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FA-2017\TTZ-UBEG-2016\"/>
    </mc:Choice>
  </mc:AlternateContent>
  <bookViews>
    <workbookView xWindow="0" yWindow="0" windowWidth="28800" windowHeight="12135" tabRatio="928" firstSheet="1" activeTab="3"/>
  </bookViews>
  <sheets>
    <sheet name="1.Info" sheetId="30" r:id="rId1"/>
    <sheet name="2.CT1A" sheetId="2" r:id="rId2"/>
    <sheet name="3.CT2A" sheetId="3" r:id="rId3"/>
    <sheet name="4.CT3A" sheetId="4" r:id="rId4"/>
    <sheet name="5.CT4A" sheetId="5" r:id="rId5"/>
    <sheet name="6.CTT1" sheetId="28" r:id="rId6"/>
    <sheet name="7.CTT2" sheetId="33" r:id="rId7"/>
    <sheet name="8.CTT3" sheetId="8" r:id="rId8"/>
    <sheet name="9.CTT4" sheetId="31" r:id="rId9"/>
    <sheet name="10.CTT5" sheetId="9" r:id="rId10"/>
    <sheet name="11.CTT6" sheetId="34" r:id="rId11"/>
    <sheet name="12.CTT7" sheetId="6" r:id="rId12"/>
    <sheet name="13.CTT8" sheetId="32" r:id="rId13"/>
    <sheet name="14.CTT9" sheetId="29" r:id="rId14"/>
    <sheet name="15.Journal" sheetId="13" r:id="rId15"/>
    <sheet name="16.Assets" sheetId="14" r:id="rId16"/>
    <sheet name="17.Inventory" sheetId="22" r:id="rId17"/>
    <sheet name="18.Payroll" sheetId="15" r:id="rId18"/>
    <sheet name="19.Budget" sheetId="16" r:id="rId19"/>
    <sheet name="20.TGT1" sheetId="10" r:id="rId20"/>
    <sheet name="21.TGT1A" sheetId="11" r:id="rId21"/>
    <sheet name="22.NT2" sheetId="20" r:id="rId22"/>
    <sheet name="23.TRIAL BALANCE" sheetId="26" r:id="rId23"/>
    <sheet name="24.ABWS" sheetId="24" r:id="rId24"/>
    <sheet name="25.CBWS" sheetId="25" r:id="rId25"/>
  </sheets>
  <definedNames>
    <definedName name="_xlnm._FilterDatabase" localSheetId="14" hidden="1">'15.Journal'!$A$4:$U$4</definedName>
    <definedName name="_xlnm._FilterDatabase" localSheetId="15" hidden="1">'16.Assets'!$A$5:$F$5</definedName>
    <definedName name="_xlnm._FilterDatabase" localSheetId="16" hidden="1">'17.Inventory'!$A$5:$D$5</definedName>
    <definedName name="_xlnm._FilterDatabase" localSheetId="18" hidden="1">'19.Budget'!$A$5:$D$5</definedName>
    <definedName name="_xlnm._FilterDatabase" localSheetId="23" hidden="1">'24.ABWS'!$A$4:$B$5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1" i="2" l="1"/>
  <c r="D222" i="2"/>
  <c r="D223" i="2"/>
  <c r="D73" i="2"/>
  <c r="D68" i="2"/>
  <c r="D67" i="2"/>
  <c r="D10" i="5" l="1"/>
  <c r="D34" i="6" l="1"/>
  <c r="E34" i="6"/>
  <c r="F34" i="6"/>
  <c r="G34" i="6"/>
  <c r="H34" i="6"/>
  <c r="I34" i="6"/>
  <c r="J34" i="6"/>
  <c r="K34" i="6"/>
  <c r="L34" i="6"/>
  <c r="M34" i="6"/>
  <c r="N34" i="6"/>
  <c r="O34" i="6"/>
  <c r="P34" i="6"/>
  <c r="C34" i="6"/>
  <c r="H29" i="10"/>
  <c r="D71" i="20"/>
  <c r="F65" i="32"/>
  <c r="F66" i="32"/>
  <c r="F67" i="32"/>
  <c r="F68" i="32"/>
  <c r="F64" i="32"/>
  <c r="F58" i="32"/>
  <c r="F59" i="32"/>
  <c r="F60" i="32"/>
  <c r="F61" i="32"/>
  <c r="F62" i="32"/>
  <c r="F57" i="32"/>
  <c r="F53" i="32"/>
  <c r="F54" i="32"/>
  <c r="F55" i="32"/>
  <c r="F52" i="32"/>
  <c r="E8" i="8"/>
  <c r="D8" i="8"/>
  <c r="F30" i="8"/>
  <c r="F29" i="8"/>
  <c r="F12" i="8"/>
  <c r="F13" i="8"/>
  <c r="F14" i="8"/>
  <c r="F11" i="8"/>
  <c r="D308" i="4"/>
  <c r="E16" i="5" l="1"/>
  <c r="D231" i="3"/>
  <c r="D115" i="2" l="1"/>
  <c r="C115" i="2"/>
  <c r="C305" i="4"/>
  <c r="D133" i="2"/>
  <c r="C133" i="2"/>
  <c r="C230" i="2" l="1"/>
  <c r="C222" i="2" s="1"/>
  <c r="C221" i="2" s="1"/>
  <c r="C113" i="2"/>
  <c r="C94" i="2"/>
  <c r="C55" i="2" l="1"/>
  <c r="F117" i="10" l="1"/>
  <c r="G117" i="10"/>
  <c r="H117" i="10"/>
  <c r="E117" i="10"/>
  <c r="D282" i="24"/>
  <c r="C282" i="24"/>
  <c r="D278" i="24"/>
  <c r="C278" i="24"/>
  <c r="D274" i="24"/>
  <c r="C274" i="24"/>
  <c r="D299" i="4" l="1"/>
  <c r="D305" i="4" s="1"/>
  <c r="C299" i="4"/>
  <c r="F16" i="5" l="1"/>
  <c r="F12" i="10" l="1"/>
  <c r="F18" i="10"/>
  <c r="F24" i="10"/>
  <c r="F29" i="10"/>
  <c r="F37" i="10"/>
  <c r="F41" i="10"/>
  <c r="F46" i="10"/>
  <c r="F50" i="10"/>
  <c r="F60" i="10"/>
  <c r="F63" i="10"/>
  <c r="F64" i="10"/>
  <c r="F66" i="10"/>
  <c r="F69" i="10"/>
  <c r="F71" i="10"/>
  <c r="F77" i="10"/>
  <c r="F87" i="10"/>
  <c r="F93" i="10"/>
  <c r="F95" i="10"/>
  <c r="F100" i="10"/>
  <c r="F105" i="10"/>
  <c r="F108" i="10"/>
  <c r="F112" i="10"/>
  <c r="F120" i="10"/>
  <c r="F125" i="10"/>
  <c r="F128" i="10"/>
  <c r="F134" i="10"/>
  <c r="F137" i="10"/>
  <c r="F140" i="10"/>
  <c r="F143" i="10"/>
  <c r="F147" i="10"/>
  <c r="F86" i="10" l="1"/>
  <c r="F68" i="10"/>
  <c r="F99" i="10"/>
  <c r="F133" i="10"/>
  <c r="F11" i="10"/>
  <c r="F73" i="10"/>
  <c r="U7" i="15"/>
  <c r="U8" i="15"/>
  <c r="U11" i="15"/>
  <c r="U12" i="15"/>
  <c r="T7" i="15"/>
  <c r="T8" i="15"/>
  <c r="T9" i="15"/>
  <c r="T10" i="15"/>
  <c r="T11" i="15"/>
  <c r="T12" i="15"/>
  <c r="T6" i="15"/>
  <c r="M7" i="15"/>
  <c r="M8" i="15"/>
  <c r="M9" i="15"/>
  <c r="U9" i="15" s="1"/>
  <c r="M10" i="15"/>
  <c r="U10" i="15" s="1"/>
  <c r="M11" i="15"/>
  <c r="M12" i="15"/>
  <c r="M6" i="15"/>
  <c r="U6" i="15" s="1"/>
  <c r="F10" i="10" l="1"/>
  <c r="F9" i="10" s="1"/>
  <c r="H12" i="10"/>
  <c r="H18" i="10"/>
  <c r="H24" i="10"/>
  <c r="H37" i="10"/>
  <c r="H41" i="10"/>
  <c r="H46" i="10"/>
  <c r="H50" i="10"/>
  <c r="H60" i="10"/>
  <c r="E12" i="10"/>
  <c r="E18" i="10"/>
  <c r="E24" i="10"/>
  <c r="E29" i="10"/>
  <c r="E37" i="10"/>
  <c r="E41" i="10"/>
  <c r="E46" i="10"/>
  <c r="E50" i="10"/>
  <c r="E60" i="10"/>
  <c r="E64" i="10"/>
  <c r="H66" i="10"/>
  <c r="E66" i="10"/>
  <c r="H69" i="10"/>
  <c r="E69" i="10"/>
  <c r="H71" i="10"/>
  <c r="E71" i="10"/>
  <c r="H74" i="10"/>
  <c r="H77" i="10"/>
  <c r="E77" i="10"/>
  <c r="G77" i="10"/>
  <c r="G93" i="10"/>
  <c r="H93" i="10"/>
  <c r="E93" i="10"/>
  <c r="G87" i="10"/>
  <c r="H87" i="10"/>
  <c r="E87" i="10"/>
  <c r="E86" i="10" s="1"/>
  <c r="H95" i="10"/>
  <c r="E95" i="10"/>
  <c r="H100" i="10"/>
  <c r="E100" i="10"/>
  <c r="H105" i="10"/>
  <c r="E105" i="10"/>
  <c r="E108" i="10"/>
  <c r="H108" i="10"/>
  <c r="E112" i="10"/>
  <c r="H112" i="10"/>
  <c r="H120" i="10"/>
  <c r="E120" i="10"/>
  <c r="G120" i="10"/>
  <c r="H125" i="10"/>
  <c r="E125" i="10"/>
  <c r="G125" i="10"/>
  <c r="H128" i="10"/>
  <c r="E128" i="10"/>
  <c r="H134" i="10"/>
  <c r="E134" i="10"/>
  <c r="G134" i="10"/>
  <c r="H137" i="10"/>
  <c r="E137" i="10"/>
  <c r="G137" i="10"/>
  <c r="H140" i="10"/>
  <c r="E140" i="10"/>
  <c r="G140" i="10"/>
  <c r="H143" i="10"/>
  <c r="E143" i="10"/>
  <c r="G143" i="10"/>
  <c r="G147" i="10"/>
  <c r="H147" i="10"/>
  <c r="E147" i="10"/>
  <c r="E99" i="10" l="1"/>
  <c r="H99" i="10"/>
  <c r="E73" i="10"/>
  <c r="G133" i="10"/>
  <c r="G86" i="10"/>
  <c r="H68" i="10"/>
  <c r="E68" i="10"/>
  <c r="E133" i="10"/>
  <c r="H11" i="10"/>
  <c r="H86" i="10"/>
  <c r="H133" i="10"/>
  <c r="H73" i="10"/>
  <c r="E11" i="10"/>
  <c r="E63" i="10"/>
  <c r="E10" i="10" l="1"/>
  <c r="E9" i="10" s="1"/>
  <c r="H10" i="10"/>
  <c r="H9" i="10" s="1"/>
  <c r="G29" i="10"/>
  <c r="D260" i="3" l="1"/>
  <c r="C260" i="3"/>
  <c r="D268" i="4"/>
  <c r="C268" i="4"/>
  <c r="D8" i="31" l="1"/>
  <c r="D15" i="31"/>
  <c r="E15" i="31"/>
  <c r="E8" i="31" s="1"/>
  <c r="F15" i="31"/>
  <c r="F8" i="31" s="1"/>
  <c r="C15" i="31"/>
  <c r="C8" i="31" s="1"/>
  <c r="F22" i="34"/>
  <c r="E22" i="34"/>
  <c r="D22" i="34"/>
  <c r="D15" i="34" s="1"/>
  <c r="C22" i="34"/>
  <c r="F16" i="34"/>
  <c r="F15" i="34" s="1"/>
  <c r="E16" i="34"/>
  <c r="D16" i="34"/>
  <c r="C16" i="34"/>
  <c r="F12" i="34"/>
  <c r="E12" i="34"/>
  <c r="D12" i="34"/>
  <c r="C12" i="34"/>
  <c r="F9" i="34"/>
  <c r="E9" i="34"/>
  <c r="D9" i="34"/>
  <c r="C9" i="34"/>
  <c r="D8" i="34" l="1"/>
  <c r="C15" i="34"/>
  <c r="C8" i="34" s="1"/>
  <c r="E15" i="34"/>
  <c r="F8" i="34"/>
  <c r="E8" i="34"/>
  <c r="F9" i="33"/>
  <c r="F8" i="33" s="1"/>
  <c r="E9" i="33"/>
  <c r="E8" i="33" s="1"/>
  <c r="D9" i="33"/>
  <c r="D8" i="33" s="1"/>
  <c r="C9" i="33"/>
  <c r="C8" i="33"/>
  <c r="D10" i="29" l="1"/>
  <c r="E10" i="29"/>
  <c r="F10" i="29"/>
  <c r="D14" i="29"/>
  <c r="E14" i="29"/>
  <c r="F14" i="29"/>
  <c r="D19" i="29"/>
  <c r="E19" i="29"/>
  <c r="F19" i="29"/>
  <c r="F18" i="29" s="1"/>
  <c r="D27" i="29"/>
  <c r="E27" i="29"/>
  <c r="F27" i="29"/>
  <c r="D10" i="32"/>
  <c r="D9" i="32" s="1"/>
  <c r="E10" i="32"/>
  <c r="F10" i="32"/>
  <c r="F9" i="32" s="1"/>
  <c r="D14" i="32"/>
  <c r="E14" i="32"/>
  <c r="F14" i="32"/>
  <c r="D19" i="32"/>
  <c r="E19" i="32"/>
  <c r="F19" i="32"/>
  <c r="F18" i="32" s="1"/>
  <c r="D27" i="32"/>
  <c r="E27" i="32"/>
  <c r="F27" i="32"/>
  <c r="D34" i="32"/>
  <c r="E34" i="32"/>
  <c r="F34" i="32"/>
  <c r="D39" i="32"/>
  <c r="E39" i="32"/>
  <c r="F39" i="32"/>
  <c r="D56" i="32"/>
  <c r="E56" i="32"/>
  <c r="F56" i="32"/>
  <c r="D63" i="32"/>
  <c r="E63" i="32"/>
  <c r="F63" i="32"/>
  <c r="C56" i="32"/>
  <c r="C63" i="32"/>
  <c r="C39" i="32"/>
  <c r="C34" i="32"/>
  <c r="C27" i="32"/>
  <c r="C19" i="32"/>
  <c r="C14" i="32"/>
  <c r="C10" i="32"/>
  <c r="P12" i="6"/>
  <c r="P13" i="6"/>
  <c r="P14" i="6"/>
  <c r="P15" i="6"/>
  <c r="P16" i="6"/>
  <c r="P17" i="6"/>
  <c r="P19" i="6"/>
  <c r="P20" i="6"/>
  <c r="P21" i="6"/>
  <c r="P22" i="6"/>
  <c r="P23" i="6"/>
  <c r="P24" i="6"/>
  <c r="P26" i="6"/>
  <c r="P27" i="6"/>
  <c r="P29" i="6"/>
  <c r="P30" i="6"/>
  <c r="P32" i="6"/>
  <c r="P33" i="6"/>
  <c r="P10" i="6"/>
  <c r="H35" i="6"/>
  <c r="I35" i="6"/>
  <c r="J35" i="6"/>
  <c r="O35" i="6"/>
  <c r="D31" i="6"/>
  <c r="E31" i="6"/>
  <c r="F31" i="6"/>
  <c r="G31" i="6"/>
  <c r="H31" i="6"/>
  <c r="I31" i="6"/>
  <c r="J31" i="6"/>
  <c r="K31" i="6"/>
  <c r="L31" i="6"/>
  <c r="M31" i="6"/>
  <c r="N31" i="6"/>
  <c r="O31" i="6"/>
  <c r="C31" i="6"/>
  <c r="D28" i="6"/>
  <c r="E28" i="6"/>
  <c r="F28" i="6"/>
  <c r="G28" i="6"/>
  <c r="H28" i="6"/>
  <c r="I28" i="6"/>
  <c r="J28" i="6"/>
  <c r="K28" i="6"/>
  <c r="L28" i="6"/>
  <c r="M28" i="6"/>
  <c r="N28" i="6"/>
  <c r="O28" i="6"/>
  <c r="C28" i="6"/>
  <c r="H25" i="6"/>
  <c r="I25" i="6"/>
  <c r="J25" i="6"/>
  <c r="O25" i="6"/>
  <c r="D18" i="6"/>
  <c r="E18" i="6"/>
  <c r="F18" i="6"/>
  <c r="G18" i="6"/>
  <c r="H18" i="6"/>
  <c r="I18" i="6"/>
  <c r="J18" i="6"/>
  <c r="K18" i="6"/>
  <c r="L18" i="6"/>
  <c r="M18" i="6"/>
  <c r="N18" i="6"/>
  <c r="O18" i="6"/>
  <c r="C18" i="6"/>
  <c r="D11" i="6"/>
  <c r="E11" i="6"/>
  <c r="F11" i="6"/>
  <c r="G11" i="6"/>
  <c r="G25" i="6" s="1"/>
  <c r="H11" i="6"/>
  <c r="I11" i="6"/>
  <c r="J11" i="6"/>
  <c r="K11" i="6"/>
  <c r="K25" i="6" s="1"/>
  <c r="K35" i="6" s="1"/>
  <c r="L11" i="6"/>
  <c r="L25" i="6" s="1"/>
  <c r="M11" i="6"/>
  <c r="M25" i="6" s="1"/>
  <c r="N11" i="6"/>
  <c r="O11" i="6"/>
  <c r="C11" i="6"/>
  <c r="Q11" i="9"/>
  <c r="Q12" i="9"/>
  <c r="Q13" i="9"/>
  <c r="Q14" i="9"/>
  <c r="Q15" i="9"/>
  <c r="Q17" i="9"/>
  <c r="Q18" i="9"/>
  <c r="Q19" i="9"/>
  <c r="Q20" i="9"/>
  <c r="Q9" i="9"/>
  <c r="L21" i="9"/>
  <c r="D16" i="9"/>
  <c r="E16" i="9"/>
  <c r="E21" i="9" s="1"/>
  <c r="F16" i="9"/>
  <c r="G16" i="9"/>
  <c r="H16" i="9"/>
  <c r="I16" i="9"/>
  <c r="J16" i="9"/>
  <c r="K16" i="9"/>
  <c r="L16" i="9"/>
  <c r="M16" i="9"/>
  <c r="N16" i="9"/>
  <c r="O16" i="9"/>
  <c r="P16" i="9"/>
  <c r="C16" i="9"/>
  <c r="D10" i="9"/>
  <c r="E10" i="9"/>
  <c r="F10" i="9"/>
  <c r="G10" i="9"/>
  <c r="H10" i="9"/>
  <c r="I10" i="9"/>
  <c r="J10" i="9"/>
  <c r="K10" i="9"/>
  <c r="L10" i="9"/>
  <c r="M10" i="9"/>
  <c r="N10" i="9"/>
  <c r="N21" i="9" s="1"/>
  <c r="O10" i="9"/>
  <c r="P10" i="9"/>
  <c r="C10" i="9"/>
  <c r="D16" i="8"/>
  <c r="D15" i="8" s="1"/>
  <c r="E16" i="8"/>
  <c r="E15" i="8" s="1"/>
  <c r="F16" i="8"/>
  <c r="F15" i="8" s="1"/>
  <c r="D32" i="8"/>
  <c r="E32" i="8"/>
  <c r="F32" i="8"/>
  <c r="D38" i="8"/>
  <c r="E38" i="8"/>
  <c r="F38" i="8"/>
  <c r="C16" i="8"/>
  <c r="C15" i="8" s="1"/>
  <c r="C32" i="8"/>
  <c r="C38" i="8"/>
  <c r="D22" i="28"/>
  <c r="E22" i="28"/>
  <c r="F22" i="28"/>
  <c r="C22" i="28"/>
  <c r="D15" i="28"/>
  <c r="E15" i="28"/>
  <c r="F15" i="28"/>
  <c r="C15" i="28"/>
  <c r="D9" i="28"/>
  <c r="E9" i="28"/>
  <c r="F9" i="28"/>
  <c r="C9" i="28"/>
  <c r="D89" i="4"/>
  <c r="D85" i="4" s="1"/>
  <c r="C89" i="4"/>
  <c r="C85" i="4" s="1"/>
  <c r="F33" i="32" l="1"/>
  <c r="F8" i="32" s="1"/>
  <c r="E33" i="32"/>
  <c r="E8" i="32" s="1"/>
  <c r="D33" i="32"/>
  <c r="D8" i="32" s="1"/>
  <c r="M35" i="6"/>
  <c r="G35" i="6"/>
  <c r="N35" i="6"/>
  <c r="L35" i="6"/>
  <c r="N25" i="6"/>
  <c r="F25" i="6"/>
  <c r="E25" i="6"/>
  <c r="E35" i="6" s="1"/>
  <c r="P21" i="9"/>
  <c r="D21" i="9"/>
  <c r="K21" i="9"/>
  <c r="J21" i="9"/>
  <c r="I21" i="9"/>
  <c r="C31" i="8"/>
  <c r="C8" i="8"/>
  <c r="P31" i="6"/>
  <c r="F35" i="6"/>
  <c r="D25" i="6"/>
  <c r="D35" i="6" s="1"/>
  <c r="P18" i="6"/>
  <c r="P11" i="6"/>
  <c r="P28" i="6"/>
  <c r="O21" i="9"/>
  <c r="M21" i="9"/>
  <c r="H21" i="9"/>
  <c r="G21" i="9"/>
  <c r="F21" i="9"/>
  <c r="Q10" i="9"/>
  <c r="Q16" i="9"/>
  <c r="E18" i="29"/>
  <c r="F9" i="29"/>
  <c r="F8" i="29" s="1"/>
  <c r="E18" i="32"/>
  <c r="D18" i="32"/>
  <c r="F31" i="8"/>
  <c r="F8" i="8"/>
  <c r="C14" i="28"/>
  <c r="C8" i="28" s="1"/>
  <c r="F14" i="28"/>
  <c r="F8" i="28" s="1"/>
  <c r="D14" i="28"/>
  <c r="E14" i="28"/>
  <c r="E8" i="28" s="1"/>
  <c r="D18" i="29"/>
  <c r="E9" i="29"/>
  <c r="D9" i="29"/>
  <c r="E9" i="32"/>
  <c r="C9" i="32"/>
  <c r="C18" i="32"/>
  <c r="C33" i="32"/>
  <c r="C25" i="6"/>
  <c r="C21" i="9"/>
  <c r="E31" i="8"/>
  <c r="D31" i="8"/>
  <c r="D8" i="28"/>
  <c r="D88" i="3"/>
  <c r="D84" i="3" s="1"/>
  <c r="C88" i="3"/>
  <c r="C84" i="3" s="1"/>
  <c r="C199" i="4"/>
  <c r="D200" i="3"/>
  <c r="C200" i="3"/>
  <c r="D199" i="4"/>
  <c r="D176" i="3"/>
  <c r="C176" i="3"/>
  <c r="D170" i="3"/>
  <c r="C170" i="3"/>
  <c r="D163" i="3"/>
  <c r="C163" i="3"/>
  <c r="D156" i="3"/>
  <c r="C156" i="3"/>
  <c r="D114" i="4"/>
  <c r="C114" i="4"/>
  <c r="P25" i="6" l="1"/>
  <c r="Q21" i="9"/>
  <c r="E8" i="29"/>
  <c r="D8" i="29"/>
  <c r="C8" i="32"/>
  <c r="C35" i="6"/>
  <c r="P35" i="6" s="1"/>
  <c r="C10" i="5"/>
  <c r="C15" i="5" s="1"/>
  <c r="D257" i="4"/>
  <c r="C257" i="4"/>
  <c r="C59" i="4"/>
  <c r="C18" i="5" l="1"/>
  <c r="C27" i="29"/>
  <c r="C19" i="29"/>
  <c r="C18" i="29" s="1"/>
  <c r="C14" i="29"/>
  <c r="C10" i="29"/>
  <c r="C9" i="29" l="1"/>
  <c r="A9" i="30"/>
  <c r="A10" i="30" s="1"/>
  <c r="A11" i="30" s="1"/>
  <c r="A12" i="30" s="1"/>
  <c r="A13" i="30" s="1"/>
  <c r="A14" i="30" s="1"/>
  <c r="A15" i="30" s="1"/>
  <c r="A16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C8" i="29" l="1"/>
  <c r="C23" i="2"/>
  <c r="C16" i="2"/>
  <c r="D16" i="2"/>
  <c r="D10" i="2"/>
  <c r="C10" i="2"/>
  <c r="C15" i="2" l="1"/>
  <c r="C9" i="2" s="1"/>
  <c r="E84" i="20"/>
  <c r="D84" i="20"/>
  <c r="D282" i="3" l="1"/>
  <c r="C282" i="3"/>
  <c r="D113" i="3"/>
  <c r="C113" i="3"/>
  <c r="D230" i="2"/>
  <c r="C223" i="2"/>
  <c r="D209" i="2" l="1"/>
  <c r="C209" i="2"/>
  <c r="D284" i="4" l="1"/>
  <c r="C284" i="4"/>
  <c r="D169" i="4"/>
  <c r="C169" i="4"/>
  <c r="D162" i="4"/>
  <c r="C162" i="4"/>
  <c r="D155" i="4"/>
  <c r="C155" i="4"/>
  <c r="D275" i="3"/>
  <c r="D293" i="3" s="1"/>
  <c r="C275" i="3"/>
  <c r="C293" i="3" s="1"/>
  <c r="D177" i="2"/>
  <c r="D171" i="2" s="1"/>
  <c r="C177" i="2"/>
  <c r="C171" i="2" s="1"/>
  <c r="D138" i="2"/>
  <c r="C138" i="2"/>
  <c r="D83" i="2"/>
  <c r="C83" i="2"/>
  <c r="D41" i="2"/>
  <c r="C41" i="2"/>
  <c r="D175" i="4" l="1"/>
  <c r="C175" i="4"/>
  <c r="D103" i="20"/>
  <c r="D102" i="20" s="1"/>
  <c r="D98" i="20"/>
  <c r="D96" i="20"/>
  <c r="D89" i="20"/>
  <c r="D88" i="20" s="1"/>
  <c r="D75" i="20"/>
  <c r="D72" i="20"/>
  <c r="D69" i="20"/>
  <c r="D67" i="20"/>
  <c r="D66" i="20"/>
  <c r="D64" i="20"/>
  <c r="D62" i="20"/>
  <c r="D61" i="20"/>
  <c r="D58" i="20"/>
  <c r="D48" i="20"/>
  <c r="D44" i="20"/>
  <c r="D39" i="20"/>
  <c r="D35" i="20"/>
  <c r="D28" i="20"/>
  <c r="D23" i="20"/>
  <c r="D17" i="20"/>
  <c r="D11" i="20"/>
  <c r="C89" i="20"/>
  <c r="C96" i="20"/>
  <c r="C103" i="20"/>
  <c r="C102" i="20" s="1"/>
  <c r="C98" i="20"/>
  <c r="C75" i="20"/>
  <c r="C72" i="20"/>
  <c r="C69" i="20"/>
  <c r="C67" i="20"/>
  <c r="C64" i="20"/>
  <c r="C62" i="20"/>
  <c r="C58" i="20"/>
  <c r="C48" i="20"/>
  <c r="C44" i="20"/>
  <c r="C39" i="20"/>
  <c r="C35" i="20"/>
  <c r="C28" i="20"/>
  <c r="C23" i="20"/>
  <c r="C17" i="20"/>
  <c r="C11" i="20"/>
  <c r="G128" i="10"/>
  <c r="G112" i="10"/>
  <c r="G108" i="10"/>
  <c r="G105" i="10"/>
  <c r="G100" i="10"/>
  <c r="G99" i="10" s="1"/>
  <c r="G95" i="10"/>
  <c r="G74" i="10"/>
  <c r="G71" i="10"/>
  <c r="G69" i="10"/>
  <c r="G68" i="10" s="1"/>
  <c r="G66" i="10"/>
  <c r="G60" i="10"/>
  <c r="G50" i="10"/>
  <c r="G46" i="10"/>
  <c r="G41" i="10"/>
  <c r="G37" i="10"/>
  <c r="G24" i="10"/>
  <c r="G18" i="10"/>
  <c r="G12" i="10"/>
  <c r="G11" i="10" l="1"/>
  <c r="G73" i="10"/>
  <c r="D10" i="20"/>
  <c r="C66" i="20"/>
  <c r="C61" i="20"/>
  <c r="C88" i="20"/>
  <c r="C71" i="20"/>
  <c r="C10" i="20"/>
  <c r="C9" i="20" s="1"/>
  <c r="D9" i="20" l="1"/>
  <c r="D8" i="20" s="1"/>
  <c r="G10" i="10"/>
  <c r="G9" i="10" s="1"/>
  <c r="C8" i="20"/>
  <c r="F10" i="5" l="1"/>
  <c r="F15" i="5" s="1"/>
  <c r="F18" i="5" s="1"/>
  <c r="F24" i="5" s="1"/>
  <c r="E10" i="5"/>
  <c r="E15" i="5" s="1"/>
  <c r="D15" i="5"/>
  <c r="G14" i="5"/>
  <c r="G13" i="5"/>
  <c r="G12" i="5"/>
  <c r="G11" i="5"/>
  <c r="G9" i="5"/>
  <c r="G8" i="5"/>
  <c r="D18" i="5" l="1"/>
  <c r="G10" i="5"/>
  <c r="E18" i="5"/>
  <c r="E24" i="5" s="1"/>
  <c r="D295" i="4"/>
  <c r="D291" i="4"/>
  <c r="D280" i="4"/>
  <c r="D267" i="4" s="1"/>
  <c r="D249" i="4"/>
  <c r="D244" i="4"/>
  <c r="D239" i="4"/>
  <c r="D230" i="4"/>
  <c r="D227" i="4"/>
  <c r="D224" i="4"/>
  <c r="D222" i="4"/>
  <c r="D219" i="4"/>
  <c r="D217" i="4"/>
  <c r="D213" i="4"/>
  <c r="D195" i="4"/>
  <c r="D190" i="4"/>
  <c r="D186" i="4"/>
  <c r="D148" i="4"/>
  <c r="D142" i="4"/>
  <c r="D134" i="4"/>
  <c r="D127" i="4"/>
  <c r="D117" i="4"/>
  <c r="D109" i="4"/>
  <c r="D106" i="4"/>
  <c r="D103" i="4"/>
  <c r="D79" i="4"/>
  <c r="D74" i="4"/>
  <c r="D71" i="4"/>
  <c r="D59" i="4"/>
  <c r="D55" i="4"/>
  <c r="D53" i="4"/>
  <c r="D44" i="4"/>
  <c r="D40" i="4"/>
  <c r="D35" i="4"/>
  <c r="D29" i="4"/>
  <c r="D27" i="4"/>
  <c r="D25" i="4"/>
  <c r="D23" i="4"/>
  <c r="D21" i="4"/>
  <c r="D12" i="4"/>
  <c r="C295" i="4"/>
  <c r="C291" i="4"/>
  <c r="C280" i="4"/>
  <c r="C267" i="4" s="1"/>
  <c r="C266" i="4" s="1"/>
  <c r="C282" i="4" s="1"/>
  <c r="C249" i="4"/>
  <c r="C244" i="4"/>
  <c r="C239" i="4"/>
  <c r="C230" i="4"/>
  <c r="C227" i="4"/>
  <c r="C224" i="4"/>
  <c r="C222" i="4"/>
  <c r="C219" i="4"/>
  <c r="C217" i="4"/>
  <c r="C213" i="4"/>
  <c r="C195" i="4"/>
  <c r="C190" i="4"/>
  <c r="C186" i="4"/>
  <c r="C148" i="4"/>
  <c r="C142" i="4"/>
  <c r="C134" i="4"/>
  <c r="C127" i="4"/>
  <c r="C117" i="4"/>
  <c r="C109" i="4"/>
  <c r="C106" i="4"/>
  <c r="C103" i="4"/>
  <c r="C79" i="4"/>
  <c r="C74" i="4"/>
  <c r="C71" i="4"/>
  <c r="C55" i="4"/>
  <c r="C53" i="4"/>
  <c r="C44" i="4"/>
  <c r="C40" i="4"/>
  <c r="C35" i="4"/>
  <c r="C29" i="4"/>
  <c r="C27" i="4"/>
  <c r="C25" i="4"/>
  <c r="C23" i="4"/>
  <c r="C21" i="4"/>
  <c r="C12" i="4"/>
  <c r="C226" i="4" l="1"/>
  <c r="D226" i="4"/>
  <c r="C84" i="4"/>
  <c r="D84" i="4"/>
  <c r="C58" i="4"/>
  <c r="D216" i="4"/>
  <c r="G17" i="5"/>
  <c r="G15" i="5"/>
  <c r="G16" i="5" s="1"/>
  <c r="G19" i="5"/>
  <c r="C221" i="4"/>
  <c r="D221" i="4"/>
  <c r="D266" i="4"/>
  <c r="D282" i="4" s="1"/>
  <c r="C154" i="4"/>
  <c r="C216" i="4"/>
  <c r="D11" i="4"/>
  <c r="C11" i="4"/>
  <c r="D116" i="4"/>
  <c r="D58" i="4"/>
  <c r="D154" i="4"/>
  <c r="C116" i="4"/>
  <c r="C10" i="4" l="1"/>
  <c r="C9" i="4" s="1"/>
  <c r="C153" i="4"/>
  <c r="C152" i="4" s="1"/>
  <c r="D10" i="4"/>
  <c r="D9" i="4" s="1"/>
  <c r="G18" i="5"/>
  <c r="G20" i="5"/>
  <c r="D153" i="4"/>
  <c r="D152" i="4" s="1"/>
  <c r="D272" i="3"/>
  <c r="D253" i="3"/>
  <c r="D248" i="3"/>
  <c r="D243" i="3"/>
  <c r="D234" i="3"/>
  <c r="D228" i="3"/>
  <c r="D226" i="3"/>
  <c r="D223" i="3"/>
  <c r="D221" i="3"/>
  <c r="D215" i="3"/>
  <c r="D196" i="3"/>
  <c r="D191" i="3"/>
  <c r="D187" i="3"/>
  <c r="D149" i="3"/>
  <c r="D143" i="3"/>
  <c r="D135" i="3"/>
  <c r="D128" i="3"/>
  <c r="D118" i="3"/>
  <c r="D108" i="3"/>
  <c r="D105" i="3"/>
  <c r="D102" i="3"/>
  <c r="D78" i="3"/>
  <c r="D73" i="3"/>
  <c r="D70" i="3"/>
  <c r="D58" i="3"/>
  <c r="D54" i="3"/>
  <c r="D52" i="3"/>
  <c r="D43" i="3"/>
  <c r="D39" i="3"/>
  <c r="D34" i="3"/>
  <c r="D28" i="3"/>
  <c r="D26" i="3"/>
  <c r="D24" i="3"/>
  <c r="D22" i="3"/>
  <c r="D20" i="3"/>
  <c r="D11" i="3"/>
  <c r="C272" i="3"/>
  <c r="C253" i="3"/>
  <c r="C248" i="3"/>
  <c r="C243" i="3"/>
  <c r="C234" i="3"/>
  <c r="C231" i="3"/>
  <c r="C228" i="3"/>
  <c r="C226" i="3"/>
  <c r="C223" i="3"/>
  <c r="C221" i="3"/>
  <c r="C215" i="3"/>
  <c r="C196" i="3"/>
  <c r="C191" i="3"/>
  <c r="C187" i="3"/>
  <c r="C149" i="3"/>
  <c r="C143" i="3"/>
  <c r="C135" i="3"/>
  <c r="C128" i="3"/>
  <c r="C118" i="3"/>
  <c r="C108" i="3"/>
  <c r="C105" i="3"/>
  <c r="C102" i="3"/>
  <c r="D230" i="3" l="1"/>
  <c r="C255" i="4"/>
  <c r="C306" i="4" s="1"/>
  <c r="C117" i="3"/>
  <c r="C83" i="3"/>
  <c r="C230" i="3"/>
  <c r="D155" i="3"/>
  <c r="C155" i="3"/>
  <c r="C225" i="3"/>
  <c r="D220" i="3"/>
  <c r="C220" i="3"/>
  <c r="D57" i="3"/>
  <c r="C259" i="3"/>
  <c r="D259" i="3"/>
  <c r="D83" i="3"/>
  <c r="D225" i="3"/>
  <c r="D117" i="3"/>
  <c r="D10" i="3"/>
  <c r="G22" i="5"/>
  <c r="G21" i="5"/>
  <c r="D255" i="4"/>
  <c r="D306" i="4" s="1"/>
  <c r="C26" i="3"/>
  <c r="C24" i="3"/>
  <c r="C22" i="3"/>
  <c r="C20" i="3"/>
  <c r="C11" i="3"/>
  <c r="C28" i="3"/>
  <c r="C34" i="3"/>
  <c r="C39" i="3"/>
  <c r="C43" i="3"/>
  <c r="C52" i="3"/>
  <c r="C54" i="3"/>
  <c r="C78" i="3"/>
  <c r="C73" i="3"/>
  <c r="C70" i="3"/>
  <c r="C58" i="3"/>
  <c r="D201" i="2"/>
  <c r="D196" i="2"/>
  <c r="D192" i="2"/>
  <c r="D184" i="2"/>
  <c r="D165" i="2"/>
  <c r="D157" i="2"/>
  <c r="D152" i="2"/>
  <c r="D148" i="2"/>
  <c r="D108" i="2"/>
  <c r="D102" i="2"/>
  <c r="D98" i="2"/>
  <c r="D95" i="2"/>
  <c r="D62" i="2"/>
  <c r="D55" i="2" s="1"/>
  <c r="D51" i="2"/>
  <c r="D45" i="2"/>
  <c r="D31" i="2"/>
  <c r="D30" i="2" s="1"/>
  <c r="D23" i="2"/>
  <c r="C201" i="2"/>
  <c r="C196" i="2"/>
  <c r="C192" i="2"/>
  <c r="C184" i="2"/>
  <c r="C146" i="2" s="1"/>
  <c r="C165" i="2"/>
  <c r="C157" i="2"/>
  <c r="C152" i="2"/>
  <c r="C148" i="2"/>
  <c r="C108" i="2"/>
  <c r="C102" i="2"/>
  <c r="C98" i="2"/>
  <c r="C95" i="2"/>
  <c r="D9" i="3" l="1"/>
  <c r="D8" i="3" s="1"/>
  <c r="C154" i="3"/>
  <c r="C153" i="3" s="1"/>
  <c r="C274" i="3" s="1"/>
  <c r="D154" i="3"/>
  <c r="D153" i="3" s="1"/>
  <c r="C57" i="3"/>
  <c r="C10" i="3"/>
  <c r="D101" i="2"/>
  <c r="D94" i="2" s="1"/>
  <c r="D147" i="2"/>
  <c r="D191" i="2"/>
  <c r="C147" i="2"/>
  <c r="D113" i="2"/>
  <c r="D156" i="2"/>
  <c r="D15" i="2"/>
  <c r="D9" i="2" s="1"/>
  <c r="D200" i="2"/>
  <c r="D44" i="2"/>
  <c r="D34" i="2" s="1"/>
  <c r="G24" i="5"/>
  <c r="C191" i="2"/>
  <c r="C156" i="2"/>
  <c r="C101" i="2"/>
  <c r="D8" i="2" l="1"/>
  <c r="C93" i="2"/>
  <c r="C9" i="3"/>
  <c r="C8" i="3" s="1"/>
  <c r="D274" i="3"/>
  <c r="D294" i="3" s="1"/>
  <c r="D190" i="2"/>
  <c r="D93" i="2"/>
  <c r="D146" i="2"/>
  <c r="G23" i="5"/>
  <c r="C73" i="2"/>
  <c r="C294" i="3" l="1"/>
  <c r="D145" i="2"/>
  <c r="D238" i="2" s="1"/>
  <c r="D144" i="2"/>
  <c r="C68" i="2"/>
  <c r="C67" i="2" s="1"/>
  <c r="C62" i="2"/>
  <c r="C51" i="2"/>
  <c r="C45" i="2"/>
  <c r="C31" i="2"/>
  <c r="C30" i="2" s="1"/>
  <c r="E238" i="2" l="1"/>
  <c r="C44" i="2"/>
  <c r="C34" i="2" l="1"/>
  <c r="C8" i="2" l="1"/>
  <c r="C200" i="2"/>
  <c r="C190" i="2" s="1"/>
  <c r="C145" i="2" s="1"/>
  <c r="C238" i="2" s="1"/>
  <c r="C84" i="20"/>
  <c r="C144" i="2" l="1"/>
</calcChain>
</file>

<file path=xl/comments1.xml><?xml version="1.0" encoding="utf-8"?>
<comments xmlns="http://schemas.openxmlformats.org/spreadsheetml/2006/main">
  <authors>
    <author>Batsaikhanj</author>
    <author>user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Batsaikhanj:</t>
        </r>
        <r>
          <rPr>
            <sz val="9"/>
            <color indexed="81"/>
            <rFont val="Tahoma"/>
            <family val="2"/>
          </rPr>
          <t xml:space="preserve">
Энэ багананд системээс мэдээлэл шууд орох ёстой</t>
        </r>
      </text>
    </comment>
    <comment ref="D4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Сүүлд нэмсэн байгууллагын мэдээлэл оруулахад нэмэлт цонх гаргах
</t>
        </r>
      </text>
    </comment>
  </commentList>
</comments>
</file>

<file path=xl/sharedStrings.xml><?xml version="1.0" encoding="utf-8"?>
<sst xmlns="http://schemas.openxmlformats.org/spreadsheetml/2006/main" count="3854" uniqueCount="1433">
  <si>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</si>
  <si>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</si>
  <si>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</si>
  <si>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</si>
  <si>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ЦАЛИНГИЙН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</si>
  <si>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</si>
  <si>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</si>
  <si>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</si>
  <si>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</si>
  <si>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</si>
  <si>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</si>
  <si>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</si>
  <si>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</si>
  <si>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</si>
  <si>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</si>
  <si>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</si>
  <si>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</si>
  <si>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</si>
  <si>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</si>
  <si>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</si>
  <si>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</si>
  <si>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</si>
  <si>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</si>
  <si>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</si>
  <si>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</si>
  <si>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</si>
  <si>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</si>
  <si>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</si>
  <si>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</si>
  <si>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</si>
  <si>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</si>
  <si>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</si>
  <si>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</si>
  <si>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</si>
  <si>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</si>
  <si>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</si>
  <si>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</si>
  <si>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</si>
  <si>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</si>
  <si>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</si>
  <si>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</si>
  <si>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</si>
  <si>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</si>
  <si>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</si>
  <si>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</si>
  <si>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</si>
  <si>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</si>
  <si>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</si>
  <si>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</si>
  <si>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</si>
  <si>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</si>
  <si>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</si>
  <si>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</si>
  <si>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</si>
  <si>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</si>
  <si>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</si>
  <si>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</si>
  <si>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</si>
  <si>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</si>
  <si>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</si>
  <si>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</si>
  <si>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</si>
  <si>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</si>
  <si>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</si>
  <si>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</si>
  <si>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</si>
  <si>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</si>
  <si>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</si>
  <si>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</si>
  <si>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</si>
  <si>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</si>
  <si>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</si>
  <si>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</si>
  <si>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</si>
  <si>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</si>
  <si>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</si>
  <si>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</si>
  <si>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Нэмэгдсэн</t>
  </si>
  <si>
    <t>Хасагдсан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</si>
  <si>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</si>
  <si>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</si>
  <si>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</si>
  <si>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</si>
  <si>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</si>
  <si>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</si>
  <si>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</si>
  <si>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</si>
  <si>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</si>
  <si>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</si>
  <si>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</si>
  <si>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</si>
  <si>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</si>
  <si>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</si>
  <si>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</si>
  <si>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</si>
  <si>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</si>
  <si>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</si>
  <si>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</si>
  <si>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</si>
  <si>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</si>
  <si>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</si>
  <si>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</si>
  <si>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</si>
  <si>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</si>
  <si>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</si>
  <si>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</si>
  <si>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</si>
  <si>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</si>
  <si>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Орлогын тайланд хүлээн зөвшөөрөөгүй олз, гарз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</si>
  <si>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</si>
  <si>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</si>
  <si>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</si>
  <si>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</si>
  <si>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</si>
  <si>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</si>
  <si>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</si>
  <si>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</si>
  <si>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</si>
  <si>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</si>
  <si>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</si>
  <si>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</si>
  <si>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</si>
  <si>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</si>
  <si>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</si>
  <si>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</si>
  <si>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</si>
  <si>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</si>
  <si>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</si>
  <si>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</si>
  <si>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</si>
  <si>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</si>
  <si>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</si>
  <si>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</si>
  <si>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</si>
  <si>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</si>
  <si>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</si>
  <si>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</si>
  <si>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</si>
  <si>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</si>
  <si>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</si>
  <si>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</si>
  <si>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</si>
  <si>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</si>
  <si>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</si>
  <si>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</si>
  <si>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</si>
  <si>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</si>
  <si>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</si>
  <si>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</si>
  <si>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</si>
  <si>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</si>
  <si>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</si>
  <si>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</si>
  <si>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</si>
  <si>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</si>
  <si>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</si>
  <si>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</si>
  <si>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</si>
  <si>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</si>
  <si>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</si>
  <si>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</si>
  <si>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</si>
  <si>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</si>
  <si>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</si>
  <si>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</si>
  <si>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</si>
  <si>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</si>
  <si>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</si>
  <si>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</si>
  <si>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</si>
  <si>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</si>
  <si>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</si>
  <si>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</si>
  <si>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</si>
  <si>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</si>
  <si>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</si>
  <si>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</si>
  <si>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</si>
  <si>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</si>
  <si>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</si>
  <si>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</si>
  <si>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</si>
  <si>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</si>
  <si>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</si>
  <si>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</si>
  <si>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</si>
  <si>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</si>
  <si>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</si>
  <si>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</si>
  <si>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</si>
  <si>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</si>
  <si>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</si>
  <si>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</si>
  <si>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</si>
  <si>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</si>
  <si>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</si>
  <si>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</si>
  <si>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</si>
  <si>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</si>
  <si>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</si>
  <si>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</si>
  <si>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</si>
  <si>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</si>
  <si>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</si>
  <si>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</si>
  <si>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</si>
  <si>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</si>
  <si>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</si>
  <si>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</si>
  <si>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</si>
  <si>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</si>
  <si>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</si>
  <si>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</si>
  <si>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</si>
  <si>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</si>
  <si>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</si>
  <si>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</si>
  <si>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</si>
  <si>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</si>
  <si>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</si>
  <si>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</si>
  <si>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</si>
  <si>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</si>
  <si>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</si>
  <si>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</si>
  <si>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</si>
  <si>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</si>
  <si>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</si>
  <si>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</si>
  <si>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</si>
  <si>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</si>
  <si>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</si>
  <si>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</si>
  <si>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</si>
  <si>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</si>
  <si>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</si>
  <si>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</si>
  <si>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</si>
  <si>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</si>
  <si>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</si>
  <si>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</si>
  <si>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</si>
  <si>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</si>
  <si>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</si>
  <si>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</si>
  <si>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ХӨРӨНГИЙН ДҮН III=I+II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</si>
  <si>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</si>
  <si>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</si>
  <si>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</si>
  <si>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</si>
  <si>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</si>
  <si>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</si>
  <si>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</si>
  <si>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</si>
  <si>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</si>
  <si>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</si>
  <si>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</si>
  <si>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</si>
  <si>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</si>
  <si>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</si>
  <si>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</si>
  <si>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</si>
  <si>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</si>
  <si>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</si>
  <si>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</si>
  <si>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</si>
  <si>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</si>
  <si>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</si>
  <si>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</si>
  <si>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</si>
  <si>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</si>
  <si>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</si>
  <si>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</si>
  <si>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</si>
  <si>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</si>
  <si>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</si>
  <si>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</si>
  <si>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</si>
  <si>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</si>
  <si>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</si>
  <si>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</si>
  <si>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</si>
  <si>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</si>
  <si>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</si>
  <si>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</si>
  <si>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</si>
  <si>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</si>
  <si>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</si>
  <si>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</si>
  <si>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</si>
  <si>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</si>
  <si>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</si>
  <si>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</si>
  <si>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</si>
  <si>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</si>
  <si>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</si>
  <si>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</si>
  <si>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</si>
  <si>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</si>
  <si>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</si>
  <si>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</si>
  <si>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</si>
  <si>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</si>
  <si>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</si>
  <si>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</si>
  <si>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</si>
  <si>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</si>
  <si>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</si>
  <si>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</si>
  <si>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</si>
  <si>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</si>
  <si>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</si>
  <si>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</si>
  <si>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</si>
  <si>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</si>
  <si>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</si>
  <si>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</si>
  <si>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</si>
  <si>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</si>
  <si>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</si>
  <si>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</si>
  <si>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</si>
  <si>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</si>
  <si>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</si>
  <si>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</si>
  <si>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</si>
  <si>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</si>
  <si>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</si>
  <si>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</si>
  <si>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</si>
  <si>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</si>
  <si>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</si>
  <si>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</si>
  <si>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</si>
  <si>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</si>
  <si>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</si>
  <si>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</si>
  <si>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</si>
  <si>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</si>
  <si>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</si>
  <si>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</si>
  <si>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</si>
  <si>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</si>
  <si>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</si>
  <si>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</si>
  <si>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</si>
  <si>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</si>
  <si>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</si>
  <si>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</si>
  <si>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</si>
  <si>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</si>
  <si>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</si>
  <si>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</si>
  <si>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</si>
  <si>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</si>
  <si>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</si>
  <si>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</si>
  <si>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</si>
  <si>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</si>
  <si>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</si>
  <si>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</si>
  <si>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</si>
  <si>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</si>
  <si>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</si>
  <si>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</si>
  <si>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</si>
  <si>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</si>
  <si>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</si>
  <si>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</si>
  <si>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</si>
  <si>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</si>
  <si>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</si>
  <si>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</si>
  <si>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</si>
  <si>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</si>
  <si>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</si>
  <si>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</si>
  <si>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</si>
  <si>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</si>
  <si>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</si>
  <si>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</si>
  <si>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</si>
  <si>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</si>
  <si>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>2101</t>
  </si>
  <si>
    <t xml:space="preserve">         Цалин хөлс болон нэмэгдэл урамшил</t>
  </si>
  <si>
    <t>210101</t>
  </si>
  <si>
    <t>210102</t>
  </si>
  <si>
    <t xml:space="preserve">               Нэмэгдэл</t>
  </si>
  <si>
    <t>210103</t>
  </si>
  <si>
    <t>210104</t>
  </si>
  <si>
    <t>210105</t>
  </si>
  <si>
    <t xml:space="preserve">               Гэрээт ажлын хөлс</t>
  </si>
  <si>
    <t>2102</t>
  </si>
  <si>
    <t xml:space="preserve">         Ажил олгогчоос нийгмийн даатгалд төлөх шимтгэл</t>
  </si>
  <si>
    <t>210201</t>
  </si>
  <si>
    <t xml:space="preserve">               Тэтгэврийн даатгал</t>
  </si>
  <si>
    <t>210202</t>
  </si>
  <si>
    <t xml:space="preserve">               Тэтгэмжийн даатгал</t>
  </si>
  <si>
    <t>210203</t>
  </si>
  <si>
    <t xml:space="preserve">               ҮОМШӨ-ний даатгал</t>
  </si>
  <si>
    <t>210204</t>
  </si>
  <si>
    <t xml:space="preserve">               Ажилгүйдлийн даатгал</t>
  </si>
  <si>
    <t>210205</t>
  </si>
  <si>
    <t xml:space="preserve">               Эрүүл мэндийн даатгал</t>
  </si>
  <si>
    <t>2103</t>
  </si>
  <si>
    <t xml:space="preserve">         Байр ашиглалттай холбоотой тогтмол зардал</t>
  </si>
  <si>
    <t>210301</t>
  </si>
  <si>
    <t xml:space="preserve">               Гэрэл, цахилгаан</t>
  </si>
  <si>
    <t>210302</t>
  </si>
  <si>
    <t xml:space="preserve">               Түлш, халаалт</t>
  </si>
  <si>
    <t>210303</t>
  </si>
  <si>
    <t xml:space="preserve">               Цэвэр, бохир ус</t>
  </si>
  <si>
    <t>210304</t>
  </si>
  <si>
    <t xml:space="preserve">               Байрны түрээс</t>
  </si>
  <si>
    <t>2104</t>
  </si>
  <si>
    <t xml:space="preserve">         Хангамж, бараа материалын зардал</t>
  </si>
  <si>
    <t>210401</t>
  </si>
  <si>
    <t xml:space="preserve">               Бичиг хэрэг</t>
  </si>
  <si>
    <t>210402</t>
  </si>
  <si>
    <t xml:space="preserve">               Тээвэр, шатахуун</t>
  </si>
  <si>
    <t>210403</t>
  </si>
  <si>
    <t xml:space="preserve">               Шуудан, холбоо, интернэтийн төлбөр</t>
  </si>
  <si>
    <t>210404</t>
  </si>
  <si>
    <t xml:space="preserve">               Ном, хэвлэл</t>
  </si>
  <si>
    <t>210405</t>
  </si>
  <si>
    <t xml:space="preserve">               Хог хаягдал зайлуулах, хортон мэрэгчдийн устгал, ариутгал</t>
  </si>
  <si>
    <t>210406</t>
  </si>
  <si>
    <t xml:space="preserve">               Бага үнэтэй, түргэн элэгдэх, ахуйн эд зүйлс</t>
  </si>
  <si>
    <t>2105</t>
  </si>
  <si>
    <t xml:space="preserve">         Нормативт зардал</t>
  </si>
  <si>
    <t>210501</t>
  </si>
  <si>
    <t xml:space="preserve">               Эм, бэлдмэл, эмнэлгийн хэрэгсэл</t>
  </si>
  <si>
    <t>210502</t>
  </si>
  <si>
    <t xml:space="preserve">               Хоол, хүнс</t>
  </si>
  <si>
    <t>210503</t>
  </si>
  <si>
    <t xml:space="preserve">               Нормын хувцас, зөөлөн эдлэл</t>
  </si>
  <si>
    <t>2106</t>
  </si>
  <si>
    <t xml:space="preserve">         Эд хогшил, урсгал засварын зардал</t>
  </si>
  <si>
    <t>210601</t>
  </si>
  <si>
    <t xml:space="preserve">               Багаж, техник, хэрэгсэл</t>
  </si>
  <si>
    <t>210602</t>
  </si>
  <si>
    <t xml:space="preserve">               Тавилга</t>
  </si>
  <si>
    <t>210603</t>
  </si>
  <si>
    <t xml:space="preserve">               Хөдөлмөр хамгааллын хэрэглэл</t>
  </si>
  <si>
    <t>210604</t>
  </si>
  <si>
    <t xml:space="preserve">               Урсгал засвар</t>
  </si>
  <si>
    <t xml:space="preserve">         Томилолт, зочны зардал</t>
  </si>
  <si>
    <t>210701</t>
  </si>
  <si>
    <t xml:space="preserve">               Гадаад албан томилолт</t>
  </si>
  <si>
    <t>210702</t>
  </si>
  <si>
    <t xml:space="preserve">               Дотоод албан томилолт</t>
  </si>
  <si>
    <t>210703</t>
  </si>
  <si>
    <t xml:space="preserve">               Зочин төлөөлөгч хүлээн авах</t>
  </si>
  <si>
    <t>2108</t>
  </si>
  <si>
    <t xml:space="preserve">         Бусдаар гүйцэтгүүлсэн ажил, үйлчилгээний төлбөр, хураамж</t>
  </si>
  <si>
    <t>210801</t>
  </si>
  <si>
    <t xml:space="preserve">               Бусдаар гүйцэтгүүлсэн бусад нийтлэг ажил үйлчилгээний төлбөр хураамж</t>
  </si>
  <si>
    <t>210802</t>
  </si>
  <si>
    <t>210803</t>
  </si>
  <si>
    <t xml:space="preserve">               Даатгалын үйлчилгээ</t>
  </si>
  <si>
    <t>210804</t>
  </si>
  <si>
    <t xml:space="preserve">               Тээврийн хэрэгслийн татвар</t>
  </si>
  <si>
    <t>210805</t>
  </si>
  <si>
    <t xml:space="preserve">               Тээврийн хэрэгслийн оношлогоо</t>
  </si>
  <si>
    <t>210806</t>
  </si>
  <si>
    <t xml:space="preserve">               Мэдээлэл, технологийн үйлчилгээ</t>
  </si>
  <si>
    <t>210807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</si>
  <si>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</si>
  <si>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</si>
  <si>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</si>
  <si>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</si>
  <si>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</si>
  <si>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</si>
  <si>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</si>
  <si>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</si>
  <si>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</si>
  <si>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</si>
  <si>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</si>
  <si>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</si>
  <si>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</si>
  <si>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</si>
  <si>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</si>
  <si>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</si>
  <si>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</si>
  <si>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</si>
  <si>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</si>
  <si>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</si>
  <si>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</si>
  <si>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</si>
  <si>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</si>
  <si>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</si>
  <si>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</si>
  <si>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</si>
  <si>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</si>
  <si>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</si>
  <si>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</si>
  <si>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</si>
  <si>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</si>
  <si>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</si>
  <si>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</si>
  <si>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</si>
  <si>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</si>
  <si>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</si>
  <si>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</si>
  <si>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</si>
  <si>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</si>
  <si>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</si>
  <si>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</si>
  <si>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</si>
  <si>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</si>
  <si>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</si>
  <si>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</si>
  <si>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</si>
  <si>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</si>
  <si>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</si>
  <si>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</si>
  <si>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</si>
  <si>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</si>
  <si>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</si>
  <si>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</si>
  <si>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</si>
  <si>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</si>
  <si>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</si>
  <si>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</si>
  <si>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</si>
  <si>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</si>
  <si>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</si>
  <si>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</si>
  <si>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</si>
  <si>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</si>
  <si>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</si>
  <si>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</si>
  <si>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</si>
  <si>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</si>
  <si>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</si>
  <si>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</si>
  <si>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</si>
  <si>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</si>
  <si>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</si>
  <si>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</si>
  <si>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</si>
  <si>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</si>
  <si>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</si>
  <si>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</si>
  <si>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</si>
  <si>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</si>
  <si>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</si>
  <si>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</si>
  <si>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</si>
  <si>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</si>
  <si>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</si>
  <si>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</si>
  <si>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</si>
  <si>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</si>
  <si>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</si>
  <si>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</si>
  <si>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</si>
  <si>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</si>
  <si>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</si>
  <si>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</si>
  <si>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</si>
  <si>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</si>
  <si>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</si>
  <si>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</si>
  <si>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</si>
  <si>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</si>
  <si>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</si>
  <si>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</si>
  <si>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</si>
  <si>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</si>
  <si>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</si>
  <si>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</si>
  <si>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</si>
  <si>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</si>
  <si>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</si>
  <si>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</si>
  <si>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</si>
  <si>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</si>
  <si>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</si>
  <si>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</si>
  <si>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</si>
  <si>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</si>
  <si>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2014 оны 12-р сарын 31-нээрх үлдэгдэл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</si>
  <si>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</si>
  <si>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</si>
  <si>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</si>
  <si>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</si>
  <si>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</si>
  <si>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</si>
  <si>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</si>
  <si>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</si>
  <si>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</si>
  <si>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</si>
  <si>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</si>
  <si>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</si>
  <si>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</si>
  <si>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</si>
  <si>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</si>
  <si>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</si>
  <si>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</si>
  <si>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</si>
  <si>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</si>
  <si>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</si>
  <si>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</si>
  <si>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</si>
  <si>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</si>
  <si>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</si>
  <si>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</si>
  <si>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</si>
  <si>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</si>
  <si>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</si>
  <si>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</si>
  <si>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</si>
  <si>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</si>
  <si>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</si>
  <si>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</si>
  <si>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</si>
  <si>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</si>
  <si>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</si>
  <si>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</si>
  <si>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</si>
  <si>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</si>
  <si>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</si>
  <si>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</si>
  <si>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</si>
  <si>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</si>
  <si>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</si>
  <si>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</si>
  <si>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</si>
  <si>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</si>
  <si>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</si>
  <si>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</si>
  <si>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</si>
  <si>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</si>
  <si>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</si>
  <si>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</si>
  <si>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</si>
  <si>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</si>
  <si>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</si>
  <si>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</si>
  <si>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</si>
  <si>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</si>
  <si>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БИЕТ ХӨРӨНГӨ</t>
  </si>
  <si>
    <t>БИЕТ БУС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</si>
  <si>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</si>
  <si>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</si>
  <si>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</si>
  <si>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</si>
  <si>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</si>
  <si>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</si>
  <si>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</si>
  <si>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Бусад үндсэн хөрөнгө</t>
  </si>
  <si>
    <t>Дуусаагүй барилга байгууламж</t>
  </si>
  <si>
    <t>Бусад биет бус хөрөнгө</t>
  </si>
  <si>
    <t>Үндсэн хөрөнгийн оны эхний үлдэгдэл</t>
  </si>
  <si>
    <t>Худалдан авсан</t>
  </si>
  <si>
    <t>Хандиваар</t>
  </si>
  <si>
    <t>Шилжүүлэн авсан бүтцийн өөрчлөлтөөр</t>
  </si>
  <si>
    <t>Акталсан</t>
  </si>
  <si>
    <t>Шилжүүлсэн</t>
  </si>
  <si>
    <t>Шилжүүлсэн бүтцийн өөрчлөлтөөр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</si>
  <si>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</si>
  <si>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</si>
  <si>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</si>
  <si>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Элэгдлийн зардал Бусад</t>
  </si>
  <si>
    <t>Дансны хасалт</t>
  </si>
  <si>
    <t>Дахин үнэлгээний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</si>
  <si>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</si>
  <si>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</si>
  <si>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</si>
  <si>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</si>
  <si>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</si>
  <si>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</si>
  <si>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</si>
  <si>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</si>
  <si>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</si>
  <si>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Худалдсан, зарцуулсан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</si>
  <si>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</si>
  <si>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</si>
  <si>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</si>
  <si>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</si>
  <si>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</si>
  <si>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</si>
  <si>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</si>
  <si>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</si>
  <si>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</si>
  <si>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</si>
  <si>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</si>
  <si>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</si>
  <si>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</si>
  <si>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 xml:space="preserve">   БОГИНО ХУГАЦААТ ӨР ТӨЛБӨР ДҮН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</si>
  <si>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</si>
  <si>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</si>
  <si>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</si>
  <si>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</si>
  <si>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</si>
  <si>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</si>
  <si>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</si>
  <si>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</si>
  <si>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</si>
  <si>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</si>
  <si>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</si>
  <si>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</si>
  <si>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</si>
  <si>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</si>
  <si>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</si>
  <si>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</si>
  <si>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</si>
  <si>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</si>
  <si>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</si>
  <si>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</si>
  <si>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</si>
  <si>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</si>
  <si>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</si>
  <si>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</si>
  <si>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</si>
  <si>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</si>
  <si>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</si>
  <si>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</si>
  <si>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</si>
  <si>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</si>
  <si>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</si>
  <si>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</si>
  <si>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</si>
  <si>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</si>
  <si>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</si>
  <si>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</si>
  <si>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</si>
  <si>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</si>
  <si>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</si>
  <si>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</si>
  <si>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</si>
  <si>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</si>
  <si>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</si>
  <si>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</si>
  <si>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</si>
  <si>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</si>
  <si>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</si>
  <si>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</si>
  <si>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SUM</t>
  </si>
  <si>
    <t>Өртгийн өөрчлөлт</t>
  </si>
  <si>
    <t>Гадаад валютын хөрвүүлэлтийн зөрүү</t>
  </si>
  <si>
    <t>НТ-2</t>
  </si>
  <si>
    <t>Үндсэн цалин</t>
  </si>
  <si>
    <t>Бусад хөрөнгө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</si>
  <si>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</si>
  <si>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</si>
  <si>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</si>
  <si>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</si>
  <si>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</si>
  <si>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</si>
  <si>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</si>
  <si>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</si>
  <si>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</si>
  <si>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САНХYYГИЙН YЙЛ АЖИЛЛАГААНЫ ЦЭВЭР МӨНГӨН ГYЙЛГЭЭ</t>
  </si>
  <si>
    <t>ХӨРӨНГӨ ОРУУЛАЛТЫН ҮЙЛ АЖИЛЛАГААНЫ МӨНГӨН ГYЙЛГЭЭ</t>
  </si>
  <si>
    <t>YЙЛ АЖИЛЛАГААНЫ МӨНГӨН ГҮЙЛГЭЭ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</si>
  <si>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</si>
  <si>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</si>
  <si>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</si>
  <si>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</si>
  <si>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</si>
  <si>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</si>
  <si>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</si>
  <si>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</si>
  <si>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</si>
  <si>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</si>
  <si>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</si>
  <si>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</si>
  <si>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</si>
  <si>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</si>
  <si>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</si>
  <si>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</si>
  <si>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</si>
  <si>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</si>
  <si>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</si>
  <si>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</si>
  <si>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</si>
  <si>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</si>
  <si>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</si>
  <si>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</si>
  <si>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</si>
  <si>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</si>
  <si>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</si>
  <si>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</si>
  <si>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</si>
  <si>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</si>
  <si>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</si>
  <si>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</si>
  <si>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</si>
  <si>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</si>
  <si>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</si>
  <si>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</si>
  <si>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</si>
  <si>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</si>
  <si>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</si>
  <si>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</si>
  <si>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</si>
  <si>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</si>
  <si>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</si>
  <si>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</si>
  <si>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</si>
  <si>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</si>
  <si>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</si>
  <si>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</si>
  <si>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</si>
  <si>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</si>
  <si>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</si>
  <si>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</si>
  <si>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</si>
  <si>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</si>
  <si>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</si>
  <si>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</si>
  <si>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</si>
  <si>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</si>
  <si>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</si>
  <si>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</si>
  <si>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</si>
  <si>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</si>
  <si>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</si>
  <si>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</si>
  <si>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</si>
  <si>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</si>
  <si>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</si>
  <si>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</si>
  <si>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</si>
  <si>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</si>
  <si>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</si>
  <si>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</si>
  <si>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</si>
  <si>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</si>
  <si>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</si>
  <si>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</si>
  <si>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</si>
  <si>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</si>
  <si>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</si>
  <si>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</si>
  <si>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</si>
  <si>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</si>
  <si>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</si>
  <si>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</si>
  <si>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</si>
  <si>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</si>
  <si>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</si>
  <si>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</si>
  <si>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</si>
  <si>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</si>
  <si>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</si>
  <si>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</si>
  <si>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</si>
  <si>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</si>
  <si>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</si>
  <si>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</si>
  <si>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</si>
  <si>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</si>
  <si>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</si>
  <si>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</si>
  <si>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</si>
  <si>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</si>
  <si>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</si>
  <si>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</si>
  <si>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</si>
  <si>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</si>
  <si>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</si>
  <si>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</si>
  <si>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</si>
  <si>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</si>
  <si>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</si>
  <si>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</si>
  <si>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</si>
  <si>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</si>
  <si>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</si>
  <si>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</si>
  <si>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</si>
  <si>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</si>
  <si>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</si>
  <si>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</si>
  <si>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</si>
  <si>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</si>
  <si>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</si>
  <si>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</si>
  <si>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</si>
  <si>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</si>
  <si>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</si>
  <si>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</si>
  <si>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</si>
  <si>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</si>
  <si>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</si>
  <si>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</si>
  <si>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</si>
  <si>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</si>
  <si>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</si>
  <si>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</si>
  <si>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</si>
  <si>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</si>
  <si>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</si>
  <si>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</si>
  <si>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</si>
  <si>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</si>
  <si>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</si>
  <si>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</si>
  <si>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</si>
  <si>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</si>
  <si>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</si>
  <si>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</si>
  <si>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</si>
  <si>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</si>
  <si>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</si>
  <si>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</si>
  <si>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</si>
  <si>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</si>
  <si>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</si>
  <si>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</si>
  <si>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</si>
  <si>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</si>
  <si>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</si>
  <si>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Бэлтгэсэн: </t>
  </si>
  <si>
    <t>Огноо:</t>
  </si>
  <si>
    <t>Хянасан:</t>
  </si>
  <si>
    <t>Албан тушаал, овог нэр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</si>
  <si>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</si>
  <si>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</si>
  <si>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</si>
  <si>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</si>
  <si>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</si>
  <si>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</si>
  <si>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</si>
  <si>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</si>
  <si>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</si>
  <si>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</si>
  <si>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</si>
  <si>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</si>
  <si>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</si>
  <si>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</si>
  <si>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</si>
  <si>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</si>
  <si>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</si>
  <si>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</si>
  <si>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</si>
  <si>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</si>
  <si>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</si>
  <si>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</si>
  <si>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</si>
  <si>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</si>
  <si>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</si>
  <si>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</si>
  <si>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</si>
  <si>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</si>
  <si>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</si>
  <si>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</si>
  <si>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</si>
  <si>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</si>
  <si>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</si>
  <si>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</si>
  <si>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</si>
  <si>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</si>
  <si>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</si>
  <si>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</si>
  <si>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</si>
  <si>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</si>
  <si>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</si>
  <si>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</si>
  <si>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</si>
  <si>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</si>
  <si>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</si>
  <si>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</si>
  <si>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</si>
  <si>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</si>
  <si>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</si>
  <si>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</si>
  <si>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</si>
  <si>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</si>
  <si>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</si>
  <si>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</si>
  <si>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</si>
  <si>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</si>
  <si>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</si>
  <si>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</si>
  <si>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</si>
  <si>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</si>
  <si>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</si>
  <si>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</si>
  <si>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</si>
  <si>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</si>
  <si>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</si>
  <si>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</si>
  <si>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</si>
  <si>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</si>
  <si>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</si>
  <si>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</si>
  <si>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</si>
  <si>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</si>
  <si>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</si>
  <si>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</si>
  <si>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</si>
  <si>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</si>
  <si>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</si>
  <si>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</si>
  <si>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</si>
  <si>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</si>
  <si>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</si>
  <si>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Төсөв байгууллагын өөрийн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</si>
  <si>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</si>
  <si>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</si>
  <si>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</si>
  <si>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</si>
  <si>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</si>
  <si>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</si>
  <si>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</si>
  <si>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</si>
  <si>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</si>
  <si>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</si>
  <si>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</si>
  <si>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</si>
  <si>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</si>
  <si>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</si>
  <si>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</si>
  <si>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</si>
  <si>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</si>
  <si>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</si>
  <si>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</si>
  <si>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</si>
  <si>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</si>
  <si>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</si>
  <si>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</si>
  <si>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</si>
  <si>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</si>
  <si>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</si>
  <si>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</si>
  <si>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</si>
  <si>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</si>
  <si>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</si>
  <si>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</si>
  <si>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</si>
  <si>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</si>
  <si>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</si>
  <si>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</si>
  <si>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</si>
  <si>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</si>
  <si>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</si>
  <si>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</si>
  <si>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</si>
  <si>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</si>
  <si>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</si>
  <si>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</si>
  <si>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</si>
  <si>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</si>
  <si>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</si>
  <si>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</si>
  <si>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</si>
  <si>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</si>
  <si>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</si>
  <si>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</si>
  <si>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</si>
  <si>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</si>
  <si>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</si>
  <si>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</si>
  <si>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</si>
  <si>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</si>
  <si>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</si>
  <si>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</si>
  <si>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</si>
  <si>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</si>
  <si>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</si>
  <si>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</si>
  <si>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</si>
  <si>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</si>
  <si>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</si>
  <si>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</si>
  <si>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</si>
  <si>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</si>
  <si>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</si>
  <si>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</si>
  <si>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</si>
  <si>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</si>
  <si>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</si>
  <si>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</si>
  <si>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</si>
  <si>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</si>
  <si>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</si>
  <si>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</si>
  <si>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</si>
  <si>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</si>
  <si>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</si>
  <si>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</si>
  <si>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</si>
  <si>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</si>
  <si>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</si>
  <si>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</si>
  <si>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</si>
  <si>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</si>
  <si>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</si>
  <si>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</si>
  <si>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</si>
  <si>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</si>
  <si>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</si>
  <si>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</si>
  <si>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</si>
  <si>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</si>
  <si>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</si>
  <si>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</si>
  <si>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</si>
  <si>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</si>
  <si>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</si>
  <si>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</si>
  <si>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</si>
  <si>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</si>
  <si>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</si>
  <si>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</si>
  <si>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</si>
  <si>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</si>
  <si>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</si>
  <si>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</si>
  <si>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</si>
  <si>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</si>
  <si>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</si>
  <si>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</si>
  <si>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</si>
  <si>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</si>
  <si>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</si>
  <si>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</si>
  <si>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</si>
  <si>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</si>
  <si>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</si>
  <si>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</si>
  <si>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</si>
  <si>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</si>
  <si>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</si>
  <si>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</si>
  <si>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</si>
  <si>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</si>
  <si>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</si>
  <si>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</si>
  <si>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</si>
  <si>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</si>
  <si>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</si>
  <si>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</si>
  <si>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</si>
  <si>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</si>
  <si>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</si>
  <si>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</si>
  <si>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</si>
  <si>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</si>
  <si>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</si>
  <si>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</si>
  <si>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</si>
  <si>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</si>
  <si>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</si>
  <si>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</si>
  <si>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</si>
  <si>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</si>
  <si>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</si>
  <si>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</si>
  <si>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</si>
  <si>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</si>
  <si>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</si>
  <si>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</si>
  <si>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</si>
  <si>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</si>
  <si>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</si>
  <si>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</si>
  <si>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</si>
  <si>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</si>
  <si>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</si>
  <si>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</si>
  <si>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</si>
  <si>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 Эргэж төлөгдөх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</si>
  <si>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</si>
  <si>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</si>
  <si>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</si>
  <si>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</si>
  <si>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</si>
  <si>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</si>
  <si>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</si>
  <si>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АВЛАГЫН ДҮН</t>
  </si>
  <si>
    <t xml:space="preserve">       Татвар, НДШ-ын авлага /ТӨҮГ/</t>
  </si>
  <si>
    <t xml:space="preserve">       Бусад авлага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</si>
  <si>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</si>
  <si>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</si>
  <si>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</si>
  <si>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</si>
  <si>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</si>
  <si>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Тодруулга № 7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</si>
  <si>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</si>
  <si>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</si>
  <si>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</si>
  <si>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</si>
  <si>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</si>
  <si>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Үндсэн хөрөнгийн дахин үнэлгээний өсөлт,  бууралт</t>
  </si>
  <si>
    <t>Үндсэн хөрөнгийн өсөлт, бууралт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</si>
  <si>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</si>
  <si>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</si>
  <si>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</si>
  <si>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</si>
  <si>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</si>
  <si>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</si>
  <si>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</si>
  <si>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</si>
  <si>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</si>
  <si>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</si>
  <si>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</si>
  <si>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</si>
  <si>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</si>
  <si>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</si>
  <si>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</si>
  <si>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</si>
  <si>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</si>
  <si>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</si>
  <si>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</si>
  <si>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</si>
  <si>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</si>
  <si>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</si>
  <si>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</si>
  <si>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</si>
  <si>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</si>
  <si>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</si>
  <si>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</si>
  <si>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</si>
  <si>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</si>
  <si>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</si>
  <si>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</si>
  <si>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</si>
  <si>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YЙЛ АЖИЛЛАГААНЫ БУС YР ДYН (4)=(145-225)</t>
  </si>
  <si>
    <t>НИЙТ YР ДYН (5)=(3)+(4)</t>
  </si>
  <si>
    <t>YЙЛ АЖИЛЛАГААНЫ ЦЭВЭР МӨНГӨН ГYЙЛГЭЭ (3)=(1)-(2)</t>
  </si>
  <si>
    <t>ХӨРӨНГӨ ОРУУЛАЛТЫН МӨНГӨН ОРЛОГЫН ДYН (4)</t>
  </si>
  <si>
    <t>ХӨРӨНГӨ ОРУУЛАЛТЫН МӨНГӨН ЗАРДЛЫН ДYН (5)</t>
  </si>
  <si>
    <t>ХӨРӨНГӨ ОРУУЛАЛТЫН ҮЙЛ АЖИЛЛАГААНЫ ЦЭВЭР МӨНГӨН ГYЙЛГЭЭ (6)=(4)-(5)</t>
  </si>
  <si>
    <t>YЙЛ АЖИЛЛАГААНЫ МӨНГӨН ОРЛОГЫН ДYН (1)</t>
  </si>
  <si>
    <t>НИЙТ ЗАРЛАГА ба ЦЭВЭР ЗЭЭЛИЙН ДҮН (2)</t>
  </si>
  <si>
    <t>НИЙТ ЦЭВЭР МӨНГӨН ГYЙЛГЭЭ (8)=(3)+(6)+(7)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</si>
  <si>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</si>
  <si>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</si>
  <si>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</si>
  <si>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</si>
  <si>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</si>
  <si>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</si>
  <si>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</si>
  <si>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</si>
  <si>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</si>
  <si>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</si>
  <si>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</si>
  <si>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</si>
  <si>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</si>
  <si>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</si>
  <si>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r>
      <t xml:space="preserve">         Бусад татвар</t>
    </r>
    <r>
      <rPr>
        <sz val="11"/>
        <color theme="4" tint="-0.249977111117893"/>
        <rFont val="Times New Roman"/>
        <family val="1"/>
      </rPr>
      <t xml:space="preserve"> (төлбөр, хураамж)</t>
    </r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</si>
  <si>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</si>
  <si>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</si>
  <si>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</si>
  <si>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</si>
  <si>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</si>
  <si>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</si>
  <si>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</si>
  <si>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</si>
  <si>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</si>
  <si>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</si>
  <si>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</si>
  <si>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</si>
  <si>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</si>
  <si>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</si>
  <si>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</si>
  <si>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</si>
  <si>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</si>
  <si>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</si>
  <si>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</si>
  <si>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</si>
  <si>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</si>
  <si>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</si>
  <si>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</si>
  <si>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</si>
  <si>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</si>
  <si>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</si>
  <si>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</si>
  <si>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</si>
  <si>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</si>
  <si>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</si>
  <si>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</si>
  <si>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</si>
  <si>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</si>
  <si>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</si>
  <si>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</si>
  <si>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</si>
  <si>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</si>
  <si>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</si>
  <si>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</si>
  <si>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</si>
  <si>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</si>
  <si>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</si>
  <si>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</si>
  <si>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</si>
  <si>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</si>
  <si>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</si>
  <si>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</si>
  <si>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</si>
  <si>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</si>
  <si>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</si>
  <si>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</si>
  <si>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</si>
  <si>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</si>
  <si>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</si>
  <si>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</si>
  <si>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</si>
  <si>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</si>
  <si>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</si>
  <si>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</si>
  <si>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</si>
  <si>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</si>
  <si>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</si>
  <si>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</si>
  <si>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</si>
  <si>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</si>
  <si>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</si>
  <si>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</si>
  <si>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</si>
  <si>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</si>
  <si>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</si>
  <si>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</si>
  <si>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</si>
  <si>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</si>
  <si>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</si>
  <si>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</si>
  <si>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</si>
  <si>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</si>
  <si>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</si>
  <si>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</si>
  <si>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</si>
  <si>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</si>
  <si>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</si>
  <si>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</si>
  <si>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</si>
  <si>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</si>
  <si>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</si>
  <si>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</si>
  <si>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</si>
  <si>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</si>
  <si>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</si>
  <si>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</si>
  <si>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</si>
  <si>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</si>
  <si>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</si>
  <si>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</si>
  <si>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</si>
  <si>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</si>
  <si>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</si>
  <si>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</si>
  <si>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</si>
  <si>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</si>
  <si>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</si>
  <si>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</si>
  <si>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</si>
  <si>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</si>
  <si>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</si>
  <si>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</si>
  <si>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</si>
  <si>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</si>
  <si>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</si>
  <si>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</si>
  <si>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</si>
  <si>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</si>
  <si>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</si>
  <si>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</si>
  <si>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</si>
  <si>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</si>
  <si>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Ашиг</t>
  </si>
  <si>
    <t>ҮЭ-н татвар</t>
  </si>
  <si>
    <t>Шийтгэл</t>
  </si>
  <si>
    <t>Урьдчилгаа</t>
  </si>
  <si>
    <t>бусад</t>
  </si>
  <si>
    <t>Суутгалын дүн</t>
  </si>
  <si>
    <t>Sum</t>
  </si>
  <si>
    <t xml:space="preserve">Өмнөх оны </t>
  </si>
  <si>
    <t>Батлагдсан төлөвлөгөө</t>
  </si>
  <si>
    <t xml:space="preserve">Тайлант оны </t>
  </si>
  <si>
    <t xml:space="preserve">        Үндсэн хөрөнгө данснаас хассаны олз (гарз)   /ТӨҮГ/</t>
  </si>
  <si>
    <t xml:space="preserve">         Биет бус хөрөнгө данснаас хассаны олз (гарз)  /ТӨҮГ/</t>
  </si>
  <si>
    <t xml:space="preserve">         Хөрөнгө оруулалт борлуулснаас үүссэн олз (гарз)  /ТӨҮГ/</t>
  </si>
  <si>
    <t xml:space="preserve">         Бусад урт хугацаат хөрөнгө борлуулсанаас үүссэн олз (гарз)  /ТӨҮГ/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</si>
  <si>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</si>
  <si>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</si>
  <si>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</si>
  <si>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</si>
  <si>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</si>
  <si>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</si>
  <si>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Үндсэн хөрөнгийн дахин үнэлгээний өсөлт</t>
  </si>
  <si>
    <t>Үндсэн хөрөнгийн дахин үнэлгээний  бууралт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</si>
  <si>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</si>
  <si>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</si>
  <si>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</si>
  <si>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</si>
  <si>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</si>
  <si>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</si>
  <si>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</si>
  <si>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</si>
  <si>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</si>
  <si>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</si>
  <si>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</si>
  <si>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</si>
  <si>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</si>
  <si>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 xml:space="preserve">         Бусад татвар (төлбөр, хураамж)</t>
  </si>
  <si>
    <t xml:space="preserve">               Хөрөнгө оруулалтын зориулалттай үл хөдлөх хөрөнгө /ТӨҮГ/ </t>
  </si>
  <si>
    <t>ОӨУБЕГазар</t>
  </si>
  <si>
    <t>2016.08.01</t>
  </si>
  <si>
    <t xml:space="preserve">               Монгол банкин дахь харилцах/Замд яваа мөнгөн хөрөнгө/</t>
  </si>
  <si>
    <t>ХЗДХЯам</t>
  </si>
  <si>
    <t>Сүхбаатар дүүргийн татварын хэлтэс</t>
  </si>
  <si>
    <t>Сүхбаатар дүүргийн НДХэлтэс</t>
  </si>
  <si>
    <t>ХЗСайд</t>
  </si>
  <si>
    <t>Голомт банк</t>
  </si>
  <si>
    <t>Голомт банк/доллар/</t>
  </si>
  <si>
    <t>Голомт банк/евро/</t>
  </si>
  <si>
    <t>Төрийн банк</t>
  </si>
  <si>
    <t>Хас банк</t>
  </si>
  <si>
    <t>Чингэлтэй дүүрэг 1-р хороо Бага тойруу 3</t>
  </si>
  <si>
    <t>www.Dburtgel.gov.mn</t>
  </si>
  <si>
    <t>Иргэн,хуулийн этгээд, эд хөрөнгийн эрхийн улсын бүртгэл болон оюуны өмчийн эрх олгох, баталгаажуулах, барааны тэмдэгт, патент олгох үйл ажиллагаа эрхлэх</t>
  </si>
  <si>
    <t>Рэнцэн</t>
  </si>
  <si>
    <t>Содхүү</t>
  </si>
  <si>
    <t>ОӨУБЕГазрын дарга</t>
  </si>
  <si>
    <t>7 сар</t>
  </si>
  <si>
    <t>нягтлан бодогч</t>
  </si>
  <si>
    <t>r.sodkhuu.burtgel.gov.mn</t>
  </si>
  <si>
    <t>Чалхаа</t>
  </si>
  <si>
    <t>Хүрэлбаатар</t>
  </si>
  <si>
    <t>СААХ-ийн дарга</t>
  </si>
  <si>
    <t>ch_hurlee@yahoo.com</t>
  </si>
  <si>
    <t>2016 он</t>
  </si>
  <si>
    <t>улсын төсөв</t>
  </si>
  <si>
    <t>ТТЗ</t>
  </si>
  <si>
    <t>Тооцооны нягтлан бодогч:                              Адъяа Наранцэцэг</t>
  </si>
  <si>
    <t>СААХ-ийн дарга                                               Чалхаа Хүрэлбаатар</t>
  </si>
  <si>
    <t>Үндэсний аудитын газар</t>
  </si>
  <si>
    <t>2016 оны 1-р сарын 1-нээрх үлдэгдэл</t>
  </si>
  <si>
    <t>2017.03.23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</si>
</sst>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_);[Blue]\(#,##0.00\)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Unicode MS"/>
      <family val="2"/>
      <charset val="204"/>
    </font>
    <font>
      <sz val="10"/>
      <name val="Arial Unicode MS"/>
      <family val="2"/>
      <charset val="204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sz val="10"/>
      <color rgb="FF080000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u/>
      <sz val="10"/>
      <color theme="2" tint="-0.89999084444715716"/>
      <name val="Arial Unicode MS"/>
      <family val="2"/>
      <charset val="20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rgb="FF080000"/>
      <name val="Times New Roman"/>
      <family val="1"/>
    </font>
    <font>
      <b/>
      <u val="double"/>
      <sz val="11"/>
      <color rgb="FF080000"/>
      <name val="Times New Roman"/>
      <family val="1"/>
    </font>
    <font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b/>
      <sz val="11"/>
      <color rgb="FF08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theme="4" tint="-0.249977111117893"/>
      <name val="Times New Roman"/>
      <family val="1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7" fillId="0" borderId="0" applyNumberFormat="0" applyFill="0" applyBorder="0" applyAlignment="0" applyProtection="0"/>
  </cellStyleXfs>
  <cellXfs count="509">
    <xf numFmtId="0" fontId="0" fillId="0" borderId="0" xfId="0"/>
    <xf numFmtId="0" fontId="4" fillId="0" borderId="0" xfId="0" applyFont="1"/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2" xfId="0" applyFont="1" applyBorder="1" applyAlignment="1">
      <alignment vertical="top"/>
    </xf>
    <xf numFmtId="0" fontId="4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7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2" xfId="1" applyNumberFormat="1" applyFont="1" applyBorder="1" applyAlignment="1">
      <alignment horizontal="right" vertical="top"/>
    </xf>
    <xf numFmtId="0" fontId="10" fillId="0" borderId="0" xfId="0" applyFont="1"/>
    <xf numFmtId="0" fontId="12" fillId="0" borderId="0" xfId="0" applyFont="1" applyBorder="1" applyAlignment="1">
      <alignment vertical="center"/>
    </xf>
    <xf numFmtId="0" fontId="12" fillId="9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49" fontId="15" fillId="0" borderId="0" xfId="0" applyNumberFormat="1" applyFont="1" applyAlignment="1"/>
    <xf numFmtId="0" fontId="15" fillId="0" borderId="0" xfId="0" applyFont="1" applyAlignment="1"/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2" fillId="0" borderId="0" xfId="0" applyFont="1" applyBorder="1" applyAlignment="1">
      <alignment vertical="center" wrapText="1"/>
    </xf>
    <xf numFmtId="165" fontId="12" fillId="0" borderId="2" xfId="0" applyNumberFormat="1" applyFont="1" applyBorder="1" applyAlignment="1">
      <alignment horizontal="left" vertical="center" wrapText="1"/>
    </xf>
    <xf numFmtId="165" fontId="13" fillId="2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wrapText="1"/>
    </xf>
    <xf numFmtId="165" fontId="13" fillId="0" borderId="2" xfId="0" applyNumberFormat="1" applyFont="1" applyBorder="1" applyAlignment="1">
      <alignment horizontal="left" vertical="center" wrapText="1"/>
    </xf>
    <xf numFmtId="49" fontId="15" fillId="0" borderId="0" xfId="0" applyNumberFormat="1" applyFont="1" applyAlignment="1">
      <alignment wrapText="1"/>
    </xf>
    <xf numFmtId="165" fontId="19" fillId="0" borderId="2" xfId="0" applyNumberFormat="1" applyFont="1" applyBorder="1" applyAlignment="1">
      <alignment horizontal="left" vertical="center" wrapText="1"/>
    </xf>
    <xf numFmtId="165" fontId="17" fillId="2" borderId="2" xfId="0" applyNumberFormat="1" applyFont="1" applyFill="1" applyBorder="1" applyAlignment="1">
      <alignment horizontal="left" vertical="center" wrapText="1"/>
    </xf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2" xfId="0" applyNumberFormat="1" applyFont="1" applyBorder="1" applyAlignment="1">
      <alignment vertical="top"/>
    </xf>
    <xf numFmtId="0" fontId="15" fillId="0" borderId="2" xfId="0" applyNumberFormat="1" applyFont="1" applyBorder="1" applyAlignment="1">
      <alignment horizontal="left"/>
    </xf>
    <xf numFmtId="0" fontId="19" fillId="0" borderId="2" xfId="0" applyFont="1" applyBorder="1" applyAlignment="1">
      <alignment horizontal="left" vertical="center"/>
    </xf>
    <xf numFmtId="0" fontId="15" fillId="0" borderId="2" xfId="0" applyNumberFormat="1" applyFont="1" applyBorder="1" applyAlignment="1"/>
    <xf numFmtId="0" fontId="15" fillId="0" borderId="0" xfId="0" applyNumberFormat="1" applyFont="1" applyAlignment="1"/>
    <xf numFmtId="0" fontId="10" fillId="0" borderId="0" xfId="0" applyNumberFormat="1" applyFont="1"/>
    <xf numFmtId="0" fontId="19" fillId="0" borderId="0" xfId="0" applyFont="1"/>
    <xf numFmtId="0" fontId="17" fillId="0" borderId="0" xfId="0" applyFont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165" fontId="19" fillId="2" borderId="4" xfId="0" applyNumberFormat="1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165" fontId="17" fillId="2" borderId="3" xfId="0" applyNumberFormat="1" applyFont="1" applyFill="1" applyBorder="1" applyAlignment="1">
      <alignment horizontal="left" vertical="center" wrapText="1"/>
    </xf>
    <xf numFmtId="165" fontId="19" fillId="0" borderId="3" xfId="0" applyNumberFormat="1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right" vertical="center" wrapText="1"/>
    </xf>
    <xf numFmtId="0" fontId="19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 wrapText="1"/>
    </xf>
    <xf numFmtId="2" fontId="19" fillId="5" borderId="2" xfId="1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165" fontId="3" fillId="2" borderId="3" xfId="0" applyNumberFormat="1" applyFont="1" applyFill="1" applyBorder="1" applyAlignment="1">
      <alignment horizontal="left" vertical="center"/>
    </xf>
    <xf numFmtId="0" fontId="21" fillId="0" borderId="0" xfId="0" applyFont="1"/>
    <xf numFmtId="165" fontId="19" fillId="2" borderId="2" xfId="0" applyNumberFormat="1" applyFont="1" applyFill="1" applyBorder="1" applyAlignment="1">
      <alignment horizontal="left" vertical="center" wrapText="1"/>
    </xf>
    <xf numFmtId="2" fontId="19" fillId="0" borderId="2" xfId="1" applyNumberFormat="1" applyFont="1" applyBorder="1" applyAlignment="1"/>
    <xf numFmtId="0" fontId="17" fillId="0" borderId="2" xfId="0" applyFont="1" applyBorder="1" applyAlignment="1">
      <alignment wrapText="1"/>
    </xf>
    <xf numFmtId="2" fontId="17" fillId="0" borderId="2" xfId="1" applyNumberFormat="1" applyFont="1" applyBorder="1" applyAlignment="1"/>
    <xf numFmtId="2" fontId="17" fillId="2" borderId="2" xfId="1" applyNumberFormat="1" applyFont="1" applyFill="1" applyBorder="1" applyAlignment="1"/>
    <xf numFmtId="0" fontId="17" fillId="2" borderId="2" xfId="0" applyFont="1" applyFill="1" applyBorder="1" applyAlignment="1">
      <alignment wrapText="1"/>
    </xf>
    <xf numFmtId="0" fontId="17" fillId="0" borderId="2" xfId="0" applyFont="1" applyFill="1" applyBorder="1" applyAlignment="1">
      <alignment wrapText="1"/>
    </xf>
    <xf numFmtId="0" fontId="19" fillId="2" borderId="2" xfId="0" applyFont="1" applyFill="1" applyBorder="1" applyAlignment="1">
      <alignment horizontal="left" vertical="center" wrapText="1"/>
    </xf>
    <xf numFmtId="165" fontId="17" fillId="0" borderId="2" xfId="0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13" borderId="11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8" fillId="13" borderId="12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vertical="center"/>
    </xf>
    <xf numFmtId="0" fontId="26" fillId="2" borderId="11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2" borderId="11" xfId="0" applyFont="1" applyFill="1" applyBorder="1" applyAlignment="1">
      <alignment vertical="center"/>
    </xf>
    <xf numFmtId="0" fontId="29" fillId="2" borderId="11" xfId="0" applyFont="1" applyFill="1" applyBorder="1" applyAlignment="1">
      <alignment vertical="center"/>
    </xf>
    <xf numFmtId="0" fontId="29" fillId="2" borderId="11" xfId="0" applyFont="1" applyFill="1" applyBorder="1" applyAlignment="1">
      <alignment vertical="center" wrapText="1"/>
    </xf>
    <xf numFmtId="0" fontId="26" fillId="12" borderId="11" xfId="0" applyFont="1" applyFill="1" applyBorder="1" applyAlignment="1">
      <alignment horizontal="left" vertical="center" wrapText="1"/>
    </xf>
    <xf numFmtId="0" fontId="26" fillId="12" borderId="11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 wrapText="1"/>
    </xf>
    <xf numFmtId="0" fontId="26" fillId="12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0" fontId="26" fillId="12" borderId="11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vertical="center" wrapText="1"/>
    </xf>
    <xf numFmtId="0" fontId="10" fillId="0" borderId="3" xfId="0" applyFont="1" applyBorder="1"/>
    <xf numFmtId="0" fontId="10" fillId="4" borderId="3" xfId="0" applyFont="1" applyFill="1" applyBorder="1" applyAlignment="1">
      <alignment horizontal="left"/>
    </xf>
    <xf numFmtId="0" fontId="10" fillId="4" borderId="3" xfId="0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right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/>
    </xf>
    <xf numFmtId="0" fontId="19" fillId="0" borderId="3" xfId="0" applyFont="1" applyBorder="1"/>
    <xf numFmtId="0" fontId="17" fillId="4" borderId="3" xfId="0" applyFont="1" applyFill="1" applyBorder="1" applyAlignment="1">
      <alignment horizontal="left"/>
    </xf>
    <xf numFmtId="0" fontId="17" fillId="4" borderId="3" xfId="0" applyFont="1" applyFill="1" applyBorder="1"/>
    <xf numFmtId="0" fontId="12" fillId="0" borderId="3" xfId="0" applyFont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left" vertical="center" wrapText="1"/>
    </xf>
    <xf numFmtId="2" fontId="13" fillId="0" borderId="3" xfId="0" applyNumberFormat="1" applyFont="1" applyBorder="1" applyAlignment="1"/>
    <xf numFmtId="0" fontId="13" fillId="4" borderId="3" xfId="0" applyFont="1" applyFill="1" applyBorder="1" applyAlignment="1">
      <alignment horizontal="left" vertical="center" wrapText="1"/>
    </xf>
    <xf numFmtId="165" fontId="13" fillId="4" borderId="3" xfId="0" applyNumberFormat="1" applyFont="1" applyFill="1" applyBorder="1" applyAlignment="1">
      <alignment horizontal="left" vertical="center" wrapText="1"/>
    </xf>
    <xf numFmtId="2" fontId="13" fillId="4" borderId="3" xfId="0" applyNumberFormat="1" applyFont="1" applyFill="1" applyBorder="1" applyAlignment="1"/>
    <xf numFmtId="0" fontId="19" fillId="4" borderId="3" xfId="0" applyFont="1" applyFill="1" applyBorder="1"/>
    <xf numFmtId="0" fontId="26" fillId="0" borderId="0" xfId="0" applyFont="1" applyAlignment="1">
      <alignment horizontal="right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165" fontId="19" fillId="0" borderId="3" xfId="0" applyNumberFormat="1" applyFont="1" applyBorder="1" applyAlignment="1">
      <alignment horizontal="left" vertical="center"/>
    </xf>
    <xf numFmtId="4" fontId="19" fillId="0" borderId="3" xfId="0" applyNumberFormat="1" applyFont="1" applyBorder="1" applyAlignment="1">
      <alignment horizontal="right" vertical="center"/>
    </xf>
    <xf numFmtId="4" fontId="17" fillId="0" borderId="3" xfId="0" applyNumberFormat="1" applyFont="1" applyBorder="1" applyAlignment="1">
      <alignment horizontal="right" vertical="center"/>
    </xf>
    <xf numFmtId="49" fontId="17" fillId="0" borderId="0" xfId="0" applyNumberFormat="1" applyFont="1" applyAlignment="1"/>
    <xf numFmtId="0" fontId="17" fillId="0" borderId="0" xfId="0" applyFont="1" applyAlignment="1"/>
    <xf numFmtId="0" fontId="17" fillId="4" borderId="3" xfId="0" applyFont="1" applyFill="1" applyBorder="1" applyAlignment="1">
      <alignment horizontal="left" vertical="center"/>
    </xf>
    <xf numFmtId="165" fontId="17" fillId="4" borderId="3" xfId="0" applyNumberFormat="1" applyFont="1" applyFill="1" applyBorder="1" applyAlignment="1">
      <alignment horizontal="left" vertical="center"/>
    </xf>
    <xf numFmtId="4" fontId="17" fillId="4" borderId="3" xfId="0" applyNumberFormat="1" applyFont="1" applyFill="1" applyBorder="1" applyAlignment="1">
      <alignment horizontal="right" vertical="center"/>
    </xf>
    <xf numFmtId="165" fontId="17" fillId="4" borderId="3" xfId="0" applyNumberFormat="1" applyFont="1" applyFill="1" applyBorder="1" applyAlignment="1">
      <alignment horizontal="left" vertical="center" indent="8"/>
    </xf>
    <xf numFmtId="0" fontId="17" fillId="0" borderId="0" xfId="0" applyFont="1" applyAlignment="1">
      <alignment horizontal="right"/>
    </xf>
    <xf numFmtId="0" fontId="28" fillId="0" borderId="3" xfId="0" applyFont="1" applyBorder="1" applyAlignment="1">
      <alignment horizontal="left" vertical="center" wrapText="1"/>
    </xf>
    <xf numFmtId="4" fontId="28" fillId="0" borderId="3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/>
    </xf>
    <xf numFmtId="0" fontId="10" fillId="0" borderId="0" xfId="0" applyFont="1" applyBorder="1"/>
    <xf numFmtId="0" fontId="26" fillId="4" borderId="3" xfId="0" applyFont="1" applyFill="1" applyBorder="1" applyAlignment="1">
      <alignment horizontal="left" vertical="center" wrapText="1"/>
    </xf>
    <xf numFmtId="4" fontId="26" fillId="4" borderId="3" xfId="0" applyNumberFormat="1" applyFont="1" applyFill="1" applyBorder="1" applyAlignment="1">
      <alignment horizontal="right" vertical="center" wrapText="1"/>
    </xf>
    <xf numFmtId="165" fontId="28" fillId="0" borderId="3" xfId="0" applyNumberFormat="1" applyFont="1" applyBorder="1" applyAlignment="1">
      <alignment horizontal="left" vertical="center" wrapText="1"/>
    </xf>
    <xf numFmtId="165" fontId="26" fillId="4" borderId="3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right"/>
    </xf>
    <xf numFmtId="165" fontId="12" fillId="0" borderId="3" xfId="0" applyNumberFormat="1" applyFont="1" applyBorder="1" applyAlignment="1">
      <alignment horizontal="center" vertical="center"/>
    </xf>
    <xf numFmtId="0" fontId="19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9" fillId="0" borderId="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165" fontId="19" fillId="0" borderId="3" xfId="0" applyNumberFormat="1" applyFont="1" applyFill="1" applyBorder="1" applyAlignment="1">
      <alignment horizontal="left" vertical="center" wrapText="1"/>
    </xf>
    <xf numFmtId="2" fontId="13" fillId="0" borderId="3" xfId="0" applyNumberFormat="1" applyFont="1" applyFill="1" applyBorder="1" applyAlignment="1"/>
    <xf numFmtId="2" fontId="17" fillId="4" borderId="3" xfId="0" applyNumberFormat="1" applyFont="1" applyFill="1" applyBorder="1" applyAlignment="1"/>
    <xf numFmtId="0" fontId="17" fillId="4" borderId="3" xfId="0" applyFont="1" applyFill="1" applyBorder="1" applyAlignment="1">
      <alignment horizontal="left" vertical="center" wrapText="1"/>
    </xf>
    <xf numFmtId="165" fontId="17" fillId="4" borderId="3" xfId="0" applyNumberFormat="1" applyFont="1" applyFill="1" applyBorder="1" applyAlignment="1">
      <alignment horizontal="left" vertical="center" wrapText="1"/>
    </xf>
    <xf numFmtId="4" fontId="17" fillId="4" borderId="3" xfId="0" applyNumberFormat="1" applyFont="1" applyFill="1" applyBorder="1" applyAlignment="1">
      <alignment horizontal="right" vertical="center" wrapText="1"/>
    </xf>
    <xf numFmtId="0" fontId="17" fillId="4" borderId="3" xfId="0" applyFont="1" applyFill="1" applyBorder="1" applyAlignment="1">
      <alignment horizontal="left" wrapText="1" indent="8"/>
    </xf>
    <xf numFmtId="165" fontId="17" fillId="4" borderId="3" xfId="0" applyNumberFormat="1" applyFont="1" applyFill="1" applyBorder="1" applyAlignment="1">
      <alignment horizontal="left" vertical="center" wrapText="1" indent="8"/>
    </xf>
    <xf numFmtId="0" fontId="12" fillId="0" borderId="3" xfId="0" applyFont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7" fillId="2" borderId="3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wrapText="1"/>
    </xf>
    <xf numFmtId="0" fontId="17" fillId="2" borderId="3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wrapText="1"/>
    </xf>
    <xf numFmtId="0" fontId="23" fillId="0" borderId="3" xfId="0" applyFont="1" applyBorder="1" applyAlignment="1">
      <alignment horizontal="left" vertical="center" wrapText="1"/>
    </xf>
    <xf numFmtId="165" fontId="23" fillId="0" borderId="3" xfId="0" applyNumberFormat="1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left" vertical="center" wrapText="1"/>
    </xf>
    <xf numFmtId="165" fontId="19" fillId="6" borderId="3" xfId="0" applyNumberFormat="1" applyFont="1" applyFill="1" applyBorder="1" applyAlignment="1">
      <alignment horizontal="center" vertical="center" wrapText="1"/>
    </xf>
    <xf numFmtId="165" fontId="19" fillId="6" borderId="3" xfId="0" applyNumberFormat="1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0" fillId="0" borderId="2" xfId="0" applyFont="1" applyBorder="1"/>
    <xf numFmtId="14" fontId="15" fillId="0" borderId="0" xfId="0" applyNumberFormat="1" applyFont="1" applyAlignment="1"/>
    <xf numFmtId="164" fontId="15" fillId="0" borderId="0" xfId="0" applyNumberFormat="1" applyFont="1" applyAlignment="1"/>
    <xf numFmtId="0" fontId="10" fillId="0" borderId="7" xfId="0" applyFont="1" applyBorder="1"/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14" fontId="13" fillId="0" borderId="3" xfId="0" applyNumberFormat="1" applyFont="1" applyBorder="1" applyAlignment="1">
      <alignment vertical="top"/>
    </xf>
    <xf numFmtId="49" fontId="13" fillId="0" borderId="3" xfId="0" applyNumberFormat="1" applyFont="1" applyBorder="1" applyAlignment="1">
      <alignment vertical="top"/>
    </xf>
    <xf numFmtId="164" fontId="13" fillId="0" borderId="3" xfId="1" applyNumberFormat="1" applyFont="1" applyBorder="1" applyAlignment="1">
      <alignment vertical="top"/>
    </xf>
    <xf numFmtId="0" fontId="13" fillId="0" borderId="3" xfId="0" applyFont="1" applyBorder="1" applyAlignment="1">
      <alignment vertical="top"/>
    </xf>
    <xf numFmtId="49" fontId="13" fillId="0" borderId="3" xfId="1" applyNumberFormat="1" applyFont="1" applyBorder="1" applyAlignment="1">
      <alignment vertical="top"/>
    </xf>
    <xf numFmtId="0" fontId="15" fillId="0" borderId="3" xfId="0" applyFont="1" applyBorder="1" applyAlignment="1"/>
    <xf numFmtId="14" fontId="15" fillId="0" borderId="3" xfId="0" applyNumberFormat="1" applyFont="1" applyBorder="1" applyAlignment="1"/>
    <xf numFmtId="49" fontId="15" fillId="0" borderId="3" xfId="0" applyNumberFormat="1" applyFont="1" applyBorder="1" applyAlignment="1"/>
    <xf numFmtId="164" fontId="20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12" fillId="0" borderId="10" xfId="0" applyFont="1" applyBorder="1" applyAlignment="1">
      <alignment horizontal="center" vertical="center" wrapText="1"/>
    </xf>
    <xf numFmtId="0" fontId="13" fillId="0" borderId="10" xfId="0" applyNumberFormat="1" applyFont="1" applyBorder="1" applyAlignment="1">
      <alignment vertical="top"/>
    </xf>
    <xf numFmtId="0" fontId="15" fillId="0" borderId="10" xfId="0" applyNumberFormat="1" applyFont="1" applyBorder="1" applyAlignment="1">
      <alignment horizontal="left"/>
    </xf>
    <xf numFmtId="0" fontId="15" fillId="0" borderId="10" xfId="0" applyNumberFormat="1" applyFont="1" applyBorder="1" applyAlignment="1"/>
    <xf numFmtId="165" fontId="17" fillId="2" borderId="3" xfId="0" applyNumberFormat="1" applyFont="1" applyFill="1" applyBorder="1" applyAlignment="1">
      <alignment horizontal="left" vertical="center"/>
    </xf>
    <xf numFmtId="0" fontId="19" fillId="11" borderId="3" xfId="0" applyFont="1" applyFill="1" applyBorder="1" applyAlignment="1">
      <alignment horizontal="left" vertical="center" wrapText="1"/>
    </xf>
    <xf numFmtId="165" fontId="19" fillId="11" borderId="3" xfId="0" applyNumberFormat="1" applyFont="1" applyFill="1" applyBorder="1" applyAlignment="1">
      <alignment horizontal="left" vertical="center"/>
    </xf>
    <xf numFmtId="165" fontId="19" fillId="0" borderId="3" xfId="0" applyNumberFormat="1" applyFont="1" applyFill="1" applyBorder="1" applyAlignment="1">
      <alignment horizontal="left" vertical="center"/>
    </xf>
    <xf numFmtId="2" fontId="17" fillId="0" borderId="3" xfId="1" applyNumberFormat="1" applyFont="1" applyBorder="1" applyAlignment="1"/>
    <xf numFmtId="2" fontId="17" fillId="2" borderId="3" xfId="1" applyNumberFormat="1" applyFont="1" applyFill="1" applyBorder="1" applyAlignment="1"/>
    <xf numFmtId="165" fontId="19" fillId="2" borderId="3" xfId="0" applyNumberFormat="1" applyFont="1" applyFill="1" applyBorder="1" applyAlignment="1">
      <alignment horizontal="left" vertical="center"/>
    </xf>
    <xf numFmtId="0" fontId="17" fillId="0" borderId="0" xfId="0" applyFont="1" applyAlignment="1">
      <alignment wrapText="1"/>
    </xf>
    <xf numFmtId="2" fontId="17" fillId="0" borderId="0" xfId="1" applyNumberFormat="1" applyFont="1" applyAlignment="1"/>
    <xf numFmtId="2" fontId="17" fillId="0" borderId="0" xfId="1" applyNumberFormat="1" applyFont="1"/>
    <xf numFmtId="0" fontId="19" fillId="0" borderId="0" xfId="0" applyFont="1" applyBorder="1" applyAlignment="1">
      <alignment vertical="center"/>
    </xf>
    <xf numFmtId="2" fontId="17" fillId="0" borderId="2" xfId="1" applyNumberFormat="1" applyFont="1" applyBorder="1" applyAlignment="1">
      <alignment horizontal="right" vertical="center"/>
    </xf>
    <xf numFmtId="2" fontId="19" fillId="2" borderId="2" xfId="1" applyNumberFormat="1" applyFont="1" applyFill="1" applyBorder="1" applyAlignment="1"/>
    <xf numFmtId="49" fontId="17" fillId="0" borderId="0" xfId="0" applyNumberFormat="1" applyFont="1" applyAlignment="1">
      <alignment wrapText="1"/>
    </xf>
    <xf numFmtId="2" fontId="17" fillId="0" borderId="0" xfId="1" applyNumberFormat="1" applyFont="1" applyBorder="1" applyAlignment="1"/>
    <xf numFmtId="0" fontId="17" fillId="0" borderId="0" xfId="0" applyNumberFormat="1" applyFont="1" applyAlignment="1"/>
    <xf numFmtId="0" fontId="17" fillId="0" borderId="0" xfId="0" applyNumberFormat="1" applyFont="1"/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left" vertical="center"/>
    </xf>
    <xf numFmtId="165" fontId="13" fillId="4" borderId="3" xfId="0" applyNumberFormat="1" applyFont="1" applyFill="1" applyBorder="1" applyAlignment="1">
      <alignment horizontal="left" vertical="center"/>
    </xf>
    <xf numFmtId="165" fontId="13" fillId="0" borderId="3" xfId="0" applyNumberFormat="1" applyFont="1" applyBorder="1" applyAlignment="1">
      <alignment horizontal="left" vertical="center" wrapText="1"/>
    </xf>
    <xf numFmtId="165" fontId="26" fillId="4" borderId="3" xfId="0" applyNumberFormat="1" applyFont="1" applyFill="1" applyBorder="1" applyAlignment="1">
      <alignment vertical="center"/>
    </xf>
    <xf numFmtId="165" fontId="26" fillId="4" borderId="3" xfId="0" applyNumberFormat="1" applyFont="1" applyFill="1" applyBorder="1" applyAlignment="1">
      <alignment horizontal="left" vertical="center"/>
    </xf>
    <xf numFmtId="165" fontId="13" fillId="0" borderId="3" xfId="0" applyNumberFormat="1" applyFont="1" applyFill="1" applyBorder="1" applyAlignment="1">
      <alignment horizontal="left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 vertical="center" wrapText="1"/>
    </xf>
    <xf numFmtId="2" fontId="17" fillId="0" borderId="3" xfId="1" applyNumberFormat="1" applyFont="1" applyBorder="1"/>
    <xf numFmtId="2" fontId="17" fillId="2" borderId="3" xfId="1" applyNumberFormat="1" applyFont="1" applyFill="1" applyBorder="1"/>
    <xf numFmtId="3" fontId="19" fillId="0" borderId="3" xfId="0" applyNumberFormat="1" applyFont="1" applyBorder="1" applyAlignment="1">
      <alignment horizontal="left" vertical="center" wrapText="1"/>
    </xf>
    <xf numFmtId="43" fontId="19" fillId="0" borderId="3" xfId="1" applyFont="1" applyBorder="1"/>
    <xf numFmtId="43" fontId="17" fillId="4" borderId="3" xfId="1" applyFont="1" applyFill="1" applyBorder="1"/>
    <xf numFmtId="43" fontId="19" fillId="4" borderId="3" xfId="1" applyFont="1" applyFill="1" applyBorder="1"/>
    <xf numFmtId="165" fontId="19" fillId="4" borderId="3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 wrapText="1"/>
    </xf>
    <xf numFmtId="165" fontId="12" fillId="4" borderId="3" xfId="0" applyNumberFormat="1" applyFont="1" applyFill="1" applyBorder="1" applyAlignment="1">
      <alignment horizontal="left" vertical="center" wrapText="1"/>
    </xf>
    <xf numFmtId="4" fontId="28" fillId="2" borderId="3" xfId="0" applyNumberFormat="1" applyFont="1" applyFill="1" applyBorder="1" applyAlignment="1">
      <alignment horizontal="right" vertical="center" wrapText="1"/>
    </xf>
    <xf numFmtId="165" fontId="19" fillId="16" borderId="3" xfId="0" applyNumberFormat="1" applyFont="1" applyFill="1" applyBorder="1" applyAlignment="1">
      <alignment horizontal="left" vertical="center" wrapText="1"/>
    </xf>
    <xf numFmtId="4" fontId="19" fillId="16" borderId="3" xfId="0" applyNumberFormat="1" applyFont="1" applyFill="1" applyBorder="1" applyAlignment="1">
      <alignment horizontal="right" vertical="center" wrapText="1"/>
    </xf>
    <xf numFmtId="4" fontId="19" fillId="2" borderId="3" xfId="0" applyNumberFormat="1" applyFont="1" applyFill="1" applyBorder="1" applyAlignment="1">
      <alignment horizontal="right" vertical="center" wrapText="1"/>
    </xf>
    <xf numFmtId="0" fontId="12" fillId="17" borderId="3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43" fontId="10" fillId="0" borderId="3" xfId="1" applyFont="1" applyBorder="1" applyAlignment="1">
      <alignment horizontal="right" vertical="top"/>
    </xf>
    <xf numFmtId="0" fontId="10" fillId="0" borderId="3" xfId="1" applyNumberFormat="1" applyFont="1" applyBorder="1" applyAlignment="1">
      <alignment horizontal="right" vertical="top"/>
    </xf>
    <xf numFmtId="0" fontId="17" fillId="0" borderId="3" xfId="1" applyNumberFormat="1" applyFont="1" applyBorder="1" applyAlignment="1">
      <alignment horizontal="right" vertical="top"/>
    </xf>
    <xf numFmtId="0" fontId="10" fillId="4" borderId="3" xfId="0" applyFont="1" applyFill="1" applyBorder="1" applyAlignment="1">
      <alignment wrapText="1"/>
    </xf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165" fontId="32" fillId="4" borderId="3" xfId="0" applyNumberFormat="1" applyFont="1" applyFill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left" wrapText="1"/>
    </xf>
    <xf numFmtId="165" fontId="26" fillId="4" borderId="3" xfId="0" applyNumberFormat="1" applyFont="1" applyFill="1" applyBorder="1" applyAlignment="1">
      <alignment vertical="center" wrapText="1"/>
    </xf>
    <xf numFmtId="2" fontId="13" fillId="4" borderId="3" xfId="0" applyNumberFormat="1" applyFont="1" applyFill="1" applyBorder="1" applyAlignment="1">
      <alignment wrapText="1"/>
    </xf>
    <xf numFmtId="2" fontId="17" fillId="4" borderId="3" xfId="0" applyNumberFormat="1" applyFont="1" applyFill="1" applyBorder="1" applyAlignment="1">
      <alignment wrapText="1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28" fillId="5" borderId="5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28" fillId="5" borderId="3" xfId="0" applyFont="1" applyFill="1" applyBorder="1" applyAlignment="1">
      <alignment horizontal="center" vertical="center" wrapText="1"/>
    </xf>
    <xf numFmtId="2" fontId="19" fillId="5" borderId="3" xfId="1" applyNumberFormat="1" applyFont="1" applyFill="1" applyBorder="1" applyAlignment="1">
      <alignment horizontal="center" vertical="center" wrapText="1"/>
    </xf>
    <xf numFmtId="165" fontId="10" fillId="0" borderId="0" xfId="0" applyNumberFormat="1" applyFont="1"/>
    <xf numFmtId="165" fontId="17" fillId="0" borderId="3" xfId="0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1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7" fillId="18" borderId="3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18" borderId="3" xfId="0" applyNumberFormat="1" applyFont="1" applyFill="1" applyBorder="1" applyAlignment="1" applyProtection="1">
      <alignment horizontal="center" vertical="top" wrapText="1"/>
    </xf>
    <xf numFmtId="0" fontId="17" fillId="18" borderId="3" xfId="0" applyNumberFormat="1" applyFont="1" applyFill="1" applyBorder="1" applyAlignment="1" applyProtection="1">
      <alignment vertical="top" wrapText="1"/>
    </xf>
    <xf numFmtId="0" fontId="17" fillId="18" borderId="3" xfId="0" applyNumberFormat="1" applyFont="1" applyFill="1" applyBorder="1" applyAlignment="1" applyProtection="1">
      <alignment horizontal="left" vertical="top" wrapText="1"/>
    </xf>
    <xf numFmtId="3" fontId="17" fillId="18" borderId="3" xfId="0" applyNumberFormat="1" applyFont="1" applyFill="1" applyBorder="1" applyAlignment="1" applyProtection="1">
      <alignment horizontal="center" vertical="center" wrapText="1"/>
    </xf>
    <xf numFmtId="3" fontId="17" fillId="18" borderId="3" xfId="0" applyNumberFormat="1" applyFont="1" applyFill="1" applyBorder="1" applyAlignment="1" applyProtection="1">
      <alignment horizontal="center" vertical="top" wrapText="1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165" fontId="19" fillId="2" borderId="3" xfId="0" applyNumberFormat="1" applyFont="1" applyFill="1" applyBorder="1" applyAlignment="1">
      <alignment horizontal="right" vertical="center"/>
    </xf>
    <xf numFmtId="165" fontId="19" fillId="0" borderId="3" xfId="0" applyNumberFormat="1" applyFont="1" applyBorder="1" applyAlignment="1">
      <alignment horizontal="right" vertical="center"/>
    </xf>
    <xf numFmtId="0" fontId="13" fillId="2" borderId="3" xfId="0" applyFont="1" applyFill="1" applyBorder="1" applyAlignment="1">
      <alignment horizontal="left" vertical="center" wrapText="1"/>
    </xf>
    <xf numFmtId="165" fontId="13" fillId="2" borderId="3" xfId="0" applyNumberFormat="1" applyFont="1" applyFill="1" applyBorder="1" applyAlignment="1">
      <alignment horizontal="left" vertical="center" wrapText="1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vertical="center" wrapText="1"/>
    </xf>
    <xf numFmtId="0" fontId="26" fillId="2" borderId="3" xfId="0" applyFont="1" applyFill="1" applyBorder="1" applyAlignment="1">
      <alignment horizontal="left" vertical="center" wrapText="1"/>
    </xf>
    <xf numFmtId="165" fontId="26" fillId="2" borderId="3" xfId="0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wrapText="1"/>
    </xf>
    <xf numFmtId="0" fontId="12" fillId="0" borderId="3" xfId="0" applyNumberFormat="1" applyFont="1" applyBorder="1" applyAlignment="1">
      <alignment horizontal="left" vertical="center" wrapText="1"/>
    </xf>
    <xf numFmtId="0" fontId="13" fillId="4" borderId="3" xfId="0" applyNumberFormat="1" applyFont="1" applyFill="1" applyBorder="1" applyAlignment="1">
      <alignment horizontal="left" vertical="center" wrapText="1"/>
    </xf>
    <xf numFmtId="0" fontId="17" fillId="4" borderId="3" xfId="0" applyNumberFormat="1" applyFont="1" applyFill="1" applyBorder="1" applyAlignment="1">
      <alignment horizontal="left" vertical="center" wrapText="1"/>
    </xf>
    <xf numFmtId="0" fontId="12" fillId="0" borderId="3" xfId="0" applyNumberFormat="1" applyFont="1" applyFill="1" applyBorder="1" applyAlignment="1">
      <alignment horizontal="left" vertical="center" wrapText="1"/>
    </xf>
    <xf numFmtId="0" fontId="10" fillId="4" borderId="3" xfId="0" applyNumberFormat="1" applyFont="1" applyFill="1" applyBorder="1" applyAlignment="1">
      <alignment horizontal="left"/>
    </xf>
    <xf numFmtId="0" fontId="13" fillId="0" borderId="3" xfId="0" applyNumberFormat="1" applyFont="1" applyFill="1" applyBorder="1" applyAlignment="1">
      <alignment horizontal="left" vertical="center" wrapText="1"/>
    </xf>
    <xf numFmtId="0" fontId="13" fillId="2" borderId="2" xfId="0" applyNumberFormat="1" applyFont="1" applyFill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 wrapText="1"/>
    </xf>
    <xf numFmtId="0" fontId="19" fillId="0" borderId="3" xfId="0" applyNumberFormat="1" applyFont="1" applyBorder="1" applyAlignment="1">
      <alignment horizontal="left" vertical="center" wrapText="1"/>
    </xf>
    <xf numFmtId="0" fontId="17" fillId="2" borderId="3" xfId="0" applyNumberFormat="1" applyFont="1" applyFill="1" applyBorder="1" applyAlignment="1">
      <alignment horizontal="left" vertical="center"/>
    </xf>
    <xf numFmtId="0" fontId="17" fillId="0" borderId="3" xfId="0" applyNumberFormat="1" applyFont="1" applyBorder="1" applyAlignment="1">
      <alignment horizontal="left" vertical="center" wrapText="1"/>
    </xf>
    <xf numFmtId="0" fontId="10" fillId="2" borderId="3" xfId="0" applyNumberFormat="1" applyFont="1" applyFill="1" applyBorder="1"/>
    <xf numFmtId="0" fontId="10" fillId="0" borderId="3" xfId="0" applyNumberFormat="1" applyFont="1" applyBorder="1"/>
    <xf numFmtId="0" fontId="19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/>
    </xf>
    <xf numFmtId="0" fontId="19" fillId="4" borderId="3" xfId="0" applyNumberFormat="1" applyFont="1" applyFill="1" applyBorder="1" applyAlignment="1">
      <alignment horizontal="left"/>
    </xf>
    <xf numFmtId="0" fontId="19" fillId="0" borderId="3" xfId="0" applyNumberFormat="1" applyFont="1" applyBorder="1" applyAlignment="1">
      <alignment horizontal="left" vertical="center"/>
    </xf>
    <xf numFmtId="0" fontId="17" fillId="4" borderId="3" xfId="0" applyNumberFormat="1" applyFont="1" applyFill="1" applyBorder="1" applyAlignment="1">
      <alignment horizontal="left" vertical="center"/>
    </xf>
    <xf numFmtId="0" fontId="19" fillId="4" borderId="3" xfId="0" applyNumberFormat="1" applyFont="1" applyFill="1" applyBorder="1" applyAlignment="1">
      <alignment horizontal="left" vertical="center"/>
    </xf>
    <xf numFmtId="0" fontId="28" fillId="0" borderId="3" xfId="0" applyNumberFormat="1" applyFont="1" applyBorder="1" applyAlignment="1">
      <alignment horizontal="left" vertical="center" wrapText="1"/>
    </xf>
    <xf numFmtId="0" fontId="19" fillId="0" borderId="3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/>
    </xf>
    <xf numFmtId="0" fontId="17" fillId="2" borderId="2" xfId="0" applyNumberFormat="1" applyFont="1" applyFill="1" applyBorder="1" applyAlignment="1">
      <alignment horizontal="left" vertical="center"/>
    </xf>
    <xf numFmtId="0" fontId="19" fillId="2" borderId="2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 wrapText="1"/>
    </xf>
    <xf numFmtId="0" fontId="17" fillId="2" borderId="2" xfId="0" applyNumberFormat="1" applyFont="1" applyFill="1" applyBorder="1" applyAlignment="1">
      <alignment horizontal="left" vertical="center" wrapText="1"/>
    </xf>
    <xf numFmtId="0" fontId="17" fillId="0" borderId="2" xfId="0" applyNumberFormat="1" applyFont="1" applyBorder="1" applyAlignment="1">
      <alignment horizontal="left"/>
    </xf>
    <xf numFmtId="0" fontId="17" fillId="2" borderId="2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3" fillId="0" borderId="3" xfId="0" applyNumberFormat="1" applyFont="1" applyBorder="1" applyAlignment="1">
      <alignment horizontal="left" vertical="center" wrapText="1"/>
    </xf>
    <xf numFmtId="0" fontId="26" fillId="4" borderId="3" xfId="0" applyNumberFormat="1" applyFont="1" applyFill="1" applyBorder="1" applyAlignment="1">
      <alignment horizontal="left" vertical="center" wrapText="1"/>
    </xf>
    <xf numFmtId="0" fontId="12" fillId="17" borderId="3" xfId="0" applyNumberFormat="1" applyFont="1" applyFill="1" applyBorder="1" applyAlignment="1">
      <alignment horizontal="left" vertical="center" wrapText="1"/>
    </xf>
    <xf numFmtId="0" fontId="11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 wrapText="1"/>
    </xf>
    <xf numFmtId="0" fontId="13" fillId="2" borderId="3" xfId="0" applyNumberFormat="1" applyFont="1" applyFill="1" applyBorder="1" applyAlignment="1">
      <alignment horizontal="left" vertical="center" wrapText="1"/>
    </xf>
    <xf numFmtId="0" fontId="26" fillId="2" borderId="3" xfId="0" applyNumberFormat="1" applyFont="1" applyFill="1" applyBorder="1" applyAlignment="1">
      <alignment horizontal="left" vertical="center" wrapText="1"/>
    </xf>
    <xf numFmtId="0" fontId="10" fillId="2" borderId="3" xfId="0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" xfId="0" applyNumberFormat="1" applyFont="1" applyBorder="1" applyAlignment="1">
      <alignment horizontal="left"/>
    </xf>
    <xf numFmtId="0" fontId="19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/>
    </xf>
    <xf numFmtId="0" fontId="17" fillId="17" borderId="3" xfId="0" applyFont="1" applyFill="1" applyBorder="1" applyAlignment="1">
      <alignment horizontal="left" vertical="center" wrapText="1"/>
    </xf>
    <xf numFmtId="0" fontId="19" fillId="17" borderId="3" xfId="0" applyFont="1" applyFill="1" applyBorder="1" applyAlignment="1">
      <alignment horizontal="left" vertical="center" wrapText="1"/>
    </xf>
    <xf numFmtId="0" fontId="13" fillId="17" borderId="3" xfId="0" applyNumberFormat="1" applyFont="1" applyFill="1" applyBorder="1" applyAlignment="1">
      <alignment horizontal="left" vertical="center" wrapText="1"/>
    </xf>
    <xf numFmtId="0" fontId="13" fillId="17" borderId="3" xfId="0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left"/>
    </xf>
    <xf numFmtId="0" fontId="17" fillId="17" borderId="3" xfId="0" applyFont="1" applyFill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2" fillId="0" borderId="0" xfId="0" applyNumberFormat="1" applyFont="1" applyBorder="1" applyAlignment="1">
      <alignment horizontal="left" vertical="center"/>
    </xf>
    <xf numFmtId="0" fontId="12" fillId="9" borderId="3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9" fillId="7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49" fontId="14" fillId="0" borderId="0" xfId="0" applyNumberFormat="1" applyFont="1" applyBorder="1" applyAlignment="1">
      <alignment horizontal="left" vertical="center"/>
    </xf>
    <xf numFmtId="0" fontId="10" fillId="17" borderId="3" xfId="0" applyNumberFormat="1" applyFont="1" applyFill="1" applyBorder="1" applyAlignment="1">
      <alignment horizontal="left"/>
    </xf>
    <xf numFmtId="0" fontId="17" fillId="17" borderId="3" xfId="0" applyNumberFormat="1" applyFont="1" applyFill="1" applyBorder="1" applyAlignment="1">
      <alignment horizontal="left" wrapText="1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2" fillId="9" borderId="2" xfId="0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left"/>
    </xf>
    <xf numFmtId="49" fontId="15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26" fillId="12" borderId="11" xfId="0" applyFont="1" applyFill="1" applyBorder="1" applyAlignment="1">
      <alignment horizontal="left" vertical="center"/>
    </xf>
    <xf numFmtId="0" fontId="26" fillId="14" borderId="11" xfId="0" applyFont="1" applyFill="1" applyBorder="1" applyAlignment="1">
      <alignment horizontal="center" vertical="center"/>
    </xf>
    <xf numFmtId="43" fontId="19" fillId="11" borderId="3" xfId="1" applyFont="1" applyFill="1" applyBorder="1" applyAlignment="1">
      <alignment horizontal="left" vertical="center"/>
    </xf>
    <xf numFmtId="165" fontId="17" fillId="2" borderId="3" xfId="0" applyNumberFormat="1" applyFont="1" applyFill="1" applyBorder="1" applyAlignment="1">
      <alignment horizontal="right" vertical="center"/>
    </xf>
    <xf numFmtId="0" fontId="37" fillId="0" borderId="11" xfId="2" applyFill="1" applyBorder="1" applyAlignment="1">
      <alignment vertical="center"/>
    </xf>
    <xf numFmtId="0" fontId="26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left" vertical="top"/>
    </xf>
    <xf numFmtId="0" fontId="26" fillId="0" borderId="11" xfId="0" applyFont="1" applyFill="1" applyBorder="1" applyAlignment="1">
      <alignment horizontal="left" vertical="center"/>
    </xf>
    <xf numFmtId="1" fontId="26" fillId="0" borderId="11" xfId="1" applyNumberFormat="1" applyFont="1" applyFill="1" applyBorder="1" applyAlignment="1">
      <alignment horizontal="left" vertical="center"/>
    </xf>
    <xf numFmtId="43" fontId="10" fillId="0" borderId="0" xfId="1" applyFont="1"/>
    <xf numFmtId="43" fontId="11" fillId="0" borderId="0" xfId="1" applyFont="1" applyAlignment="1">
      <alignment horizontal="right"/>
    </xf>
    <xf numFmtId="43" fontId="12" fillId="0" borderId="0" xfId="1" applyFont="1" applyBorder="1" applyAlignment="1">
      <alignment horizontal="center" vertical="center"/>
    </xf>
    <xf numFmtId="43" fontId="12" fillId="0" borderId="0" xfId="1" applyFont="1" applyBorder="1" applyAlignment="1">
      <alignment vertical="center"/>
    </xf>
    <xf numFmtId="43" fontId="13" fillId="0" borderId="0" xfId="1" applyFont="1" applyBorder="1" applyAlignment="1">
      <alignment horizontal="right" vertical="center"/>
    </xf>
    <xf numFmtId="43" fontId="13" fillId="0" borderId="0" xfId="1" applyFont="1" applyBorder="1" applyAlignment="1">
      <alignment horizontal="center" vertical="center"/>
    </xf>
    <xf numFmtId="43" fontId="12" fillId="9" borderId="3" xfId="1" applyFont="1" applyFill="1" applyBorder="1" applyAlignment="1">
      <alignment horizontal="center" vertical="center" wrapText="1"/>
    </xf>
    <xf numFmtId="43" fontId="14" fillId="0" borderId="3" xfId="1" applyFont="1" applyBorder="1" applyAlignment="1">
      <alignment vertical="top"/>
    </xf>
    <xf numFmtId="43" fontId="13" fillId="0" borderId="3" xfId="1" applyFont="1" applyBorder="1" applyAlignment="1"/>
    <xf numFmtId="43" fontId="12" fillId="0" borderId="3" xfId="1" applyFont="1" applyBorder="1" applyAlignment="1"/>
    <xf numFmtId="43" fontId="13" fillId="4" borderId="3" xfId="1" applyFont="1" applyFill="1" applyBorder="1" applyAlignment="1"/>
    <xf numFmtId="43" fontId="14" fillId="0" borderId="3" xfId="1" applyFont="1" applyBorder="1" applyAlignment="1"/>
    <xf numFmtId="43" fontId="13" fillId="0" borderId="3" xfId="1" applyFont="1" applyFill="1" applyBorder="1" applyAlignment="1"/>
    <xf numFmtId="43" fontId="18" fillId="0" borderId="3" xfId="1" applyFont="1" applyBorder="1" applyAlignment="1"/>
    <xf numFmtId="43" fontId="16" fillId="0" borderId="3" xfId="1" applyFont="1" applyBorder="1" applyAlignment="1"/>
    <xf numFmtId="43" fontId="15" fillId="0" borderId="0" xfId="1" applyFont="1" applyAlignment="1"/>
    <xf numFmtId="43" fontId="12" fillId="9" borderId="2" xfId="1" applyFont="1" applyFill="1" applyBorder="1" applyAlignment="1">
      <alignment horizontal="center" vertical="center" wrapText="1"/>
    </xf>
    <xf numFmtId="43" fontId="12" fillId="0" borderId="2" xfId="1" applyFont="1" applyBorder="1" applyAlignment="1">
      <alignment vertical="top"/>
    </xf>
    <xf numFmtId="43" fontId="12" fillId="0" borderId="2" xfId="1" applyFont="1" applyBorder="1" applyAlignment="1"/>
    <xf numFmtId="43" fontId="13" fillId="0" borderId="2" xfId="1" applyFont="1" applyBorder="1" applyAlignment="1"/>
    <xf numFmtId="43" fontId="13" fillId="2" borderId="2" xfId="1" applyFont="1" applyFill="1" applyBorder="1" applyAlignment="1"/>
    <xf numFmtId="43" fontId="17" fillId="0" borderId="2" xfId="1" applyFont="1" applyBorder="1" applyAlignment="1"/>
    <xf numFmtId="43" fontId="17" fillId="2" borderId="2" xfId="1" applyFont="1" applyFill="1" applyBorder="1" applyAlignment="1"/>
    <xf numFmtId="43" fontId="14" fillId="0" borderId="2" xfId="1" applyFont="1" applyBorder="1" applyAlignment="1"/>
    <xf numFmtId="43" fontId="13" fillId="0" borderId="2" xfId="1" applyFont="1" applyFill="1" applyBorder="1" applyAlignment="1"/>
    <xf numFmtId="43" fontId="16" fillId="0" borderId="2" xfId="1" applyFont="1" applyBorder="1" applyAlignment="1"/>
    <xf numFmtId="43" fontId="17" fillId="2" borderId="3" xfId="1" applyFont="1" applyFill="1" applyBorder="1" applyAlignment="1">
      <alignment horizontal="right" vertical="center" wrapText="1"/>
    </xf>
    <xf numFmtId="43" fontId="17" fillId="0" borderId="3" xfId="1" applyFont="1" applyBorder="1" applyAlignment="1">
      <alignment horizontal="right" vertical="center" wrapText="1"/>
    </xf>
    <xf numFmtId="43" fontId="19" fillId="0" borderId="3" xfId="1" applyFont="1" applyBorder="1" applyAlignment="1">
      <alignment horizontal="right" vertical="center" wrapText="1"/>
    </xf>
    <xf numFmtId="43" fontId="22" fillId="2" borderId="3" xfId="1" applyFont="1" applyFill="1" applyBorder="1" applyAlignment="1">
      <alignment horizontal="right" vertical="center" wrapText="1"/>
    </xf>
    <xf numFmtId="43" fontId="23" fillId="0" borderId="3" xfId="1" applyFont="1" applyBorder="1" applyAlignment="1">
      <alignment horizontal="right" vertical="center" wrapText="1"/>
    </xf>
    <xf numFmtId="43" fontId="17" fillId="0" borderId="0" xfId="1" applyFont="1"/>
    <xf numFmtId="43" fontId="19" fillId="0" borderId="0" xfId="1" applyFont="1" applyAlignment="1">
      <alignment horizontal="right"/>
    </xf>
    <xf numFmtId="43" fontId="19" fillId="0" borderId="0" xfId="1" applyFont="1" applyBorder="1" applyAlignment="1">
      <alignment horizontal="center" vertical="center"/>
    </xf>
    <xf numFmtId="43" fontId="17" fillId="0" borderId="0" xfId="1" applyFont="1" applyBorder="1" applyAlignment="1">
      <alignment horizontal="right" vertical="center"/>
    </xf>
    <xf numFmtId="43" fontId="17" fillId="0" borderId="0" xfId="1" applyFont="1" applyBorder="1" applyAlignment="1">
      <alignment horizontal="center" vertical="center"/>
    </xf>
    <xf numFmtId="43" fontId="19" fillId="0" borderId="3" xfId="1" applyFont="1" applyBorder="1" applyAlignment="1">
      <alignment horizontal="center" vertical="center" wrapText="1"/>
    </xf>
    <xf numFmtId="43" fontId="19" fillId="6" borderId="3" xfId="1" applyFont="1" applyFill="1" applyBorder="1" applyAlignment="1">
      <alignment horizontal="center" vertical="center" wrapText="1"/>
    </xf>
    <xf numFmtId="43" fontId="34" fillId="0" borderId="3" xfId="1" applyFont="1" applyBorder="1"/>
    <xf numFmtId="43" fontId="17" fillId="0" borderId="3" xfId="1" applyFont="1" applyBorder="1"/>
    <xf numFmtId="43" fontId="17" fillId="2" borderId="3" xfId="1" applyFont="1" applyFill="1" applyBorder="1" applyAlignment="1" applyProtection="1">
      <alignment horizontal="right" vertical="center" wrapText="1"/>
    </xf>
    <xf numFmtId="43" fontId="17" fillId="0" borderId="3" xfId="1" applyFont="1" applyFill="1" applyBorder="1"/>
    <xf numFmtId="43" fontId="17" fillId="2" borderId="3" xfId="1" applyFont="1" applyFill="1" applyBorder="1"/>
    <xf numFmtId="43" fontId="35" fillId="0" borderId="3" xfId="1" applyFont="1" applyBorder="1"/>
    <xf numFmtId="43" fontId="35" fillId="6" borderId="3" xfId="1" applyFont="1" applyFill="1" applyBorder="1" applyAlignment="1">
      <alignment horizontal="center"/>
    </xf>
    <xf numFmtId="43" fontId="35" fillId="0" borderId="3" xfId="1" applyFont="1" applyFill="1" applyBorder="1" applyAlignment="1">
      <alignment horizontal="center"/>
    </xf>
    <xf numFmtId="43" fontId="17" fillId="0" borderId="0" xfId="1" applyFont="1" applyAlignment="1">
      <alignment horizontal="right"/>
    </xf>
    <xf numFmtId="43" fontId="19" fillId="0" borderId="0" xfId="1" applyFont="1" applyAlignment="1">
      <alignment horizontal="center"/>
    </xf>
    <xf numFmtId="43" fontId="17" fillId="0" borderId="0" xfId="1" applyFont="1" applyAlignment="1">
      <alignment horizontal="right" vertical="center" wrapText="1"/>
    </xf>
    <xf numFmtId="43" fontId="19" fillId="7" borderId="3" xfId="1" applyFont="1" applyFill="1" applyBorder="1" applyAlignment="1">
      <alignment horizontal="center" vertical="center" wrapText="1"/>
    </xf>
    <xf numFmtId="43" fontId="17" fillId="4" borderId="3" xfId="1" applyFont="1" applyFill="1" applyBorder="1" applyAlignment="1">
      <alignment horizontal="right" vertical="center" wrapText="1"/>
    </xf>
    <xf numFmtId="43" fontId="17" fillId="0" borderId="0" xfId="1" applyFont="1" applyAlignment="1"/>
    <xf numFmtId="43" fontId="17" fillId="0" borderId="0" xfId="1" applyFont="1" applyAlignment="1">
      <alignment horizontal="center" vertical="center"/>
    </xf>
    <xf numFmtId="43" fontId="19" fillId="5" borderId="2" xfId="1" applyFont="1" applyFill="1" applyBorder="1" applyAlignment="1">
      <alignment horizontal="center" vertical="center"/>
    </xf>
    <xf numFmtId="43" fontId="17" fillId="0" borderId="2" xfId="1" applyFont="1" applyBorder="1" applyAlignment="1">
      <alignment horizontal="right" vertical="center"/>
    </xf>
    <xf numFmtId="43" fontId="19" fillId="0" borderId="2" xfId="1" applyFont="1" applyBorder="1" applyAlignment="1"/>
    <xf numFmtId="43" fontId="19" fillId="2" borderId="2" xfId="1" applyFont="1" applyFill="1" applyBorder="1" applyAlignment="1"/>
    <xf numFmtId="43" fontId="17" fillId="0" borderId="0" xfId="1" applyFont="1" applyBorder="1" applyAlignment="1"/>
    <xf numFmtId="43" fontId="13" fillId="0" borderId="0" xfId="1" applyFont="1"/>
    <xf numFmtId="43" fontId="19" fillId="5" borderId="3" xfId="1" applyFont="1" applyFill="1" applyBorder="1" applyAlignment="1">
      <alignment horizontal="center" vertical="center" wrapText="1"/>
    </xf>
    <xf numFmtId="43" fontId="17" fillId="0" borderId="3" xfId="1" applyFont="1" applyBorder="1" applyAlignment="1">
      <alignment vertical="top"/>
    </xf>
    <xf numFmtId="43" fontId="17" fillId="0" borderId="3" xfId="1" applyFont="1" applyFill="1" applyBorder="1" applyAlignment="1">
      <alignment vertical="top"/>
    </xf>
    <xf numFmtId="43" fontId="17" fillId="0" borderId="3" xfId="1" applyFont="1" applyBorder="1" applyAlignment="1"/>
    <xf numFmtId="43" fontId="17" fillId="2" borderId="3" xfId="1" applyFont="1" applyFill="1" applyBorder="1" applyAlignment="1"/>
    <xf numFmtId="43" fontId="19" fillId="0" borderId="3" xfId="1" applyFont="1" applyBorder="1" applyAlignment="1">
      <alignment horizontal="right" vertical="center"/>
    </xf>
    <xf numFmtId="43" fontId="17" fillId="0" borderId="3" xfId="1" applyFont="1" applyFill="1" applyBorder="1" applyAlignment="1">
      <alignment horizontal="left" vertical="center"/>
    </xf>
    <xf numFmtId="43" fontId="17" fillId="11" borderId="3" xfId="1" applyFont="1" applyFill="1" applyBorder="1" applyAlignment="1"/>
    <xf numFmtId="43" fontId="19" fillId="2" borderId="3" xfId="1" applyFont="1" applyFill="1" applyBorder="1" applyAlignment="1">
      <alignment horizontal="right" vertical="center"/>
    </xf>
    <xf numFmtId="43" fontId="19" fillId="0" borderId="3" xfId="1" applyFont="1" applyBorder="1" applyAlignment="1"/>
    <xf numFmtId="4" fontId="13" fillId="0" borderId="0" xfId="0" applyNumberFormat="1" applyFont="1"/>
    <xf numFmtId="43" fontId="10" fillId="0" borderId="0" xfId="0" applyNumberFormat="1" applyFont="1"/>
    <xf numFmtId="0" fontId="26" fillId="12" borderId="11" xfId="0" applyFont="1" applyFill="1" applyBorder="1" applyAlignment="1">
      <alignment horizontal="left" vertical="center" wrapText="1"/>
    </xf>
    <xf numFmtId="0" fontId="26" fillId="0" borderId="12" xfId="0" applyFont="1" applyFill="1" applyBorder="1" applyAlignment="1">
      <alignment horizontal="center" vertical="center" textRotation="90"/>
    </xf>
    <xf numFmtId="0" fontId="26" fillId="0" borderId="15" xfId="0" applyFont="1" applyFill="1" applyBorder="1" applyAlignment="1">
      <alignment horizontal="center" vertical="center" textRotation="90"/>
    </xf>
    <xf numFmtId="0" fontId="26" fillId="0" borderId="16" xfId="0" applyFont="1" applyFill="1" applyBorder="1" applyAlignment="1">
      <alignment horizontal="center" vertical="center" textRotation="90"/>
    </xf>
    <xf numFmtId="0" fontId="26" fillId="12" borderId="11" xfId="0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horizontal="left" vertical="center" wrapText="1"/>
    </xf>
    <xf numFmtId="0" fontId="26" fillId="14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left" vertical="center"/>
    </xf>
    <xf numFmtId="0" fontId="21" fillId="12" borderId="11" xfId="0" applyFont="1" applyFill="1" applyBorder="1" applyAlignment="1">
      <alignment horizontal="left" vertical="center"/>
    </xf>
    <xf numFmtId="0" fontId="29" fillId="2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textRotation="90"/>
    </xf>
    <xf numFmtId="0" fontId="26" fillId="1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 wrapText="1"/>
    </xf>
    <xf numFmtId="0" fontId="28" fillId="13" borderId="13" xfId="0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 wrapText="1"/>
    </xf>
    <xf numFmtId="0" fontId="26" fillId="12" borderId="15" xfId="0" applyFont="1" applyFill="1" applyBorder="1" applyAlignment="1">
      <alignment horizontal="center" vertical="center" wrapText="1"/>
    </xf>
    <xf numFmtId="0" fontId="26" fillId="12" borderId="1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10" fillId="12" borderId="11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28" fillId="7" borderId="17" xfId="0" applyFont="1" applyFill="1" applyBorder="1" applyAlignment="1">
      <alignment horizontal="center" vertical="center" wrapText="1"/>
    </xf>
    <xf numFmtId="0" fontId="28" fillId="7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7" fillId="18" borderId="3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3" fontId="12" fillId="5" borderId="3" xfId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31" fillId="0" borderId="3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_hurlee@yahoo.com" TargetMode="External"/><Relationship Id="rId1" Type="http://schemas.openxmlformats.org/officeDocument/2006/relationships/hyperlink" Target="http://www.dburtgel.gov.mn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G138"/>
  <sheetViews>
    <sheetView topLeftCell="A124" workbookViewId="0">
      <selection activeCell="G164" sqref="G164"/>
    </sheetView>
  </sheetViews>
  <sheetFormatPr defaultColWidth="9" defaultRowHeight="12.75" x14ac:dyDescent="0.2"/>
  <cols>
    <col min="1" max="1" width="3.7109375" style="83" customWidth="1"/>
    <col min="2" max="2" width="4.85546875" style="83" customWidth="1"/>
    <col min="3" max="3" width="13.28515625" style="84" customWidth="1"/>
    <col min="4" max="4" width="11.5703125" style="84" customWidth="1"/>
    <col min="5" max="5" width="26.28515625" style="84" customWidth="1"/>
    <col min="6" max="6" width="34.42578125" style="84" customWidth="1"/>
    <col min="7" max="7" width="15.85546875" style="84" customWidth="1"/>
    <col min="8" max="8" width="13" style="84" customWidth="1"/>
    <col min="9" max="9" width="38" style="84" bestFit="1" customWidth="1"/>
    <col min="10" max="10" width="16.28515625" style="84" customWidth="1"/>
    <col min="11" max="11" width="13.42578125" style="84" customWidth="1"/>
    <col min="12" max="12" width="16.7109375" style="84" customWidth="1"/>
    <col min="13" max="13" width="15.85546875" style="84" customWidth="1"/>
    <col min="14" max="14" width="19.42578125" style="84" customWidth="1"/>
    <col min="15" max="16384" width="9" style="84"/>
  </cols>
  <sheetData>
    <row r="1" spans="1:7" ht="15.75" x14ac:dyDescent="0.25">
      <c r="A1" s="464" t="s">
        <v>821</v>
      </c>
      <c r="B1" s="464"/>
      <c r="C1" s="464"/>
      <c r="D1" s="464"/>
      <c r="E1" s="464"/>
      <c r="F1" s="464"/>
      <c r="G1" s="464"/>
    </row>
    <row r="2" spans="1:7" x14ac:dyDescent="0.2">
      <c r="A2" s="85"/>
      <c r="B2" s="85"/>
      <c r="C2" s="85"/>
      <c r="D2" s="85"/>
      <c r="E2" s="85"/>
      <c r="F2" s="85"/>
      <c r="G2" s="85"/>
    </row>
    <row r="3" spans="1:7" ht="21" customHeight="1" x14ac:dyDescent="0.2">
      <c r="A3" s="85"/>
      <c r="B3" s="465" t="s">
        <v>822</v>
      </c>
      <c r="C3" s="465"/>
      <c r="D3" s="465"/>
      <c r="E3" s="466" t="s">
        <v>1400</v>
      </c>
      <c r="F3" s="466"/>
      <c r="G3" s="466"/>
    </row>
    <row r="4" spans="1:7" ht="15" x14ac:dyDescent="0.25">
      <c r="A4" s="85"/>
      <c r="B4" s="18"/>
      <c r="C4" s="18"/>
      <c r="D4" s="18"/>
      <c r="E4" s="86"/>
      <c r="F4" s="86"/>
      <c r="G4" s="87"/>
    </row>
    <row r="5" spans="1:7" x14ac:dyDescent="0.2">
      <c r="B5" s="88"/>
    </row>
    <row r="6" spans="1:7" ht="42.75" customHeight="1" x14ac:dyDescent="0.2">
      <c r="A6" s="89" t="s">
        <v>772</v>
      </c>
      <c r="B6" s="467" t="s">
        <v>12</v>
      </c>
      <c r="C6" s="467"/>
      <c r="D6" s="467"/>
      <c r="E6" s="467"/>
      <c r="F6" s="89" t="s">
        <v>823</v>
      </c>
      <c r="G6" s="89" t="s">
        <v>824</v>
      </c>
    </row>
    <row r="7" spans="1:7" ht="14.25" customHeight="1" x14ac:dyDescent="0.2">
      <c r="A7" s="90" t="s">
        <v>825</v>
      </c>
      <c r="B7" s="90">
        <v>1</v>
      </c>
      <c r="C7" s="91">
        <v>2</v>
      </c>
      <c r="D7" s="459">
        <v>3</v>
      </c>
      <c r="E7" s="460"/>
      <c r="F7" s="90">
        <v>4</v>
      </c>
      <c r="G7" s="90">
        <v>6</v>
      </c>
    </row>
    <row r="8" spans="1:7" s="95" customFormat="1" ht="21.75" customHeight="1" x14ac:dyDescent="0.25">
      <c r="A8" s="92">
        <v>1</v>
      </c>
      <c r="B8" s="447" t="s">
        <v>826</v>
      </c>
      <c r="C8" s="461" t="s">
        <v>821</v>
      </c>
      <c r="D8" s="453" t="s">
        <v>827</v>
      </c>
      <c r="E8" s="453"/>
      <c r="F8" s="93" t="s">
        <v>1400</v>
      </c>
      <c r="G8" s="94"/>
    </row>
    <row r="9" spans="1:7" s="95" customFormat="1" ht="23.25" customHeight="1" x14ac:dyDescent="0.25">
      <c r="A9" s="92">
        <f>A8+1</f>
        <v>2</v>
      </c>
      <c r="B9" s="448"/>
      <c r="C9" s="462"/>
      <c r="D9" s="453" t="s">
        <v>828</v>
      </c>
      <c r="E9" s="453"/>
      <c r="F9" s="372">
        <v>5296722</v>
      </c>
      <c r="G9" s="96"/>
    </row>
    <row r="10" spans="1:7" s="95" customFormat="1" ht="21.75" customHeight="1" x14ac:dyDescent="0.25">
      <c r="A10" s="92">
        <f t="shared" ref="A10:A69" si="0">A9+1</f>
        <v>3</v>
      </c>
      <c r="B10" s="448"/>
      <c r="C10" s="462"/>
      <c r="D10" s="453" t="s">
        <v>829</v>
      </c>
      <c r="E10" s="453"/>
      <c r="F10" s="372">
        <v>9070002090</v>
      </c>
      <c r="G10" s="96"/>
    </row>
    <row r="11" spans="1:7" s="95" customFormat="1" ht="22.5" customHeight="1" x14ac:dyDescent="0.25">
      <c r="A11" s="92">
        <f t="shared" si="0"/>
        <v>4</v>
      </c>
      <c r="B11" s="448"/>
      <c r="C11" s="462"/>
      <c r="D11" s="446" t="s">
        <v>830</v>
      </c>
      <c r="E11" s="446"/>
      <c r="F11" s="93" t="s">
        <v>1401</v>
      </c>
      <c r="G11" s="96"/>
    </row>
    <row r="12" spans="1:7" s="95" customFormat="1" ht="30.75" customHeight="1" x14ac:dyDescent="0.25">
      <c r="A12" s="92">
        <f t="shared" si="0"/>
        <v>5</v>
      </c>
      <c r="B12" s="448"/>
      <c r="C12" s="462"/>
      <c r="D12" s="446" t="s">
        <v>831</v>
      </c>
      <c r="E12" s="446"/>
      <c r="F12" s="93" t="s">
        <v>1403</v>
      </c>
      <c r="G12" s="96"/>
    </row>
    <row r="13" spans="1:7" s="95" customFormat="1" ht="20.25" customHeight="1" x14ac:dyDescent="0.25">
      <c r="A13" s="92">
        <f t="shared" si="0"/>
        <v>6</v>
      </c>
      <c r="B13" s="448"/>
      <c r="C13" s="462"/>
      <c r="D13" s="453" t="s">
        <v>832</v>
      </c>
      <c r="E13" s="453"/>
      <c r="F13" s="93" t="s">
        <v>1404</v>
      </c>
      <c r="G13" s="96"/>
    </row>
    <row r="14" spans="1:7" s="95" customFormat="1" ht="21.75" customHeight="1" x14ac:dyDescent="0.25">
      <c r="A14" s="92">
        <f t="shared" si="0"/>
        <v>7</v>
      </c>
      <c r="B14" s="448"/>
      <c r="C14" s="462"/>
      <c r="D14" s="453" t="s">
        <v>833</v>
      </c>
      <c r="E14" s="453"/>
      <c r="F14" s="93" t="s">
        <v>1405</v>
      </c>
      <c r="G14" s="96"/>
    </row>
    <row r="15" spans="1:7" s="95" customFormat="1" ht="20.25" customHeight="1" x14ac:dyDescent="0.25">
      <c r="A15" s="92">
        <f t="shared" si="0"/>
        <v>8</v>
      </c>
      <c r="B15" s="448"/>
      <c r="C15" s="462"/>
      <c r="D15" s="453" t="s">
        <v>834</v>
      </c>
      <c r="E15" s="453"/>
      <c r="F15" s="93" t="s">
        <v>1406</v>
      </c>
      <c r="G15" s="96"/>
    </row>
    <row r="16" spans="1:7" s="95" customFormat="1" ht="19.5" customHeight="1" x14ac:dyDescent="0.25">
      <c r="A16" s="92">
        <f t="shared" si="0"/>
        <v>9</v>
      </c>
      <c r="B16" s="448"/>
      <c r="C16" s="462"/>
      <c r="D16" s="453" t="s">
        <v>835</v>
      </c>
      <c r="E16" s="453"/>
      <c r="F16" s="93"/>
      <c r="G16" s="468" t="s">
        <v>836</v>
      </c>
    </row>
    <row r="17" spans="1:7" s="95" customFormat="1" ht="19.5" customHeight="1" x14ac:dyDescent="0.25">
      <c r="A17" s="367"/>
      <c r="B17" s="448"/>
      <c r="C17" s="462"/>
      <c r="D17" s="366"/>
      <c r="E17" s="366" t="s">
        <v>1407</v>
      </c>
      <c r="F17" s="373">
        <v>1401001081</v>
      </c>
      <c r="G17" s="468"/>
    </row>
    <row r="18" spans="1:7" s="95" customFormat="1" ht="19.5" customHeight="1" x14ac:dyDescent="0.25">
      <c r="A18" s="367"/>
      <c r="B18" s="448"/>
      <c r="C18" s="462"/>
      <c r="D18" s="366"/>
      <c r="E18" s="366"/>
      <c r="F18" s="373">
        <v>1401001093</v>
      </c>
      <c r="G18" s="468"/>
    </row>
    <row r="19" spans="1:7" s="95" customFormat="1" ht="19.5" customHeight="1" x14ac:dyDescent="0.25">
      <c r="A19" s="367"/>
      <c r="B19" s="448"/>
      <c r="C19" s="462"/>
      <c r="D19" s="366"/>
      <c r="E19" s="366"/>
      <c r="F19" s="373">
        <v>1401001101</v>
      </c>
      <c r="G19" s="468"/>
    </row>
    <row r="20" spans="1:7" s="95" customFormat="1" ht="19.5" customHeight="1" x14ac:dyDescent="0.25">
      <c r="A20" s="367"/>
      <c r="B20" s="448"/>
      <c r="C20" s="462"/>
      <c r="D20" s="366"/>
      <c r="E20" s="366"/>
      <c r="F20" s="373">
        <v>1401001113</v>
      </c>
      <c r="G20" s="468"/>
    </row>
    <row r="21" spans="1:7" s="95" customFormat="1" ht="19.5" customHeight="1" x14ac:dyDescent="0.25">
      <c r="A21" s="367"/>
      <c r="B21" s="448"/>
      <c r="C21" s="462"/>
      <c r="D21" s="366"/>
      <c r="E21" s="366"/>
      <c r="F21" s="373">
        <v>1401002649</v>
      </c>
      <c r="G21" s="468"/>
    </row>
    <row r="22" spans="1:7" s="95" customFormat="1" ht="19.5" customHeight="1" x14ac:dyDescent="0.25">
      <c r="A22" s="367"/>
      <c r="B22" s="448"/>
      <c r="C22" s="462"/>
      <c r="D22" s="366"/>
      <c r="E22" s="366"/>
      <c r="F22" s="373">
        <v>1401004701</v>
      </c>
      <c r="G22" s="468"/>
    </row>
    <row r="23" spans="1:7" s="95" customFormat="1" ht="19.5" customHeight="1" x14ac:dyDescent="0.25">
      <c r="A23" s="367"/>
      <c r="B23" s="448"/>
      <c r="C23" s="462"/>
      <c r="D23" s="366"/>
      <c r="E23" s="366"/>
      <c r="F23" s="373">
        <v>1401004702</v>
      </c>
      <c r="G23" s="468"/>
    </row>
    <row r="24" spans="1:7" s="95" customFormat="1" ht="19.5" customHeight="1" x14ac:dyDescent="0.25">
      <c r="A24" s="367"/>
      <c r="B24" s="448"/>
      <c r="C24" s="462"/>
      <c r="D24" s="366"/>
      <c r="E24" s="366" t="s">
        <v>1408</v>
      </c>
      <c r="F24" s="373">
        <v>1401002674</v>
      </c>
      <c r="G24" s="468"/>
    </row>
    <row r="25" spans="1:7" s="95" customFormat="1" ht="19.5" customHeight="1" x14ac:dyDescent="0.25">
      <c r="A25" s="367"/>
      <c r="B25" s="448"/>
      <c r="C25" s="462"/>
      <c r="D25" s="366"/>
      <c r="E25" s="366" t="s">
        <v>1409</v>
      </c>
      <c r="F25" s="373">
        <v>1401002686</v>
      </c>
      <c r="G25" s="468"/>
    </row>
    <row r="26" spans="1:7" s="95" customFormat="1" ht="19.5" customHeight="1" x14ac:dyDescent="0.25">
      <c r="A26" s="367"/>
      <c r="B26" s="448"/>
      <c r="C26" s="462"/>
      <c r="D26" s="366"/>
      <c r="E26" s="366" t="s">
        <v>1410</v>
      </c>
      <c r="F26" s="374">
        <v>106000002476</v>
      </c>
      <c r="G26" s="468"/>
    </row>
    <row r="27" spans="1:7" s="95" customFormat="1" ht="19.5" customHeight="1" x14ac:dyDescent="0.25">
      <c r="A27" s="367"/>
      <c r="B27" s="448"/>
      <c r="C27" s="462"/>
      <c r="D27" s="366"/>
      <c r="E27" s="366"/>
      <c r="F27" s="374">
        <v>106000002468</v>
      </c>
      <c r="G27" s="468"/>
    </row>
    <row r="28" spans="1:7" s="95" customFormat="1" ht="19.5" customHeight="1" x14ac:dyDescent="0.25">
      <c r="A28" s="367"/>
      <c r="B28" s="448"/>
      <c r="C28" s="462"/>
      <c r="D28" s="366"/>
      <c r="E28" s="366"/>
      <c r="F28" s="374">
        <v>106000018204</v>
      </c>
      <c r="G28" s="468"/>
    </row>
    <row r="29" spans="1:7" s="95" customFormat="1" ht="19.5" customHeight="1" x14ac:dyDescent="0.25">
      <c r="A29" s="367"/>
      <c r="B29" s="448"/>
      <c r="C29" s="462"/>
      <c r="D29" s="366"/>
      <c r="E29" s="366"/>
      <c r="F29" s="374">
        <v>106000018212</v>
      </c>
      <c r="G29" s="468"/>
    </row>
    <row r="30" spans="1:7" s="95" customFormat="1" ht="19.5" customHeight="1" x14ac:dyDescent="0.25">
      <c r="A30" s="367"/>
      <c r="B30" s="448"/>
      <c r="C30" s="462"/>
      <c r="D30" s="366"/>
      <c r="E30" s="366" t="s">
        <v>1411</v>
      </c>
      <c r="F30" s="374">
        <v>5001275456</v>
      </c>
      <c r="G30" s="468"/>
    </row>
    <row r="31" spans="1:7" s="95" customFormat="1" ht="19.5" customHeight="1" x14ac:dyDescent="0.25">
      <c r="A31" s="367"/>
      <c r="B31" s="448"/>
      <c r="C31" s="462"/>
      <c r="D31" s="366"/>
      <c r="E31" s="366"/>
      <c r="F31" s="374">
        <v>5001126760</v>
      </c>
      <c r="G31" s="468"/>
    </row>
    <row r="32" spans="1:7" s="95" customFormat="1" ht="19.5" customHeight="1" x14ac:dyDescent="0.25">
      <c r="A32" s="367"/>
      <c r="B32" s="448"/>
      <c r="C32" s="462"/>
      <c r="D32" s="366"/>
      <c r="E32" s="366"/>
      <c r="F32" s="374">
        <v>5001274790</v>
      </c>
      <c r="G32" s="468"/>
    </row>
    <row r="33" spans="1:7" s="95" customFormat="1" ht="19.5" customHeight="1" x14ac:dyDescent="0.25">
      <c r="A33" s="367"/>
      <c r="B33" s="448"/>
      <c r="C33" s="462"/>
      <c r="D33" s="366"/>
      <c r="E33" s="366"/>
      <c r="F33" s="374">
        <v>5001122211</v>
      </c>
      <c r="G33" s="468"/>
    </row>
    <row r="34" spans="1:7" s="95" customFormat="1" ht="19.5" customHeight="1" x14ac:dyDescent="0.25">
      <c r="A34" s="367"/>
      <c r="B34" s="448"/>
      <c r="C34" s="462"/>
      <c r="D34" s="366"/>
      <c r="E34" s="366"/>
      <c r="F34" s="373">
        <v>5001122199</v>
      </c>
      <c r="G34" s="468"/>
    </row>
    <row r="35" spans="1:7" s="95" customFormat="1" ht="19.5" customHeight="1" x14ac:dyDescent="0.25">
      <c r="A35" s="367"/>
      <c r="B35" s="448"/>
      <c r="C35" s="462"/>
      <c r="D35" s="366"/>
      <c r="E35" s="366"/>
      <c r="F35" s="373">
        <v>5001122188</v>
      </c>
      <c r="G35" s="468"/>
    </row>
    <row r="36" spans="1:7" s="95" customFormat="1" ht="22.5" customHeight="1" x14ac:dyDescent="0.25">
      <c r="A36" s="92">
        <f>A16+1</f>
        <v>10</v>
      </c>
      <c r="B36" s="448"/>
      <c r="C36" s="462"/>
      <c r="D36" s="453" t="s">
        <v>837</v>
      </c>
      <c r="E36" s="453"/>
      <c r="F36" s="373">
        <v>900012011</v>
      </c>
      <c r="G36" s="468"/>
    </row>
    <row r="37" spans="1:7" s="95" customFormat="1" ht="20.25" customHeight="1" x14ac:dyDescent="0.25">
      <c r="A37" s="92">
        <f t="shared" si="0"/>
        <v>11</v>
      </c>
      <c r="B37" s="448"/>
      <c r="C37" s="462"/>
      <c r="D37" s="453" t="s">
        <v>838</v>
      </c>
      <c r="E37" s="453"/>
      <c r="F37" s="370" t="s">
        <v>1413</v>
      </c>
      <c r="G37" s="97"/>
    </row>
    <row r="38" spans="1:7" s="95" customFormat="1" ht="18" customHeight="1" x14ac:dyDescent="0.25">
      <c r="A38" s="92">
        <f t="shared" si="0"/>
        <v>12</v>
      </c>
      <c r="B38" s="448"/>
      <c r="C38" s="462"/>
      <c r="D38" s="453" t="s">
        <v>839</v>
      </c>
      <c r="E38" s="453"/>
      <c r="F38" s="93"/>
      <c r="G38" s="97"/>
    </row>
    <row r="39" spans="1:7" s="95" customFormat="1" ht="20.25" customHeight="1" x14ac:dyDescent="0.25">
      <c r="A39" s="92">
        <f t="shared" si="0"/>
        <v>13</v>
      </c>
      <c r="B39" s="448"/>
      <c r="C39" s="462"/>
      <c r="D39" s="446" t="s">
        <v>840</v>
      </c>
      <c r="E39" s="446"/>
      <c r="F39" s="93" t="s">
        <v>1412</v>
      </c>
      <c r="G39" s="97"/>
    </row>
    <row r="40" spans="1:7" s="95" customFormat="1" ht="22.5" customHeight="1" x14ac:dyDescent="0.25">
      <c r="A40" s="92">
        <f t="shared" si="0"/>
        <v>14</v>
      </c>
      <c r="B40" s="448"/>
      <c r="C40" s="462"/>
      <c r="D40" s="446" t="s">
        <v>841</v>
      </c>
      <c r="E40" s="446"/>
      <c r="F40" s="373">
        <v>320083</v>
      </c>
      <c r="G40" s="97"/>
    </row>
    <row r="41" spans="1:7" s="95" customFormat="1" ht="22.5" customHeight="1" x14ac:dyDescent="0.25">
      <c r="A41" s="92">
        <f t="shared" si="0"/>
        <v>15</v>
      </c>
      <c r="B41" s="448"/>
      <c r="C41" s="462"/>
      <c r="D41" s="453" t="s">
        <v>842</v>
      </c>
      <c r="E41" s="453"/>
      <c r="F41" s="373">
        <v>320083</v>
      </c>
      <c r="G41" s="97"/>
    </row>
    <row r="42" spans="1:7" s="95" customFormat="1" ht="38.25" customHeight="1" x14ac:dyDescent="0.25">
      <c r="A42" s="92">
        <f t="shared" si="0"/>
        <v>16</v>
      </c>
      <c r="B42" s="448"/>
      <c r="C42" s="462"/>
      <c r="D42" s="453" t="s">
        <v>843</v>
      </c>
      <c r="E42" s="453"/>
      <c r="F42" s="373">
        <v>1119</v>
      </c>
      <c r="G42" s="98" t="s">
        <v>844</v>
      </c>
    </row>
    <row r="43" spans="1:7" s="95" customFormat="1" ht="65.25" customHeight="1" x14ac:dyDescent="0.25">
      <c r="A43" s="92">
        <f t="shared" si="0"/>
        <v>17</v>
      </c>
      <c r="B43" s="448"/>
      <c r="C43" s="462"/>
      <c r="D43" s="461" t="s">
        <v>845</v>
      </c>
      <c r="E43" s="99" t="s">
        <v>846</v>
      </c>
      <c r="F43" s="371" t="s">
        <v>1414</v>
      </c>
      <c r="G43" s="98"/>
    </row>
    <row r="44" spans="1:7" s="95" customFormat="1" ht="43.5" customHeight="1" x14ac:dyDescent="0.25">
      <c r="A44" s="92">
        <f t="shared" si="0"/>
        <v>18</v>
      </c>
      <c r="B44" s="448"/>
      <c r="C44" s="463"/>
      <c r="D44" s="463"/>
      <c r="E44" s="99" t="s">
        <v>847</v>
      </c>
      <c r="F44" s="93"/>
      <c r="G44" s="98"/>
    </row>
    <row r="45" spans="1:7" s="95" customFormat="1" ht="19.5" customHeight="1" x14ac:dyDescent="0.25">
      <c r="A45" s="92">
        <f t="shared" si="0"/>
        <v>19</v>
      </c>
      <c r="B45" s="448"/>
      <c r="C45" s="450" t="s">
        <v>848</v>
      </c>
      <c r="D45" s="453" t="s">
        <v>61</v>
      </c>
      <c r="E45" s="453"/>
      <c r="F45" s="93" t="s">
        <v>1415</v>
      </c>
      <c r="G45" s="97"/>
    </row>
    <row r="46" spans="1:7" s="95" customFormat="1" ht="19.5" customHeight="1" x14ac:dyDescent="0.25">
      <c r="A46" s="92">
        <f t="shared" si="0"/>
        <v>20</v>
      </c>
      <c r="B46" s="448"/>
      <c r="C46" s="450"/>
      <c r="D46" s="453" t="s">
        <v>62</v>
      </c>
      <c r="E46" s="453"/>
      <c r="F46" s="93" t="s">
        <v>1416</v>
      </c>
      <c r="G46" s="97"/>
    </row>
    <row r="47" spans="1:7" s="95" customFormat="1" ht="19.5" customHeight="1" x14ac:dyDescent="0.25">
      <c r="A47" s="92">
        <f t="shared" si="0"/>
        <v>21</v>
      </c>
      <c r="B47" s="448"/>
      <c r="C47" s="450"/>
      <c r="D47" s="453" t="s">
        <v>849</v>
      </c>
      <c r="E47" s="453"/>
      <c r="F47" s="93" t="s">
        <v>1417</v>
      </c>
      <c r="G47" s="97"/>
    </row>
    <row r="48" spans="1:7" s="95" customFormat="1" ht="19.5" customHeight="1" x14ac:dyDescent="0.25">
      <c r="A48" s="92">
        <f t="shared" si="0"/>
        <v>22</v>
      </c>
      <c r="B48" s="448"/>
      <c r="C48" s="450"/>
      <c r="D48" s="453" t="s">
        <v>841</v>
      </c>
      <c r="E48" s="453"/>
      <c r="F48" s="373">
        <v>320233</v>
      </c>
      <c r="G48" s="97"/>
    </row>
    <row r="49" spans="1:7" s="95" customFormat="1" ht="19.5" customHeight="1" x14ac:dyDescent="0.25">
      <c r="A49" s="92">
        <f t="shared" si="0"/>
        <v>23</v>
      </c>
      <c r="B49" s="448"/>
      <c r="C49" s="450"/>
      <c r="D49" s="453" t="s">
        <v>839</v>
      </c>
      <c r="E49" s="453"/>
      <c r="F49" s="93" t="s">
        <v>1420</v>
      </c>
      <c r="G49" s="97"/>
    </row>
    <row r="50" spans="1:7" s="95" customFormat="1" ht="19.5" customHeight="1" x14ac:dyDescent="0.25">
      <c r="A50" s="92">
        <f t="shared" si="0"/>
        <v>24</v>
      </c>
      <c r="B50" s="448"/>
      <c r="C50" s="450"/>
      <c r="D50" s="453" t="s">
        <v>850</v>
      </c>
      <c r="E50" s="453"/>
      <c r="F50" s="93" t="s">
        <v>1418</v>
      </c>
      <c r="G50" s="97"/>
    </row>
    <row r="51" spans="1:7" s="95" customFormat="1" ht="19.5" customHeight="1" x14ac:dyDescent="0.25">
      <c r="A51" s="92">
        <f t="shared" si="0"/>
        <v>25</v>
      </c>
      <c r="B51" s="448"/>
      <c r="C51" s="450"/>
      <c r="D51" s="453" t="s">
        <v>851</v>
      </c>
      <c r="E51" s="453"/>
      <c r="F51" s="93" t="s">
        <v>1419</v>
      </c>
      <c r="G51" s="97"/>
    </row>
    <row r="52" spans="1:7" s="95" customFormat="1" ht="19.5" customHeight="1" x14ac:dyDescent="0.25">
      <c r="A52" s="92">
        <f t="shared" si="0"/>
        <v>26</v>
      </c>
      <c r="B52" s="448"/>
      <c r="C52" s="450" t="s">
        <v>852</v>
      </c>
      <c r="D52" s="453" t="s">
        <v>61</v>
      </c>
      <c r="E52" s="453"/>
      <c r="F52" s="93" t="s">
        <v>1421</v>
      </c>
      <c r="G52" s="97"/>
    </row>
    <row r="53" spans="1:7" s="95" customFormat="1" ht="19.5" customHeight="1" x14ac:dyDescent="0.25">
      <c r="A53" s="92">
        <f t="shared" si="0"/>
        <v>27</v>
      </c>
      <c r="B53" s="448"/>
      <c r="C53" s="450"/>
      <c r="D53" s="453" t="s">
        <v>62</v>
      </c>
      <c r="E53" s="453"/>
      <c r="F53" s="93" t="s">
        <v>1422</v>
      </c>
      <c r="G53" s="97"/>
    </row>
    <row r="54" spans="1:7" s="95" customFormat="1" ht="19.5" customHeight="1" x14ac:dyDescent="0.25">
      <c r="A54" s="92">
        <f t="shared" si="0"/>
        <v>28</v>
      </c>
      <c r="B54" s="448"/>
      <c r="C54" s="450"/>
      <c r="D54" s="453" t="s">
        <v>849</v>
      </c>
      <c r="E54" s="453"/>
      <c r="F54" s="93" t="s">
        <v>1423</v>
      </c>
      <c r="G54" s="97"/>
    </row>
    <row r="55" spans="1:7" s="95" customFormat="1" ht="19.5" customHeight="1" x14ac:dyDescent="0.25">
      <c r="A55" s="92">
        <f t="shared" si="0"/>
        <v>29</v>
      </c>
      <c r="B55" s="448"/>
      <c r="C55" s="450"/>
      <c r="D55" s="453" t="s">
        <v>841</v>
      </c>
      <c r="E55" s="453"/>
      <c r="F55" s="373">
        <v>70131014</v>
      </c>
      <c r="G55" s="97"/>
    </row>
    <row r="56" spans="1:7" s="95" customFormat="1" ht="19.5" customHeight="1" x14ac:dyDescent="0.25">
      <c r="A56" s="92">
        <f t="shared" si="0"/>
        <v>30</v>
      </c>
      <c r="B56" s="448"/>
      <c r="C56" s="450"/>
      <c r="D56" s="453" t="s">
        <v>839</v>
      </c>
      <c r="E56" s="453"/>
      <c r="F56" s="370" t="s">
        <v>1424</v>
      </c>
      <c r="G56" s="97"/>
    </row>
    <row r="57" spans="1:7" s="95" customFormat="1" ht="19.5" customHeight="1" x14ac:dyDescent="0.25">
      <c r="A57" s="92">
        <f t="shared" si="0"/>
        <v>31</v>
      </c>
      <c r="B57" s="448"/>
      <c r="C57" s="450"/>
      <c r="D57" s="453" t="s">
        <v>850</v>
      </c>
      <c r="E57" s="453"/>
      <c r="F57" s="93" t="s">
        <v>1418</v>
      </c>
      <c r="G57" s="97"/>
    </row>
    <row r="58" spans="1:7" s="95" customFormat="1" ht="19.5" customHeight="1" x14ac:dyDescent="0.25">
      <c r="A58" s="92">
        <f t="shared" si="0"/>
        <v>32</v>
      </c>
      <c r="B58" s="448"/>
      <c r="C58" s="450"/>
      <c r="D58" s="453" t="s">
        <v>851</v>
      </c>
      <c r="E58" s="453"/>
      <c r="F58" s="93" t="s">
        <v>1419</v>
      </c>
      <c r="G58" s="97"/>
    </row>
    <row r="59" spans="1:7" s="95" customFormat="1" ht="17.25" customHeight="1" x14ac:dyDescent="0.25">
      <c r="A59" s="92">
        <f t="shared" si="0"/>
        <v>33</v>
      </c>
      <c r="B59" s="448"/>
      <c r="C59" s="450" t="s">
        <v>853</v>
      </c>
      <c r="D59" s="450"/>
      <c r="E59" s="100" t="s">
        <v>854</v>
      </c>
      <c r="F59" s="93"/>
      <c r="G59" s="455" t="s">
        <v>855</v>
      </c>
    </row>
    <row r="60" spans="1:7" s="95" customFormat="1" ht="17.25" customHeight="1" x14ac:dyDescent="0.25">
      <c r="A60" s="92">
        <f t="shared" si="0"/>
        <v>34</v>
      </c>
      <c r="B60" s="448"/>
      <c r="C60" s="450"/>
      <c r="D60" s="450"/>
      <c r="E60" s="100" t="s">
        <v>857</v>
      </c>
      <c r="F60" s="373">
        <v>19030280300</v>
      </c>
      <c r="G60" s="455"/>
    </row>
    <row r="61" spans="1:7" s="95" customFormat="1" ht="17.25" customHeight="1" x14ac:dyDescent="0.25">
      <c r="A61" s="92">
        <f t="shared" si="0"/>
        <v>35</v>
      </c>
      <c r="B61" s="448"/>
      <c r="C61" s="450"/>
      <c r="D61" s="450"/>
      <c r="E61" s="100" t="s">
        <v>1425</v>
      </c>
      <c r="F61" s="373">
        <v>10071962000</v>
      </c>
      <c r="G61" s="455"/>
    </row>
    <row r="62" spans="1:7" s="95" customFormat="1" ht="17.25" customHeight="1" x14ac:dyDescent="0.25">
      <c r="A62" s="92">
        <f t="shared" si="0"/>
        <v>36</v>
      </c>
      <c r="B62" s="448"/>
      <c r="C62" s="450" t="s">
        <v>858</v>
      </c>
      <c r="D62" s="450"/>
      <c r="E62" s="100" t="s">
        <v>854</v>
      </c>
      <c r="F62" s="373"/>
      <c r="G62" s="455"/>
    </row>
    <row r="63" spans="1:7" s="95" customFormat="1" ht="17.25" customHeight="1" x14ac:dyDescent="0.25">
      <c r="A63" s="92">
        <f t="shared" si="0"/>
        <v>37</v>
      </c>
      <c r="B63" s="448"/>
      <c r="C63" s="450"/>
      <c r="D63" s="450"/>
      <c r="E63" s="100" t="s">
        <v>857</v>
      </c>
      <c r="F63" s="373">
        <v>18720915463.950001</v>
      </c>
      <c r="G63" s="455"/>
    </row>
    <row r="64" spans="1:7" s="95" customFormat="1" ht="17.25" customHeight="1" x14ac:dyDescent="0.25">
      <c r="A64" s="92">
        <f t="shared" si="0"/>
        <v>38</v>
      </c>
      <c r="B64" s="448"/>
      <c r="C64" s="450"/>
      <c r="D64" s="450"/>
      <c r="E64" s="100" t="s">
        <v>1425</v>
      </c>
      <c r="F64" s="373">
        <v>10025710227.959999</v>
      </c>
      <c r="G64" s="455"/>
    </row>
    <row r="65" spans="1:7" s="95" customFormat="1" ht="22.5" customHeight="1" x14ac:dyDescent="0.25">
      <c r="A65" s="92">
        <f t="shared" si="0"/>
        <v>39</v>
      </c>
      <c r="B65" s="448"/>
      <c r="C65" s="450" t="s">
        <v>914</v>
      </c>
      <c r="D65" s="446" t="s">
        <v>82</v>
      </c>
      <c r="E65" s="446"/>
      <c r="F65" s="373">
        <v>53</v>
      </c>
      <c r="G65" s="101"/>
    </row>
    <row r="66" spans="1:7" s="95" customFormat="1" ht="22.5" customHeight="1" x14ac:dyDescent="0.25">
      <c r="A66" s="92">
        <f t="shared" si="0"/>
        <v>40</v>
      </c>
      <c r="B66" s="448"/>
      <c r="C66" s="450"/>
      <c r="D66" s="446" t="s">
        <v>83</v>
      </c>
      <c r="E66" s="446"/>
      <c r="F66" s="373">
        <v>1010</v>
      </c>
      <c r="G66" s="101"/>
    </row>
    <row r="67" spans="1:7" s="95" customFormat="1" ht="22.5" customHeight="1" x14ac:dyDescent="0.25">
      <c r="A67" s="92">
        <f t="shared" si="0"/>
        <v>41</v>
      </c>
      <c r="B67" s="448"/>
      <c r="C67" s="450"/>
      <c r="D67" s="446" t="s">
        <v>784</v>
      </c>
      <c r="E67" s="446"/>
      <c r="F67" s="373">
        <v>171</v>
      </c>
      <c r="G67" s="101"/>
    </row>
    <row r="68" spans="1:7" s="95" customFormat="1" ht="22.5" customHeight="1" x14ac:dyDescent="0.25">
      <c r="A68" s="92">
        <f t="shared" si="0"/>
        <v>42</v>
      </c>
      <c r="B68" s="448"/>
      <c r="C68" s="450"/>
      <c r="D68" s="446" t="s">
        <v>785</v>
      </c>
      <c r="E68" s="446"/>
      <c r="F68" s="373">
        <v>25</v>
      </c>
      <c r="G68" s="101"/>
    </row>
    <row r="69" spans="1:7" s="95" customFormat="1" ht="22.5" customHeight="1" x14ac:dyDescent="0.25">
      <c r="A69" s="92">
        <f t="shared" si="0"/>
        <v>43</v>
      </c>
      <c r="B69" s="449"/>
      <c r="C69" s="450"/>
      <c r="D69" s="446" t="s">
        <v>915</v>
      </c>
      <c r="E69" s="446"/>
      <c r="F69" s="93"/>
      <c r="G69" s="101"/>
    </row>
    <row r="70" spans="1:7" s="95" customFormat="1" ht="17.25" customHeight="1" x14ac:dyDescent="0.25">
      <c r="A70" s="452">
        <v>44</v>
      </c>
      <c r="B70" s="456" t="s">
        <v>859</v>
      </c>
      <c r="C70" s="450" t="s">
        <v>860</v>
      </c>
      <c r="D70" s="457" t="s">
        <v>854</v>
      </c>
      <c r="E70" s="102" t="s">
        <v>861</v>
      </c>
      <c r="F70" s="103"/>
      <c r="G70" s="458" t="s">
        <v>862</v>
      </c>
    </row>
    <row r="71" spans="1:7" s="95" customFormat="1" ht="17.25" customHeight="1" x14ac:dyDescent="0.25">
      <c r="A71" s="452"/>
      <c r="B71" s="456"/>
      <c r="C71" s="450"/>
      <c r="D71" s="457"/>
      <c r="E71" s="102" t="s">
        <v>863</v>
      </c>
      <c r="F71" s="103"/>
      <c r="G71" s="458"/>
    </row>
    <row r="72" spans="1:7" s="95" customFormat="1" ht="17.25" customHeight="1" x14ac:dyDescent="0.25">
      <c r="A72" s="452"/>
      <c r="B72" s="456"/>
      <c r="C72" s="450"/>
      <c r="D72" s="457"/>
      <c r="E72" s="102" t="s">
        <v>864</v>
      </c>
      <c r="F72" s="103"/>
      <c r="G72" s="458"/>
    </row>
    <row r="73" spans="1:7" s="95" customFormat="1" ht="17.25" customHeight="1" x14ac:dyDescent="0.25">
      <c r="A73" s="452"/>
      <c r="B73" s="456"/>
      <c r="C73" s="450"/>
      <c r="D73" s="457"/>
      <c r="E73" s="102" t="s">
        <v>865</v>
      </c>
      <c r="F73" s="103"/>
      <c r="G73" s="458"/>
    </row>
    <row r="74" spans="1:7" s="95" customFormat="1" ht="27.75" customHeight="1" x14ac:dyDescent="0.25">
      <c r="A74" s="452"/>
      <c r="B74" s="456"/>
      <c r="C74" s="450"/>
      <c r="D74" s="457"/>
      <c r="E74" s="104" t="s">
        <v>866</v>
      </c>
      <c r="F74" s="103"/>
      <c r="G74" s="458"/>
    </row>
    <row r="75" spans="1:7" s="95" customFormat="1" ht="17.25" customHeight="1" x14ac:dyDescent="0.25">
      <c r="A75" s="452"/>
      <c r="B75" s="456"/>
      <c r="C75" s="450"/>
      <c r="D75" s="457"/>
      <c r="E75" s="102" t="s">
        <v>867</v>
      </c>
      <c r="F75" s="103"/>
      <c r="G75" s="458"/>
    </row>
    <row r="76" spans="1:7" s="95" customFormat="1" ht="18.75" customHeight="1" x14ac:dyDescent="0.25">
      <c r="A76" s="452">
        <v>45</v>
      </c>
      <c r="B76" s="456"/>
      <c r="C76" s="450"/>
      <c r="D76" s="457" t="s">
        <v>856</v>
      </c>
      <c r="E76" s="102" t="s">
        <v>861</v>
      </c>
      <c r="F76" s="103"/>
      <c r="G76" s="458" t="s">
        <v>862</v>
      </c>
    </row>
    <row r="77" spans="1:7" s="95" customFormat="1" ht="19.5" customHeight="1" x14ac:dyDescent="0.25">
      <c r="A77" s="452"/>
      <c r="B77" s="456"/>
      <c r="C77" s="450"/>
      <c r="D77" s="457"/>
      <c r="E77" s="102" t="s">
        <v>863</v>
      </c>
      <c r="F77" s="103"/>
      <c r="G77" s="458"/>
    </row>
    <row r="78" spans="1:7" s="95" customFormat="1" ht="18" customHeight="1" x14ac:dyDescent="0.25">
      <c r="A78" s="452"/>
      <c r="B78" s="456"/>
      <c r="C78" s="450"/>
      <c r="D78" s="457"/>
      <c r="E78" s="102" t="s">
        <v>864</v>
      </c>
      <c r="F78" s="103"/>
      <c r="G78" s="458"/>
    </row>
    <row r="79" spans="1:7" s="95" customFormat="1" ht="18.75" customHeight="1" x14ac:dyDescent="0.25">
      <c r="A79" s="452"/>
      <c r="B79" s="456"/>
      <c r="C79" s="450"/>
      <c r="D79" s="457"/>
      <c r="E79" s="102" t="s">
        <v>865</v>
      </c>
      <c r="F79" s="103"/>
      <c r="G79" s="458"/>
    </row>
    <row r="80" spans="1:7" s="95" customFormat="1" ht="30.75" customHeight="1" x14ac:dyDescent="0.25">
      <c r="A80" s="452"/>
      <c r="B80" s="456"/>
      <c r="C80" s="450"/>
      <c r="D80" s="457"/>
      <c r="E80" s="104" t="s">
        <v>866</v>
      </c>
      <c r="F80" s="103"/>
      <c r="G80" s="458"/>
    </row>
    <row r="81" spans="1:7" s="95" customFormat="1" ht="18" customHeight="1" x14ac:dyDescent="0.25">
      <c r="A81" s="452"/>
      <c r="B81" s="456"/>
      <c r="C81" s="450"/>
      <c r="D81" s="457"/>
      <c r="E81" s="102" t="s">
        <v>867</v>
      </c>
      <c r="F81" s="103"/>
      <c r="G81" s="458"/>
    </row>
    <row r="82" spans="1:7" s="95" customFormat="1" x14ac:dyDescent="0.25">
      <c r="A82" s="452">
        <v>46</v>
      </c>
      <c r="B82" s="456"/>
      <c r="C82" s="450"/>
      <c r="D82" s="457" t="s">
        <v>857</v>
      </c>
      <c r="E82" s="102" t="s">
        <v>861</v>
      </c>
      <c r="F82" s="103" t="s">
        <v>1430</v>
      </c>
      <c r="G82" s="458" t="s">
        <v>862</v>
      </c>
    </row>
    <row r="83" spans="1:7" s="95" customFormat="1" x14ac:dyDescent="0.25">
      <c r="A83" s="452"/>
      <c r="B83" s="456"/>
      <c r="C83" s="450"/>
      <c r="D83" s="457"/>
      <c r="E83" s="102" t="s">
        <v>863</v>
      </c>
      <c r="F83" s="103"/>
      <c r="G83" s="458"/>
    </row>
    <row r="84" spans="1:7" s="95" customFormat="1" x14ac:dyDescent="0.25">
      <c r="A84" s="452"/>
      <c r="B84" s="456"/>
      <c r="C84" s="450"/>
      <c r="D84" s="457"/>
      <c r="E84" s="102" t="s">
        <v>864</v>
      </c>
      <c r="F84" s="103"/>
      <c r="G84" s="458"/>
    </row>
    <row r="85" spans="1:7" s="95" customFormat="1" x14ac:dyDescent="0.25">
      <c r="A85" s="452"/>
      <c r="B85" s="456"/>
      <c r="C85" s="450"/>
      <c r="D85" s="457"/>
      <c r="E85" s="102" t="s">
        <v>865</v>
      </c>
      <c r="F85" s="103"/>
      <c r="G85" s="458"/>
    </row>
    <row r="86" spans="1:7" s="95" customFormat="1" ht="33" customHeight="1" x14ac:dyDescent="0.25">
      <c r="A86" s="452"/>
      <c r="B86" s="456"/>
      <c r="C86" s="450"/>
      <c r="D86" s="457"/>
      <c r="E86" s="104" t="s">
        <v>866</v>
      </c>
      <c r="F86" s="103"/>
      <c r="G86" s="458"/>
    </row>
    <row r="87" spans="1:7" s="95" customFormat="1" ht="17.25" customHeight="1" x14ac:dyDescent="0.25">
      <c r="A87" s="452"/>
      <c r="B87" s="456"/>
      <c r="C87" s="450"/>
      <c r="D87" s="457"/>
      <c r="E87" s="102" t="s">
        <v>867</v>
      </c>
      <c r="F87" s="103"/>
      <c r="G87" s="458"/>
    </row>
    <row r="88" spans="1:7" s="95" customFormat="1" ht="17.25" customHeight="1" x14ac:dyDescent="0.25">
      <c r="A88" s="452">
        <v>47</v>
      </c>
      <c r="B88" s="456"/>
      <c r="C88" s="450" t="s">
        <v>868</v>
      </c>
      <c r="D88" s="453" t="s">
        <v>869</v>
      </c>
      <c r="E88" s="453"/>
      <c r="F88" s="103" t="s">
        <v>1426</v>
      </c>
      <c r="G88" s="96"/>
    </row>
    <row r="89" spans="1:7" s="95" customFormat="1" ht="17.25" customHeight="1" x14ac:dyDescent="0.25">
      <c r="A89" s="452"/>
      <c r="B89" s="456"/>
      <c r="C89" s="450"/>
      <c r="D89" s="453" t="s">
        <v>870</v>
      </c>
      <c r="E89" s="453"/>
      <c r="F89" s="103"/>
      <c r="G89" s="96"/>
    </row>
    <row r="90" spans="1:7" s="95" customFormat="1" ht="17.25" customHeight="1" x14ac:dyDescent="0.25">
      <c r="A90" s="452"/>
      <c r="B90" s="456"/>
      <c r="C90" s="450"/>
      <c r="D90" s="453" t="s">
        <v>871</v>
      </c>
      <c r="E90" s="453"/>
      <c r="F90" s="103"/>
      <c r="G90" s="96"/>
    </row>
    <row r="91" spans="1:7" s="95" customFormat="1" ht="17.25" customHeight="1" x14ac:dyDescent="0.25">
      <c r="A91" s="452"/>
      <c r="B91" s="456"/>
      <c r="C91" s="450"/>
      <c r="D91" s="453" t="s">
        <v>872</v>
      </c>
      <c r="E91" s="453"/>
      <c r="F91" s="103"/>
      <c r="G91" s="96"/>
    </row>
    <row r="92" spans="1:7" s="95" customFormat="1" ht="17.25" customHeight="1" x14ac:dyDescent="0.25">
      <c r="A92" s="452"/>
      <c r="B92" s="456"/>
      <c r="C92" s="450"/>
      <c r="D92" s="453" t="s">
        <v>873</v>
      </c>
      <c r="E92" s="453"/>
      <c r="F92" s="103"/>
      <c r="G92" s="96"/>
    </row>
    <row r="93" spans="1:7" s="95" customFormat="1" ht="17.25" customHeight="1" x14ac:dyDescent="0.25">
      <c r="A93" s="452"/>
      <c r="B93" s="456"/>
      <c r="C93" s="450"/>
      <c r="D93" s="453" t="s">
        <v>874</v>
      </c>
      <c r="E93" s="453"/>
      <c r="F93" s="103"/>
      <c r="G93" s="96"/>
    </row>
    <row r="94" spans="1:7" s="95" customFormat="1" ht="17.25" customHeight="1" x14ac:dyDescent="0.25">
      <c r="A94" s="452"/>
      <c r="B94" s="456"/>
      <c r="C94" s="450"/>
      <c r="D94" s="453" t="s">
        <v>875</v>
      </c>
      <c r="E94" s="453"/>
      <c r="F94" s="103"/>
      <c r="G94" s="96"/>
    </row>
    <row r="95" spans="1:7" s="95" customFormat="1" ht="17.25" customHeight="1" x14ac:dyDescent="0.25">
      <c r="A95" s="452"/>
      <c r="B95" s="456"/>
      <c r="C95" s="450"/>
      <c r="D95" s="453" t="s">
        <v>876</v>
      </c>
      <c r="E95" s="453"/>
      <c r="F95" s="103"/>
      <c r="G95" s="96"/>
    </row>
    <row r="96" spans="1:7" s="95" customFormat="1" ht="17.25" customHeight="1" x14ac:dyDescent="0.25">
      <c r="A96" s="452"/>
      <c r="B96" s="456"/>
      <c r="C96" s="450"/>
      <c r="D96" s="453" t="s">
        <v>877</v>
      </c>
      <c r="E96" s="453"/>
      <c r="F96" s="103"/>
      <c r="G96" s="96"/>
    </row>
    <row r="97" spans="1:7" s="95" customFormat="1" ht="17.25" customHeight="1" x14ac:dyDescent="0.25">
      <c r="A97" s="452"/>
      <c r="B97" s="456"/>
      <c r="C97" s="450"/>
      <c r="D97" s="453" t="s">
        <v>84</v>
      </c>
      <c r="E97" s="453"/>
      <c r="F97" s="103"/>
      <c r="G97" s="96"/>
    </row>
    <row r="98" spans="1:7" s="95" customFormat="1" ht="17.25" customHeight="1" x14ac:dyDescent="0.25">
      <c r="A98" s="452">
        <v>48</v>
      </c>
      <c r="B98" s="456"/>
      <c r="C98" s="450" t="s">
        <v>878</v>
      </c>
      <c r="D98" s="451" t="s">
        <v>879</v>
      </c>
      <c r="E98" s="451"/>
      <c r="F98" s="103"/>
      <c r="G98" s="96"/>
    </row>
    <row r="99" spans="1:7" s="95" customFormat="1" ht="17.25" customHeight="1" x14ac:dyDescent="0.25">
      <c r="A99" s="452"/>
      <c r="B99" s="456"/>
      <c r="C99" s="450"/>
      <c r="D99" s="451" t="s">
        <v>880</v>
      </c>
      <c r="E99" s="451"/>
      <c r="F99" s="103" t="s">
        <v>1427</v>
      </c>
      <c r="G99" s="96"/>
    </row>
    <row r="100" spans="1:7" s="95" customFormat="1" ht="17.25" customHeight="1" x14ac:dyDescent="0.25">
      <c r="A100" s="452"/>
      <c r="B100" s="456"/>
      <c r="C100" s="450"/>
      <c r="D100" s="451" t="s">
        <v>881</v>
      </c>
      <c r="E100" s="451"/>
      <c r="F100" s="103"/>
      <c r="G100" s="96"/>
    </row>
    <row r="101" spans="1:7" s="95" customFormat="1" ht="17.25" customHeight="1" x14ac:dyDescent="0.25">
      <c r="A101" s="452"/>
      <c r="B101" s="456"/>
      <c r="C101" s="450"/>
      <c r="D101" s="451" t="s">
        <v>882</v>
      </c>
      <c r="E101" s="451"/>
      <c r="F101" s="103"/>
      <c r="G101" s="96"/>
    </row>
    <row r="102" spans="1:7" s="95" customFormat="1" ht="27.75" customHeight="1" x14ac:dyDescent="0.25">
      <c r="A102" s="452"/>
      <c r="B102" s="456"/>
      <c r="C102" s="450"/>
      <c r="D102" s="451" t="s">
        <v>883</v>
      </c>
      <c r="E102" s="451"/>
      <c r="F102" s="103"/>
      <c r="G102" s="96"/>
    </row>
    <row r="103" spans="1:7" s="95" customFormat="1" ht="21.75" customHeight="1" x14ac:dyDescent="0.25">
      <c r="A103" s="452"/>
      <c r="B103" s="456"/>
      <c r="C103" s="450"/>
      <c r="D103" s="451" t="s">
        <v>884</v>
      </c>
      <c r="E103" s="451"/>
      <c r="F103" s="103"/>
      <c r="G103" s="96"/>
    </row>
    <row r="104" spans="1:7" s="95" customFormat="1" ht="30.75" customHeight="1" x14ac:dyDescent="0.25">
      <c r="A104" s="452"/>
      <c r="B104" s="456"/>
      <c r="C104" s="450"/>
      <c r="D104" s="451" t="s">
        <v>885</v>
      </c>
      <c r="E104" s="451"/>
      <c r="F104" s="103"/>
      <c r="G104" s="96"/>
    </row>
    <row r="105" spans="1:7" s="95" customFormat="1" ht="30.75" customHeight="1" x14ac:dyDescent="0.25">
      <c r="A105" s="452"/>
      <c r="B105" s="456"/>
      <c r="C105" s="450"/>
      <c r="D105" s="451" t="s">
        <v>886</v>
      </c>
      <c r="E105" s="451"/>
      <c r="F105" s="103"/>
      <c r="G105" s="96"/>
    </row>
    <row r="106" spans="1:7" s="95" customFormat="1" ht="29.25" customHeight="1" x14ac:dyDescent="0.25">
      <c r="A106" s="452"/>
      <c r="B106" s="456"/>
      <c r="C106" s="450"/>
      <c r="D106" s="451" t="s">
        <v>887</v>
      </c>
      <c r="E106" s="451"/>
      <c r="F106" s="103"/>
      <c r="G106" s="96"/>
    </row>
    <row r="107" spans="1:7" s="95" customFormat="1" ht="17.25" customHeight="1" x14ac:dyDescent="0.25">
      <c r="A107" s="452"/>
      <c r="B107" s="456"/>
      <c r="C107" s="450"/>
      <c r="D107" s="451" t="s">
        <v>888</v>
      </c>
      <c r="E107" s="451"/>
      <c r="F107" s="103"/>
      <c r="G107" s="96"/>
    </row>
    <row r="108" spans="1:7" s="95" customFormat="1" ht="17.25" customHeight="1" x14ac:dyDescent="0.25">
      <c r="A108" s="452"/>
      <c r="B108" s="456"/>
      <c r="C108" s="450"/>
      <c r="D108" s="451" t="s">
        <v>889</v>
      </c>
      <c r="E108" s="451"/>
      <c r="F108" s="103"/>
      <c r="G108" s="96"/>
    </row>
    <row r="109" spans="1:7" s="95" customFormat="1" ht="17.25" customHeight="1" x14ac:dyDescent="0.25">
      <c r="A109" s="452"/>
      <c r="B109" s="456"/>
      <c r="C109" s="450"/>
      <c r="D109" s="451" t="s">
        <v>890</v>
      </c>
      <c r="E109" s="451"/>
      <c r="F109" s="103"/>
      <c r="G109" s="96"/>
    </row>
    <row r="110" spans="1:7" s="95" customFormat="1" ht="17.25" customHeight="1" x14ac:dyDescent="0.25">
      <c r="A110" s="452"/>
      <c r="B110" s="456"/>
      <c r="C110" s="450"/>
      <c r="D110" s="454" t="s">
        <v>891</v>
      </c>
      <c r="E110" s="454"/>
      <c r="F110" s="103"/>
      <c r="G110" s="96"/>
    </row>
    <row r="111" spans="1:7" s="95" customFormat="1" ht="26.25" customHeight="1" x14ac:dyDescent="0.25">
      <c r="A111" s="452"/>
      <c r="B111" s="456"/>
      <c r="C111" s="450"/>
      <c r="D111" s="451" t="s">
        <v>892</v>
      </c>
      <c r="E111" s="451"/>
      <c r="F111" s="103"/>
      <c r="G111" s="96"/>
    </row>
    <row r="112" spans="1:7" s="95" customFormat="1" ht="27" customHeight="1" x14ac:dyDescent="0.25">
      <c r="A112" s="452">
        <v>49</v>
      </c>
      <c r="B112" s="456"/>
      <c r="C112" s="450" t="s">
        <v>893</v>
      </c>
      <c r="D112" s="446" t="s">
        <v>894</v>
      </c>
      <c r="E112" s="446"/>
      <c r="F112" s="103"/>
      <c r="G112" s="105"/>
    </row>
    <row r="113" spans="1:7" s="95" customFormat="1" ht="18.75" customHeight="1" x14ac:dyDescent="0.25">
      <c r="A113" s="452"/>
      <c r="B113" s="456"/>
      <c r="C113" s="450"/>
      <c r="D113" s="446" t="s">
        <v>895</v>
      </c>
      <c r="E113" s="446"/>
      <c r="F113" s="103"/>
      <c r="G113" s="105"/>
    </row>
    <row r="114" spans="1:7" s="95" customFormat="1" ht="18.75" customHeight="1" x14ac:dyDescent="0.25">
      <c r="A114" s="452"/>
      <c r="B114" s="456"/>
      <c r="C114" s="450"/>
      <c r="D114" s="446" t="s">
        <v>896</v>
      </c>
      <c r="E114" s="446"/>
      <c r="F114" s="103"/>
      <c r="G114" s="105"/>
    </row>
    <row r="115" spans="1:7" s="95" customFormat="1" ht="25.5" customHeight="1" x14ac:dyDescent="0.25">
      <c r="A115" s="452"/>
      <c r="B115" s="456"/>
      <c r="C115" s="450"/>
      <c r="D115" s="446" t="s">
        <v>897</v>
      </c>
      <c r="E115" s="446"/>
      <c r="F115" s="103" t="s">
        <v>897</v>
      </c>
      <c r="G115" s="105"/>
    </row>
    <row r="116" spans="1:7" s="95" customFormat="1" ht="27.75" customHeight="1" x14ac:dyDescent="0.25">
      <c r="A116" s="452"/>
      <c r="B116" s="456"/>
      <c r="C116" s="450"/>
      <c r="D116" s="446" t="s">
        <v>898</v>
      </c>
      <c r="E116" s="446"/>
      <c r="F116" s="103"/>
      <c r="G116" s="105"/>
    </row>
    <row r="117" spans="1:7" s="95" customFormat="1" ht="23.25" customHeight="1" x14ac:dyDescent="0.25">
      <c r="A117" s="452"/>
      <c r="B117" s="456"/>
      <c r="C117" s="450"/>
      <c r="D117" s="446" t="s">
        <v>899</v>
      </c>
      <c r="E117" s="446"/>
      <c r="F117" s="103"/>
      <c r="G117" s="105"/>
    </row>
    <row r="118" spans="1:7" s="95" customFormat="1" ht="29.25" customHeight="1" x14ac:dyDescent="0.25">
      <c r="A118" s="452"/>
      <c r="B118" s="456"/>
      <c r="C118" s="450"/>
      <c r="D118" s="446" t="s">
        <v>900</v>
      </c>
      <c r="E118" s="446"/>
      <c r="F118" s="103"/>
      <c r="G118" s="105"/>
    </row>
    <row r="119" spans="1:7" s="95" customFormat="1" ht="21.75" customHeight="1" x14ac:dyDescent="0.25">
      <c r="A119" s="452"/>
      <c r="B119" s="456"/>
      <c r="C119" s="450"/>
      <c r="D119" s="446" t="s">
        <v>901</v>
      </c>
      <c r="E119" s="446"/>
      <c r="F119" s="103"/>
      <c r="G119" s="105"/>
    </row>
    <row r="120" spans="1:7" s="95" customFormat="1" ht="21" customHeight="1" x14ac:dyDescent="0.25">
      <c r="A120" s="452"/>
      <c r="B120" s="456"/>
      <c r="C120" s="450"/>
      <c r="D120" s="446" t="s">
        <v>902</v>
      </c>
      <c r="E120" s="446"/>
      <c r="F120" s="103"/>
      <c r="G120" s="105"/>
    </row>
    <row r="121" spans="1:7" s="95" customFormat="1" ht="21.75" customHeight="1" x14ac:dyDescent="0.25">
      <c r="A121" s="452"/>
      <c r="B121" s="456"/>
      <c r="C121" s="450"/>
      <c r="D121" s="446" t="s">
        <v>903</v>
      </c>
      <c r="E121" s="446"/>
      <c r="F121" s="103"/>
      <c r="G121" s="105"/>
    </row>
    <row r="122" spans="1:7" s="95" customFormat="1" ht="21.75" customHeight="1" x14ac:dyDescent="0.25">
      <c r="A122" s="452"/>
      <c r="B122" s="456"/>
      <c r="C122" s="450"/>
      <c r="D122" s="446" t="s">
        <v>904</v>
      </c>
      <c r="E122" s="446"/>
      <c r="F122" s="103"/>
      <c r="G122" s="105"/>
    </row>
    <row r="123" spans="1:7" s="95" customFormat="1" ht="19.5" customHeight="1" x14ac:dyDescent="0.25">
      <c r="A123" s="452"/>
      <c r="B123" s="456"/>
      <c r="C123" s="450"/>
      <c r="D123" s="446" t="s">
        <v>905</v>
      </c>
      <c r="E123" s="446"/>
      <c r="F123" s="103"/>
      <c r="G123" s="105"/>
    </row>
    <row r="124" spans="1:7" s="95" customFormat="1" ht="19.5" customHeight="1" x14ac:dyDescent="0.25">
      <c r="A124" s="452"/>
      <c r="B124" s="456"/>
      <c r="C124" s="450"/>
      <c r="D124" s="446" t="s">
        <v>906</v>
      </c>
      <c r="E124" s="446"/>
      <c r="F124" s="103"/>
      <c r="G124" s="105"/>
    </row>
    <row r="125" spans="1:7" s="95" customFormat="1" ht="21" customHeight="1" x14ac:dyDescent="0.25">
      <c r="A125" s="452"/>
      <c r="B125" s="456"/>
      <c r="C125" s="450"/>
      <c r="D125" s="446" t="s">
        <v>907</v>
      </c>
      <c r="E125" s="446"/>
      <c r="F125" s="103"/>
      <c r="G125" s="105"/>
    </row>
    <row r="126" spans="1:7" s="95" customFormat="1" ht="17.25" customHeight="1" x14ac:dyDescent="0.25">
      <c r="A126" s="452"/>
      <c r="B126" s="456"/>
      <c r="C126" s="450"/>
      <c r="D126" s="446" t="s">
        <v>908</v>
      </c>
      <c r="E126" s="446"/>
      <c r="F126" s="103"/>
      <c r="G126" s="105"/>
    </row>
    <row r="127" spans="1:7" s="95" customFormat="1" ht="16.5" customHeight="1" x14ac:dyDescent="0.25">
      <c r="A127" s="452"/>
      <c r="B127" s="456"/>
      <c r="C127" s="450"/>
      <c r="D127" s="446" t="s">
        <v>909</v>
      </c>
      <c r="E127" s="446"/>
      <c r="F127" s="103"/>
      <c r="G127" s="105"/>
    </row>
    <row r="128" spans="1:7" s="95" customFormat="1" ht="17.25" customHeight="1" x14ac:dyDescent="0.25">
      <c r="A128" s="452"/>
      <c r="B128" s="456"/>
      <c r="C128" s="450"/>
      <c r="D128" s="446" t="s">
        <v>910</v>
      </c>
      <c r="E128" s="446"/>
      <c r="F128" s="103"/>
      <c r="G128" s="105"/>
    </row>
    <row r="129" spans="1:7" s="95" customFormat="1" ht="18" customHeight="1" x14ac:dyDescent="0.25">
      <c r="A129" s="452"/>
      <c r="B129" s="456"/>
      <c r="C129" s="450"/>
      <c r="D129" s="446" t="s">
        <v>911</v>
      </c>
      <c r="E129" s="446"/>
      <c r="F129" s="103"/>
      <c r="G129" s="105"/>
    </row>
    <row r="130" spans="1:7" s="95" customFormat="1" ht="21" customHeight="1" x14ac:dyDescent="0.25">
      <c r="A130" s="452"/>
      <c r="B130" s="456"/>
      <c r="C130" s="450"/>
      <c r="D130" s="446" t="s">
        <v>912</v>
      </c>
      <c r="E130" s="446"/>
      <c r="F130" s="103"/>
      <c r="G130" s="105"/>
    </row>
    <row r="131" spans="1:7" s="95" customFormat="1" ht="18.75" customHeight="1" x14ac:dyDescent="0.25">
      <c r="A131" s="452"/>
      <c r="B131" s="456"/>
      <c r="C131" s="450"/>
      <c r="D131" s="446" t="s">
        <v>913</v>
      </c>
      <c r="E131" s="446"/>
      <c r="F131" s="103"/>
      <c r="G131" s="105"/>
    </row>
    <row r="134" spans="1:7" x14ac:dyDescent="0.2">
      <c r="C134" s="70" t="s">
        <v>916</v>
      </c>
      <c r="D134" s="70" t="s">
        <v>919</v>
      </c>
      <c r="E134" s="70"/>
      <c r="G134" s="70" t="s">
        <v>917</v>
      </c>
    </row>
    <row r="135" spans="1:7" x14ac:dyDescent="0.2">
      <c r="C135" s="70"/>
      <c r="D135" s="70" t="s">
        <v>1428</v>
      </c>
      <c r="E135" s="70"/>
      <c r="G135" s="70" t="s">
        <v>1432</v>
      </c>
    </row>
    <row r="136" spans="1:7" x14ac:dyDescent="0.2">
      <c r="C136" s="70"/>
      <c r="D136" s="70"/>
      <c r="E136" s="70"/>
      <c r="G136" s="70"/>
    </row>
    <row r="137" spans="1:7" x14ac:dyDescent="0.2">
      <c r="C137" s="70" t="s">
        <v>918</v>
      </c>
      <c r="D137" s="70" t="s">
        <v>919</v>
      </c>
      <c r="E137" s="70"/>
      <c r="G137" s="70" t="s">
        <v>917</v>
      </c>
    </row>
    <row r="138" spans="1:7" x14ac:dyDescent="0.2">
      <c r="C138" s="70"/>
      <c r="D138" s="70" t="s">
        <v>1429</v>
      </c>
      <c r="E138" s="70"/>
      <c r="G138" s="70" t="s">
        <v>1432</v>
      </c>
    </row>
  </sheetData>
  <mergeCells count="111">
    <mergeCell ref="A1:G1"/>
    <mergeCell ref="B3:D3"/>
    <mergeCell ref="E3:G3"/>
    <mergeCell ref="B6:E6"/>
    <mergeCell ref="D15:E15"/>
    <mergeCell ref="D16:E16"/>
    <mergeCell ref="G16:G36"/>
    <mergeCell ref="D36:E36"/>
    <mergeCell ref="D37:E37"/>
    <mergeCell ref="D38:E38"/>
    <mergeCell ref="D7:E7"/>
    <mergeCell ref="C8:C44"/>
    <mergeCell ref="D8:E8"/>
    <mergeCell ref="D9:E9"/>
    <mergeCell ref="D10:E10"/>
    <mergeCell ref="D11:E11"/>
    <mergeCell ref="D12:E12"/>
    <mergeCell ref="D13:E13"/>
    <mergeCell ref="D14:E14"/>
    <mergeCell ref="D39:E39"/>
    <mergeCell ref="D40:E40"/>
    <mergeCell ref="D41:E41"/>
    <mergeCell ref="D42:E42"/>
    <mergeCell ref="D43:D44"/>
    <mergeCell ref="C45:C51"/>
    <mergeCell ref="D45:E45"/>
    <mergeCell ref="D46:E46"/>
    <mergeCell ref="D47:E47"/>
    <mergeCell ref="D48:E48"/>
    <mergeCell ref="D49:E49"/>
    <mergeCell ref="D50:E50"/>
    <mergeCell ref="D51:E51"/>
    <mergeCell ref="C52:C58"/>
    <mergeCell ref="D52:E52"/>
    <mergeCell ref="D53:E53"/>
    <mergeCell ref="D54:E54"/>
    <mergeCell ref="D55:E55"/>
    <mergeCell ref="D56:E56"/>
    <mergeCell ref="D57:E57"/>
    <mergeCell ref="D58:E58"/>
    <mergeCell ref="C59:D61"/>
    <mergeCell ref="G59:G64"/>
    <mergeCell ref="C62:D64"/>
    <mergeCell ref="A70:A75"/>
    <mergeCell ref="B70:B131"/>
    <mergeCell ref="C70:C87"/>
    <mergeCell ref="D70:D75"/>
    <mergeCell ref="G70:G75"/>
    <mergeCell ref="A76:A81"/>
    <mergeCell ref="D91:E91"/>
    <mergeCell ref="D92:E92"/>
    <mergeCell ref="D93:E93"/>
    <mergeCell ref="D94:E94"/>
    <mergeCell ref="D95:E95"/>
    <mergeCell ref="D96:E96"/>
    <mergeCell ref="D76:D81"/>
    <mergeCell ref="G76:G81"/>
    <mergeCell ref="A82:A87"/>
    <mergeCell ref="D82:D87"/>
    <mergeCell ref="G82:G87"/>
    <mergeCell ref="A88:A97"/>
    <mergeCell ref="C88:C97"/>
    <mergeCell ref="D88:E88"/>
    <mergeCell ref="D89:E89"/>
    <mergeCell ref="D90:E90"/>
    <mergeCell ref="D108:E108"/>
    <mergeCell ref="D109:E109"/>
    <mergeCell ref="D110:E110"/>
    <mergeCell ref="D97:E97"/>
    <mergeCell ref="A98:A111"/>
    <mergeCell ref="C98:C111"/>
    <mergeCell ref="D98:E98"/>
    <mergeCell ref="D99:E99"/>
    <mergeCell ref="D100:E100"/>
    <mergeCell ref="D101:E101"/>
    <mergeCell ref="D102:E102"/>
    <mergeCell ref="D103:E103"/>
    <mergeCell ref="D104:E104"/>
    <mergeCell ref="A112:A131"/>
    <mergeCell ref="C112:C131"/>
    <mergeCell ref="D112:E112"/>
    <mergeCell ref="D113:E113"/>
    <mergeCell ref="D114:E114"/>
    <mergeCell ref="D115:E115"/>
    <mergeCell ref="D116:E116"/>
    <mergeCell ref="D117:E117"/>
    <mergeCell ref="D118:E118"/>
    <mergeCell ref="D65:E65"/>
    <mergeCell ref="D66:E66"/>
    <mergeCell ref="D67:E67"/>
    <mergeCell ref="D68:E68"/>
    <mergeCell ref="D69:E69"/>
    <mergeCell ref="B8:B69"/>
    <mergeCell ref="C65:C69"/>
    <mergeCell ref="D131:E131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1:E111"/>
    <mergeCell ref="D105:E105"/>
    <mergeCell ref="D106:E106"/>
    <mergeCell ref="D107:E107"/>
  </mergeCells>
  <hyperlinks>
    <hyperlink ref="F37" r:id="rId1"/>
    <hyperlink ref="F56" r:id="rId2"/>
  </hyperlinks>
  <pageMargins left="0.25" right="0.25" top="0.75" bottom="0.75" header="0.3" footer="0.3"/>
  <pageSetup orientation="portrait" verticalDpi="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23"/>
  <sheetViews>
    <sheetView zoomScaleNormal="100" workbookViewId="0">
      <selection activeCell="O21" sqref="O21"/>
    </sheetView>
  </sheetViews>
  <sheetFormatPr defaultColWidth="9.140625" defaultRowHeight="15" x14ac:dyDescent="0.25"/>
  <cols>
    <col min="1" max="1" width="4.140625" style="18" customWidth="1"/>
    <col min="2" max="2" width="22.85546875" style="30" customWidth="1"/>
    <col min="3" max="16" width="15.140625" style="18" customWidth="1"/>
    <col min="17" max="17" width="16.28515625" style="18" customWidth="1"/>
    <col min="18" max="18" width="10.28515625" style="18" bestFit="1" customWidth="1"/>
    <col min="19" max="16384" width="9.140625" style="140"/>
  </cols>
  <sheetData>
    <row r="1" spans="1:17" x14ac:dyDescent="0.25">
      <c r="G1" s="140"/>
      <c r="Q1" s="145" t="s">
        <v>1180</v>
      </c>
    </row>
    <row r="3" spans="1:17" x14ac:dyDescent="0.25">
      <c r="A3" s="474" t="s">
        <v>774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</row>
    <row r="5" spans="1:17" s="18" customFormat="1" x14ac:dyDescent="0.25">
      <c r="A5" s="18" t="s">
        <v>104</v>
      </c>
      <c r="B5" s="30" t="s">
        <v>104</v>
      </c>
      <c r="C5" s="18" t="s">
        <v>104</v>
      </c>
      <c r="D5" s="18" t="s">
        <v>104</v>
      </c>
      <c r="E5" s="18" t="s">
        <v>104</v>
      </c>
      <c r="Q5" s="124" t="s">
        <v>1179</v>
      </c>
    </row>
    <row r="6" spans="1:17" s="18" customFormat="1" x14ac:dyDescent="0.25">
      <c r="B6" s="30"/>
    </row>
    <row r="7" spans="1:17" s="18" customFormat="1" ht="52.5" customHeight="1" x14ac:dyDescent="0.25">
      <c r="A7" s="472" t="s">
        <v>772</v>
      </c>
      <c r="B7" s="125" t="s">
        <v>12</v>
      </c>
      <c r="C7" s="125" t="s">
        <v>669</v>
      </c>
      <c r="D7" s="125" t="s">
        <v>670</v>
      </c>
      <c r="E7" s="125" t="s">
        <v>671</v>
      </c>
      <c r="F7" s="125" t="s">
        <v>672</v>
      </c>
      <c r="G7" s="125" t="s">
        <v>673</v>
      </c>
      <c r="H7" s="125" t="s">
        <v>674</v>
      </c>
      <c r="I7" s="125" t="s">
        <v>71</v>
      </c>
      <c r="J7" s="125" t="s">
        <v>72</v>
      </c>
      <c r="K7" s="125" t="s">
        <v>73</v>
      </c>
      <c r="L7" s="125" t="s">
        <v>74</v>
      </c>
      <c r="M7" s="125" t="s">
        <v>75</v>
      </c>
      <c r="N7" s="125" t="s">
        <v>675</v>
      </c>
      <c r="O7" s="125" t="s">
        <v>76</v>
      </c>
      <c r="P7" s="125" t="s">
        <v>79</v>
      </c>
      <c r="Q7" s="125" t="s">
        <v>36</v>
      </c>
    </row>
    <row r="8" spans="1:17" s="260" customFormat="1" ht="21.75" customHeight="1" x14ac:dyDescent="0.25">
      <c r="A8" s="473"/>
      <c r="B8" s="261" t="s">
        <v>64</v>
      </c>
      <c r="C8" s="262" t="s">
        <v>177</v>
      </c>
      <c r="D8" s="262" t="s">
        <v>179</v>
      </c>
      <c r="E8" s="262" t="s">
        <v>181</v>
      </c>
      <c r="F8" s="262">
        <v>35300</v>
      </c>
      <c r="G8" s="262" t="s">
        <v>185</v>
      </c>
      <c r="H8" s="262" t="s">
        <v>187</v>
      </c>
      <c r="I8" s="262" t="s">
        <v>189</v>
      </c>
      <c r="J8" s="262" t="s">
        <v>191</v>
      </c>
      <c r="K8" s="262" t="s">
        <v>193</v>
      </c>
      <c r="L8" s="262" t="s">
        <v>195</v>
      </c>
      <c r="M8" s="262" t="s">
        <v>197</v>
      </c>
      <c r="N8" s="262" t="s">
        <v>199</v>
      </c>
      <c r="O8" s="262" t="s">
        <v>201</v>
      </c>
      <c r="P8" s="263">
        <v>36</v>
      </c>
      <c r="Q8" s="263"/>
    </row>
    <row r="9" spans="1:17" s="18" customFormat="1" ht="17.25" customHeight="1" x14ac:dyDescent="0.25">
      <c r="A9" s="318">
        <v>1</v>
      </c>
      <c r="B9" s="143" t="s">
        <v>113</v>
      </c>
      <c r="C9" s="138">
        <v>2118054591.1800001</v>
      </c>
      <c r="D9" s="138">
        <v>331600</v>
      </c>
      <c r="E9" s="138">
        <v>1339312110</v>
      </c>
      <c r="F9" s="138"/>
      <c r="G9" s="138">
        <v>220037222.21000001</v>
      </c>
      <c r="H9" s="138">
        <v>898722171.24000001</v>
      </c>
      <c r="I9" s="138">
        <v>43130445</v>
      </c>
      <c r="J9" s="138">
        <v>2282211.91</v>
      </c>
      <c r="K9" s="138">
        <v>90000</v>
      </c>
      <c r="L9" s="138"/>
      <c r="M9" s="138">
        <v>373962111.50999999</v>
      </c>
      <c r="N9" s="138">
        <v>0</v>
      </c>
      <c r="O9" s="138">
        <v>3746836</v>
      </c>
      <c r="P9" s="138">
        <v>3056433.16</v>
      </c>
      <c r="Q9" s="239">
        <f>SUM(C9:P9)</f>
        <v>5002725732.21</v>
      </c>
    </row>
    <row r="10" spans="1:17" s="18" customFormat="1" ht="17.25" customHeight="1" x14ac:dyDescent="0.25">
      <c r="A10" s="318">
        <v>2</v>
      </c>
      <c r="B10" s="143" t="s">
        <v>77</v>
      </c>
      <c r="C10" s="138">
        <f>SUM(C11:C15)</f>
        <v>4633692116.29</v>
      </c>
      <c r="D10" s="138">
        <f t="shared" ref="D10:P10" si="0">SUM(D11:D15)</f>
        <v>331600</v>
      </c>
      <c r="E10" s="138">
        <f t="shared" si="0"/>
        <v>0</v>
      </c>
      <c r="F10" s="138">
        <f t="shared" si="0"/>
        <v>594626106.39999998</v>
      </c>
      <c r="G10" s="138">
        <f t="shared" si="0"/>
        <v>944438058.77999997</v>
      </c>
      <c r="H10" s="138">
        <f t="shared" si="0"/>
        <v>346092843.07999998</v>
      </c>
      <c r="I10" s="138">
        <f t="shared" si="0"/>
        <v>427176051</v>
      </c>
      <c r="J10" s="138">
        <f t="shared" si="0"/>
        <v>157739528.97999999</v>
      </c>
      <c r="K10" s="138">
        <f t="shared" si="0"/>
        <v>137300</v>
      </c>
      <c r="L10" s="138">
        <f t="shared" si="0"/>
        <v>0</v>
      </c>
      <c r="M10" s="138">
        <f t="shared" si="0"/>
        <v>1917832598.5800002</v>
      </c>
      <c r="N10" s="138">
        <f t="shared" si="0"/>
        <v>0</v>
      </c>
      <c r="O10" s="138">
        <f t="shared" si="0"/>
        <v>8498672</v>
      </c>
      <c r="P10" s="138">
        <f t="shared" si="0"/>
        <v>0</v>
      </c>
      <c r="Q10" s="239">
        <f t="shared" ref="Q10:Q21" si="1">SUM(C10:P10)</f>
        <v>9030564875.1099987</v>
      </c>
    </row>
    <row r="11" spans="1:17" s="18" customFormat="1" ht="17.25" customHeight="1" x14ac:dyDescent="0.25">
      <c r="A11" s="141">
        <v>2.1</v>
      </c>
      <c r="B11" s="144" t="s">
        <v>655</v>
      </c>
      <c r="C11" s="142">
        <v>1957291692</v>
      </c>
      <c r="D11" s="142"/>
      <c r="E11" s="142">
        <v>0</v>
      </c>
      <c r="F11" s="142">
        <v>19883994</v>
      </c>
      <c r="G11" s="142">
        <v>570782669</v>
      </c>
      <c r="H11" s="142">
        <v>42279714</v>
      </c>
      <c r="I11" s="142">
        <v>53779066</v>
      </c>
      <c r="J11" s="142">
        <v>151384075.91999999</v>
      </c>
      <c r="K11" s="142">
        <v>137300</v>
      </c>
      <c r="L11" s="142"/>
      <c r="M11" s="142">
        <v>299835185.16000003</v>
      </c>
      <c r="N11" s="142"/>
      <c r="O11" s="142"/>
      <c r="P11" s="142"/>
      <c r="Q11" s="239">
        <f t="shared" si="1"/>
        <v>3095373696.0799999</v>
      </c>
    </row>
    <row r="12" spans="1:17" s="18" customFormat="1" ht="17.25" customHeight="1" x14ac:dyDescent="0.25">
      <c r="A12" s="141">
        <v>2.2000000000000002</v>
      </c>
      <c r="B12" s="144" t="s">
        <v>656</v>
      </c>
      <c r="C12" s="142">
        <v>97164064</v>
      </c>
      <c r="D12" s="142"/>
      <c r="E12" s="142"/>
      <c r="F12" s="142"/>
      <c r="G12" s="142">
        <v>2774108</v>
      </c>
      <c r="H12" s="142">
        <v>9049274</v>
      </c>
      <c r="I12" s="142">
        <v>503480</v>
      </c>
      <c r="J12" s="142">
        <v>0</v>
      </c>
      <c r="K12" s="142"/>
      <c r="L12" s="142"/>
      <c r="M12" s="142">
        <v>360500</v>
      </c>
      <c r="N12" s="142"/>
      <c r="O12" s="142"/>
      <c r="P12" s="142"/>
      <c r="Q12" s="239">
        <f t="shared" si="1"/>
        <v>109851426</v>
      </c>
    </row>
    <row r="13" spans="1:17" s="18" customFormat="1" ht="17.25" customHeight="1" x14ac:dyDescent="0.25">
      <c r="A13" s="141">
        <v>2.2999999999999998</v>
      </c>
      <c r="B13" s="144" t="s">
        <v>109</v>
      </c>
      <c r="C13" s="142">
        <v>526263878.89999998</v>
      </c>
      <c r="D13" s="142">
        <v>0</v>
      </c>
      <c r="E13" s="142">
        <v>0</v>
      </c>
      <c r="F13" s="142">
        <v>0</v>
      </c>
      <c r="G13" s="142">
        <v>81496914</v>
      </c>
      <c r="H13" s="142">
        <v>1906920</v>
      </c>
      <c r="I13" s="142">
        <v>1064360</v>
      </c>
      <c r="J13" s="142">
        <v>0</v>
      </c>
      <c r="K13" s="142"/>
      <c r="L13" s="142"/>
      <c r="M13" s="142">
        <v>8940705</v>
      </c>
      <c r="N13" s="142"/>
      <c r="O13" s="142">
        <v>0</v>
      </c>
      <c r="P13" s="142"/>
      <c r="Q13" s="239">
        <f t="shared" si="1"/>
        <v>619672777.89999998</v>
      </c>
    </row>
    <row r="14" spans="1:17" s="18" customFormat="1" ht="29.25" customHeight="1" x14ac:dyDescent="0.25">
      <c r="A14" s="141">
        <v>2.4</v>
      </c>
      <c r="B14" s="144" t="s">
        <v>657</v>
      </c>
      <c r="C14" s="142">
        <v>1998608432.5</v>
      </c>
      <c r="D14" s="142">
        <v>331600</v>
      </c>
      <c r="E14" s="142"/>
      <c r="F14" s="142">
        <v>574742112.39999998</v>
      </c>
      <c r="G14" s="142">
        <v>284576077.77999997</v>
      </c>
      <c r="H14" s="142">
        <v>292856935.07999998</v>
      </c>
      <c r="I14" s="142">
        <v>371654485</v>
      </c>
      <c r="J14" s="142">
        <v>6355453.0599999996</v>
      </c>
      <c r="K14" s="142"/>
      <c r="L14" s="142"/>
      <c r="M14" s="142">
        <v>1605456698.4200001</v>
      </c>
      <c r="N14" s="142"/>
      <c r="O14" s="142">
        <v>3746836</v>
      </c>
      <c r="P14" s="142"/>
      <c r="Q14" s="239">
        <f t="shared" si="1"/>
        <v>5138328630.2399998</v>
      </c>
    </row>
    <row r="15" spans="1:17" s="18" customFormat="1" ht="20.25" customHeight="1" x14ac:dyDescent="0.25">
      <c r="A15" s="141">
        <v>2.5</v>
      </c>
      <c r="B15" s="144" t="s">
        <v>84</v>
      </c>
      <c r="C15" s="142">
        <v>54364048.890000001</v>
      </c>
      <c r="D15" s="142"/>
      <c r="E15" s="142"/>
      <c r="F15" s="142"/>
      <c r="G15" s="142">
        <v>4808290</v>
      </c>
      <c r="H15" s="142"/>
      <c r="I15" s="142">
        <v>174660</v>
      </c>
      <c r="J15" s="142"/>
      <c r="K15" s="142"/>
      <c r="L15" s="142"/>
      <c r="M15" s="142">
        <v>3239510</v>
      </c>
      <c r="N15" s="142"/>
      <c r="O15" s="142">
        <v>4751836</v>
      </c>
      <c r="P15" s="142"/>
      <c r="Q15" s="239">
        <f t="shared" si="1"/>
        <v>67338344.890000001</v>
      </c>
    </row>
    <row r="16" spans="1:17" s="18" customFormat="1" ht="20.25" customHeight="1" x14ac:dyDescent="0.25">
      <c r="A16" s="137">
        <v>3</v>
      </c>
      <c r="B16" s="143" t="s">
        <v>78</v>
      </c>
      <c r="C16" s="138">
        <f>SUM(C17:C20)</f>
        <v>4907848380.1099997</v>
      </c>
      <c r="D16" s="138">
        <f t="shared" ref="D16:P16" si="2">SUM(D17:D20)</f>
        <v>331600</v>
      </c>
      <c r="E16" s="138">
        <f t="shared" si="2"/>
        <v>1339312110</v>
      </c>
      <c r="F16" s="138">
        <f t="shared" si="2"/>
        <v>6888765</v>
      </c>
      <c r="G16" s="138">
        <f t="shared" si="2"/>
        <v>935881644.41000009</v>
      </c>
      <c r="H16" s="138">
        <f t="shared" si="2"/>
        <v>954085374.24000001</v>
      </c>
      <c r="I16" s="138">
        <f t="shared" si="2"/>
        <v>65728335</v>
      </c>
      <c r="J16" s="138">
        <f t="shared" si="2"/>
        <v>156157007.88000003</v>
      </c>
      <c r="K16" s="138">
        <f t="shared" si="2"/>
        <v>227300</v>
      </c>
      <c r="L16" s="138">
        <f t="shared" si="2"/>
        <v>0</v>
      </c>
      <c r="M16" s="138">
        <f t="shared" si="2"/>
        <v>749261207.50999999</v>
      </c>
      <c r="N16" s="138">
        <f t="shared" si="2"/>
        <v>0</v>
      </c>
      <c r="O16" s="138">
        <f t="shared" si="2"/>
        <v>9009572</v>
      </c>
      <c r="P16" s="138">
        <f t="shared" si="2"/>
        <v>3056433.16</v>
      </c>
      <c r="Q16" s="239">
        <f t="shared" si="1"/>
        <v>9127787729.3099995</v>
      </c>
    </row>
    <row r="17" spans="1:18" s="18" customFormat="1" ht="20.25" customHeight="1" x14ac:dyDescent="0.25">
      <c r="A17" s="141">
        <v>3.1</v>
      </c>
      <c r="B17" s="144" t="s">
        <v>676</v>
      </c>
      <c r="C17" s="142">
        <v>2309377233.23</v>
      </c>
      <c r="D17" s="142"/>
      <c r="E17" s="142">
        <v>0</v>
      </c>
      <c r="F17" s="142">
        <v>5740550</v>
      </c>
      <c r="G17" s="142">
        <v>582065153.20000005</v>
      </c>
      <c r="H17" s="142">
        <v>51746757.130000003</v>
      </c>
      <c r="I17" s="142">
        <v>13065230</v>
      </c>
      <c r="J17" s="142">
        <v>147675592.61000001</v>
      </c>
      <c r="K17" s="142">
        <v>137300</v>
      </c>
      <c r="L17" s="142"/>
      <c r="M17" s="142">
        <v>118709368.38</v>
      </c>
      <c r="N17" s="142"/>
      <c r="O17" s="142"/>
      <c r="P17" s="142"/>
      <c r="Q17" s="239">
        <f t="shared" si="1"/>
        <v>3228517184.5500007</v>
      </c>
    </row>
    <row r="18" spans="1:18" s="18" customFormat="1" ht="20.25" customHeight="1" x14ac:dyDescent="0.25">
      <c r="A18" s="141">
        <v>3.2</v>
      </c>
      <c r="B18" s="144" t="s">
        <v>659</v>
      </c>
      <c r="C18" s="142">
        <v>380532681.35000002</v>
      </c>
      <c r="D18" s="142">
        <v>331600</v>
      </c>
      <c r="E18" s="142">
        <v>0</v>
      </c>
      <c r="F18" s="142">
        <v>1148215</v>
      </c>
      <c r="G18" s="142">
        <v>211065029</v>
      </c>
      <c r="H18" s="142">
        <v>41352936</v>
      </c>
      <c r="I18" s="142">
        <v>8438560</v>
      </c>
      <c r="J18" s="142">
        <v>7.31</v>
      </c>
      <c r="K18" s="142"/>
      <c r="L18" s="142"/>
      <c r="M18" s="142">
        <v>21179023.300000001</v>
      </c>
      <c r="N18" s="142"/>
      <c r="O18" s="142">
        <v>0</v>
      </c>
      <c r="P18" s="142">
        <v>3056433.16</v>
      </c>
      <c r="Q18" s="239">
        <f t="shared" si="1"/>
        <v>667104485.11999989</v>
      </c>
    </row>
    <row r="19" spans="1:18" s="18" customFormat="1" ht="29.25" customHeight="1" x14ac:dyDescent="0.25">
      <c r="A19" s="141">
        <v>3.3</v>
      </c>
      <c r="B19" s="144" t="s">
        <v>660</v>
      </c>
      <c r="C19" s="142">
        <v>2095601575.53</v>
      </c>
      <c r="D19" s="142"/>
      <c r="E19" s="142">
        <v>1339312110</v>
      </c>
      <c r="F19" s="142"/>
      <c r="G19" s="142">
        <v>90702162.209999993</v>
      </c>
      <c r="H19" s="142">
        <v>855809513.11000001</v>
      </c>
      <c r="I19" s="142">
        <v>44224545</v>
      </c>
      <c r="J19" s="142">
        <v>8481407.9600000009</v>
      </c>
      <c r="K19" s="142">
        <v>90000</v>
      </c>
      <c r="L19" s="142"/>
      <c r="M19" s="142">
        <v>604805457.83000004</v>
      </c>
      <c r="N19" s="142"/>
      <c r="O19" s="142">
        <v>3746836</v>
      </c>
      <c r="P19" s="142"/>
      <c r="Q19" s="239">
        <f t="shared" si="1"/>
        <v>5042773607.6399994</v>
      </c>
    </row>
    <row r="20" spans="1:18" s="18" customFormat="1" ht="21" customHeight="1" x14ac:dyDescent="0.25">
      <c r="A20" s="141">
        <v>3.4</v>
      </c>
      <c r="B20" s="144" t="s">
        <v>84</v>
      </c>
      <c r="C20" s="142">
        <v>122336890</v>
      </c>
      <c r="D20" s="142"/>
      <c r="E20" s="142"/>
      <c r="F20" s="142"/>
      <c r="G20" s="142">
        <v>52049300</v>
      </c>
      <c r="H20" s="142">
        <v>5176168</v>
      </c>
      <c r="I20" s="142"/>
      <c r="J20" s="142"/>
      <c r="K20" s="142"/>
      <c r="L20" s="142"/>
      <c r="M20" s="142">
        <v>4567358</v>
      </c>
      <c r="N20" s="142"/>
      <c r="O20" s="142">
        <v>5262736</v>
      </c>
      <c r="P20" s="142"/>
      <c r="Q20" s="239">
        <f t="shared" si="1"/>
        <v>189392452</v>
      </c>
    </row>
    <row r="21" spans="1:18" s="18" customFormat="1" ht="17.25" customHeight="1" x14ac:dyDescent="0.25">
      <c r="A21" s="137">
        <v>4</v>
      </c>
      <c r="B21" s="143" t="s">
        <v>50</v>
      </c>
      <c r="C21" s="138">
        <f>C9+C10-C16</f>
        <v>1843898327.3600006</v>
      </c>
      <c r="D21" s="138">
        <f t="shared" ref="D21:P21" si="3">D9+D10-D16</f>
        <v>331600</v>
      </c>
      <c r="E21" s="138">
        <f t="shared" si="3"/>
        <v>0</v>
      </c>
      <c r="F21" s="138">
        <f t="shared" si="3"/>
        <v>587737341.39999998</v>
      </c>
      <c r="G21" s="138">
        <f t="shared" si="3"/>
        <v>228593636.57999992</v>
      </c>
      <c r="H21" s="138">
        <f t="shared" si="3"/>
        <v>290729640.07999992</v>
      </c>
      <c r="I21" s="138">
        <f t="shared" si="3"/>
        <v>404578161</v>
      </c>
      <c r="J21" s="138">
        <f t="shared" si="3"/>
        <v>3864733.0099999607</v>
      </c>
      <c r="K21" s="138">
        <f t="shared" si="3"/>
        <v>0</v>
      </c>
      <c r="L21" s="138">
        <f t="shared" si="3"/>
        <v>0</v>
      </c>
      <c r="M21" s="138">
        <f t="shared" si="3"/>
        <v>1542533502.5800002</v>
      </c>
      <c r="N21" s="138">
        <f t="shared" si="3"/>
        <v>0</v>
      </c>
      <c r="O21" s="138">
        <f t="shared" si="3"/>
        <v>3235936</v>
      </c>
      <c r="P21" s="138">
        <f t="shared" si="3"/>
        <v>0</v>
      </c>
      <c r="Q21" s="239">
        <f t="shared" si="1"/>
        <v>4905502878.0100002</v>
      </c>
    </row>
    <row r="22" spans="1:18" x14ac:dyDescent="0.25">
      <c r="A22" s="139"/>
      <c r="B22" s="36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x14ac:dyDescent="0.25">
      <c r="A23" s="139"/>
      <c r="B23" s="36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</sheetData>
  <mergeCells count="2">
    <mergeCell ref="A7:A8"/>
    <mergeCell ref="A3:Q3"/>
  </mergeCells>
  <pageMargins left="0.25" right="0.25" top="0.41" bottom="0.75" header="0.3" footer="0.3"/>
  <pageSetup paperSize="9" scale="56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9"/>
  <sheetViews>
    <sheetView workbookViewId="0">
      <selection activeCell="A8" sqref="A8:A26"/>
    </sheetView>
  </sheetViews>
  <sheetFormatPr defaultRowHeight="15" x14ac:dyDescent="0.25"/>
  <cols>
    <col min="1" max="1" width="9.85546875" customWidth="1"/>
    <col min="2" max="2" width="63.85546875" customWidth="1"/>
    <col min="3" max="6" width="14.140625" customWidth="1"/>
  </cols>
  <sheetData>
    <row r="1" spans="1:6" x14ac:dyDescent="0.25">
      <c r="A1" s="109"/>
      <c r="B1" s="110"/>
      <c r="C1" s="110"/>
      <c r="D1" s="110"/>
      <c r="E1" s="110"/>
      <c r="F1" s="136" t="s">
        <v>1181</v>
      </c>
    </row>
    <row r="2" spans="1:6" x14ac:dyDescent="0.25">
      <c r="A2" s="109"/>
      <c r="B2" s="110"/>
      <c r="C2" s="110"/>
      <c r="D2" s="110"/>
      <c r="E2" s="110"/>
      <c r="F2" s="110"/>
    </row>
    <row r="3" spans="1:6" x14ac:dyDescent="0.25">
      <c r="A3" s="470" t="s">
        <v>1340</v>
      </c>
      <c r="B3" s="470"/>
      <c r="C3" s="470"/>
      <c r="D3" s="470"/>
      <c r="E3" s="470"/>
      <c r="F3" s="470"/>
    </row>
    <row r="4" spans="1:6" x14ac:dyDescent="0.25">
      <c r="A4" s="249"/>
      <c r="B4" s="249"/>
      <c r="C4" s="249"/>
      <c r="D4" s="249"/>
      <c r="E4" s="249"/>
      <c r="F4" s="249"/>
    </row>
    <row r="5" spans="1:6" x14ac:dyDescent="0.25">
      <c r="A5" s="109"/>
      <c r="B5" s="110"/>
      <c r="C5" s="110"/>
      <c r="D5" s="110"/>
      <c r="E5" s="110"/>
      <c r="F5" s="111" t="s">
        <v>921</v>
      </c>
    </row>
    <row r="6" spans="1:6" x14ac:dyDescent="0.25">
      <c r="A6" s="109"/>
      <c r="B6" s="110"/>
      <c r="C6" s="110"/>
      <c r="D6" s="110"/>
      <c r="E6" s="110"/>
      <c r="F6" s="110"/>
    </row>
    <row r="7" spans="1:6" ht="47.25" customHeight="1" x14ac:dyDescent="0.25">
      <c r="A7" s="250" t="s">
        <v>11</v>
      </c>
      <c r="B7" s="250" t="s">
        <v>12</v>
      </c>
      <c r="C7" s="250" t="s">
        <v>49</v>
      </c>
      <c r="D7" s="250" t="s">
        <v>922</v>
      </c>
      <c r="E7" s="250" t="s">
        <v>923</v>
      </c>
      <c r="F7" s="250" t="s">
        <v>50</v>
      </c>
    </row>
    <row r="8" spans="1:6" x14ac:dyDescent="0.25">
      <c r="A8" s="297">
        <v>37</v>
      </c>
      <c r="B8" s="118" t="s">
        <v>213</v>
      </c>
      <c r="C8" s="119">
        <f>C9+C12+C15</f>
        <v>0</v>
      </c>
      <c r="D8" s="119">
        <f t="shared" ref="D8:F8" si="0">D9+D12+D15</f>
        <v>0</v>
      </c>
      <c r="E8" s="119">
        <f t="shared" si="0"/>
        <v>0</v>
      </c>
      <c r="F8" s="119">
        <f t="shared" si="0"/>
        <v>0</v>
      </c>
    </row>
    <row r="9" spans="1:6" x14ac:dyDescent="0.25">
      <c r="A9" s="297">
        <v>37100</v>
      </c>
      <c r="B9" s="118" t="s">
        <v>214</v>
      </c>
      <c r="C9" s="119">
        <f>SUM(C10:C11)</f>
        <v>0</v>
      </c>
      <c r="D9" s="119">
        <f t="shared" ref="D9:F9" si="1">SUM(D10:D11)</f>
        <v>0</v>
      </c>
      <c r="E9" s="119">
        <f t="shared" si="1"/>
        <v>0</v>
      </c>
      <c r="F9" s="119">
        <f t="shared" si="1"/>
        <v>0</v>
      </c>
    </row>
    <row r="10" spans="1:6" x14ac:dyDescent="0.25">
      <c r="A10" s="298">
        <v>37110</v>
      </c>
      <c r="B10" s="121" t="s">
        <v>128</v>
      </c>
      <c r="C10" s="122"/>
      <c r="D10" s="122"/>
      <c r="E10" s="122"/>
      <c r="F10" s="122"/>
    </row>
    <row r="11" spans="1:6" x14ac:dyDescent="0.25">
      <c r="A11" s="298">
        <v>37120</v>
      </c>
      <c r="B11" s="121" t="s">
        <v>129</v>
      </c>
      <c r="C11" s="122"/>
      <c r="D11" s="122"/>
      <c r="E11" s="122"/>
      <c r="F11" s="122"/>
    </row>
    <row r="12" spans="1:6" x14ac:dyDescent="0.25">
      <c r="A12" s="297">
        <v>37200</v>
      </c>
      <c r="B12" s="118" t="s">
        <v>144</v>
      </c>
      <c r="C12" s="119">
        <f>SUM(C13:C14)</f>
        <v>0</v>
      </c>
      <c r="D12" s="119">
        <f t="shared" ref="D12:F12" si="2">SUM(D13:D14)</f>
        <v>0</v>
      </c>
      <c r="E12" s="119">
        <f t="shared" si="2"/>
        <v>0</v>
      </c>
      <c r="F12" s="119">
        <f t="shared" si="2"/>
        <v>0</v>
      </c>
    </row>
    <row r="13" spans="1:6" x14ac:dyDescent="0.25">
      <c r="A13" s="298">
        <v>37210</v>
      </c>
      <c r="B13" s="121" t="s">
        <v>128</v>
      </c>
      <c r="C13" s="122"/>
      <c r="D13" s="122"/>
      <c r="E13" s="122"/>
      <c r="F13" s="122"/>
    </row>
    <row r="14" spans="1:6" x14ac:dyDescent="0.25">
      <c r="A14" s="298">
        <v>37220</v>
      </c>
      <c r="B14" s="121" t="s">
        <v>129</v>
      </c>
      <c r="C14" s="122"/>
      <c r="D14" s="122"/>
      <c r="E14" s="122"/>
      <c r="F14" s="122"/>
    </row>
    <row r="15" spans="1:6" x14ac:dyDescent="0.25">
      <c r="A15" s="297">
        <v>37300</v>
      </c>
      <c r="B15" s="118" t="s">
        <v>215</v>
      </c>
      <c r="C15" s="119">
        <f>C16+C22+C26</f>
        <v>0</v>
      </c>
      <c r="D15" s="119">
        <f t="shared" ref="D15:F15" si="3">D16+D22+D26</f>
        <v>0</v>
      </c>
      <c r="E15" s="119">
        <f t="shared" si="3"/>
        <v>0</v>
      </c>
      <c r="F15" s="119">
        <f t="shared" si="3"/>
        <v>0</v>
      </c>
    </row>
    <row r="16" spans="1:6" x14ac:dyDescent="0.25">
      <c r="A16" s="297">
        <v>37310</v>
      </c>
      <c r="B16" s="118" t="s">
        <v>155</v>
      </c>
      <c r="C16" s="119">
        <f>SUM(C17:C21)</f>
        <v>0</v>
      </c>
      <c r="D16" s="119">
        <f t="shared" ref="D16:F16" si="4">SUM(D17:D21)</f>
        <v>0</v>
      </c>
      <c r="E16" s="119">
        <f t="shared" si="4"/>
        <v>0</v>
      </c>
      <c r="F16" s="119">
        <f t="shared" si="4"/>
        <v>0</v>
      </c>
    </row>
    <row r="17" spans="1:6" x14ac:dyDescent="0.25">
      <c r="A17" s="120">
        <v>37311</v>
      </c>
      <c r="B17" s="121" t="s">
        <v>156</v>
      </c>
      <c r="C17" s="122"/>
      <c r="D17" s="122"/>
      <c r="E17" s="122"/>
      <c r="F17" s="122"/>
    </row>
    <row r="18" spans="1:6" x14ac:dyDescent="0.25">
      <c r="A18" s="298">
        <v>37312</v>
      </c>
      <c r="B18" s="121" t="s">
        <v>157</v>
      </c>
      <c r="C18" s="122"/>
      <c r="D18" s="122"/>
      <c r="E18" s="122"/>
      <c r="F18" s="122"/>
    </row>
    <row r="19" spans="1:6" x14ac:dyDescent="0.25">
      <c r="A19" s="298">
        <v>37313</v>
      </c>
      <c r="B19" s="121" t="s">
        <v>158</v>
      </c>
      <c r="C19" s="122"/>
      <c r="D19" s="122"/>
      <c r="E19" s="122"/>
      <c r="F19" s="122"/>
    </row>
    <row r="20" spans="1:6" x14ac:dyDescent="0.25">
      <c r="A20" s="298">
        <v>37314</v>
      </c>
      <c r="B20" s="121" t="s">
        <v>159</v>
      </c>
      <c r="C20" s="122"/>
      <c r="D20" s="122"/>
      <c r="E20" s="122"/>
      <c r="F20" s="122"/>
    </row>
    <row r="21" spans="1:6" x14ac:dyDescent="0.25">
      <c r="A21" s="298">
        <v>37315</v>
      </c>
      <c r="B21" s="121" t="s">
        <v>160</v>
      </c>
      <c r="C21" s="122"/>
      <c r="D21" s="122"/>
      <c r="E21" s="122"/>
      <c r="F21" s="122"/>
    </row>
    <row r="22" spans="1:6" x14ac:dyDescent="0.25">
      <c r="A22" s="297">
        <v>37320</v>
      </c>
      <c r="B22" s="146" t="s">
        <v>753</v>
      </c>
      <c r="C22" s="119">
        <f>SUM(C23:C25)</f>
        <v>0</v>
      </c>
      <c r="D22" s="119">
        <f t="shared" ref="D22:F22" si="5">SUM(D23:D25)</f>
        <v>0</v>
      </c>
      <c r="E22" s="119">
        <f t="shared" si="5"/>
        <v>0</v>
      </c>
      <c r="F22" s="119">
        <f t="shared" si="5"/>
        <v>0</v>
      </c>
    </row>
    <row r="23" spans="1:6" x14ac:dyDescent="0.25">
      <c r="A23" s="120">
        <v>37321</v>
      </c>
      <c r="B23" s="121" t="s">
        <v>156</v>
      </c>
      <c r="C23" s="122"/>
      <c r="D23" s="122"/>
      <c r="E23" s="122"/>
      <c r="F23" s="122"/>
    </row>
    <row r="24" spans="1:6" x14ac:dyDescent="0.25">
      <c r="A24" s="120">
        <v>37323</v>
      </c>
      <c r="B24" s="121" t="s">
        <v>159</v>
      </c>
      <c r="C24" s="122"/>
      <c r="D24" s="122"/>
      <c r="E24" s="122"/>
      <c r="F24" s="122"/>
    </row>
    <row r="25" spans="1:6" x14ac:dyDescent="0.25">
      <c r="A25" s="120">
        <v>37324</v>
      </c>
      <c r="B25" s="121" t="s">
        <v>160</v>
      </c>
      <c r="C25" s="122"/>
      <c r="D25" s="122"/>
      <c r="E25" s="122"/>
      <c r="F25" s="122"/>
    </row>
    <row r="26" spans="1:6" x14ac:dyDescent="0.25">
      <c r="A26" s="237">
        <v>37330</v>
      </c>
      <c r="B26" s="238" t="s">
        <v>216</v>
      </c>
      <c r="C26" s="122"/>
      <c r="D26" s="122"/>
      <c r="E26" s="122"/>
      <c r="F26" s="122"/>
    </row>
    <row r="29" spans="1:6" ht="33.75" customHeight="1" x14ac:dyDescent="0.25">
      <c r="B29" s="471" t="s">
        <v>1344</v>
      </c>
      <c r="C29" s="471"/>
      <c r="D29" s="471"/>
      <c r="E29" s="471"/>
      <c r="F29" s="471"/>
    </row>
  </sheetData>
  <mergeCells count="2">
    <mergeCell ref="A3:F3"/>
    <mergeCell ref="B29:F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42"/>
  <sheetViews>
    <sheetView topLeftCell="B13" zoomScaleNormal="100" workbookViewId="0">
      <selection activeCell="C34" sqref="C34:P34"/>
    </sheetView>
  </sheetViews>
  <sheetFormatPr defaultColWidth="9.140625" defaultRowHeight="15" x14ac:dyDescent="0.25"/>
  <cols>
    <col min="1" max="1" width="6.28515625" style="41" customWidth="1"/>
    <col min="2" max="2" width="36.42578125" style="150" customWidth="1"/>
    <col min="3" max="4" width="18.28515625" style="41" customWidth="1"/>
    <col min="5" max="5" width="19.42578125" style="41" customWidth="1"/>
    <col min="6" max="6" width="17.7109375" style="41" customWidth="1"/>
    <col min="7" max="11" width="14.28515625" style="41" customWidth="1"/>
    <col min="12" max="12" width="18.28515625" style="41" customWidth="1"/>
    <col min="13" max="13" width="18.42578125" style="41" customWidth="1"/>
    <col min="14" max="14" width="17" style="41" customWidth="1"/>
    <col min="15" max="15" width="14.28515625" style="41" customWidth="1"/>
    <col min="16" max="16" width="18.5703125" style="41" customWidth="1"/>
    <col min="17" max="16384" width="9.140625" style="41"/>
  </cols>
  <sheetData>
    <row r="1" spans="1:16" x14ac:dyDescent="0.25">
      <c r="A1" s="18"/>
      <c r="B1" s="30"/>
      <c r="C1" s="18"/>
      <c r="D1" s="18"/>
      <c r="E1" s="18"/>
      <c r="F1" s="18"/>
      <c r="G1" s="140"/>
      <c r="H1" s="18"/>
      <c r="I1" s="18"/>
      <c r="J1" s="18"/>
      <c r="K1" s="18"/>
      <c r="L1" s="18"/>
      <c r="M1" s="18"/>
      <c r="N1" s="18"/>
      <c r="O1" s="18"/>
      <c r="P1" s="145" t="s">
        <v>1182</v>
      </c>
    </row>
    <row r="2" spans="1:16" x14ac:dyDescent="0.25">
      <c r="A2" s="18"/>
      <c r="B2" s="30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15" customHeight="1" x14ac:dyDescent="0.25">
      <c r="A3" s="474" t="s">
        <v>775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</row>
    <row r="4" spans="1:16" x14ac:dyDescent="0.25">
      <c r="A4" s="18"/>
      <c r="B4" s="30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18" t="s">
        <v>104</v>
      </c>
      <c r="B5" s="30" t="s">
        <v>104</v>
      </c>
      <c r="C5" s="18" t="s">
        <v>104</v>
      </c>
      <c r="D5" s="18" t="s">
        <v>104</v>
      </c>
      <c r="E5" s="18" t="s">
        <v>104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24" t="s">
        <v>1179</v>
      </c>
    </row>
    <row r="7" spans="1:16" s="86" customFormat="1" ht="19.5" customHeight="1" x14ac:dyDescent="0.25">
      <c r="A7" s="477" t="s">
        <v>772</v>
      </c>
      <c r="B7" s="477" t="s">
        <v>12</v>
      </c>
      <c r="C7" s="478" t="s">
        <v>642</v>
      </c>
      <c r="D7" s="478"/>
      <c r="E7" s="478"/>
      <c r="F7" s="478"/>
      <c r="G7" s="478"/>
      <c r="H7" s="478"/>
      <c r="I7" s="478"/>
      <c r="J7" s="478"/>
      <c r="K7" s="478"/>
      <c r="L7" s="478"/>
      <c r="M7" s="478" t="s">
        <v>643</v>
      </c>
      <c r="N7" s="478"/>
      <c r="O7" s="475" t="s">
        <v>744</v>
      </c>
      <c r="P7" s="475" t="s">
        <v>36</v>
      </c>
    </row>
    <row r="8" spans="1:16" s="18" customFormat="1" ht="57" x14ac:dyDescent="0.25">
      <c r="A8" s="477"/>
      <c r="B8" s="477"/>
      <c r="C8" s="112" t="s">
        <v>644</v>
      </c>
      <c r="D8" s="112" t="s">
        <v>645</v>
      </c>
      <c r="E8" s="112" t="s">
        <v>646</v>
      </c>
      <c r="F8" s="112" t="s">
        <v>647</v>
      </c>
      <c r="G8" s="112" t="s">
        <v>648</v>
      </c>
      <c r="H8" s="112" t="s">
        <v>649</v>
      </c>
      <c r="I8" s="112" t="s">
        <v>650</v>
      </c>
      <c r="J8" s="112" t="s">
        <v>652</v>
      </c>
      <c r="K8" s="112" t="s">
        <v>69</v>
      </c>
      <c r="L8" s="112" t="s">
        <v>651</v>
      </c>
      <c r="M8" s="112" t="s">
        <v>70</v>
      </c>
      <c r="N8" s="112" t="s">
        <v>653</v>
      </c>
      <c r="O8" s="476"/>
      <c r="P8" s="476"/>
    </row>
    <row r="9" spans="1:16" s="149" customFormat="1" ht="20.25" customHeight="1" x14ac:dyDescent="0.25">
      <c r="A9" s="477"/>
      <c r="B9" s="147" t="s">
        <v>64</v>
      </c>
      <c r="C9" s="148" t="s">
        <v>220</v>
      </c>
      <c r="D9" s="148" t="s">
        <v>223</v>
      </c>
      <c r="E9" s="148" t="s">
        <v>225</v>
      </c>
      <c r="F9" s="148" t="s">
        <v>226</v>
      </c>
      <c r="G9" s="148" t="s">
        <v>228</v>
      </c>
      <c r="H9" s="148" t="s">
        <v>230</v>
      </c>
      <c r="I9" s="148" t="s">
        <v>232</v>
      </c>
      <c r="J9" s="148" t="s">
        <v>236</v>
      </c>
      <c r="K9" s="148" t="s">
        <v>238</v>
      </c>
      <c r="L9" s="148" t="s">
        <v>234</v>
      </c>
      <c r="M9" s="148" t="s">
        <v>241</v>
      </c>
      <c r="N9" s="148" t="s">
        <v>243</v>
      </c>
      <c r="O9" s="148">
        <v>39400</v>
      </c>
      <c r="P9" s="147"/>
    </row>
    <row r="10" spans="1:16" s="18" customFormat="1" ht="28.5" x14ac:dyDescent="0.25">
      <c r="A10" s="315">
        <v>1</v>
      </c>
      <c r="B10" s="240" t="s">
        <v>654</v>
      </c>
      <c r="C10" s="241">
        <v>5125779529.6199999</v>
      </c>
      <c r="D10" s="241">
        <v>1607841249.79</v>
      </c>
      <c r="E10" s="241">
        <v>21855215732.720001</v>
      </c>
      <c r="F10" s="241">
        <v>2337530875.6300001</v>
      </c>
      <c r="G10" s="241"/>
      <c r="H10" s="241"/>
      <c r="I10" s="241"/>
      <c r="J10" s="241"/>
      <c r="K10" s="241"/>
      <c r="L10" s="241">
        <v>3531036680.02</v>
      </c>
      <c r="M10" s="241">
        <v>5876739866.9099998</v>
      </c>
      <c r="N10" s="241">
        <v>847499831.73000002</v>
      </c>
      <c r="O10" s="241"/>
      <c r="P10" s="242">
        <f>SUM(C10:O10)</f>
        <v>41181643766.420006</v>
      </c>
    </row>
    <row r="11" spans="1:16" s="18" customFormat="1" x14ac:dyDescent="0.25">
      <c r="A11" s="315">
        <v>2</v>
      </c>
      <c r="B11" s="56" t="s">
        <v>77</v>
      </c>
      <c r="C11" s="57">
        <f>SUM(C12:C17)</f>
        <v>5095347889.6199999</v>
      </c>
      <c r="D11" s="57">
        <f t="shared" ref="D11:O11" si="0">SUM(D12:D17)</f>
        <v>1417275430</v>
      </c>
      <c r="E11" s="57">
        <f t="shared" si="0"/>
        <v>20545728498.350002</v>
      </c>
      <c r="F11" s="57">
        <f t="shared" si="0"/>
        <v>1913321086.3299999</v>
      </c>
      <c r="G11" s="57">
        <f t="shared" si="0"/>
        <v>27308866.760000002</v>
      </c>
      <c r="H11" s="57">
        <f t="shared" si="0"/>
        <v>0</v>
      </c>
      <c r="I11" s="57">
        <f t="shared" si="0"/>
        <v>0</v>
      </c>
      <c r="J11" s="57">
        <f t="shared" si="0"/>
        <v>0</v>
      </c>
      <c r="K11" s="57">
        <f t="shared" si="0"/>
        <v>8954624.9299999997</v>
      </c>
      <c r="L11" s="57">
        <f t="shared" si="0"/>
        <v>3470280346.3000002</v>
      </c>
      <c r="M11" s="57">
        <f t="shared" si="0"/>
        <v>5417441336.21</v>
      </c>
      <c r="N11" s="57">
        <f t="shared" si="0"/>
        <v>1037938295.73</v>
      </c>
      <c r="O11" s="57">
        <f t="shared" si="0"/>
        <v>0</v>
      </c>
      <c r="P11" s="242">
        <f t="shared" ref="P11:P35" si="1">SUM(C11:O11)</f>
        <v>38933596374.230003</v>
      </c>
    </row>
    <row r="12" spans="1:16" s="18" customFormat="1" x14ac:dyDescent="0.25">
      <c r="A12" s="132">
        <v>2.1</v>
      </c>
      <c r="B12" s="157" t="s">
        <v>655</v>
      </c>
      <c r="C12" s="158"/>
      <c r="D12" s="158"/>
      <c r="E12" s="158">
        <v>720900940</v>
      </c>
      <c r="F12" s="158">
        <v>8394000</v>
      </c>
      <c r="G12" s="158"/>
      <c r="H12" s="158"/>
      <c r="I12" s="158"/>
      <c r="J12" s="158"/>
      <c r="K12" s="158"/>
      <c r="L12" s="158">
        <v>260000</v>
      </c>
      <c r="M12" s="158">
        <v>17850000</v>
      </c>
      <c r="N12" s="158"/>
      <c r="O12" s="158"/>
      <c r="P12" s="242">
        <f t="shared" si="1"/>
        <v>747404940</v>
      </c>
    </row>
    <row r="13" spans="1:16" s="18" customFormat="1" x14ac:dyDescent="0.25">
      <c r="A13" s="132">
        <v>2.2000000000000002</v>
      </c>
      <c r="B13" s="157" t="s">
        <v>656</v>
      </c>
      <c r="C13" s="158"/>
      <c r="D13" s="158">
        <v>0</v>
      </c>
      <c r="E13" s="158">
        <v>23758812.5</v>
      </c>
      <c r="F13" s="158"/>
      <c r="G13" s="158"/>
      <c r="H13" s="158"/>
      <c r="I13" s="158"/>
      <c r="J13" s="158"/>
      <c r="K13" s="158"/>
      <c r="L13" s="158">
        <v>0</v>
      </c>
      <c r="M13" s="158">
        <v>0</v>
      </c>
      <c r="N13" s="158"/>
      <c r="O13" s="158"/>
      <c r="P13" s="242">
        <f t="shared" si="1"/>
        <v>23758812.5</v>
      </c>
    </row>
    <row r="14" spans="1:16" s="18" customFormat="1" x14ac:dyDescent="0.25">
      <c r="A14" s="132">
        <v>2.2999999999999998</v>
      </c>
      <c r="B14" s="157" t="s">
        <v>109</v>
      </c>
      <c r="C14" s="158">
        <v>22542500</v>
      </c>
      <c r="D14" s="158">
        <v>161700000</v>
      </c>
      <c r="E14" s="158">
        <v>235291360.36000001</v>
      </c>
      <c r="F14" s="158">
        <v>17969400</v>
      </c>
      <c r="G14" s="158">
        <v>0</v>
      </c>
      <c r="H14" s="158"/>
      <c r="I14" s="158"/>
      <c r="J14" s="158"/>
      <c r="K14" s="158">
        <v>0</v>
      </c>
      <c r="L14" s="158">
        <v>0</v>
      </c>
      <c r="M14" s="158">
        <v>16193459.640000001</v>
      </c>
      <c r="N14" s="158">
        <v>0</v>
      </c>
      <c r="O14" s="158"/>
      <c r="P14" s="242">
        <f t="shared" si="1"/>
        <v>453696720</v>
      </c>
    </row>
    <row r="15" spans="1:16" s="18" customFormat="1" ht="30" x14ac:dyDescent="0.25">
      <c r="A15" s="132">
        <v>2.4</v>
      </c>
      <c r="B15" s="157" t="s">
        <v>657</v>
      </c>
      <c r="C15" s="158">
        <v>5072805389.6199999</v>
      </c>
      <c r="D15" s="158">
        <v>1255575430</v>
      </c>
      <c r="E15" s="158">
        <v>19517943566.490002</v>
      </c>
      <c r="F15" s="158">
        <v>1886957686.3299999</v>
      </c>
      <c r="G15" s="158">
        <v>27308866.760000002</v>
      </c>
      <c r="H15" s="158"/>
      <c r="I15" s="158"/>
      <c r="J15" s="158"/>
      <c r="K15" s="158">
        <v>8954624.9299999997</v>
      </c>
      <c r="L15" s="158">
        <v>3470020346.3000002</v>
      </c>
      <c r="M15" s="158">
        <v>5383397876.5699997</v>
      </c>
      <c r="N15" s="158">
        <v>1037938295.73</v>
      </c>
      <c r="O15" s="158"/>
      <c r="P15" s="242">
        <f t="shared" si="1"/>
        <v>37660902082.730003</v>
      </c>
    </row>
    <row r="16" spans="1:16" s="18" customFormat="1" x14ac:dyDescent="0.25">
      <c r="A16" s="132">
        <v>2.5</v>
      </c>
      <c r="B16" s="157" t="s">
        <v>84</v>
      </c>
      <c r="C16" s="158"/>
      <c r="D16" s="158"/>
      <c r="E16" s="158">
        <v>47833819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42">
        <f t="shared" si="1"/>
        <v>47833819</v>
      </c>
    </row>
    <row r="17" spans="1:16" s="18" customFormat="1" x14ac:dyDescent="0.25">
      <c r="A17" s="132">
        <v>2.6</v>
      </c>
      <c r="B17" s="157" t="s">
        <v>110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42">
        <f t="shared" si="1"/>
        <v>0</v>
      </c>
    </row>
    <row r="18" spans="1:16" s="18" customFormat="1" x14ac:dyDescent="0.25">
      <c r="A18" s="315">
        <v>3</v>
      </c>
      <c r="B18" s="56" t="s">
        <v>78</v>
      </c>
      <c r="C18" s="57">
        <f>SUM(C19:C24)</f>
        <v>5094977005.0799999</v>
      </c>
      <c r="D18" s="57">
        <f t="shared" ref="D18:O18" si="2">SUM(D19:D24)</f>
        <v>1541136912.8400002</v>
      </c>
      <c r="E18" s="57">
        <f t="shared" si="2"/>
        <v>21370216441.580002</v>
      </c>
      <c r="F18" s="57">
        <f t="shared" si="2"/>
        <v>2259247438.54</v>
      </c>
      <c r="G18" s="57">
        <f t="shared" si="2"/>
        <v>0</v>
      </c>
      <c r="H18" s="57">
        <f t="shared" si="2"/>
        <v>0</v>
      </c>
      <c r="I18" s="57">
        <f t="shared" si="2"/>
        <v>0</v>
      </c>
      <c r="J18" s="57">
        <f t="shared" si="2"/>
        <v>0</v>
      </c>
      <c r="K18" s="57">
        <f t="shared" si="2"/>
        <v>0</v>
      </c>
      <c r="L18" s="57">
        <f t="shared" si="2"/>
        <v>3531036680.02</v>
      </c>
      <c r="M18" s="57">
        <f t="shared" si="2"/>
        <v>5840854863.3500004</v>
      </c>
      <c r="N18" s="57">
        <f t="shared" si="2"/>
        <v>847499831.73000002</v>
      </c>
      <c r="O18" s="57">
        <f t="shared" si="2"/>
        <v>0</v>
      </c>
      <c r="P18" s="242">
        <f t="shared" si="1"/>
        <v>40484969173.140007</v>
      </c>
    </row>
    <row r="19" spans="1:16" s="18" customFormat="1" x14ac:dyDescent="0.25">
      <c r="A19" s="316">
        <v>301</v>
      </c>
      <c r="B19" s="157" t="s">
        <v>111</v>
      </c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42">
        <f t="shared" si="1"/>
        <v>0</v>
      </c>
    </row>
    <row r="20" spans="1:16" s="18" customFormat="1" x14ac:dyDescent="0.25">
      <c r="A20" s="316">
        <v>302</v>
      </c>
      <c r="B20" s="157" t="s">
        <v>658</v>
      </c>
      <c r="C20" s="158">
        <v>26481600</v>
      </c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42">
        <f t="shared" si="1"/>
        <v>26481600</v>
      </c>
    </row>
    <row r="21" spans="1:16" s="18" customFormat="1" x14ac:dyDescent="0.25">
      <c r="A21" s="316">
        <v>303</v>
      </c>
      <c r="B21" s="157" t="s">
        <v>659</v>
      </c>
      <c r="C21" s="158"/>
      <c r="D21" s="158">
        <v>72162677.439999998</v>
      </c>
      <c r="E21" s="158">
        <v>262863670.69999999</v>
      </c>
      <c r="F21" s="158">
        <v>18523720.940000001</v>
      </c>
      <c r="G21" s="158"/>
      <c r="H21" s="158"/>
      <c r="I21" s="158"/>
      <c r="J21" s="158"/>
      <c r="K21" s="158"/>
      <c r="L21" s="158">
        <v>24491148.960000001</v>
      </c>
      <c r="M21" s="158">
        <v>8486648.5099999998</v>
      </c>
      <c r="N21" s="158"/>
      <c r="O21" s="158"/>
      <c r="P21" s="242">
        <f t="shared" si="1"/>
        <v>386527866.54999995</v>
      </c>
    </row>
    <row r="22" spans="1:16" s="18" customFormat="1" x14ac:dyDescent="0.25">
      <c r="A22" s="316">
        <v>304</v>
      </c>
      <c r="B22" s="157" t="s">
        <v>660</v>
      </c>
      <c r="C22" s="158">
        <v>5068495405.0799999</v>
      </c>
      <c r="D22" s="158">
        <v>1468974235.4000001</v>
      </c>
      <c r="E22" s="158">
        <v>21107352770.880001</v>
      </c>
      <c r="F22" s="158">
        <v>2240723717.5999999</v>
      </c>
      <c r="G22" s="158"/>
      <c r="H22" s="158"/>
      <c r="I22" s="158"/>
      <c r="J22" s="158"/>
      <c r="K22" s="158"/>
      <c r="L22" s="158">
        <v>3506545531.0599999</v>
      </c>
      <c r="M22" s="158">
        <v>5826227764.8400002</v>
      </c>
      <c r="N22" s="158">
        <v>847499831.73000002</v>
      </c>
      <c r="O22" s="158"/>
      <c r="P22" s="242">
        <f t="shared" si="1"/>
        <v>40065819256.590004</v>
      </c>
    </row>
    <row r="23" spans="1:16" s="18" customFormat="1" x14ac:dyDescent="0.25">
      <c r="A23" s="316">
        <v>305</v>
      </c>
      <c r="B23" s="157" t="s">
        <v>84</v>
      </c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>
        <v>6140450</v>
      </c>
      <c r="N23" s="158"/>
      <c r="O23" s="158"/>
      <c r="P23" s="242">
        <f t="shared" si="1"/>
        <v>6140450</v>
      </c>
    </row>
    <row r="24" spans="1:16" s="18" customFormat="1" x14ac:dyDescent="0.25">
      <c r="A24" s="316">
        <v>306</v>
      </c>
      <c r="B24" s="157" t="s">
        <v>112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42">
        <f t="shared" si="1"/>
        <v>0</v>
      </c>
    </row>
    <row r="25" spans="1:16" s="18" customFormat="1" ht="28.5" x14ac:dyDescent="0.25">
      <c r="A25" s="315">
        <v>4</v>
      </c>
      <c r="B25" s="56" t="s">
        <v>661</v>
      </c>
      <c r="C25" s="57">
        <f>C10+C11-C18</f>
        <v>5126150414.1599998</v>
      </c>
      <c r="D25" s="57">
        <f t="shared" ref="D25:O25" si="3">D10+D11-D18</f>
        <v>1483979766.9499998</v>
      </c>
      <c r="E25" s="57">
        <f t="shared" si="3"/>
        <v>21030727789.490005</v>
      </c>
      <c r="F25" s="57">
        <f t="shared" si="3"/>
        <v>1991604523.4200001</v>
      </c>
      <c r="G25" s="57">
        <f t="shared" si="3"/>
        <v>27308866.760000002</v>
      </c>
      <c r="H25" s="57">
        <f t="shared" si="3"/>
        <v>0</v>
      </c>
      <c r="I25" s="57">
        <f t="shared" si="3"/>
        <v>0</v>
      </c>
      <c r="J25" s="57">
        <f t="shared" si="3"/>
        <v>0</v>
      </c>
      <c r="K25" s="57">
        <f t="shared" si="3"/>
        <v>8954624.9299999997</v>
      </c>
      <c r="L25" s="57">
        <f t="shared" si="3"/>
        <v>3470280346.2999997</v>
      </c>
      <c r="M25" s="57">
        <f t="shared" si="3"/>
        <v>5453326339.7699986</v>
      </c>
      <c r="N25" s="57">
        <f t="shared" si="3"/>
        <v>1037938295.73</v>
      </c>
      <c r="O25" s="57">
        <f t="shared" si="3"/>
        <v>0</v>
      </c>
      <c r="P25" s="242">
        <f t="shared" si="1"/>
        <v>39630270967.510002</v>
      </c>
    </row>
    <row r="26" spans="1:16" s="18" customFormat="1" ht="28.5" x14ac:dyDescent="0.25">
      <c r="A26" s="315">
        <v>6</v>
      </c>
      <c r="B26" s="240" t="s">
        <v>662</v>
      </c>
      <c r="C26" s="241">
        <v>-964895563.89999998</v>
      </c>
      <c r="D26" s="241">
        <v>-1001269108.8200001</v>
      </c>
      <c r="E26" s="241">
        <v>-14905653049.85</v>
      </c>
      <c r="F26" s="241">
        <v>-1320710175.8199999</v>
      </c>
      <c r="G26" s="241"/>
      <c r="H26" s="241"/>
      <c r="I26" s="241"/>
      <c r="J26" s="241"/>
      <c r="K26" s="241"/>
      <c r="L26" s="241">
        <v>-1956012374.8499999</v>
      </c>
      <c r="M26" s="241">
        <v>-4554304273.9300003</v>
      </c>
      <c r="N26" s="241">
        <v>-445508478.45999998</v>
      </c>
      <c r="O26" s="241"/>
      <c r="P26" s="242">
        <f t="shared" si="1"/>
        <v>-25148353025.629997</v>
      </c>
    </row>
    <row r="27" spans="1:16" s="18" customFormat="1" x14ac:dyDescent="0.25">
      <c r="A27" s="316">
        <v>7</v>
      </c>
      <c r="B27" s="157" t="s">
        <v>114</v>
      </c>
      <c r="C27" s="158">
        <v>712725095.62</v>
      </c>
      <c r="D27" s="158">
        <v>244773195.15000001</v>
      </c>
      <c r="E27" s="158">
        <v>10159951029.049999</v>
      </c>
      <c r="F27" s="158">
        <v>637746289.33000004</v>
      </c>
      <c r="G27" s="158"/>
      <c r="H27" s="158"/>
      <c r="I27" s="158"/>
      <c r="J27" s="158"/>
      <c r="K27" s="158"/>
      <c r="L27" s="158">
        <v>2402486216.8699999</v>
      </c>
      <c r="M27" s="158">
        <v>4373293780.46</v>
      </c>
      <c r="N27" s="158">
        <v>562873026.88999999</v>
      </c>
      <c r="O27" s="158"/>
      <c r="P27" s="242">
        <f t="shared" si="1"/>
        <v>19093848633.369999</v>
      </c>
    </row>
    <row r="28" spans="1:16" s="18" customFormat="1" x14ac:dyDescent="0.25">
      <c r="A28" s="315">
        <v>8</v>
      </c>
      <c r="B28" s="56" t="s">
        <v>94</v>
      </c>
      <c r="C28" s="57">
        <f>SUM(C29:C30)</f>
        <v>207093247.00999999</v>
      </c>
      <c r="D28" s="57">
        <f t="shared" ref="D28:O28" si="4">SUM(D29:D30)</f>
        <v>625835328.74000001</v>
      </c>
      <c r="E28" s="57">
        <f t="shared" si="4"/>
        <v>4624580332.3599997</v>
      </c>
      <c r="F28" s="57">
        <f t="shared" si="4"/>
        <v>398758367.63999999</v>
      </c>
      <c r="G28" s="57">
        <f t="shared" si="4"/>
        <v>2093679.88</v>
      </c>
      <c r="H28" s="57">
        <f t="shared" si="4"/>
        <v>0</v>
      </c>
      <c r="I28" s="57">
        <f t="shared" si="4"/>
        <v>0</v>
      </c>
      <c r="J28" s="57">
        <f t="shared" si="4"/>
        <v>0</v>
      </c>
      <c r="K28" s="57">
        <f t="shared" si="4"/>
        <v>0</v>
      </c>
      <c r="L28" s="57">
        <f t="shared" si="4"/>
        <v>323359273.89999998</v>
      </c>
      <c r="M28" s="57">
        <f t="shared" si="4"/>
        <v>2850918637.73</v>
      </c>
      <c r="N28" s="57">
        <f t="shared" si="4"/>
        <v>277543001.70999998</v>
      </c>
      <c r="O28" s="57">
        <f t="shared" si="4"/>
        <v>0</v>
      </c>
      <c r="P28" s="242">
        <f t="shared" si="1"/>
        <v>9310181868.9699993</v>
      </c>
    </row>
    <row r="29" spans="1:16" s="18" customFormat="1" x14ac:dyDescent="0.25">
      <c r="A29" s="316">
        <v>801</v>
      </c>
      <c r="B29" s="157" t="s">
        <v>663</v>
      </c>
      <c r="C29" s="158">
        <v>68837114.319999993</v>
      </c>
      <c r="D29" s="158">
        <v>172717820.65000001</v>
      </c>
      <c r="E29" s="158">
        <v>1654444899.22</v>
      </c>
      <c r="F29" s="158">
        <v>143738552.41999999</v>
      </c>
      <c r="G29" s="158">
        <v>364118.24</v>
      </c>
      <c r="H29" s="158"/>
      <c r="I29" s="158"/>
      <c r="J29" s="158"/>
      <c r="K29" s="158"/>
      <c r="L29" s="158">
        <v>336505162.02999997</v>
      </c>
      <c r="M29" s="158">
        <v>2739787393.5900002</v>
      </c>
      <c r="N29" s="158">
        <v>103920338.92</v>
      </c>
      <c r="O29" s="158"/>
      <c r="P29" s="242">
        <f t="shared" si="1"/>
        <v>5220315399.3900003</v>
      </c>
    </row>
    <row r="30" spans="1:16" s="18" customFormat="1" x14ac:dyDescent="0.25">
      <c r="A30" s="316">
        <v>802</v>
      </c>
      <c r="B30" s="157" t="s">
        <v>664</v>
      </c>
      <c r="C30" s="158">
        <v>138256132.69</v>
      </c>
      <c r="D30" s="158">
        <v>453117508.08999997</v>
      </c>
      <c r="E30" s="158">
        <v>2970135433.1399999</v>
      </c>
      <c r="F30" s="158">
        <v>255019815.22</v>
      </c>
      <c r="G30" s="158">
        <v>1729561.64</v>
      </c>
      <c r="H30" s="158"/>
      <c r="I30" s="158"/>
      <c r="J30" s="158"/>
      <c r="K30" s="158"/>
      <c r="L30" s="158">
        <v>-13145888.130000001</v>
      </c>
      <c r="M30" s="158">
        <v>111131244.14</v>
      </c>
      <c r="N30" s="158">
        <v>173622662.78999999</v>
      </c>
      <c r="O30" s="158"/>
      <c r="P30" s="242">
        <f t="shared" si="1"/>
        <v>4089866469.5799994</v>
      </c>
    </row>
    <row r="31" spans="1:16" s="18" customFormat="1" x14ac:dyDescent="0.25">
      <c r="A31" s="315">
        <v>9</v>
      </c>
      <c r="B31" s="56" t="s">
        <v>665</v>
      </c>
      <c r="C31" s="57">
        <f>SUM(C32:C33)</f>
        <v>-791345735.84000003</v>
      </c>
      <c r="D31" s="57">
        <f t="shared" ref="D31:O31" si="5">SUM(D32:D33)</f>
        <v>-729091960.85000002</v>
      </c>
      <c r="E31" s="57">
        <f t="shared" si="5"/>
        <v>-12274573697.620001</v>
      </c>
      <c r="F31" s="57">
        <f t="shared" si="5"/>
        <v>-1036804079.1900001</v>
      </c>
      <c r="G31" s="57">
        <f t="shared" si="5"/>
        <v>0</v>
      </c>
      <c r="H31" s="57">
        <f t="shared" si="5"/>
        <v>0</v>
      </c>
      <c r="I31" s="57">
        <f t="shared" si="5"/>
        <v>0</v>
      </c>
      <c r="J31" s="57">
        <f t="shared" si="5"/>
        <v>0</v>
      </c>
      <c r="K31" s="57">
        <f t="shared" si="5"/>
        <v>0</v>
      </c>
      <c r="L31" s="57">
        <f t="shared" si="5"/>
        <v>-1940959882.9400001</v>
      </c>
      <c r="M31" s="57">
        <f t="shared" si="5"/>
        <v>-7016323057.0100002</v>
      </c>
      <c r="N31" s="57">
        <f t="shared" si="5"/>
        <v>-446643005.76999998</v>
      </c>
      <c r="O31" s="57">
        <f t="shared" si="5"/>
        <v>0</v>
      </c>
      <c r="P31" s="242">
        <f t="shared" si="1"/>
        <v>-24235741419.220005</v>
      </c>
    </row>
    <row r="32" spans="1:16" s="18" customFormat="1" x14ac:dyDescent="0.25">
      <c r="A32" s="316">
        <v>901</v>
      </c>
      <c r="B32" s="157" t="s">
        <v>84</v>
      </c>
      <c r="C32" s="158">
        <v>-791345735.84000003</v>
      </c>
      <c r="D32" s="158">
        <v>-729091960.85000002</v>
      </c>
      <c r="E32" s="158">
        <v>-12274573697.620001</v>
      </c>
      <c r="F32" s="158">
        <v>-1036804079.1900001</v>
      </c>
      <c r="G32" s="158">
        <v>0</v>
      </c>
      <c r="H32" s="158"/>
      <c r="I32" s="158"/>
      <c r="J32" s="158"/>
      <c r="K32" s="158"/>
      <c r="L32" s="158">
        <v>-1940959882.9400001</v>
      </c>
      <c r="M32" s="158">
        <v>-7016323057.0100002</v>
      </c>
      <c r="N32" s="158">
        <v>-446643005.76999998</v>
      </c>
      <c r="O32" s="158"/>
      <c r="P32" s="242">
        <f t="shared" si="1"/>
        <v>-24235741419.220005</v>
      </c>
    </row>
    <row r="33" spans="1:16" s="18" customFormat="1" x14ac:dyDescent="0.25">
      <c r="A33" s="316">
        <v>902</v>
      </c>
      <c r="B33" s="157" t="s">
        <v>666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42">
        <f t="shared" si="1"/>
        <v>0</v>
      </c>
    </row>
    <row r="34" spans="1:16" s="18" customFormat="1" ht="28.5" x14ac:dyDescent="0.25">
      <c r="A34" s="315">
        <v>10</v>
      </c>
      <c r="B34" s="56" t="s">
        <v>667</v>
      </c>
      <c r="C34" s="57">
        <f>-C26+C27+C28+C31</f>
        <v>1093368170.6900001</v>
      </c>
      <c r="D34" s="57">
        <f t="shared" ref="D34:P34" si="6">-D26+D27+D28+D31</f>
        <v>1142785671.8600001</v>
      </c>
      <c r="E34" s="57">
        <f t="shared" si="6"/>
        <v>17415610713.639999</v>
      </c>
      <c r="F34" s="57">
        <f t="shared" si="6"/>
        <v>1320410753.5999999</v>
      </c>
      <c r="G34" s="57">
        <f t="shared" si="6"/>
        <v>2093679.88</v>
      </c>
      <c r="H34" s="57">
        <f t="shared" si="6"/>
        <v>0</v>
      </c>
      <c r="I34" s="57">
        <f t="shared" si="6"/>
        <v>0</v>
      </c>
      <c r="J34" s="57">
        <f t="shared" si="6"/>
        <v>0</v>
      </c>
      <c r="K34" s="57">
        <f t="shared" si="6"/>
        <v>0</v>
      </c>
      <c r="L34" s="57">
        <f t="shared" si="6"/>
        <v>2740897982.6799989</v>
      </c>
      <c r="M34" s="57">
        <f t="shared" si="6"/>
        <v>4762193635.1099987</v>
      </c>
      <c r="N34" s="57">
        <f t="shared" si="6"/>
        <v>839281501.28999996</v>
      </c>
      <c r="O34" s="57">
        <f t="shared" si="6"/>
        <v>0</v>
      </c>
      <c r="P34" s="57">
        <f t="shared" si="6"/>
        <v>29316642108.749996</v>
      </c>
    </row>
    <row r="35" spans="1:16" s="18" customFormat="1" x14ac:dyDescent="0.25">
      <c r="A35" s="315">
        <v>11</v>
      </c>
      <c r="B35" s="56" t="s">
        <v>668</v>
      </c>
      <c r="C35" s="57">
        <f>C25-C34</f>
        <v>4032782243.4699998</v>
      </c>
      <c r="D35" s="57">
        <f t="shared" ref="D35:O35" si="7">D25-D34</f>
        <v>341194095.08999968</v>
      </c>
      <c r="E35" s="57">
        <f t="shared" si="7"/>
        <v>3615117075.8500061</v>
      </c>
      <c r="F35" s="57">
        <f t="shared" si="7"/>
        <v>671193769.82000017</v>
      </c>
      <c r="G35" s="57">
        <f t="shared" si="7"/>
        <v>25215186.880000003</v>
      </c>
      <c r="H35" s="57">
        <f t="shared" si="7"/>
        <v>0</v>
      </c>
      <c r="I35" s="57">
        <f t="shared" si="7"/>
        <v>0</v>
      </c>
      <c r="J35" s="57">
        <f t="shared" si="7"/>
        <v>0</v>
      </c>
      <c r="K35" s="57">
        <f t="shared" si="7"/>
        <v>8954624.9299999997</v>
      </c>
      <c r="L35" s="57">
        <f t="shared" si="7"/>
        <v>729382363.62000084</v>
      </c>
      <c r="M35" s="57">
        <f t="shared" si="7"/>
        <v>691132704.65999985</v>
      </c>
      <c r="N35" s="57">
        <f t="shared" si="7"/>
        <v>198656794.44000006</v>
      </c>
      <c r="O35" s="57">
        <f t="shared" si="7"/>
        <v>0</v>
      </c>
      <c r="P35" s="242">
        <f t="shared" si="1"/>
        <v>10313628858.760006</v>
      </c>
    </row>
    <row r="37" spans="1:16" x14ac:dyDescent="0.25">
      <c r="C37" s="444"/>
    </row>
    <row r="38" spans="1:16" x14ac:dyDescent="0.25">
      <c r="C38" s="444"/>
    </row>
    <row r="39" spans="1:16" x14ac:dyDescent="0.25">
      <c r="C39" s="444"/>
    </row>
    <row r="40" spans="1:16" x14ac:dyDescent="0.25">
      <c r="C40" s="444"/>
    </row>
    <row r="41" spans="1:16" x14ac:dyDescent="0.25">
      <c r="C41" s="433"/>
    </row>
    <row r="42" spans="1:16" x14ac:dyDescent="0.25">
      <c r="C42" s="444"/>
    </row>
  </sheetData>
  <mergeCells count="7">
    <mergeCell ref="A3:P3"/>
    <mergeCell ref="O7:O8"/>
    <mergeCell ref="P7:P8"/>
    <mergeCell ref="B7:B8"/>
    <mergeCell ref="C7:L7"/>
    <mergeCell ref="M7:N7"/>
    <mergeCell ref="A7:A9"/>
  </mergeCells>
  <printOptions horizontalCentered="1"/>
  <pageMargins left="0.25" right="0.25" top="0.32" bottom="0.28000000000000003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94"/>
  <sheetViews>
    <sheetView topLeftCell="A25" workbookViewId="0">
      <selection activeCell="E58" sqref="E58"/>
    </sheetView>
  </sheetViews>
  <sheetFormatPr defaultColWidth="9" defaultRowHeight="15" x14ac:dyDescent="0.25"/>
  <cols>
    <col min="1" max="1" width="9.140625" style="109" customWidth="1"/>
    <col min="2" max="2" width="65.85546875" style="110" bestFit="1" customWidth="1"/>
    <col min="3" max="6" width="20.7109375" style="406" customWidth="1"/>
    <col min="7" max="16384" width="9" style="110"/>
  </cols>
  <sheetData>
    <row r="1" spans="1:6" x14ac:dyDescent="0.25">
      <c r="F1" s="421" t="s">
        <v>1185</v>
      </c>
    </row>
    <row r="3" spans="1:6" x14ac:dyDescent="0.25">
      <c r="A3" s="470" t="s">
        <v>1183</v>
      </c>
      <c r="B3" s="470"/>
      <c r="C3" s="470"/>
      <c r="D3" s="470"/>
      <c r="E3" s="470"/>
      <c r="F3" s="470"/>
    </row>
    <row r="4" spans="1:6" x14ac:dyDescent="0.25">
      <c r="A4" s="353"/>
      <c r="B4" s="82"/>
      <c r="C4" s="422"/>
      <c r="D4" s="422"/>
      <c r="E4" s="422"/>
      <c r="F4" s="422"/>
    </row>
    <row r="5" spans="1:6" x14ac:dyDescent="0.25">
      <c r="F5" s="423" t="s">
        <v>921</v>
      </c>
    </row>
    <row r="7" spans="1:6" ht="28.5" x14ac:dyDescent="0.25">
      <c r="A7" s="354" t="s">
        <v>11</v>
      </c>
      <c r="B7" s="112" t="s">
        <v>12</v>
      </c>
      <c r="C7" s="424" t="s">
        <v>49</v>
      </c>
      <c r="D7" s="424" t="s">
        <v>922</v>
      </c>
      <c r="E7" s="424" t="s">
        <v>923</v>
      </c>
      <c r="F7" s="424" t="s">
        <v>50</v>
      </c>
    </row>
    <row r="8" spans="1:6" x14ac:dyDescent="0.25">
      <c r="A8" s="307">
        <v>41</v>
      </c>
      <c r="B8" s="127" t="s">
        <v>690</v>
      </c>
      <c r="C8" s="403">
        <f>C9+C18+C33+C63</f>
        <v>1709448538.7</v>
      </c>
      <c r="D8" s="403">
        <f>D9+D18+D33+D63</f>
        <v>15377041920.260002</v>
      </c>
      <c r="E8" s="403">
        <f>E9+E18+E33+E63</f>
        <v>15370683336.609999</v>
      </c>
      <c r="F8" s="403">
        <f>F9+F18+F33+F63</f>
        <v>1715807122.3500004</v>
      </c>
    </row>
    <row r="9" spans="1:6" x14ac:dyDescent="0.25">
      <c r="A9" s="307">
        <v>411</v>
      </c>
      <c r="B9" s="56" t="s">
        <v>248</v>
      </c>
      <c r="C9" s="403">
        <f>C10+C14</f>
        <v>0</v>
      </c>
      <c r="D9" s="403">
        <f t="shared" ref="D9:F9" si="0">D10+D14</f>
        <v>0</v>
      </c>
      <c r="E9" s="403">
        <f t="shared" si="0"/>
        <v>0</v>
      </c>
      <c r="F9" s="403">
        <f t="shared" si="0"/>
        <v>0</v>
      </c>
    </row>
    <row r="10" spans="1:6" x14ac:dyDescent="0.25">
      <c r="A10" s="307">
        <v>4111</v>
      </c>
      <c r="B10" s="56" t="s">
        <v>132</v>
      </c>
      <c r="C10" s="403">
        <f>SUM(C11:C13)</f>
        <v>0</v>
      </c>
      <c r="D10" s="403">
        <f t="shared" ref="D10:F10" si="1">SUM(D11:D13)</f>
        <v>0</v>
      </c>
      <c r="E10" s="403">
        <f t="shared" si="1"/>
        <v>0</v>
      </c>
      <c r="F10" s="403">
        <f t="shared" si="1"/>
        <v>0</v>
      </c>
    </row>
    <row r="11" spans="1:6" x14ac:dyDescent="0.25">
      <c r="A11" s="299">
        <v>41111</v>
      </c>
      <c r="B11" s="157" t="s">
        <v>249</v>
      </c>
      <c r="C11" s="425"/>
      <c r="D11" s="425"/>
      <c r="E11" s="425"/>
      <c r="F11" s="425"/>
    </row>
    <row r="12" spans="1:6" x14ac:dyDescent="0.25">
      <c r="A12" s="299">
        <v>41112</v>
      </c>
      <c r="B12" s="157" t="s">
        <v>250</v>
      </c>
      <c r="C12" s="425"/>
      <c r="D12" s="425"/>
      <c r="E12" s="425"/>
      <c r="F12" s="425"/>
    </row>
    <row r="13" spans="1:6" x14ac:dyDescent="0.25">
      <c r="A13" s="299">
        <v>41113</v>
      </c>
      <c r="B13" s="157" t="s">
        <v>251</v>
      </c>
      <c r="C13" s="425"/>
      <c r="D13" s="425"/>
      <c r="E13" s="425"/>
      <c r="F13" s="425"/>
    </row>
    <row r="14" spans="1:6" x14ac:dyDescent="0.25">
      <c r="A14" s="307">
        <v>4112</v>
      </c>
      <c r="B14" s="56" t="s">
        <v>138</v>
      </c>
      <c r="C14" s="403">
        <f>SUM(C15:C17)</f>
        <v>0</v>
      </c>
      <c r="D14" s="403">
        <f t="shared" ref="D14:F14" si="2">SUM(D15:D17)</f>
        <v>0</v>
      </c>
      <c r="E14" s="403">
        <f t="shared" si="2"/>
        <v>0</v>
      </c>
      <c r="F14" s="403">
        <f t="shared" si="2"/>
        <v>0</v>
      </c>
    </row>
    <row r="15" spans="1:6" x14ac:dyDescent="0.25">
      <c r="A15" s="299">
        <v>41121</v>
      </c>
      <c r="B15" s="157" t="s">
        <v>249</v>
      </c>
      <c r="C15" s="425"/>
      <c r="D15" s="425"/>
      <c r="E15" s="425"/>
      <c r="F15" s="425"/>
    </row>
    <row r="16" spans="1:6" x14ac:dyDescent="0.25">
      <c r="A16" s="299">
        <v>41122</v>
      </c>
      <c r="B16" s="157" t="s">
        <v>250</v>
      </c>
      <c r="C16" s="425"/>
      <c r="D16" s="425"/>
      <c r="E16" s="425"/>
      <c r="F16" s="425"/>
    </row>
    <row r="17" spans="1:6" x14ac:dyDescent="0.25">
      <c r="A17" s="299">
        <v>41123</v>
      </c>
      <c r="B17" s="157" t="s">
        <v>251</v>
      </c>
      <c r="C17" s="425"/>
      <c r="D17" s="425"/>
      <c r="E17" s="425"/>
      <c r="F17" s="425"/>
    </row>
    <row r="18" spans="1:6" x14ac:dyDescent="0.25">
      <c r="A18" s="307">
        <v>412</v>
      </c>
      <c r="B18" s="56" t="s">
        <v>252</v>
      </c>
      <c r="C18" s="403">
        <f>C19+C27</f>
        <v>0</v>
      </c>
      <c r="D18" s="403">
        <f t="shared" ref="D18:F18" si="3">D19+D27</f>
        <v>0</v>
      </c>
      <c r="E18" s="403">
        <f t="shared" si="3"/>
        <v>0</v>
      </c>
      <c r="F18" s="403">
        <f t="shared" si="3"/>
        <v>0</v>
      </c>
    </row>
    <row r="19" spans="1:6" x14ac:dyDescent="0.25">
      <c r="A19" s="307">
        <v>4121</v>
      </c>
      <c r="B19" s="56" t="s">
        <v>132</v>
      </c>
      <c r="C19" s="402">
        <f>SUM(C20:C26)</f>
        <v>0</v>
      </c>
      <c r="D19" s="402">
        <f t="shared" ref="D19:F19" si="4">SUM(D20:D26)</f>
        <v>0</v>
      </c>
      <c r="E19" s="402">
        <f t="shared" si="4"/>
        <v>0</v>
      </c>
      <c r="F19" s="402">
        <f t="shared" si="4"/>
        <v>0</v>
      </c>
    </row>
    <row r="20" spans="1:6" x14ac:dyDescent="0.25">
      <c r="A20" s="299">
        <v>41211</v>
      </c>
      <c r="B20" s="133" t="s">
        <v>253</v>
      </c>
      <c r="C20" s="425"/>
      <c r="D20" s="425"/>
      <c r="E20" s="425"/>
      <c r="F20" s="425"/>
    </row>
    <row r="21" spans="1:6" x14ac:dyDescent="0.25">
      <c r="A21" s="299">
        <v>41212</v>
      </c>
      <c r="B21" s="133" t="s">
        <v>157</v>
      </c>
      <c r="C21" s="425"/>
      <c r="D21" s="425"/>
      <c r="E21" s="425"/>
      <c r="F21" s="425"/>
    </row>
    <row r="22" spans="1:6" x14ac:dyDescent="0.25">
      <c r="A22" s="299">
        <v>41213</v>
      </c>
      <c r="B22" s="133" t="s">
        <v>254</v>
      </c>
      <c r="C22" s="425"/>
      <c r="D22" s="425"/>
      <c r="E22" s="425"/>
      <c r="F22" s="425"/>
    </row>
    <row r="23" spans="1:6" x14ac:dyDescent="0.25">
      <c r="A23" s="299">
        <v>41214</v>
      </c>
      <c r="B23" s="133" t="s">
        <v>255</v>
      </c>
      <c r="C23" s="425"/>
      <c r="D23" s="425"/>
      <c r="E23" s="425"/>
      <c r="F23" s="425"/>
    </row>
    <row r="24" spans="1:6" x14ac:dyDescent="0.25">
      <c r="A24" s="299">
        <v>41215</v>
      </c>
      <c r="B24" s="133" t="s">
        <v>256</v>
      </c>
      <c r="C24" s="425"/>
      <c r="D24" s="425"/>
      <c r="E24" s="425"/>
      <c r="F24" s="425"/>
    </row>
    <row r="25" spans="1:6" x14ac:dyDescent="0.25">
      <c r="A25" s="299">
        <v>41216</v>
      </c>
      <c r="B25" s="157" t="s">
        <v>257</v>
      </c>
      <c r="C25" s="425"/>
      <c r="D25" s="425"/>
      <c r="E25" s="425"/>
      <c r="F25" s="425"/>
    </row>
    <row r="26" spans="1:6" x14ac:dyDescent="0.25">
      <c r="A26" s="299">
        <v>41217</v>
      </c>
      <c r="B26" s="157" t="s">
        <v>258</v>
      </c>
      <c r="C26" s="425"/>
      <c r="D26" s="425"/>
      <c r="E26" s="425"/>
      <c r="F26" s="425"/>
    </row>
    <row r="27" spans="1:6" x14ac:dyDescent="0.25">
      <c r="A27" s="307">
        <v>4122</v>
      </c>
      <c r="B27" s="56" t="s">
        <v>138</v>
      </c>
      <c r="C27" s="402">
        <f>SUM(C28:C32)</f>
        <v>0</v>
      </c>
      <c r="D27" s="402">
        <f t="shared" ref="D27:F27" si="5">SUM(D28:D32)</f>
        <v>0</v>
      </c>
      <c r="E27" s="402">
        <f t="shared" si="5"/>
        <v>0</v>
      </c>
      <c r="F27" s="402">
        <f t="shared" si="5"/>
        <v>0</v>
      </c>
    </row>
    <row r="28" spans="1:6" x14ac:dyDescent="0.25">
      <c r="A28" s="299">
        <v>41221</v>
      </c>
      <c r="B28" s="157" t="s">
        <v>259</v>
      </c>
      <c r="C28" s="425"/>
      <c r="D28" s="425"/>
      <c r="E28" s="425"/>
      <c r="F28" s="425"/>
    </row>
    <row r="29" spans="1:6" x14ac:dyDescent="0.25">
      <c r="A29" s="299">
        <v>41222</v>
      </c>
      <c r="B29" s="157" t="s">
        <v>260</v>
      </c>
      <c r="C29" s="425"/>
      <c r="D29" s="425"/>
      <c r="E29" s="425"/>
      <c r="F29" s="425"/>
    </row>
    <row r="30" spans="1:6" x14ac:dyDescent="0.25">
      <c r="A30" s="299">
        <v>41223</v>
      </c>
      <c r="B30" s="157" t="s">
        <v>261</v>
      </c>
      <c r="C30" s="425"/>
      <c r="D30" s="425"/>
      <c r="E30" s="425"/>
      <c r="F30" s="425"/>
    </row>
    <row r="31" spans="1:6" x14ac:dyDescent="0.25">
      <c r="A31" s="299">
        <v>41224</v>
      </c>
      <c r="B31" s="157" t="s">
        <v>262</v>
      </c>
      <c r="C31" s="425"/>
      <c r="D31" s="425"/>
      <c r="E31" s="425"/>
      <c r="F31" s="425"/>
    </row>
    <row r="32" spans="1:6" x14ac:dyDescent="0.25">
      <c r="A32" s="156">
        <v>41225</v>
      </c>
      <c r="B32" s="157" t="s">
        <v>264</v>
      </c>
      <c r="C32" s="425"/>
      <c r="D32" s="425"/>
      <c r="E32" s="425"/>
      <c r="F32" s="425"/>
    </row>
    <row r="33" spans="1:6" x14ac:dyDescent="0.25">
      <c r="A33" s="307">
        <v>413</v>
      </c>
      <c r="B33" s="56" t="s">
        <v>265</v>
      </c>
      <c r="C33" s="403">
        <f>C34+C39+C53+C54+C55+C56</f>
        <v>1703660188.7</v>
      </c>
      <c r="D33" s="403">
        <f>D34+D39+D53+D54+D55+D56</f>
        <v>15172328429.260002</v>
      </c>
      <c r="E33" s="403">
        <f>E34+E39+E53+E54+E55+E56</f>
        <v>15177217493.109999</v>
      </c>
      <c r="F33" s="403">
        <f>F34+F39+F53+F54+F55+F56</f>
        <v>1698771124.8500004</v>
      </c>
    </row>
    <row r="34" spans="1:6" x14ac:dyDescent="0.25">
      <c r="A34" s="307">
        <v>4131</v>
      </c>
      <c r="B34" s="56" t="s">
        <v>266</v>
      </c>
      <c r="C34" s="402">
        <f>SUM(C35:C38)</f>
        <v>74432806.299999997</v>
      </c>
      <c r="D34" s="402">
        <f t="shared" ref="D34:F34" si="6">SUM(D35:D38)</f>
        <v>8348755207.0200005</v>
      </c>
      <c r="E34" s="402">
        <f t="shared" si="6"/>
        <v>8339982663.6999998</v>
      </c>
      <c r="F34" s="402">
        <f t="shared" si="6"/>
        <v>83205349.620000005</v>
      </c>
    </row>
    <row r="35" spans="1:6" x14ac:dyDescent="0.25">
      <c r="A35" s="334">
        <v>413101</v>
      </c>
      <c r="B35" s="159" t="s">
        <v>691</v>
      </c>
      <c r="C35" s="425">
        <v>74432806.299999997</v>
      </c>
      <c r="D35" s="425">
        <v>8348755207.0200005</v>
      </c>
      <c r="E35" s="425">
        <v>8339982663.6999998</v>
      </c>
      <c r="F35" s="425">
        <v>83205349.620000005</v>
      </c>
    </row>
    <row r="36" spans="1:6" x14ac:dyDescent="0.25">
      <c r="A36" s="334">
        <v>413102</v>
      </c>
      <c r="B36" s="159" t="s">
        <v>692</v>
      </c>
      <c r="C36" s="425"/>
      <c r="D36" s="425"/>
      <c r="E36" s="425"/>
      <c r="F36" s="425"/>
    </row>
    <row r="37" spans="1:6" x14ac:dyDescent="0.25">
      <c r="A37" s="334">
        <v>413103</v>
      </c>
      <c r="B37" s="159" t="s">
        <v>693</v>
      </c>
      <c r="C37" s="425"/>
      <c r="D37" s="425"/>
      <c r="E37" s="425"/>
      <c r="F37" s="425"/>
    </row>
    <row r="38" spans="1:6" x14ac:dyDescent="0.25">
      <c r="A38" s="334">
        <v>413104</v>
      </c>
      <c r="B38" s="159" t="s">
        <v>694</v>
      </c>
      <c r="C38" s="425"/>
      <c r="D38" s="425"/>
      <c r="E38" s="425"/>
      <c r="F38" s="425"/>
    </row>
    <row r="39" spans="1:6" x14ac:dyDescent="0.25">
      <c r="A39" s="307">
        <v>4132</v>
      </c>
      <c r="B39" s="56" t="s">
        <v>267</v>
      </c>
      <c r="C39" s="403">
        <f>SUM(C40:C52)</f>
        <v>3975269</v>
      </c>
      <c r="D39" s="403">
        <f t="shared" ref="D39:F39" si="7">SUM(D40:D52)</f>
        <v>430088619.19</v>
      </c>
      <c r="E39" s="403">
        <f t="shared" si="7"/>
        <v>422594296.19</v>
      </c>
      <c r="F39" s="403">
        <f t="shared" si="7"/>
        <v>11469592</v>
      </c>
    </row>
    <row r="40" spans="1:6" x14ac:dyDescent="0.25">
      <c r="A40" s="299">
        <v>413201</v>
      </c>
      <c r="B40" s="160" t="s">
        <v>695</v>
      </c>
      <c r="C40" s="425"/>
      <c r="D40" s="425"/>
      <c r="E40" s="425"/>
      <c r="F40" s="425"/>
    </row>
    <row r="41" spans="1:6" x14ac:dyDescent="0.25">
      <c r="A41" s="299">
        <v>413202</v>
      </c>
      <c r="B41" s="160" t="s">
        <v>696</v>
      </c>
      <c r="C41" s="425"/>
      <c r="D41" s="425"/>
      <c r="E41" s="425"/>
      <c r="F41" s="425"/>
    </row>
    <row r="42" spans="1:6" x14ac:dyDescent="0.25">
      <c r="A42" s="299">
        <v>413203</v>
      </c>
      <c r="B42" s="160" t="s">
        <v>697</v>
      </c>
      <c r="C42" s="425"/>
      <c r="D42" s="425"/>
      <c r="E42" s="425"/>
      <c r="F42" s="425"/>
    </row>
    <row r="43" spans="1:6" x14ac:dyDescent="0.25">
      <c r="A43" s="299">
        <v>413204</v>
      </c>
      <c r="B43" s="160" t="s">
        <v>698</v>
      </c>
      <c r="C43" s="425"/>
      <c r="D43" s="425"/>
      <c r="E43" s="425"/>
      <c r="F43" s="425"/>
    </row>
    <row r="44" spans="1:6" x14ac:dyDescent="0.25">
      <c r="A44" s="299">
        <v>413205</v>
      </c>
      <c r="B44" s="160" t="s">
        <v>699</v>
      </c>
      <c r="C44" s="425"/>
      <c r="D44" s="425"/>
      <c r="E44" s="425"/>
      <c r="F44" s="425"/>
    </row>
    <row r="45" spans="1:6" x14ac:dyDescent="0.25">
      <c r="A45" s="299">
        <v>413206</v>
      </c>
      <c r="B45" s="160" t="s">
        <v>700</v>
      </c>
      <c r="C45" s="425"/>
      <c r="D45" s="425"/>
      <c r="E45" s="425"/>
      <c r="F45" s="425"/>
    </row>
    <row r="46" spans="1:6" x14ac:dyDescent="0.25">
      <c r="A46" s="299">
        <v>413207</v>
      </c>
      <c r="B46" s="160" t="s">
        <v>701</v>
      </c>
      <c r="C46" s="425"/>
      <c r="D46" s="425"/>
      <c r="E46" s="425"/>
      <c r="F46" s="425"/>
    </row>
    <row r="47" spans="1:6" x14ac:dyDescent="0.25">
      <c r="A47" s="299">
        <v>413208</v>
      </c>
      <c r="B47" s="160" t="s">
        <v>702</v>
      </c>
      <c r="C47" s="425"/>
      <c r="D47" s="425"/>
      <c r="E47" s="425"/>
      <c r="F47" s="425"/>
    </row>
    <row r="48" spans="1:6" x14ac:dyDescent="0.25">
      <c r="A48" s="299">
        <v>413209</v>
      </c>
      <c r="B48" s="160" t="s">
        <v>703</v>
      </c>
      <c r="C48" s="425"/>
      <c r="D48" s="425"/>
      <c r="E48" s="425"/>
      <c r="F48" s="425"/>
    </row>
    <row r="49" spans="1:6" x14ac:dyDescent="0.25">
      <c r="A49" s="299">
        <v>413210</v>
      </c>
      <c r="B49" s="160" t="s">
        <v>704</v>
      </c>
      <c r="C49" s="425"/>
      <c r="D49" s="425"/>
      <c r="E49" s="425"/>
      <c r="F49" s="425"/>
    </row>
    <row r="50" spans="1:6" x14ac:dyDescent="0.25">
      <c r="A50" s="299">
        <v>413211</v>
      </c>
      <c r="B50" s="160" t="s">
        <v>705</v>
      </c>
      <c r="C50" s="425"/>
      <c r="D50" s="425"/>
      <c r="E50" s="425"/>
      <c r="F50" s="425"/>
    </row>
    <row r="51" spans="1:6" x14ac:dyDescent="0.25">
      <c r="A51" s="299">
        <v>413212</v>
      </c>
      <c r="B51" s="160" t="s">
        <v>706</v>
      </c>
      <c r="C51" s="425"/>
      <c r="D51" s="425"/>
      <c r="E51" s="425"/>
      <c r="F51" s="425"/>
    </row>
    <row r="52" spans="1:6" x14ac:dyDescent="0.25">
      <c r="A52" s="299">
        <v>413213</v>
      </c>
      <c r="B52" s="160" t="s">
        <v>707</v>
      </c>
      <c r="C52" s="425">
        <v>3975269</v>
      </c>
      <c r="D52" s="425">
        <v>430088619.19</v>
      </c>
      <c r="E52" s="425">
        <v>422594296.19</v>
      </c>
      <c r="F52" s="425">
        <f>C52+D52-E52</f>
        <v>11469592</v>
      </c>
    </row>
    <row r="53" spans="1:6" x14ac:dyDescent="0.25">
      <c r="A53" s="298">
        <v>41330</v>
      </c>
      <c r="B53" s="121" t="s">
        <v>268</v>
      </c>
      <c r="C53" s="385">
        <v>22785177.710000001</v>
      </c>
      <c r="D53" s="385">
        <v>162233174.5</v>
      </c>
      <c r="E53" s="385">
        <v>185018352.21000001</v>
      </c>
      <c r="F53" s="425">
        <f t="shared" ref="F53:F55" si="8">C53+D53-E53</f>
        <v>0</v>
      </c>
    </row>
    <row r="54" spans="1:6" x14ac:dyDescent="0.25">
      <c r="A54" s="298">
        <v>41340</v>
      </c>
      <c r="B54" s="121" t="s">
        <v>269</v>
      </c>
      <c r="C54" s="385">
        <v>2811919</v>
      </c>
      <c r="D54" s="385">
        <v>2811919</v>
      </c>
      <c r="E54" s="385">
        <v>2811919</v>
      </c>
      <c r="F54" s="425">
        <f t="shared" si="8"/>
        <v>2811919</v>
      </c>
    </row>
    <row r="55" spans="1:6" x14ac:dyDescent="0.25">
      <c r="A55" s="298">
        <v>41350</v>
      </c>
      <c r="B55" s="121" t="s">
        <v>270</v>
      </c>
      <c r="C55" s="385"/>
      <c r="D55" s="385"/>
      <c r="E55" s="385"/>
      <c r="F55" s="425">
        <f t="shared" si="8"/>
        <v>0</v>
      </c>
    </row>
    <row r="56" spans="1:6" x14ac:dyDescent="0.25">
      <c r="A56" s="297">
        <v>4136</v>
      </c>
      <c r="B56" s="118" t="s">
        <v>1233</v>
      </c>
      <c r="C56" s="384">
        <f>SUM(C57:C62)</f>
        <v>1599655016.6900001</v>
      </c>
      <c r="D56" s="384">
        <f t="shared" ref="D56:F56" si="9">SUM(D57:D62)</f>
        <v>6228439509.5500002</v>
      </c>
      <c r="E56" s="384">
        <f t="shared" si="9"/>
        <v>6226810262.0100002</v>
      </c>
      <c r="F56" s="384">
        <f t="shared" si="9"/>
        <v>1601284264.2300005</v>
      </c>
    </row>
    <row r="57" spans="1:6" x14ac:dyDescent="0.25">
      <c r="A57" s="298">
        <v>41361</v>
      </c>
      <c r="B57" s="121" t="s">
        <v>1231</v>
      </c>
      <c r="C57" s="385">
        <v>1561901158.6900001</v>
      </c>
      <c r="D57" s="385">
        <v>5281784255.5900002</v>
      </c>
      <c r="E57" s="385">
        <v>5243265618.0500002</v>
      </c>
      <c r="F57" s="385">
        <f>C57+D57-E57</f>
        <v>1600419796.2300005</v>
      </c>
    </row>
    <row r="58" spans="1:6" x14ac:dyDescent="0.25">
      <c r="A58" s="298">
        <v>41362</v>
      </c>
      <c r="B58" s="121" t="s">
        <v>1232</v>
      </c>
      <c r="C58" s="385">
        <v>37753858</v>
      </c>
      <c r="D58" s="385">
        <v>489112604</v>
      </c>
      <c r="E58" s="385">
        <v>526852462</v>
      </c>
      <c r="F58" s="385">
        <f t="shared" ref="F58:F62" si="10">C58+D58-E58</f>
        <v>14000</v>
      </c>
    </row>
    <row r="59" spans="1:6" x14ac:dyDescent="0.25">
      <c r="A59" s="298">
        <v>41363</v>
      </c>
      <c r="B59" s="225" t="s">
        <v>776</v>
      </c>
      <c r="C59" s="385"/>
      <c r="D59" s="385">
        <v>105521798</v>
      </c>
      <c r="E59" s="385">
        <v>104671330</v>
      </c>
      <c r="F59" s="385">
        <f t="shared" si="10"/>
        <v>850468</v>
      </c>
    </row>
    <row r="60" spans="1:6" x14ac:dyDescent="0.25">
      <c r="A60" s="298">
        <v>41364</v>
      </c>
      <c r="B60" s="226" t="s">
        <v>802</v>
      </c>
      <c r="C60" s="385"/>
      <c r="D60" s="385">
        <v>318295275.95999998</v>
      </c>
      <c r="E60" s="385">
        <v>318295275.95999998</v>
      </c>
      <c r="F60" s="385">
        <f t="shared" si="10"/>
        <v>0</v>
      </c>
    </row>
    <row r="61" spans="1:6" x14ac:dyDescent="0.25">
      <c r="A61" s="298">
        <v>41365</v>
      </c>
      <c r="B61" s="226" t="s">
        <v>803</v>
      </c>
      <c r="C61" s="385"/>
      <c r="D61" s="385">
        <v>33725576</v>
      </c>
      <c r="E61" s="385">
        <v>33725576</v>
      </c>
      <c r="F61" s="385">
        <f t="shared" si="10"/>
        <v>0</v>
      </c>
    </row>
    <row r="62" spans="1:6" x14ac:dyDescent="0.25">
      <c r="A62" s="298">
        <v>41366</v>
      </c>
      <c r="B62" s="226" t="s">
        <v>804</v>
      </c>
      <c r="C62" s="385"/>
      <c r="D62" s="385"/>
      <c r="E62" s="385"/>
      <c r="F62" s="385">
        <f t="shared" si="10"/>
        <v>0</v>
      </c>
    </row>
    <row r="63" spans="1:6" x14ac:dyDescent="0.25">
      <c r="A63" s="297">
        <v>414</v>
      </c>
      <c r="B63" s="118" t="s">
        <v>273</v>
      </c>
      <c r="C63" s="384">
        <f>SUM(C64:C68)</f>
        <v>5788350</v>
      </c>
      <c r="D63" s="384">
        <f t="shared" ref="D63:F63" si="11">SUM(D64:D68)</f>
        <v>204713491</v>
      </c>
      <c r="E63" s="384">
        <f t="shared" si="11"/>
        <v>193465843.5</v>
      </c>
      <c r="F63" s="384">
        <f t="shared" si="11"/>
        <v>17035997.500000015</v>
      </c>
    </row>
    <row r="64" spans="1:6" x14ac:dyDescent="0.25">
      <c r="A64" s="298">
        <v>41410</v>
      </c>
      <c r="B64" s="121" t="s">
        <v>274</v>
      </c>
      <c r="C64" s="385"/>
      <c r="D64" s="385">
        <v>1416915.89</v>
      </c>
      <c r="E64" s="385">
        <v>0</v>
      </c>
      <c r="F64" s="385">
        <f>C64+D64-E64</f>
        <v>1416915.89</v>
      </c>
    </row>
    <row r="65" spans="1:6" x14ac:dyDescent="0.25">
      <c r="A65" s="298">
        <v>41420</v>
      </c>
      <c r="B65" s="121" t="s">
        <v>275</v>
      </c>
      <c r="C65" s="385">
        <v>5788350</v>
      </c>
      <c r="D65" s="385">
        <v>200668607.61000001</v>
      </c>
      <c r="E65" s="385">
        <v>190837876</v>
      </c>
      <c r="F65" s="385">
        <f t="shared" ref="F65:F68" si="12">C65+D65-E65</f>
        <v>15619081.610000014</v>
      </c>
    </row>
    <row r="66" spans="1:6" x14ac:dyDescent="0.25">
      <c r="A66" s="298">
        <v>41430</v>
      </c>
      <c r="B66" s="121" t="s">
        <v>276</v>
      </c>
      <c r="C66" s="385"/>
      <c r="D66" s="385"/>
      <c r="E66" s="385"/>
      <c r="F66" s="385">
        <f t="shared" si="12"/>
        <v>0</v>
      </c>
    </row>
    <row r="67" spans="1:6" x14ac:dyDescent="0.25">
      <c r="A67" s="298">
        <v>41440</v>
      </c>
      <c r="B67" s="121" t="s">
        <v>277</v>
      </c>
      <c r="C67" s="385"/>
      <c r="D67" s="385">
        <v>2627967.5</v>
      </c>
      <c r="E67" s="385">
        <v>2627967.5</v>
      </c>
      <c r="F67" s="385">
        <f t="shared" si="12"/>
        <v>0</v>
      </c>
    </row>
    <row r="68" spans="1:6" x14ac:dyDescent="0.25">
      <c r="A68" s="298">
        <v>41450</v>
      </c>
      <c r="B68" s="121" t="s">
        <v>278</v>
      </c>
      <c r="C68" s="385"/>
      <c r="D68" s="385"/>
      <c r="E68" s="385"/>
      <c r="F68" s="385">
        <f t="shared" si="12"/>
        <v>0</v>
      </c>
    </row>
    <row r="69" spans="1:6" x14ac:dyDescent="0.25">
      <c r="B69" s="130"/>
      <c r="C69" s="426"/>
      <c r="D69" s="426"/>
      <c r="E69" s="426"/>
      <c r="F69" s="426"/>
    </row>
    <row r="70" spans="1:6" x14ac:dyDescent="0.25">
      <c r="B70" s="130"/>
      <c r="C70" s="426"/>
      <c r="D70" s="426"/>
      <c r="E70" s="426"/>
      <c r="F70" s="426"/>
    </row>
    <row r="71" spans="1:6" ht="33" customHeight="1" x14ac:dyDescent="0.25">
      <c r="B71" s="471" t="s">
        <v>1345</v>
      </c>
      <c r="C71" s="471"/>
      <c r="D71" s="471"/>
      <c r="E71" s="471"/>
      <c r="F71" s="471"/>
    </row>
    <row r="72" spans="1:6" x14ac:dyDescent="0.25">
      <c r="B72" s="130"/>
      <c r="C72" s="426"/>
      <c r="D72" s="426"/>
      <c r="E72" s="426"/>
      <c r="F72" s="426"/>
    </row>
    <row r="73" spans="1:6" x14ac:dyDescent="0.25">
      <c r="B73" s="130"/>
      <c r="C73" s="426"/>
      <c r="D73" s="426"/>
      <c r="E73" s="426"/>
      <c r="F73" s="426"/>
    </row>
    <row r="74" spans="1:6" x14ac:dyDescent="0.25">
      <c r="B74" s="130"/>
      <c r="C74" s="426"/>
      <c r="D74" s="426"/>
      <c r="E74" s="426"/>
      <c r="F74" s="426"/>
    </row>
    <row r="75" spans="1:6" x14ac:dyDescent="0.25">
      <c r="B75" s="130"/>
      <c r="C75" s="426"/>
      <c r="D75" s="426"/>
      <c r="E75" s="426"/>
      <c r="F75" s="426"/>
    </row>
    <row r="76" spans="1:6" x14ac:dyDescent="0.25">
      <c r="B76" s="130"/>
      <c r="C76" s="426"/>
      <c r="D76" s="426"/>
      <c r="E76" s="426"/>
      <c r="F76" s="426"/>
    </row>
    <row r="77" spans="1:6" x14ac:dyDescent="0.25">
      <c r="B77" s="130"/>
      <c r="C77" s="426"/>
      <c r="D77" s="426"/>
      <c r="E77" s="426"/>
      <c r="F77" s="426"/>
    </row>
    <row r="78" spans="1:6" x14ac:dyDescent="0.25">
      <c r="B78" s="130"/>
      <c r="C78" s="426"/>
      <c r="D78" s="426"/>
      <c r="E78" s="426"/>
      <c r="F78" s="426"/>
    </row>
    <row r="79" spans="1:6" x14ac:dyDescent="0.25">
      <c r="B79" s="130"/>
      <c r="C79" s="426"/>
      <c r="D79" s="426"/>
      <c r="E79" s="426"/>
      <c r="F79" s="426"/>
    </row>
    <row r="80" spans="1:6" x14ac:dyDescent="0.25">
      <c r="B80" s="130"/>
      <c r="C80" s="426"/>
      <c r="D80" s="426"/>
      <c r="E80" s="426"/>
      <c r="F80" s="426"/>
    </row>
    <row r="81" spans="2:6" x14ac:dyDescent="0.25">
      <c r="B81" s="130"/>
      <c r="C81" s="426"/>
      <c r="D81" s="426"/>
      <c r="E81" s="426"/>
      <c r="F81" s="426"/>
    </row>
    <row r="82" spans="2:6" x14ac:dyDescent="0.25">
      <c r="B82" s="130"/>
      <c r="C82" s="426"/>
      <c r="D82" s="426"/>
      <c r="E82" s="426"/>
      <c r="F82" s="426"/>
    </row>
    <row r="83" spans="2:6" x14ac:dyDescent="0.25">
      <c r="B83" s="130"/>
      <c r="C83" s="426"/>
      <c r="D83" s="426"/>
      <c r="E83" s="426"/>
      <c r="F83" s="426"/>
    </row>
    <row r="84" spans="2:6" x14ac:dyDescent="0.25">
      <c r="B84" s="130"/>
      <c r="C84" s="426"/>
      <c r="D84" s="426"/>
      <c r="E84" s="426"/>
      <c r="F84" s="426"/>
    </row>
    <row r="85" spans="2:6" x14ac:dyDescent="0.25">
      <c r="B85" s="130"/>
      <c r="C85" s="426"/>
      <c r="D85" s="426"/>
      <c r="E85" s="426"/>
      <c r="F85" s="426"/>
    </row>
    <row r="86" spans="2:6" x14ac:dyDescent="0.25">
      <c r="B86" s="130"/>
      <c r="C86" s="426"/>
      <c r="D86" s="426"/>
      <c r="E86" s="426"/>
      <c r="F86" s="426"/>
    </row>
    <row r="87" spans="2:6" x14ac:dyDescent="0.25">
      <c r="B87" s="130"/>
      <c r="C87" s="426"/>
      <c r="D87" s="426"/>
      <c r="E87" s="426"/>
      <c r="F87" s="426"/>
    </row>
    <row r="88" spans="2:6" x14ac:dyDescent="0.25">
      <c r="B88" s="130"/>
      <c r="C88" s="426"/>
      <c r="D88" s="426"/>
      <c r="E88" s="426"/>
      <c r="F88" s="426"/>
    </row>
    <row r="89" spans="2:6" x14ac:dyDescent="0.25">
      <c r="B89" s="130"/>
      <c r="C89" s="426"/>
      <c r="D89" s="426"/>
      <c r="E89" s="426"/>
      <c r="F89" s="426"/>
    </row>
    <row r="90" spans="2:6" x14ac:dyDescent="0.25">
      <c r="B90" s="130"/>
      <c r="C90" s="426"/>
      <c r="D90" s="426"/>
      <c r="E90" s="426"/>
      <c r="F90" s="426"/>
    </row>
    <row r="91" spans="2:6" x14ac:dyDescent="0.25">
      <c r="B91" s="130"/>
      <c r="C91" s="426"/>
      <c r="D91" s="426"/>
      <c r="E91" s="426"/>
      <c r="F91" s="426"/>
    </row>
    <row r="92" spans="2:6" x14ac:dyDescent="0.25">
      <c r="B92" s="130"/>
      <c r="C92" s="426"/>
      <c r="D92" s="426"/>
      <c r="E92" s="426"/>
      <c r="F92" s="426"/>
    </row>
    <row r="93" spans="2:6" x14ac:dyDescent="0.25">
      <c r="B93" s="130"/>
      <c r="C93" s="426"/>
      <c r="D93" s="426"/>
      <c r="E93" s="426"/>
      <c r="F93" s="426"/>
    </row>
    <row r="94" spans="2:6" x14ac:dyDescent="0.25">
      <c r="B94" s="130"/>
      <c r="C94" s="426"/>
      <c r="D94" s="426"/>
      <c r="E94" s="426"/>
      <c r="F94" s="426"/>
    </row>
  </sheetData>
  <mergeCells count="2">
    <mergeCell ref="A3:F3"/>
    <mergeCell ref="B71:F71"/>
  </mergeCells>
  <pageMargins left="0.25" right="0.25" top="0.42" bottom="0.3" header="0.3" footer="0.3"/>
  <pageSetup paperSize="9" scale="6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2"/>
  <sheetViews>
    <sheetView workbookViewId="0">
      <selection activeCell="B33" sqref="B33"/>
    </sheetView>
  </sheetViews>
  <sheetFormatPr defaultRowHeight="15" x14ac:dyDescent="0.25"/>
  <cols>
    <col min="1" max="1" width="9.140625" style="355"/>
    <col min="2" max="2" width="56.28515625" customWidth="1"/>
    <col min="3" max="3" width="15.140625" customWidth="1"/>
    <col min="4" max="5" width="17.140625" customWidth="1"/>
    <col min="6" max="6" width="15.5703125" customWidth="1"/>
  </cols>
  <sheetData>
    <row r="1" spans="1:6" x14ac:dyDescent="0.25">
      <c r="A1" s="109"/>
      <c r="B1" s="110"/>
      <c r="C1" s="110"/>
      <c r="D1" s="110"/>
      <c r="E1" s="110"/>
      <c r="F1" s="136" t="s">
        <v>1341</v>
      </c>
    </row>
    <row r="2" spans="1:6" x14ac:dyDescent="0.25">
      <c r="A2" s="109"/>
      <c r="B2" s="110"/>
      <c r="C2" s="110"/>
      <c r="D2" s="110"/>
      <c r="E2" s="110"/>
      <c r="F2" s="110"/>
    </row>
    <row r="3" spans="1:6" x14ac:dyDescent="0.25">
      <c r="A3" s="470" t="s">
        <v>1184</v>
      </c>
      <c r="B3" s="470"/>
      <c r="C3" s="470"/>
      <c r="D3" s="470"/>
      <c r="E3" s="470"/>
      <c r="F3" s="470"/>
    </row>
    <row r="4" spans="1:6" x14ac:dyDescent="0.25">
      <c r="A4" s="353"/>
      <c r="B4" s="82"/>
      <c r="C4" s="82"/>
      <c r="D4" s="82"/>
      <c r="E4" s="82"/>
      <c r="F4" s="82"/>
    </row>
    <row r="5" spans="1:6" x14ac:dyDescent="0.25">
      <c r="A5" s="109"/>
      <c r="B5" s="110"/>
      <c r="C5" s="110"/>
      <c r="D5" s="110"/>
      <c r="E5" s="110"/>
      <c r="F5" s="111" t="s">
        <v>921</v>
      </c>
    </row>
    <row r="6" spans="1:6" x14ac:dyDescent="0.25">
      <c r="A6" s="109"/>
      <c r="B6" s="110"/>
      <c r="C6" s="110"/>
      <c r="D6" s="110"/>
      <c r="E6" s="110"/>
      <c r="F6" s="110"/>
    </row>
    <row r="7" spans="1:6" ht="33.75" customHeight="1" x14ac:dyDescent="0.25">
      <c r="A7" s="354" t="s">
        <v>11</v>
      </c>
      <c r="B7" s="112" t="s">
        <v>12</v>
      </c>
      <c r="C7" s="112" t="s">
        <v>49</v>
      </c>
      <c r="D7" s="112" t="s">
        <v>922</v>
      </c>
      <c r="E7" s="112" t="s">
        <v>923</v>
      </c>
      <c r="F7" s="112" t="s">
        <v>50</v>
      </c>
    </row>
    <row r="8" spans="1:6" x14ac:dyDescent="0.25">
      <c r="A8" s="297">
        <v>42</v>
      </c>
      <c r="B8" s="118" t="s">
        <v>279</v>
      </c>
      <c r="C8" s="119">
        <f>C9+C18</f>
        <v>0</v>
      </c>
      <c r="D8" s="119">
        <f t="shared" ref="D8:F8" si="0">D9+D18</f>
        <v>0</v>
      </c>
      <c r="E8" s="119">
        <f t="shared" si="0"/>
        <v>0</v>
      </c>
      <c r="F8" s="119">
        <f t="shared" si="0"/>
        <v>0</v>
      </c>
    </row>
    <row r="9" spans="1:6" x14ac:dyDescent="0.25">
      <c r="A9" s="297">
        <v>421</v>
      </c>
      <c r="B9" s="118" t="s">
        <v>280</v>
      </c>
      <c r="C9" s="119">
        <f>C10+C14</f>
        <v>0</v>
      </c>
      <c r="D9" s="119">
        <f t="shared" ref="D9:F9" si="1">D10+D14</f>
        <v>0</v>
      </c>
      <c r="E9" s="119">
        <f t="shared" si="1"/>
        <v>0</v>
      </c>
      <c r="F9" s="119">
        <f t="shared" si="1"/>
        <v>0</v>
      </c>
    </row>
    <row r="10" spans="1:6" x14ac:dyDescent="0.25">
      <c r="A10" s="297">
        <v>4211</v>
      </c>
      <c r="B10" s="118" t="s">
        <v>132</v>
      </c>
      <c r="C10" s="119">
        <f>SUM(C11:C13)</f>
        <v>0</v>
      </c>
      <c r="D10" s="119">
        <f t="shared" ref="D10:F10" si="2">SUM(D11:D13)</f>
        <v>0</v>
      </c>
      <c r="E10" s="119">
        <f t="shared" si="2"/>
        <v>0</v>
      </c>
      <c r="F10" s="119">
        <f t="shared" si="2"/>
        <v>0</v>
      </c>
    </row>
    <row r="11" spans="1:6" x14ac:dyDescent="0.25">
      <c r="A11" s="120">
        <v>42111</v>
      </c>
      <c r="B11" s="121" t="s">
        <v>249</v>
      </c>
      <c r="C11" s="122"/>
      <c r="D11" s="122"/>
      <c r="E11" s="122"/>
      <c r="F11" s="122"/>
    </row>
    <row r="12" spans="1:6" x14ac:dyDescent="0.25">
      <c r="A12" s="120">
        <v>42112</v>
      </c>
      <c r="B12" s="121" t="s">
        <v>250</v>
      </c>
      <c r="C12" s="122"/>
      <c r="D12" s="122"/>
      <c r="E12" s="122"/>
      <c r="F12" s="122"/>
    </row>
    <row r="13" spans="1:6" x14ac:dyDescent="0.25">
      <c r="A13" s="120">
        <v>42113</v>
      </c>
      <c r="B13" s="121" t="s">
        <v>251</v>
      </c>
      <c r="C13" s="122"/>
      <c r="D13" s="122"/>
      <c r="E13" s="122"/>
      <c r="F13" s="122"/>
    </row>
    <row r="14" spans="1:6" x14ac:dyDescent="0.25">
      <c r="A14" s="300">
        <v>4212</v>
      </c>
      <c r="B14" s="153" t="s">
        <v>138</v>
      </c>
      <c r="C14" s="154">
        <f>SUM(C15:C17)</f>
        <v>0</v>
      </c>
      <c r="D14" s="154">
        <f t="shared" ref="D14:F14" si="3">SUM(D15:D17)</f>
        <v>0</v>
      </c>
      <c r="E14" s="154">
        <f t="shared" si="3"/>
        <v>0</v>
      </c>
      <c r="F14" s="154">
        <f t="shared" si="3"/>
        <v>0</v>
      </c>
    </row>
    <row r="15" spans="1:6" x14ac:dyDescent="0.25">
      <c r="A15" s="120">
        <v>42121</v>
      </c>
      <c r="B15" s="121" t="s">
        <v>249</v>
      </c>
      <c r="C15" s="122"/>
      <c r="D15" s="122"/>
      <c r="E15" s="122"/>
      <c r="F15" s="122"/>
    </row>
    <row r="16" spans="1:6" x14ac:dyDescent="0.25">
      <c r="A16" s="120">
        <v>42122</v>
      </c>
      <c r="B16" s="121" t="s">
        <v>250</v>
      </c>
      <c r="C16" s="122"/>
      <c r="D16" s="122"/>
      <c r="E16" s="122"/>
      <c r="F16" s="122"/>
    </row>
    <row r="17" spans="1:6" x14ac:dyDescent="0.25">
      <c r="A17" s="120">
        <v>42123</v>
      </c>
      <c r="B17" s="121" t="s">
        <v>251</v>
      </c>
      <c r="C17" s="122"/>
      <c r="D17" s="122"/>
      <c r="E17" s="122"/>
      <c r="F17" s="122"/>
    </row>
    <row r="18" spans="1:6" x14ac:dyDescent="0.25">
      <c r="A18" s="297">
        <v>422</v>
      </c>
      <c r="B18" s="118" t="s">
        <v>215</v>
      </c>
      <c r="C18" s="119">
        <f>C19+C27</f>
        <v>0</v>
      </c>
      <c r="D18" s="119">
        <f t="shared" ref="D18:F18" si="4">D19+D27</f>
        <v>0</v>
      </c>
      <c r="E18" s="119">
        <f t="shared" si="4"/>
        <v>0</v>
      </c>
      <c r="F18" s="119">
        <f t="shared" si="4"/>
        <v>0</v>
      </c>
    </row>
    <row r="19" spans="1:6" x14ac:dyDescent="0.25">
      <c r="A19" s="297">
        <v>4221</v>
      </c>
      <c r="B19" s="118" t="s">
        <v>132</v>
      </c>
      <c r="C19" s="119">
        <f>SUM(C20:C26)</f>
        <v>0</v>
      </c>
      <c r="D19" s="119">
        <f t="shared" ref="D19:F19" si="5">SUM(D20:D26)</f>
        <v>0</v>
      </c>
      <c r="E19" s="119">
        <f t="shared" si="5"/>
        <v>0</v>
      </c>
      <c r="F19" s="119">
        <f t="shared" si="5"/>
        <v>0</v>
      </c>
    </row>
    <row r="20" spans="1:6" x14ac:dyDescent="0.25">
      <c r="A20" s="298">
        <v>42211</v>
      </c>
      <c r="B20" s="121" t="s">
        <v>253</v>
      </c>
      <c r="C20" s="122"/>
      <c r="D20" s="122"/>
      <c r="E20" s="122"/>
      <c r="F20" s="122"/>
    </row>
    <row r="21" spans="1:6" x14ac:dyDescent="0.25">
      <c r="A21" s="298">
        <v>42212</v>
      </c>
      <c r="B21" s="121" t="s">
        <v>281</v>
      </c>
      <c r="C21" s="122"/>
      <c r="D21" s="122"/>
      <c r="E21" s="122"/>
      <c r="F21" s="122"/>
    </row>
    <row r="22" spans="1:6" x14ac:dyDescent="0.25">
      <c r="A22" s="298">
        <v>42213</v>
      </c>
      <c r="B22" s="121" t="s">
        <v>254</v>
      </c>
      <c r="C22" s="122"/>
      <c r="D22" s="122"/>
      <c r="E22" s="122"/>
      <c r="F22" s="122"/>
    </row>
    <row r="23" spans="1:6" x14ac:dyDescent="0.25">
      <c r="A23" s="298">
        <v>42214</v>
      </c>
      <c r="B23" s="121" t="s">
        <v>255</v>
      </c>
      <c r="C23" s="122"/>
      <c r="D23" s="122"/>
      <c r="E23" s="122"/>
      <c r="F23" s="122"/>
    </row>
    <row r="24" spans="1:6" x14ac:dyDescent="0.25">
      <c r="A24" s="298">
        <v>42215</v>
      </c>
      <c r="B24" s="121" t="s">
        <v>256</v>
      </c>
      <c r="C24" s="122"/>
      <c r="D24" s="122"/>
      <c r="E24" s="122"/>
      <c r="F24" s="122"/>
    </row>
    <row r="25" spans="1:6" x14ac:dyDescent="0.25">
      <c r="A25" s="298">
        <v>42216</v>
      </c>
      <c r="B25" s="121" t="s">
        <v>257</v>
      </c>
      <c r="C25" s="122"/>
      <c r="D25" s="122"/>
      <c r="E25" s="122"/>
      <c r="F25" s="122"/>
    </row>
    <row r="26" spans="1:6" x14ac:dyDescent="0.25">
      <c r="A26" s="298">
        <v>42217</v>
      </c>
      <c r="B26" s="121" t="s">
        <v>258</v>
      </c>
      <c r="C26" s="122"/>
      <c r="D26" s="122"/>
      <c r="E26" s="122"/>
      <c r="F26" s="122"/>
    </row>
    <row r="27" spans="1:6" x14ac:dyDescent="0.25">
      <c r="A27" s="297">
        <v>4222</v>
      </c>
      <c r="B27" s="118" t="s">
        <v>138</v>
      </c>
      <c r="C27" s="119">
        <f>SUM(C28:C38)</f>
        <v>0</v>
      </c>
      <c r="D27" s="119">
        <f t="shared" ref="D27:F27" si="6">SUM(D28:D38)</f>
        <v>0</v>
      </c>
      <c r="E27" s="119">
        <f t="shared" si="6"/>
        <v>0</v>
      </c>
      <c r="F27" s="119">
        <f t="shared" si="6"/>
        <v>0</v>
      </c>
    </row>
    <row r="28" spans="1:6" x14ac:dyDescent="0.25">
      <c r="A28" s="298">
        <v>42221</v>
      </c>
      <c r="B28" s="121" t="s">
        <v>282</v>
      </c>
      <c r="C28" s="122"/>
      <c r="D28" s="122"/>
      <c r="E28" s="122"/>
      <c r="F28" s="122"/>
    </row>
    <row r="29" spans="1:6" x14ac:dyDescent="0.25">
      <c r="A29" s="298">
        <v>42222</v>
      </c>
      <c r="B29" s="121" t="s">
        <v>283</v>
      </c>
      <c r="C29" s="122"/>
      <c r="D29" s="122"/>
      <c r="E29" s="122"/>
      <c r="F29" s="122"/>
    </row>
    <row r="30" spans="1:6" x14ac:dyDescent="0.25">
      <c r="A30" s="298">
        <v>42223</v>
      </c>
      <c r="B30" s="121" t="s">
        <v>261</v>
      </c>
      <c r="C30" s="122"/>
      <c r="D30" s="122"/>
      <c r="E30" s="122"/>
      <c r="F30" s="122"/>
    </row>
    <row r="31" spans="1:6" x14ac:dyDescent="0.25">
      <c r="A31" s="298">
        <v>42224</v>
      </c>
      <c r="B31" s="121" t="s">
        <v>262</v>
      </c>
      <c r="C31" s="122"/>
      <c r="D31" s="122"/>
      <c r="E31" s="122"/>
      <c r="F31" s="122"/>
    </row>
    <row r="32" spans="1:6" x14ac:dyDescent="0.25">
      <c r="A32" s="298">
        <v>42225</v>
      </c>
      <c r="B32" s="121" t="s">
        <v>263</v>
      </c>
      <c r="C32" s="122"/>
      <c r="D32" s="122"/>
      <c r="E32" s="122"/>
      <c r="F32" s="122"/>
    </row>
    <row r="33" spans="1:6" x14ac:dyDescent="0.25">
      <c r="A33" s="298">
        <v>42226</v>
      </c>
      <c r="B33" s="121" t="s">
        <v>264</v>
      </c>
      <c r="C33" s="122"/>
      <c r="D33" s="122"/>
      <c r="E33" s="122"/>
      <c r="F33" s="122"/>
    </row>
    <row r="34" spans="1:6" x14ac:dyDescent="0.25">
      <c r="A34" s="301">
        <v>42227</v>
      </c>
      <c r="B34" s="122" t="s">
        <v>748</v>
      </c>
      <c r="C34" s="122"/>
      <c r="D34" s="122"/>
      <c r="E34" s="122"/>
      <c r="F34" s="122"/>
    </row>
    <row r="35" spans="1:6" x14ac:dyDescent="0.25">
      <c r="A35" s="107">
        <v>42228</v>
      </c>
      <c r="B35" s="155" t="s">
        <v>805</v>
      </c>
      <c r="C35" s="122"/>
      <c r="D35" s="122"/>
      <c r="E35" s="122"/>
      <c r="F35" s="122"/>
    </row>
    <row r="36" spans="1:6" x14ac:dyDescent="0.25">
      <c r="A36" s="301">
        <v>42229</v>
      </c>
      <c r="B36" s="155" t="s">
        <v>806</v>
      </c>
      <c r="C36" s="122"/>
      <c r="D36" s="122"/>
      <c r="E36" s="122"/>
      <c r="F36" s="122"/>
    </row>
    <row r="37" spans="1:6" x14ac:dyDescent="0.25">
      <c r="A37" s="301">
        <v>42230</v>
      </c>
      <c r="B37" s="155" t="s">
        <v>807</v>
      </c>
      <c r="C37" s="122"/>
      <c r="D37" s="122"/>
      <c r="E37" s="122"/>
      <c r="F37" s="122"/>
    </row>
    <row r="38" spans="1:6" x14ac:dyDescent="0.25">
      <c r="A38" s="115">
        <v>42231</v>
      </c>
      <c r="B38" s="155" t="s">
        <v>777</v>
      </c>
      <c r="C38" s="122"/>
      <c r="D38" s="122"/>
      <c r="E38" s="122"/>
      <c r="F38" s="122"/>
    </row>
    <row r="42" spans="1:6" ht="35.25" customHeight="1" x14ac:dyDescent="0.25">
      <c r="B42" s="471" t="s">
        <v>1346</v>
      </c>
      <c r="C42" s="471"/>
      <c r="D42" s="471"/>
      <c r="E42" s="471"/>
      <c r="F42" s="471"/>
    </row>
  </sheetData>
  <mergeCells count="2">
    <mergeCell ref="A3:F3"/>
    <mergeCell ref="B42:F42"/>
  </mergeCells>
  <pageMargins left="0.25" right="0.25" top="0.42" bottom="0.75" header="0.3" footer="0.3"/>
  <pageSetup paperSize="9" scale="76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W892"/>
  <sheetViews>
    <sheetView topLeftCell="J1" workbookViewId="0">
      <selection activeCell="R4" sqref="R4"/>
    </sheetView>
  </sheetViews>
  <sheetFormatPr defaultColWidth="9.140625" defaultRowHeight="15" x14ac:dyDescent="0.25"/>
  <cols>
    <col min="1" max="1" width="9" style="18" bestFit="1" customWidth="1"/>
    <col min="2" max="2" width="11.140625" style="18" bestFit="1" customWidth="1"/>
    <col min="3" max="3" width="12" style="18" customWidth="1"/>
    <col min="4" max="4" width="25.7109375" style="18" customWidth="1"/>
    <col min="5" max="5" width="15.140625" style="18" bestFit="1" customWidth="1"/>
    <col min="6" max="6" width="20.7109375" style="18" customWidth="1"/>
    <col min="7" max="7" width="15.42578125" style="18" customWidth="1"/>
    <col min="8" max="8" width="14" style="18" customWidth="1"/>
    <col min="9" max="9" width="15.28515625" style="18" customWidth="1"/>
    <col min="10" max="10" width="23" style="18" customWidth="1"/>
    <col min="11" max="11" width="12.140625" style="18" customWidth="1"/>
    <col min="12" max="12" width="31.85546875" style="18" customWidth="1"/>
    <col min="13" max="13" width="13.28515625" style="18" customWidth="1"/>
    <col min="14" max="14" width="11" style="18" customWidth="1"/>
    <col min="15" max="15" width="20.7109375" style="18" customWidth="1"/>
    <col min="16" max="16" width="18" style="18" customWidth="1"/>
    <col min="17" max="17" width="14.85546875" style="18" bestFit="1" customWidth="1"/>
    <col min="18" max="19" width="18.42578125" style="18" customWidth="1"/>
    <col min="20" max="20" width="13.5703125" style="18" customWidth="1"/>
    <col min="21" max="21" width="13.85546875" style="18" customWidth="1"/>
    <col min="22" max="16384" width="9.140625" style="18"/>
  </cols>
  <sheetData>
    <row r="2" spans="1:23" x14ac:dyDescent="0.25">
      <c r="A2" s="46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469"/>
    </row>
    <row r="3" spans="1:23" ht="19.5" customHeight="1" x14ac:dyDescent="0.2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</row>
    <row r="4" spans="1:23" ht="30" x14ac:dyDescent="0.25">
      <c r="A4" s="180" t="s">
        <v>37</v>
      </c>
      <c r="B4" s="180" t="s">
        <v>27</v>
      </c>
      <c r="C4" s="180" t="s">
        <v>28</v>
      </c>
      <c r="D4" s="180" t="s">
        <v>0</v>
      </c>
      <c r="E4" s="180" t="s">
        <v>60</v>
      </c>
      <c r="F4" s="180" t="s">
        <v>90</v>
      </c>
      <c r="G4" s="180" t="s">
        <v>89</v>
      </c>
      <c r="H4" s="180" t="s">
        <v>38</v>
      </c>
      <c r="I4" s="180" t="s">
        <v>39</v>
      </c>
      <c r="J4" s="180" t="s">
        <v>40</v>
      </c>
      <c r="K4" s="180" t="s">
        <v>118</v>
      </c>
      <c r="L4" s="180" t="s">
        <v>43</v>
      </c>
      <c r="M4" s="180" t="s">
        <v>41</v>
      </c>
      <c r="N4" s="180" t="s">
        <v>119</v>
      </c>
      <c r="O4" s="180" t="s">
        <v>120</v>
      </c>
      <c r="P4" s="180" t="s">
        <v>34</v>
      </c>
      <c r="Q4" s="180" t="s">
        <v>115</v>
      </c>
      <c r="R4" s="180" t="s">
        <v>116</v>
      </c>
      <c r="S4" s="181" t="s">
        <v>121</v>
      </c>
      <c r="T4" s="181" t="s">
        <v>42</v>
      </c>
      <c r="U4" s="181" t="s">
        <v>88</v>
      </c>
    </row>
    <row r="5" spans="1:23" x14ac:dyDescent="0.25">
      <c r="A5" s="182"/>
      <c r="B5" s="183"/>
      <c r="C5" s="184"/>
      <c r="D5" s="184"/>
      <c r="E5" s="184"/>
      <c r="F5" s="184"/>
      <c r="G5" s="184"/>
      <c r="H5" s="184"/>
      <c r="I5" s="184"/>
      <c r="J5" s="185"/>
      <c r="K5" s="186"/>
      <c r="L5" s="187"/>
      <c r="M5" s="186"/>
      <c r="N5" s="184"/>
      <c r="O5" s="184"/>
      <c r="P5" s="184"/>
      <c r="Q5" s="184"/>
      <c r="R5" s="184"/>
      <c r="S5" s="106"/>
      <c r="T5" s="106"/>
      <c r="U5" s="106"/>
    </row>
    <row r="6" spans="1:23" x14ac:dyDescent="0.25">
      <c r="A6" s="188"/>
      <c r="B6" s="189"/>
      <c r="C6" s="190"/>
      <c r="D6" s="190"/>
      <c r="E6" s="190"/>
      <c r="F6" s="190"/>
      <c r="G6" s="190"/>
      <c r="H6" s="190"/>
      <c r="I6" s="190"/>
      <c r="J6" s="191" t="s">
        <v>739</v>
      </c>
      <c r="K6" s="188"/>
      <c r="L6" s="190"/>
      <c r="M6" s="188"/>
      <c r="N6" s="190"/>
      <c r="O6" s="191" t="s">
        <v>739</v>
      </c>
      <c r="P6" s="190"/>
      <c r="Q6" s="190"/>
      <c r="R6" s="190"/>
      <c r="S6" s="106"/>
      <c r="T6" s="106"/>
      <c r="U6" s="106"/>
    </row>
    <row r="7" spans="1:23" x14ac:dyDescent="0.25">
      <c r="A7" s="24"/>
      <c r="B7" s="177"/>
      <c r="C7" s="23"/>
      <c r="D7" s="23"/>
      <c r="E7" s="23"/>
      <c r="F7" s="23"/>
      <c r="G7" s="23"/>
      <c r="H7" s="23"/>
      <c r="I7" s="23"/>
      <c r="J7" s="178"/>
      <c r="K7" s="24"/>
      <c r="L7" s="23"/>
      <c r="M7" s="24"/>
      <c r="N7" s="23"/>
      <c r="O7" s="23"/>
      <c r="P7" s="23"/>
      <c r="Q7" s="23"/>
      <c r="R7" s="23"/>
      <c r="W7" s="39"/>
    </row>
    <row r="8" spans="1:23" x14ac:dyDescent="0.25">
      <c r="A8" s="24"/>
      <c r="B8" s="177"/>
      <c r="C8" s="23"/>
      <c r="D8" s="23"/>
      <c r="E8" s="23"/>
      <c r="F8" s="23"/>
      <c r="G8" s="23"/>
      <c r="H8" s="23"/>
      <c r="I8" s="23"/>
      <c r="J8" s="178"/>
      <c r="K8" s="24"/>
      <c r="L8" s="23"/>
      <c r="M8" s="24"/>
      <c r="N8" s="23"/>
      <c r="O8" s="23"/>
      <c r="P8" s="23"/>
      <c r="Q8" s="23"/>
      <c r="R8" s="23"/>
    </row>
    <row r="9" spans="1:23" ht="15.75" thickBot="1" x14ac:dyDescent="0.3">
      <c r="A9" s="24"/>
      <c r="B9" s="177"/>
      <c r="C9" s="23"/>
      <c r="D9" s="23"/>
      <c r="E9" s="23"/>
      <c r="F9" s="23"/>
      <c r="G9" s="23"/>
      <c r="H9" s="23"/>
      <c r="I9" s="23"/>
      <c r="J9" s="178"/>
      <c r="K9" s="24"/>
      <c r="L9" s="23"/>
      <c r="M9" s="24"/>
      <c r="N9" s="23"/>
      <c r="O9" s="23"/>
      <c r="P9" s="23"/>
      <c r="Q9" s="23"/>
      <c r="R9" s="23"/>
      <c r="V9" s="479" t="s">
        <v>88</v>
      </c>
      <c r="W9" s="480"/>
    </row>
    <row r="10" spans="1:23" ht="15.75" thickTop="1" x14ac:dyDescent="0.25">
      <c r="A10" s="24"/>
      <c r="B10" s="177"/>
      <c r="C10" s="23"/>
      <c r="D10" s="23"/>
      <c r="E10" s="23"/>
      <c r="F10" s="23"/>
      <c r="G10" s="23"/>
      <c r="H10" s="23"/>
      <c r="I10" s="23"/>
      <c r="J10" s="178"/>
      <c r="K10" s="24"/>
      <c r="L10" s="23"/>
      <c r="M10" s="24"/>
      <c r="N10" s="23"/>
      <c r="O10" s="23"/>
      <c r="P10" s="23"/>
      <c r="Q10" s="23"/>
      <c r="R10" s="23"/>
      <c r="V10" s="179" t="s">
        <v>730</v>
      </c>
      <c r="W10" s="179" t="s">
        <v>708</v>
      </c>
    </row>
    <row r="11" spans="1:23" x14ac:dyDescent="0.25">
      <c r="A11" s="24"/>
      <c r="B11" s="177"/>
      <c r="C11" s="23"/>
      <c r="D11" s="23"/>
      <c r="E11" s="23"/>
      <c r="F11" s="23"/>
      <c r="G11" s="23"/>
      <c r="H11" s="23"/>
      <c r="I11" s="23"/>
      <c r="J11" s="178"/>
      <c r="K11" s="24"/>
      <c r="L11" s="23"/>
      <c r="M11" s="24"/>
      <c r="N11" s="23"/>
      <c r="O11" s="23"/>
      <c r="P11" s="23"/>
      <c r="Q11" s="23"/>
      <c r="R11" s="23"/>
      <c r="V11" s="176" t="s">
        <v>731</v>
      </c>
      <c r="W11" s="176" t="s">
        <v>709</v>
      </c>
    </row>
    <row r="12" spans="1:23" x14ac:dyDescent="0.25">
      <c r="A12" s="24"/>
      <c r="B12" s="177"/>
      <c r="C12" s="23"/>
      <c r="D12" s="23"/>
      <c r="E12" s="23"/>
      <c r="F12" s="23"/>
      <c r="G12" s="23"/>
      <c r="H12" s="23"/>
      <c r="I12" s="23"/>
      <c r="J12" s="178"/>
      <c r="K12" s="24"/>
      <c r="L12" s="23"/>
      <c r="M12" s="24"/>
      <c r="N12" s="23"/>
      <c r="O12" s="23"/>
      <c r="P12" s="23"/>
      <c r="Q12" s="23"/>
      <c r="V12" s="176" t="s">
        <v>710</v>
      </c>
      <c r="W12" s="176" t="s">
        <v>712</v>
      </c>
    </row>
    <row r="13" spans="1:23" x14ac:dyDescent="0.25">
      <c r="A13" s="24"/>
      <c r="B13" s="177"/>
      <c r="C13" s="23"/>
      <c r="D13" s="23"/>
      <c r="E13" s="23"/>
      <c r="F13" s="23"/>
      <c r="G13" s="23"/>
      <c r="H13" s="23"/>
      <c r="I13" s="23"/>
      <c r="J13" s="178"/>
      <c r="K13" s="24"/>
      <c r="L13" s="23"/>
      <c r="M13" s="24"/>
      <c r="N13" s="23"/>
      <c r="O13" s="23"/>
      <c r="P13" s="23"/>
      <c r="Q13" s="23"/>
      <c r="V13" s="176" t="s">
        <v>711</v>
      </c>
      <c r="W13" s="176" t="s">
        <v>713</v>
      </c>
    </row>
    <row r="14" spans="1:23" x14ac:dyDescent="0.25">
      <c r="A14" s="24"/>
      <c r="B14" s="177"/>
      <c r="C14" s="23"/>
      <c r="D14" s="23"/>
      <c r="E14" s="23"/>
      <c r="F14" s="23"/>
      <c r="G14" s="23"/>
      <c r="H14" s="23"/>
      <c r="I14" s="23"/>
      <c r="J14" s="178"/>
      <c r="K14" s="24"/>
      <c r="L14" s="23"/>
      <c r="M14" s="24"/>
      <c r="N14" s="23"/>
      <c r="O14" s="23"/>
      <c r="P14" s="23"/>
      <c r="Q14" s="23"/>
      <c r="V14" s="176" t="s">
        <v>725</v>
      </c>
      <c r="W14" s="176" t="s">
        <v>714</v>
      </c>
    </row>
    <row r="15" spans="1:23" x14ac:dyDescent="0.25">
      <c r="A15" s="24"/>
      <c r="B15" s="177"/>
      <c r="C15" s="23"/>
      <c r="D15" s="23"/>
      <c r="E15" s="23"/>
      <c r="F15" s="23"/>
      <c r="G15" s="23"/>
      <c r="H15" s="23"/>
      <c r="I15" s="23"/>
      <c r="J15" s="178"/>
      <c r="K15" s="24"/>
      <c r="L15" s="23"/>
      <c r="M15" s="24"/>
      <c r="N15" s="23"/>
      <c r="O15" s="23"/>
      <c r="P15" s="23"/>
      <c r="Q15" s="23"/>
      <c r="V15" s="176" t="s">
        <v>726</v>
      </c>
      <c r="W15" s="176" t="s">
        <v>715</v>
      </c>
    </row>
    <row r="16" spans="1:23" x14ac:dyDescent="0.25">
      <c r="A16" s="24"/>
      <c r="B16" s="177"/>
      <c r="C16" s="23"/>
      <c r="D16" s="23"/>
      <c r="E16" s="23"/>
      <c r="F16" s="23"/>
      <c r="G16" s="23"/>
      <c r="H16" s="23"/>
      <c r="I16" s="23"/>
      <c r="J16" s="178"/>
      <c r="K16" s="24"/>
      <c r="L16" s="23"/>
      <c r="M16" s="24"/>
      <c r="N16" s="23"/>
      <c r="O16" s="23"/>
      <c r="P16" s="23"/>
      <c r="Q16" s="23"/>
      <c r="V16" s="176" t="s">
        <v>727</v>
      </c>
      <c r="W16" s="176" t="s">
        <v>716</v>
      </c>
    </row>
    <row r="17" spans="1:23" x14ac:dyDescent="0.25">
      <c r="A17" s="24"/>
      <c r="B17" s="177"/>
      <c r="C17" s="23"/>
      <c r="D17" s="23"/>
      <c r="E17" s="23"/>
      <c r="F17" s="23"/>
      <c r="G17" s="23"/>
      <c r="H17" s="23"/>
      <c r="I17" s="23"/>
      <c r="J17" s="178"/>
      <c r="K17" s="24"/>
      <c r="L17" s="23"/>
      <c r="M17" s="24"/>
      <c r="N17" s="23"/>
      <c r="O17" s="23"/>
      <c r="P17" s="23"/>
      <c r="Q17" s="23"/>
      <c r="V17" s="176" t="s">
        <v>728</v>
      </c>
      <c r="W17" s="176" t="s">
        <v>122</v>
      </c>
    </row>
    <row r="18" spans="1:23" x14ac:dyDescent="0.25">
      <c r="A18" s="24"/>
      <c r="B18" s="177"/>
      <c r="C18" s="23"/>
      <c r="D18" s="23"/>
      <c r="E18" s="23"/>
      <c r="F18" s="23"/>
      <c r="G18" s="23"/>
      <c r="H18" s="23"/>
      <c r="I18" s="23"/>
      <c r="J18" s="178"/>
      <c r="K18" s="24"/>
      <c r="L18" s="23"/>
      <c r="M18" s="24"/>
      <c r="N18" s="23"/>
      <c r="O18" s="23"/>
      <c r="P18" s="23"/>
      <c r="Q18" s="23"/>
      <c r="V18" s="176" t="s">
        <v>729</v>
      </c>
      <c r="W18" s="176" t="s">
        <v>733</v>
      </c>
    </row>
    <row r="19" spans="1:23" x14ac:dyDescent="0.25">
      <c r="A19" s="24"/>
      <c r="B19" s="177"/>
      <c r="C19" s="23"/>
      <c r="D19" s="23"/>
      <c r="E19" s="23"/>
      <c r="F19" s="23"/>
      <c r="G19" s="23"/>
      <c r="H19" s="23"/>
      <c r="I19" s="23"/>
      <c r="J19" s="178"/>
      <c r="K19" s="24"/>
      <c r="L19" s="23"/>
      <c r="M19" s="24"/>
      <c r="N19" s="23"/>
      <c r="O19" s="23"/>
      <c r="P19" s="23"/>
      <c r="Q19" s="23"/>
      <c r="V19" s="176" t="s">
        <v>717</v>
      </c>
      <c r="W19" s="176" t="s">
        <v>718</v>
      </c>
    </row>
    <row r="20" spans="1:23" x14ac:dyDescent="0.25">
      <c r="A20" s="24"/>
      <c r="B20" s="177"/>
      <c r="C20" s="23"/>
      <c r="D20" s="23"/>
      <c r="E20" s="23"/>
      <c r="F20" s="23"/>
      <c r="G20" s="23"/>
      <c r="H20" s="23"/>
      <c r="I20" s="23"/>
      <c r="J20" s="178"/>
      <c r="K20" s="24"/>
      <c r="L20" s="23"/>
      <c r="M20" s="24"/>
      <c r="N20" s="23"/>
      <c r="O20" s="23"/>
      <c r="P20" s="23"/>
      <c r="Q20" s="23"/>
      <c r="V20" s="176" t="s">
        <v>724</v>
      </c>
      <c r="W20" s="176" t="s">
        <v>100</v>
      </c>
    </row>
    <row r="21" spans="1:23" x14ac:dyDescent="0.25">
      <c r="A21" s="24"/>
      <c r="B21" s="177"/>
      <c r="C21" s="23"/>
      <c r="D21" s="23"/>
      <c r="E21" s="23"/>
      <c r="F21" s="23"/>
      <c r="G21" s="23"/>
      <c r="H21" s="23"/>
      <c r="I21" s="23"/>
      <c r="J21" s="178"/>
      <c r="K21" s="24"/>
      <c r="L21" s="23"/>
      <c r="M21" s="24"/>
      <c r="N21" s="23"/>
      <c r="O21" s="23"/>
      <c r="P21" s="23"/>
      <c r="Q21" s="23"/>
      <c r="V21" s="176" t="s">
        <v>719</v>
      </c>
      <c r="W21" s="176" t="s">
        <v>723</v>
      </c>
    </row>
    <row r="22" spans="1:23" x14ac:dyDescent="0.25">
      <c r="A22" s="24"/>
      <c r="B22" s="177"/>
      <c r="C22" s="23"/>
      <c r="D22" s="23"/>
      <c r="E22" s="23"/>
      <c r="F22" s="23"/>
      <c r="G22" s="23"/>
      <c r="H22" s="23"/>
      <c r="I22" s="23"/>
      <c r="J22" s="178"/>
      <c r="K22" s="24"/>
      <c r="L22" s="23"/>
      <c r="M22" s="24"/>
      <c r="N22" s="23"/>
      <c r="O22" s="23"/>
      <c r="P22" s="23"/>
      <c r="Q22" s="23"/>
      <c r="V22" s="176" t="s">
        <v>720</v>
      </c>
      <c r="W22" s="176" t="s">
        <v>722</v>
      </c>
    </row>
    <row r="23" spans="1:23" x14ac:dyDescent="0.25">
      <c r="A23" s="24"/>
      <c r="B23" s="177"/>
      <c r="C23" s="23"/>
      <c r="D23" s="23"/>
      <c r="E23" s="23"/>
      <c r="F23" s="23"/>
      <c r="G23" s="23"/>
      <c r="H23" s="23"/>
      <c r="I23" s="23"/>
      <c r="J23" s="178"/>
      <c r="K23" s="24"/>
      <c r="L23" s="23"/>
      <c r="M23" s="24"/>
      <c r="N23" s="23"/>
      <c r="O23" s="23"/>
      <c r="P23" s="23"/>
      <c r="Q23" s="23"/>
      <c r="V23" s="176" t="s">
        <v>732</v>
      </c>
      <c r="W23" s="176" t="s">
        <v>721</v>
      </c>
    </row>
    <row r="24" spans="1:23" x14ac:dyDescent="0.25">
      <c r="A24" s="24"/>
      <c r="B24" s="177"/>
      <c r="C24" s="23"/>
      <c r="D24" s="23"/>
      <c r="E24" s="23"/>
      <c r="F24" s="23"/>
      <c r="G24" s="23"/>
      <c r="H24" s="23"/>
      <c r="I24" s="23"/>
      <c r="J24" s="178"/>
      <c r="K24" s="24"/>
      <c r="L24" s="23"/>
      <c r="M24" s="24"/>
      <c r="N24" s="23"/>
      <c r="O24" s="23"/>
      <c r="P24" s="23"/>
      <c r="Q24" s="23"/>
    </row>
    <row r="25" spans="1:23" x14ac:dyDescent="0.25">
      <c r="A25" s="24"/>
      <c r="B25" s="177"/>
      <c r="C25" s="23"/>
      <c r="D25" s="23"/>
      <c r="E25" s="23"/>
      <c r="F25" s="23"/>
      <c r="G25" s="23"/>
      <c r="H25" s="23"/>
      <c r="I25" s="23"/>
      <c r="J25" s="178"/>
      <c r="K25" s="24"/>
      <c r="L25" s="23"/>
      <c r="M25" s="24"/>
      <c r="N25" s="23"/>
      <c r="O25" s="23"/>
      <c r="P25" s="23"/>
      <c r="Q25" s="23"/>
    </row>
    <row r="26" spans="1:23" x14ac:dyDescent="0.25">
      <c r="A26" s="24"/>
      <c r="B26" s="177"/>
      <c r="C26" s="23"/>
      <c r="D26" s="23"/>
      <c r="E26" s="23"/>
      <c r="F26" s="23"/>
      <c r="G26" s="23"/>
      <c r="H26" s="23"/>
      <c r="I26" s="23"/>
      <c r="J26" s="178"/>
      <c r="K26" s="24"/>
      <c r="L26" s="23"/>
      <c r="M26" s="24"/>
      <c r="N26" s="23"/>
      <c r="O26" s="23"/>
      <c r="P26" s="23"/>
      <c r="Q26" s="23"/>
    </row>
    <row r="27" spans="1:23" x14ac:dyDescent="0.25">
      <c r="A27" s="24"/>
      <c r="B27" s="177"/>
      <c r="C27" s="23"/>
      <c r="D27" s="23"/>
      <c r="E27" s="23"/>
      <c r="F27" s="23"/>
      <c r="G27" s="23"/>
      <c r="H27" s="23"/>
      <c r="I27" s="23"/>
      <c r="J27" s="178"/>
      <c r="K27" s="24"/>
      <c r="L27" s="23"/>
      <c r="M27" s="24"/>
      <c r="N27" s="23"/>
      <c r="O27" s="23"/>
      <c r="P27" s="23"/>
      <c r="Q27" s="23"/>
      <c r="R27" s="23"/>
    </row>
    <row r="28" spans="1:23" x14ac:dyDescent="0.25">
      <c r="A28" s="24"/>
      <c r="B28" s="177"/>
      <c r="C28" s="23"/>
      <c r="D28" s="23"/>
      <c r="E28" s="23"/>
      <c r="F28" s="23"/>
      <c r="G28" s="23"/>
      <c r="H28" s="23"/>
      <c r="I28" s="23"/>
      <c r="J28" s="178"/>
      <c r="K28" s="24"/>
      <c r="L28" s="23"/>
      <c r="M28" s="24"/>
      <c r="N28" s="23"/>
      <c r="O28" s="23"/>
      <c r="P28" s="23"/>
      <c r="Q28" s="23"/>
      <c r="R28" s="23"/>
    </row>
    <row r="29" spans="1:23" x14ac:dyDescent="0.25">
      <c r="A29" s="24"/>
      <c r="B29" s="177"/>
      <c r="C29" s="23"/>
      <c r="D29" s="23"/>
      <c r="E29" s="23"/>
      <c r="F29" s="23"/>
      <c r="G29" s="23"/>
      <c r="H29" s="23"/>
      <c r="I29" s="23"/>
      <c r="J29" s="178"/>
      <c r="K29" s="24"/>
      <c r="L29" s="23"/>
      <c r="M29" s="24"/>
      <c r="N29" s="23"/>
      <c r="O29" s="23"/>
      <c r="P29" s="23"/>
      <c r="Q29" s="23"/>
      <c r="R29" s="23"/>
    </row>
    <row r="30" spans="1:23" x14ac:dyDescent="0.25">
      <c r="A30" s="24"/>
      <c r="B30" s="177"/>
      <c r="C30" s="23"/>
      <c r="D30" s="23"/>
      <c r="E30" s="23"/>
      <c r="F30" s="23"/>
      <c r="G30" s="23"/>
      <c r="H30" s="23"/>
      <c r="I30" s="23"/>
      <c r="J30" s="178"/>
      <c r="K30" s="24"/>
      <c r="L30" s="23"/>
      <c r="M30" s="24"/>
      <c r="N30" s="23"/>
      <c r="O30" s="23"/>
      <c r="P30" s="23"/>
      <c r="Q30" s="23"/>
      <c r="R30" s="23"/>
    </row>
    <row r="31" spans="1:23" x14ac:dyDescent="0.25">
      <c r="A31" s="24"/>
      <c r="B31" s="177"/>
      <c r="C31" s="23"/>
      <c r="D31" s="23"/>
      <c r="E31" s="23"/>
      <c r="F31" s="23"/>
      <c r="G31" s="23"/>
      <c r="H31" s="23"/>
      <c r="I31" s="23"/>
      <c r="J31" s="178"/>
      <c r="K31" s="24"/>
      <c r="L31" s="23"/>
      <c r="M31" s="24"/>
      <c r="N31" s="23"/>
      <c r="O31" s="23"/>
      <c r="P31" s="23"/>
      <c r="Q31" s="23"/>
      <c r="R31" s="23"/>
    </row>
    <row r="32" spans="1:23" x14ac:dyDescent="0.25">
      <c r="A32" s="24"/>
      <c r="B32" s="177"/>
      <c r="C32" s="23"/>
      <c r="D32" s="23"/>
      <c r="E32" s="23"/>
      <c r="F32" s="23"/>
      <c r="G32" s="23"/>
      <c r="H32" s="23"/>
      <c r="I32" s="23"/>
      <c r="J32" s="178"/>
      <c r="K32" s="24"/>
      <c r="L32" s="23"/>
      <c r="M32" s="24"/>
      <c r="N32" s="23"/>
      <c r="O32" s="23"/>
      <c r="P32" s="23"/>
      <c r="Q32" s="23"/>
      <c r="R32" s="23"/>
    </row>
    <row r="33" spans="1:18" x14ac:dyDescent="0.25">
      <c r="A33" s="24"/>
      <c r="B33" s="177"/>
      <c r="C33" s="23"/>
      <c r="D33" s="23"/>
      <c r="E33" s="23"/>
      <c r="F33" s="23"/>
      <c r="G33" s="23"/>
      <c r="H33" s="23"/>
      <c r="I33" s="23"/>
      <c r="J33" s="178"/>
      <c r="K33" s="24"/>
      <c r="L33" s="23"/>
      <c r="M33" s="24"/>
      <c r="N33" s="23"/>
      <c r="O33" s="23"/>
      <c r="P33" s="23"/>
      <c r="Q33" s="23"/>
      <c r="R33" s="23"/>
    </row>
    <row r="34" spans="1:18" x14ac:dyDescent="0.25">
      <c r="A34" s="24"/>
      <c r="B34" s="177"/>
      <c r="C34" s="23"/>
      <c r="D34" s="23"/>
      <c r="E34" s="23"/>
      <c r="F34" s="23"/>
      <c r="G34" s="23"/>
      <c r="H34" s="23"/>
      <c r="I34" s="23"/>
      <c r="J34" s="178"/>
      <c r="K34" s="24"/>
      <c r="L34" s="23"/>
      <c r="M34" s="24"/>
      <c r="N34" s="23"/>
      <c r="O34" s="23"/>
      <c r="P34" s="23"/>
      <c r="Q34" s="23"/>
      <c r="R34" s="23"/>
    </row>
    <row r="35" spans="1:18" x14ac:dyDescent="0.25">
      <c r="A35" s="24"/>
      <c r="B35" s="177"/>
      <c r="C35" s="23"/>
      <c r="D35" s="23"/>
      <c r="E35" s="23"/>
      <c r="F35" s="23"/>
      <c r="G35" s="23"/>
      <c r="H35" s="23"/>
      <c r="I35" s="23"/>
      <c r="J35" s="178"/>
      <c r="K35" s="24"/>
      <c r="L35" s="23"/>
      <c r="M35" s="24"/>
      <c r="N35" s="23"/>
      <c r="O35" s="23"/>
      <c r="P35" s="23"/>
      <c r="Q35" s="23"/>
      <c r="R35" s="23"/>
    </row>
    <row r="36" spans="1:18" x14ac:dyDescent="0.25">
      <c r="A36" s="24"/>
      <c r="B36" s="177"/>
      <c r="C36" s="23"/>
      <c r="D36" s="23"/>
      <c r="E36" s="23"/>
      <c r="F36" s="23"/>
      <c r="G36" s="23"/>
      <c r="H36" s="23"/>
      <c r="I36" s="23"/>
      <c r="J36" s="178"/>
      <c r="K36" s="24"/>
      <c r="L36" s="23"/>
      <c r="M36" s="24"/>
      <c r="N36" s="23"/>
      <c r="O36" s="23"/>
      <c r="P36" s="23"/>
      <c r="Q36" s="23"/>
      <c r="R36" s="23"/>
    </row>
    <row r="37" spans="1:18" x14ac:dyDescent="0.25">
      <c r="A37" s="24"/>
      <c r="B37" s="177"/>
      <c r="C37" s="23"/>
      <c r="D37" s="23"/>
      <c r="E37" s="23"/>
      <c r="F37" s="23"/>
      <c r="G37" s="23"/>
      <c r="H37" s="23"/>
      <c r="I37" s="23"/>
      <c r="J37" s="178"/>
      <c r="K37" s="24"/>
      <c r="L37" s="23"/>
      <c r="M37" s="24"/>
      <c r="N37" s="23"/>
      <c r="O37" s="23"/>
      <c r="P37" s="23"/>
      <c r="Q37" s="23"/>
      <c r="R37" s="23"/>
    </row>
    <row r="38" spans="1:18" x14ac:dyDescent="0.25">
      <c r="A38" s="24"/>
      <c r="B38" s="177"/>
      <c r="C38" s="23"/>
      <c r="D38" s="23"/>
      <c r="E38" s="23"/>
      <c r="F38" s="23"/>
      <c r="G38" s="23"/>
      <c r="H38" s="23"/>
      <c r="I38" s="23"/>
      <c r="J38" s="178"/>
      <c r="K38" s="24"/>
      <c r="L38" s="23"/>
      <c r="M38" s="24"/>
      <c r="N38" s="23"/>
      <c r="O38" s="23"/>
      <c r="P38" s="23"/>
      <c r="Q38" s="23"/>
      <c r="R38" s="23"/>
    </row>
    <row r="39" spans="1:18" x14ac:dyDescent="0.25">
      <c r="A39" s="24"/>
      <c r="B39" s="177"/>
      <c r="C39" s="23"/>
      <c r="D39" s="23"/>
      <c r="E39" s="23"/>
      <c r="F39" s="23"/>
      <c r="G39" s="23"/>
      <c r="H39" s="23"/>
      <c r="I39" s="23"/>
      <c r="J39" s="178"/>
      <c r="K39" s="24"/>
      <c r="L39" s="23"/>
      <c r="M39" s="24"/>
      <c r="N39" s="23"/>
      <c r="O39" s="23"/>
      <c r="P39" s="23"/>
      <c r="Q39" s="23"/>
      <c r="R39" s="23"/>
    </row>
    <row r="40" spans="1:18" x14ac:dyDescent="0.25">
      <c r="A40" s="24"/>
      <c r="B40" s="177"/>
      <c r="C40" s="23"/>
      <c r="D40" s="23"/>
      <c r="E40" s="23"/>
      <c r="F40" s="23"/>
      <c r="G40" s="23"/>
      <c r="H40" s="23"/>
      <c r="I40" s="23"/>
      <c r="J40" s="178"/>
      <c r="K40" s="24"/>
      <c r="L40" s="23"/>
      <c r="M40" s="24"/>
      <c r="N40" s="23"/>
      <c r="O40" s="23"/>
      <c r="P40" s="23"/>
      <c r="Q40" s="23"/>
      <c r="R40" s="23"/>
    </row>
    <row r="41" spans="1:18" x14ac:dyDescent="0.25">
      <c r="A41" s="24"/>
      <c r="B41" s="177"/>
      <c r="C41" s="23"/>
      <c r="D41" s="23"/>
      <c r="E41" s="23"/>
      <c r="F41" s="23"/>
      <c r="G41" s="23"/>
      <c r="H41" s="23"/>
      <c r="I41" s="23"/>
      <c r="J41" s="178"/>
      <c r="K41" s="24"/>
      <c r="L41" s="23"/>
      <c r="M41" s="24"/>
      <c r="N41" s="23"/>
      <c r="O41" s="23"/>
      <c r="P41" s="23"/>
      <c r="Q41" s="23"/>
      <c r="R41" s="23"/>
    </row>
    <row r="42" spans="1:18" x14ac:dyDescent="0.25">
      <c r="A42" s="24"/>
      <c r="B42" s="177"/>
      <c r="C42" s="23"/>
      <c r="D42" s="23"/>
      <c r="E42" s="23"/>
      <c r="F42" s="23"/>
      <c r="G42" s="23"/>
      <c r="H42" s="23"/>
      <c r="I42" s="23"/>
      <c r="J42" s="178"/>
      <c r="K42" s="24"/>
      <c r="L42" s="23"/>
      <c r="M42" s="24"/>
      <c r="N42" s="23"/>
      <c r="O42" s="23"/>
      <c r="P42" s="23"/>
      <c r="Q42" s="23"/>
      <c r="R42" s="23"/>
    </row>
    <row r="43" spans="1:18" x14ac:dyDescent="0.25">
      <c r="A43" s="24"/>
      <c r="B43" s="177"/>
      <c r="C43" s="23"/>
      <c r="D43" s="23"/>
      <c r="E43" s="23"/>
      <c r="F43" s="23"/>
      <c r="G43" s="23"/>
      <c r="H43" s="23"/>
      <c r="I43" s="23"/>
      <c r="J43" s="178"/>
      <c r="K43" s="24"/>
      <c r="L43" s="23"/>
      <c r="M43" s="24"/>
      <c r="N43" s="23"/>
      <c r="O43" s="23"/>
      <c r="P43" s="23"/>
      <c r="Q43" s="23"/>
      <c r="R43" s="23"/>
    </row>
    <row r="44" spans="1:18" x14ac:dyDescent="0.25">
      <c r="A44" s="24"/>
      <c r="B44" s="177"/>
      <c r="C44" s="23"/>
      <c r="D44" s="23"/>
      <c r="E44" s="23"/>
      <c r="F44" s="23"/>
      <c r="G44" s="23"/>
      <c r="H44" s="23"/>
      <c r="I44" s="23"/>
      <c r="J44" s="178"/>
      <c r="K44" s="24"/>
      <c r="L44" s="23"/>
      <c r="M44" s="24"/>
      <c r="N44" s="23"/>
      <c r="O44" s="23"/>
      <c r="P44" s="23"/>
      <c r="Q44" s="23"/>
      <c r="R44" s="23"/>
    </row>
    <row r="45" spans="1:18" x14ac:dyDescent="0.25">
      <c r="A45" s="24"/>
      <c r="B45" s="177"/>
      <c r="C45" s="23"/>
      <c r="D45" s="23"/>
      <c r="E45" s="23"/>
      <c r="F45" s="23"/>
      <c r="G45" s="23"/>
      <c r="H45" s="23"/>
      <c r="I45" s="23"/>
      <c r="J45" s="178"/>
      <c r="K45" s="24"/>
      <c r="L45" s="23"/>
      <c r="M45" s="24"/>
      <c r="N45" s="23"/>
      <c r="O45" s="23"/>
      <c r="P45" s="23"/>
      <c r="Q45" s="23"/>
      <c r="R45" s="23"/>
    </row>
    <row r="46" spans="1:18" x14ac:dyDescent="0.25">
      <c r="A46" s="24"/>
      <c r="B46" s="177"/>
      <c r="C46" s="23"/>
      <c r="D46" s="23"/>
      <c r="E46" s="23"/>
      <c r="F46" s="23"/>
      <c r="G46" s="23"/>
      <c r="H46" s="23"/>
      <c r="I46" s="23"/>
      <c r="J46" s="178"/>
      <c r="K46" s="24"/>
      <c r="L46" s="23"/>
      <c r="M46" s="24"/>
      <c r="N46" s="23"/>
      <c r="O46" s="23"/>
      <c r="P46" s="23"/>
      <c r="Q46" s="23"/>
      <c r="R46" s="23"/>
    </row>
    <row r="47" spans="1:18" x14ac:dyDescent="0.25">
      <c r="A47" s="24"/>
      <c r="B47" s="177"/>
      <c r="C47" s="23"/>
      <c r="D47" s="23"/>
      <c r="E47" s="23"/>
      <c r="F47" s="23"/>
      <c r="G47" s="23"/>
      <c r="H47" s="23"/>
      <c r="I47" s="23"/>
      <c r="J47" s="178"/>
      <c r="K47" s="24"/>
      <c r="L47" s="23"/>
      <c r="M47" s="24"/>
      <c r="N47" s="23"/>
      <c r="O47" s="23"/>
      <c r="P47" s="23"/>
      <c r="Q47" s="23"/>
      <c r="R47" s="23"/>
    </row>
    <row r="48" spans="1:18" x14ac:dyDescent="0.25">
      <c r="A48" s="24"/>
      <c r="B48" s="177"/>
      <c r="C48" s="23"/>
      <c r="D48" s="23"/>
      <c r="E48" s="23"/>
      <c r="F48" s="23"/>
      <c r="G48" s="23"/>
      <c r="H48" s="23"/>
      <c r="I48" s="23"/>
      <c r="J48" s="178"/>
      <c r="K48" s="24"/>
      <c r="L48" s="23"/>
      <c r="M48" s="24"/>
      <c r="N48" s="23"/>
      <c r="O48" s="23"/>
      <c r="P48" s="23"/>
      <c r="Q48" s="23"/>
      <c r="R48" s="23"/>
    </row>
    <row r="49" spans="1:18" x14ac:dyDescent="0.25">
      <c r="A49" s="24"/>
      <c r="B49" s="177"/>
      <c r="C49" s="23"/>
      <c r="D49" s="23"/>
      <c r="E49" s="23"/>
      <c r="F49" s="23"/>
      <c r="G49" s="23"/>
      <c r="H49" s="23"/>
      <c r="I49" s="23"/>
      <c r="J49" s="178"/>
      <c r="K49" s="24"/>
      <c r="L49" s="23"/>
      <c r="M49" s="24"/>
      <c r="N49" s="23"/>
      <c r="O49" s="23"/>
      <c r="P49" s="23"/>
      <c r="Q49" s="23"/>
      <c r="R49" s="23"/>
    </row>
    <row r="50" spans="1:18" x14ac:dyDescent="0.25">
      <c r="A50" s="24"/>
      <c r="B50" s="177"/>
      <c r="C50" s="23"/>
      <c r="D50" s="23"/>
      <c r="E50" s="23"/>
      <c r="F50" s="23"/>
      <c r="G50" s="23"/>
      <c r="H50" s="23"/>
      <c r="I50" s="23"/>
      <c r="J50" s="178"/>
      <c r="K50" s="24"/>
      <c r="L50" s="23"/>
      <c r="M50" s="24"/>
      <c r="N50" s="23"/>
      <c r="O50" s="23"/>
      <c r="P50" s="23"/>
      <c r="Q50" s="23"/>
      <c r="R50" s="23"/>
    </row>
    <row r="51" spans="1:18" x14ac:dyDescent="0.25">
      <c r="A51" s="24"/>
      <c r="B51" s="177"/>
      <c r="C51" s="23"/>
      <c r="D51" s="23"/>
      <c r="E51" s="23"/>
      <c r="F51" s="23"/>
      <c r="G51" s="23"/>
      <c r="H51" s="23"/>
      <c r="I51" s="23"/>
      <c r="J51" s="178"/>
      <c r="K51" s="24"/>
      <c r="L51" s="23"/>
      <c r="M51" s="24"/>
      <c r="N51" s="23"/>
      <c r="O51" s="23"/>
      <c r="P51" s="23"/>
      <c r="Q51" s="23"/>
      <c r="R51" s="23"/>
    </row>
    <row r="52" spans="1:18" x14ac:dyDescent="0.25">
      <c r="A52" s="24"/>
      <c r="B52" s="177"/>
      <c r="C52" s="23"/>
      <c r="D52" s="23"/>
      <c r="E52" s="23"/>
      <c r="F52" s="23"/>
      <c r="G52" s="23"/>
      <c r="H52" s="23"/>
      <c r="I52" s="23"/>
      <c r="J52" s="178"/>
      <c r="K52" s="24"/>
      <c r="L52" s="23"/>
      <c r="M52" s="24"/>
      <c r="N52" s="23"/>
      <c r="O52" s="23"/>
      <c r="P52" s="23"/>
      <c r="Q52" s="23"/>
      <c r="R52" s="23"/>
    </row>
    <row r="53" spans="1:18" x14ac:dyDescent="0.25">
      <c r="A53" s="24"/>
      <c r="B53" s="177"/>
      <c r="C53" s="23"/>
      <c r="D53" s="23"/>
      <c r="E53" s="23"/>
      <c r="F53" s="23"/>
      <c r="G53" s="23"/>
      <c r="H53" s="23"/>
      <c r="I53" s="23"/>
      <c r="J53" s="178"/>
      <c r="K53" s="24"/>
      <c r="L53" s="23"/>
      <c r="M53" s="24"/>
      <c r="N53" s="23"/>
      <c r="O53" s="23"/>
      <c r="P53" s="23"/>
      <c r="Q53" s="23"/>
      <c r="R53" s="23"/>
    </row>
    <row r="54" spans="1:18" x14ac:dyDescent="0.25">
      <c r="A54" s="24"/>
      <c r="B54" s="177"/>
      <c r="C54" s="23"/>
      <c r="D54" s="23"/>
      <c r="E54" s="23"/>
      <c r="F54" s="23"/>
      <c r="G54" s="23"/>
      <c r="H54" s="23"/>
      <c r="I54" s="23"/>
      <c r="J54" s="178"/>
      <c r="K54" s="24"/>
      <c r="L54" s="23"/>
      <c r="M54" s="24"/>
      <c r="N54" s="23"/>
      <c r="O54" s="23"/>
      <c r="P54" s="23"/>
      <c r="Q54" s="23"/>
      <c r="R54" s="23"/>
    </row>
    <row r="55" spans="1:18" x14ac:dyDescent="0.25">
      <c r="A55" s="24"/>
      <c r="B55" s="177"/>
      <c r="C55" s="23"/>
      <c r="D55" s="23"/>
      <c r="E55" s="23"/>
      <c r="F55" s="23"/>
      <c r="G55" s="23"/>
      <c r="H55" s="23"/>
      <c r="I55" s="23"/>
      <c r="J55" s="178"/>
      <c r="K55" s="24"/>
      <c r="L55" s="23"/>
      <c r="M55" s="24"/>
      <c r="N55" s="23"/>
      <c r="O55" s="23"/>
      <c r="P55" s="23"/>
      <c r="Q55" s="23"/>
      <c r="R55" s="23"/>
    </row>
    <row r="56" spans="1:18" x14ac:dyDescent="0.25">
      <c r="A56" s="24"/>
      <c r="B56" s="177"/>
      <c r="C56" s="23"/>
      <c r="D56" s="23"/>
      <c r="E56" s="23"/>
      <c r="F56" s="23"/>
      <c r="G56" s="23"/>
      <c r="H56" s="23"/>
      <c r="I56" s="23"/>
      <c r="J56" s="178"/>
      <c r="K56" s="24"/>
      <c r="L56" s="23"/>
      <c r="M56" s="24"/>
      <c r="N56" s="23"/>
      <c r="O56" s="23"/>
      <c r="P56" s="23"/>
      <c r="Q56" s="23"/>
      <c r="R56" s="23"/>
    </row>
    <row r="57" spans="1:18" x14ac:dyDescent="0.25">
      <c r="A57" s="24"/>
      <c r="B57" s="177"/>
      <c r="C57" s="23"/>
      <c r="D57" s="23"/>
      <c r="E57" s="23"/>
      <c r="F57" s="23"/>
      <c r="G57" s="23"/>
      <c r="H57" s="23"/>
      <c r="I57" s="23"/>
      <c r="J57" s="178"/>
      <c r="K57" s="24"/>
      <c r="L57" s="23"/>
      <c r="M57" s="24"/>
      <c r="N57" s="23"/>
      <c r="O57" s="23"/>
      <c r="P57" s="23"/>
      <c r="Q57" s="23"/>
      <c r="R57" s="23"/>
    </row>
    <row r="58" spans="1:18" x14ac:dyDescent="0.25">
      <c r="A58" s="24"/>
      <c r="B58" s="177"/>
      <c r="C58" s="23"/>
      <c r="D58" s="23"/>
      <c r="E58" s="23"/>
      <c r="F58" s="23"/>
      <c r="G58" s="23"/>
      <c r="H58" s="23"/>
      <c r="I58" s="23"/>
      <c r="J58" s="178"/>
      <c r="K58" s="24"/>
      <c r="L58" s="23"/>
      <c r="M58" s="24"/>
      <c r="N58" s="23"/>
      <c r="O58" s="23"/>
      <c r="P58" s="23"/>
      <c r="Q58" s="23"/>
      <c r="R58" s="23"/>
    </row>
    <row r="59" spans="1:18" x14ac:dyDescent="0.25">
      <c r="A59" s="24"/>
      <c r="B59" s="177"/>
      <c r="C59" s="23"/>
      <c r="D59" s="23"/>
      <c r="E59" s="23"/>
      <c r="F59" s="23"/>
      <c r="G59" s="23"/>
      <c r="H59" s="23"/>
      <c r="I59" s="23"/>
      <c r="J59" s="178"/>
      <c r="K59" s="24"/>
      <c r="L59" s="23"/>
      <c r="M59" s="24"/>
      <c r="N59" s="23"/>
      <c r="O59" s="23"/>
      <c r="P59" s="23"/>
      <c r="Q59" s="23"/>
      <c r="R59" s="23"/>
    </row>
    <row r="60" spans="1:18" x14ac:dyDescent="0.25">
      <c r="A60" s="24"/>
      <c r="B60" s="177"/>
      <c r="C60" s="23"/>
      <c r="D60" s="23"/>
      <c r="E60" s="23"/>
      <c r="F60" s="23"/>
      <c r="G60" s="23"/>
      <c r="H60" s="23"/>
      <c r="I60" s="23"/>
      <c r="J60" s="178"/>
      <c r="K60" s="24"/>
      <c r="L60" s="23"/>
      <c r="M60" s="24"/>
      <c r="N60" s="23"/>
      <c r="O60" s="23"/>
      <c r="P60" s="23"/>
      <c r="Q60" s="23"/>
      <c r="R60" s="23"/>
    </row>
    <row r="61" spans="1:18" x14ac:dyDescent="0.25">
      <c r="A61" s="24"/>
      <c r="B61" s="177"/>
      <c r="C61" s="23"/>
      <c r="D61" s="23"/>
      <c r="E61" s="23"/>
      <c r="F61" s="23"/>
      <c r="G61" s="23"/>
      <c r="H61" s="23"/>
      <c r="I61" s="23"/>
      <c r="J61" s="178"/>
      <c r="K61" s="24"/>
      <c r="L61" s="23"/>
      <c r="M61" s="24"/>
      <c r="N61" s="23"/>
      <c r="O61" s="23"/>
      <c r="P61" s="23"/>
      <c r="Q61" s="23"/>
      <c r="R61" s="23"/>
    </row>
    <row r="62" spans="1:18" x14ac:dyDescent="0.25">
      <c r="A62" s="24"/>
      <c r="B62" s="177"/>
      <c r="C62" s="23"/>
      <c r="D62" s="23"/>
      <c r="E62" s="23"/>
      <c r="F62" s="23"/>
      <c r="G62" s="23"/>
      <c r="H62" s="23"/>
      <c r="I62" s="23"/>
      <c r="J62" s="178"/>
      <c r="K62" s="24"/>
      <c r="L62" s="23"/>
      <c r="M62" s="24"/>
      <c r="N62" s="23"/>
      <c r="O62" s="23"/>
      <c r="P62" s="23"/>
      <c r="Q62" s="23"/>
      <c r="R62" s="23"/>
    </row>
    <row r="63" spans="1:18" x14ac:dyDescent="0.25">
      <c r="A63" s="24"/>
      <c r="B63" s="177"/>
      <c r="C63" s="23"/>
      <c r="D63" s="23"/>
      <c r="E63" s="23"/>
      <c r="F63" s="23"/>
      <c r="G63" s="23"/>
      <c r="H63" s="23"/>
      <c r="I63" s="23"/>
      <c r="J63" s="178"/>
      <c r="K63" s="24"/>
      <c r="L63" s="23"/>
      <c r="M63" s="24"/>
      <c r="N63" s="23"/>
      <c r="O63" s="23"/>
      <c r="P63" s="23"/>
      <c r="Q63" s="23"/>
      <c r="R63" s="23"/>
    </row>
    <row r="64" spans="1:18" x14ac:dyDescent="0.25">
      <c r="A64" s="24"/>
      <c r="B64" s="177"/>
      <c r="C64" s="23"/>
      <c r="D64" s="23"/>
      <c r="E64" s="23"/>
      <c r="F64" s="23"/>
      <c r="G64" s="23"/>
      <c r="H64" s="23"/>
      <c r="I64" s="23"/>
      <c r="J64" s="178"/>
      <c r="K64" s="24"/>
      <c r="L64" s="23"/>
      <c r="M64" s="24"/>
      <c r="N64" s="23"/>
      <c r="O64" s="23"/>
      <c r="P64" s="23"/>
      <c r="Q64" s="23"/>
      <c r="R64" s="23"/>
    </row>
    <row r="65" spans="1:18" x14ac:dyDescent="0.25">
      <c r="A65" s="24"/>
      <c r="B65" s="177"/>
      <c r="C65" s="23"/>
      <c r="D65" s="23"/>
      <c r="E65" s="23"/>
      <c r="F65" s="23"/>
      <c r="G65" s="23"/>
      <c r="H65" s="23"/>
      <c r="I65" s="23"/>
      <c r="J65" s="178"/>
      <c r="K65" s="24"/>
      <c r="L65" s="23"/>
      <c r="M65" s="24"/>
      <c r="N65" s="23"/>
      <c r="O65" s="23"/>
      <c r="P65" s="23"/>
      <c r="Q65" s="23"/>
      <c r="R65" s="23"/>
    </row>
    <row r="66" spans="1:18" x14ac:dyDescent="0.25">
      <c r="A66" s="24"/>
      <c r="B66" s="177"/>
      <c r="C66" s="23"/>
      <c r="D66" s="23"/>
      <c r="E66" s="23"/>
      <c r="F66" s="23"/>
      <c r="G66" s="23"/>
      <c r="H66" s="23"/>
      <c r="I66" s="23"/>
      <c r="J66" s="178"/>
      <c r="K66" s="24"/>
      <c r="L66" s="23"/>
      <c r="M66" s="24"/>
      <c r="N66" s="23"/>
      <c r="O66" s="23"/>
      <c r="P66" s="23"/>
      <c r="Q66" s="23"/>
      <c r="R66" s="23"/>
    </row>
    <row r="67" spans="1:18" x14ac:dyDescent="0.25">
      <c r="A67" s="24"/>
      <c r="B67" s="177"/>
      <c r="C67" s="23"/>
      <c r="D67" s="23"/>
      <c r="E67" s="23"/>
      <c r="F67" s="23"/>
      <c r="G67" s="23"/>
      <c r="H67" s="23"/>
      <c r="I67" s="23"/>
      <c r="J67" s="178"/>
      <c r="K67" s="24"/>
      <c r="L67" s="23"/>
      <c r="M67" s="24"/>
      <c r="N67" s="23"/>
      <c r="O67" s="23"/>
      <c r="P67" s="23"/>
      <c r="Q67" s="23"/>
      <c r="R67" s="23"/>
    </row>
    <row r="68" spans="1:18" x14ac:dyDescent="0.25">
      <c r="A68" s="24"/>
      <c r="B68" s="177"/>
      <c r="C68" s="23"/>
      <c r="D68" s="23"/>
      <c r="E68" s="23"/>
      <c r="F68" s="23"/>
      <c r="G68" s="23"/>
      <c r="H68" s="23"/>
      <c r="I68" s="23"/>
      <c r="J68" s="178"/>
      <c r="K68" s="24"/>
      <c r="L68" s="23"/>
      <c r="M68" s="24"/>
      <c r="N68" s="23"/>
      <c r="O68" s="23"/>
      <c r="P68" s="23"/>
      <c r="Q68" s="23"/>
      <c r="R68" s="23"/>
    </row>
    <row r="69" spans="1:18" x14ac:dyDescent="0.25">
      <c r="A69" s="24"/>
      <c r="B69" s="177"/>
      <c r="C69" s="23"/>
      <c r="D69" s="23"/>
      <c r="E69" s="23"/>
      <c r="F69" s="23"/>
      <c r="G69" s="23"/>
      <c r="H69" s="23"/>
      <c r="I69" s="23"/>
      <c r="J69" s="178"/>
      <c r="K69" s="24"/>
      <c r="L69" s="23"/>
      <c r="M69" s="24"/>
      <c r="N69" s="23"/>
      <c r="O69" s="23"/>
      <c r="P69" s="23"/>
      <c r="Q69" s="23"/>
      <c r="R69" s="23"/>
    </row>
    <row r="70" spans="1:18" x14ac:dyDescent="0.25">
      <c r="A70" s="24"/>
      <c r="B70" s="177"/>
      <c r="C70" s="23"/>
      <c r="D70" s="23"/>
      <c r="E70" s="23"/>
      <c r="F70" s="23"/>
      <c r="G70" s="23"/>
      <c r="H70" s="23"/>
      <c r="I70" s="23"/>
      <c r="J70" s="178"/>
      <c r="K70" s="24"/>
      <c r="L70" s="23"/>
      <c r="M70" s="24"/>
      <c r="N70" s="23"/>
      <c r="O70" s="23"/>
      <c r="P70" s="23"/>
      <c r="Q70" s="23"/>
      <c r="R70" s="23"/>
    </row>
    <row r="71" spans="1:18" x14ac:dyDescent="0.25">
      <c r="A71" s="24"/>
      <c r="B71" s="177"/>
      <c r="C71" s="23"/>
      <c r="D71" s="23"/>
      <c r="E71" s="23"/>
      <c r="F71" s="23"/>
      <c r="G71" s="23"/>
      <c r="H71" s="23"/>
      <c r="I71" s="23"/>
      <c r="J71" s="178"/>
      <c r="K71" s="24"/>
      <c r="L71" s="23"/>
      <c r="M71" s="24"/>
      <c r="N71" s="23"/>
      <c r="O71" s="23"/>
      <c r="P71" s="23"/>
      <c r="Q71" s="23"/>
      <c r="R71" s="23"/>
    </row>
    <row r="72" spans="1:18" x14ac:dyDescent="0.25">
      <c r="A72" s="24"/>
      <c r="B72" s="177"/>
      <c r="C72" s="23"/>
      <c r="D72" s="23"/>
      <c r="E72" s="23"/>
      <c r="F72" s="23"/>
      <c r="G72" s="23"/>
      <c r="H72" s="23"/>
      <c r="I72" s="23"/>
      <c r="J72" s="178"/>
      <c r="K72" s="24"/>
      <c r="L72" s="23"/>
      <c r="M72" s="24"/>
      <c r="N72" s="23"/>
      <c r="O72" s="23"/>
      <c r="P72" s="23"/>
      <c r="Q72" s="23"/>
      <c r="R72" s="23"/>
    </row>
    <row r="73" spans="1:18" x14ac:dyDescent="0.25">
      <c r="A73" s="24"/>
      <c r="B73" s="177"/>
      <c r="C73" s="23"/>
      <c r="D73" s="23"/>
      <c r="E73" s="23"/>
      <c r="F73" s="23"/>
      <c r="G73" s="23"/>
      <c r="H73" s="23"/>
      <c r="I73" s="23"/>
      <c r="J73" s="178"/>
      <c r="K73" s="24"/>
      <c r="L73" s="23"/>
      <c r="M73" s="24"/>
      <c r="N73" s="23"/>
      <c r="O73" s="23"/>
      <c r="P73" s="23"/>
      <c r="Q73" s="23"/>
      <c r="R73" s="23"/>
    </row>
    <row r="74" spans="1:18" x14ac:dyDescent="0.25">
      <c r="A74" s="24"/>
      <c r="B74" s="177"/>
      <c r="C74" s="23"/>
      <c r="D74" s="23"/>
      <c r="E74" s="23"/>
      <c r="F74" s="23"/>
      <c r="G74" s="23"/>
      <c r="H74" s="23"/>
      <c r="I74" s="23"/>
      <c r="J74" s="178"/>
      <c r="K74" s="24"/>
      <c r="L74" s="23"/>
      <c r="M74" s="24"/>
      <c r="N74" s="23"/>
      <c r="O74" s="23"/>
      <c r="P74" s="23"/>
      <c r="Q74" s="23"/>
      <c r="R74" s="23"/>
    </row>
    <row r="75" spans="1:18" x14ac:dyDescent="0.25">
      <c r="A75" s="24"/>
      <c r="B75" s="177"/>
      <c r="C75" s="23"/>
      <c r="D75" s="23"/>
      <c r="E75" s="23"/>
      <c r="F75" s="23"/>
      <c r="G75" s="23"/>
      <c r="H75" s="23"/>
      <c r="I75" s="23"/>
      <c r="J75" s="178"/>
      <c r="K75" s="24"/>
      <c r="L75" s="23"/>
      <c r="M75" s="24"/>
      <c r="N75" s="23"/>
      <c r="O75" s="23"/>
      <c r="P75" s="23"/>
      <c r="Q75" s="23"/>
      <c r="R75" s="23"/>
    </row>
    <row r="76" spans="1:18" x14ac:dyDescent="0.25">
      <c r="A76" s="24"/>
      <c r="B76" s="177"/>
      <c r="C76" s="23"/>
      <c r="D76" s="23"/>
      <c r="E76" s="23"/>
      <c r="F76" s="23"/>
      <c r="G76" s="23"/>
      <c r="H76" s="23"/>
      <c r="I76" s="23"/>
      <c r="J76" s="178"/>
      <c r="K76" s="24"/>
      <c r="L76" s="23"/>
      <c r="M76" s="24"/>
      <c r="N76" s="23"/>
      <c r="O76" s="23"/>
      <c r="P76" s="23"/>
      <c r="Q76" s="23"/>
      <c r="R76" s="23"/>
    </row>
    <row r="77" spans="1:18" x14ac:dyDescent="0.25">
      <c r="A77" s="24"/>
      <c r="B77" s="177"/>
      <c r="C77" s="23"/>
      <c r="D77" s="23"/>
      <c r="E77" s="23"/>
      <c r="F77" s="23"/>
      <c r="G77" s="23"/>
      <c r="H77" s="23"/>
      <c r="I77" s="23"/>
      <c r="J77" s="178"/>
      <c r="K77" s="24"/>
      <c r="L77" s="23"/>
      <c r="M77" s="24"/>
      <c r="N77" s="23"/>
      <c r="O77" s="23"/>
      <c r="P77" s="23"/>
      <c r="Q77" s="23"/>
      <c r="R77" s="23"/>
    </row>
    <row r="78" spans="1:18" x14ac:dyDescent="0.25">
      <c r="A78" s="24"/>
      <c r="B78" s="177"/>
      <c r="C78" s="23"/>
      <c r="D78" s="23"/>
      <c r="E78" s="23"/>
      <c r="F78" s="23"/>
      <c r="G78" s="23"/>
      <c r="H78" s="23"/>
      <c r="I78" s="23"/>
      <c r="J78" s="178"/>
      <c r="K78" s="24"/>
      <c r="L78" s="23"/>
      <c r="M78" s="24"/>
      <c r="N78" s="23"/>
      <c r="O78" s="23"/>
      <c r="P78" s="23"/>
      <c r="Q78" s="23"/>
      <c r="R78" s="23"/>
    </row>
    <row r="79" spans="1:18" x14ac:dyDescent="0.25">
      <c r="A79" s="24"/>
      <c r="B79" s="177"/>
      <c r="C79" s="23"/>
      <c r="D79" s="23"/>
      <c r="E79" s="23"/>
      <c r="F79" s="23"/>
      <c r="G79" s="23"/>
      <c r="H79" s="23"/>
      <c r="I79" s="23"/>
      <c r="J79" s="178"/>
      <c r="K79" s="24"/>
      <c r="L79" s="23"/>
      <c r="M79" s="24"/>
      <c r="N79" s="23"/>
      <c r="O79" s="23"/>
      <c r="P79" s="23"/>
      <c r="Q79" s="23"/>
      <c r="R79" s="23"/>
    </row>
    <row r="80" spans="1:18" x14ac:dyDescent="0.25">
      <c r="A80" s="24"/>
      <c r="B80" s="177"/>
      <c r="C80" s="23"/>
      <c r="D80" s="23"/>
      <c r="E80" s="23"/>
      <c r="F80" s="23"/>
      <c r="G80" s="23"/>
      <c r="H80" s="23"/>
      <c r="I80" s="23"/>
      <c r="J80" s="178"/>
      <c r="K80" s="24"/>
      <c r="L80" s="23"/>
      <c r="M80" s="24"/>
      <c r="N80" s="23"/>
      <c r="O80" s="23"/>
      <c r="P80" s="23"/>
      <c r="Q80" s="23"/>
      <c r="R80" s="23"/>
    </row>
    <row r="81" spans="1:18" x14ac:dyDescent="0.25">
      <c r="A81" s="24"/>
      <c r="B81" s="177"/>
      <c r="C81" s="23"/>
      <c r="D81" s="23"/>
      <c r="E81" s="23"/>
      <c r="F81" s="23"/>
      <c r="G81" s="23"/>
      <c r="H81" s="23"/>
      <c r="I81" s="23"/>
      <c r="J81" s="178"/>
      <c r="K81" s="24"/>
      <c r="L81" s="23"/>
      <c r="M81" s="24"/>
      <c r="N81" s="23"/>
      <c r="O81" s="23"/>
      <c r="P81" s="23"/>
      <c r="Q81" s="23"/>
      <c r="R81" s="23"/>
    </row>
    <row r="82" spans="1:18" x14ac:dyDescent="0.25">
      <c r="A82" s="24"/>
      <c r="B82" s="177"/>
      <c r="C82" s="23"/>
      <c r="D82" s="23"/>
      <c r="E82" s="23"/>
      <c r="F82" s="23"/>
      <c r="G82" s="23"/>
      <c r="H82" s="23"/>
      <c r="I82" s="23"/>
      <c r="J82" s="178"/>
      <c r="K82" s="24"/>
      <c r="L82" s="23"/>
      <c r="M82" s="24"/>
      <c r="N82" s="23"/>
      <c r="O82" s="23"/>
      <c r="P82" s="23"/>
      <c r="Q82" s="23"/>
      <c r="R82" s="23"/>
    </row>
    <row r="83" spans="1:18" x14ac:dyDescent="0.25">
      <c r="A83" s="24"/>
      <c r="B83" s="177"/>
      <c r="C83" s="23"/>
      <c r="D83" s="23"/>
      <c r="E83" s="23"/>
      <c r="F83" s="23"/>
      <c r="G83" s="23"/>
      <c r="H83" s="23"/>
      <c r="I83" s="23"/>
      <c r="J83" s="178"/>
      <c r="K83" s="24"/>
      <c r="L83" s="23"/>
      <c r="M83" s="24"/>
      <c r="N83" s="23"/>
      <c r="O83" s="23"/>
      <c r="P83" s="23"/>
      <c r="Q83" s="23"/>
      <c r="R83" s="23"/>
    </row>
    <row r="84" spans="1:18" x14ac:dyDescent="0.25">
      <c r="A84" s="24"/>
      <c r="B84" s="177"/>
      <c r="C84" s="23"/>
      <c r="D84" s="23"/>
      <c r="E84" s="23"/>
      <c r="F84" s="23"/>
      <c r="G84" s="23"/>
      <c r="H84" s="23"/>
      <c r="I84" s="23"/>
      <c r="J84" s="178"/>
      <c r="K84" s="24"/>
      <c r="L84" s="23"/>
      <c r="M84" s="24"/>
      <c r="N84" s="23"/>
      <c r="O84" s="23"/>
      <c r="P84" s="23"/>
      <c r="Q84" s="23"/>
      <c r="R84" s="23"/>
    </row>
    <row r="85" spans="1:18" x14ac:dyDescent="0.25">
      <c r="A85" s="24"/>
      <c r="B85" s="177"/>
      <c r="C85" s="23"/>
      <c r="D85" s="23"/>
      <c r="E85" s="23"/>
      <c r="F85" s="23"/>
      <c r="G85" s="23"/>
      <c r="H85" s="23"/>
      <c r="I85" s="23"/>
      <c r="J85" s="178"/>
      <c r="K85" s="24"/>
      <c r="L85" s="23"/>
      <c r="M85" s="24"/>
      <c r="N85" s="23"/>
      <c r="O85" s="23"/>
      <c r="P85" s="23"/>
      <c r="Q85" s="23"/>
      <c r="R85" s="23"/>
    </row>
    <row r="86" spans="1:18" x14ac:dyDescent="0.25">
      <c r="A86" s="24"/>
      <c r="B86" s="177"/>
      <c r="C86" s="23"/>
      <c r="D86" s="23"/>
      <c r="E86" s="23"/>
      <c r="F86" s="23"/>
      <c r="G86" s="23"/>
      <c r="H86" s="23"/>
      <c r="I86" s="23"/>
      <c r="J86" s="178"/>
      <c r="K86" s="24"/>
      <c r="L86" s="23"/>
      <c r="M86" s="24"/>
      <c r="N86" s="23"/>
      <c r="O86" s="23"/>
      <c r="P86" s="23"/>
      <c r="Q86" s="23"/>
      <c r="R86" s="23"/>
    </row>
    <row r="87" spans="1:18" x14ac:dyDescent="0.25">
      <c r="A87" s="24"/>
      <c r="B87" s="177"/>
      <c r="C87" s="23"/>
      <c r="D87" s="23"/>
      <c r="E87" s="23"/>
      <c r="F87" s="23"/>
      <c r="G87" s="23"/>
      <c r="H87" s="23"/>
      <c r="I87" s="23"/>
      <c r="J87" s="178"/>
      <c r="K87" s="24"/>
      <c r="L87" s="23"/>
      <c r="M87" s="24"/>
      <c r="N87" s="23"/>
      <c r="O87" s="23"/>
      <c r="P87" s="23"/>
      <c r="Q87" s="23"/>
      <c r="R87" s="23"/>
    </row>
    <row r="88" spans="1:18" x14ac:dyDescent="0.25">
      <c r="A88" s="24"/>
      <c r="B88" s="177"/>
      <c r="C88" s="23"/>
      <c r="D88" s="23"/>
      <c r="E88" s="23"/>
      <c r="F88" s="23"/>
      <c r="G88" s="23"/>
      <c r="H88" s="23"/>
      <c r="I88" s="23"/>
      <c r="J88" s="178"/>
      <c r="K88" s="24"/>
      <c r="L88" s="23"/>
      <c r="M88" s="24"/>
      <c r="N88" s="23"/>
      <c r="O88" s="23"/>
      <c r="P88" s="23"/>
      <c r="Q88" s="23"/>
      <c r="R88" s="23"/>
    </row>
    <row r="89" spans="1:18" x14ac:dyDescent="0.25">
      <c r="A89" s="24"/>
      <c r="B89" s="177"/>
      <c r="C89" s="23"/>
      <c r="D89" s="23"/>
      <c r="E89" s="23"/>
      <c r="F89" s="23"/>
      <c r="G89" s="23"/>
      <c r="H89" s="23"/>
      <c r="I89" s="23"/>
      <c r="J89" s="178"/>
      <c r="K89" s="24"/>
      <c r="L89" s="23"/>
      <c r="M89" s="24"/>
      <c r="N89" s="23"/>
      <c r="O89" s="23"/>
      <c r="P89" s="23"/>
      <c r="Q89" s="23"/>
      <c r="R89" s="23"/>
    </row>
    <row r="90" spans="1:18" x14ac:dyDescent="0.25">
      <c r="A90" s="24"/>
      <c r="B90" s="177"/>
      <c r="C90" s="23"/>
      <c r="D90" s="23"/>
      <c r="E90" s="23"/>
      <c r="F90" s="23"/>
      <c r="G90" s="23"/>
      <c r="H90" s="23"/>
      <c r="I90" s="23"/>
      <c r="J90" s="178"/>
      <c r="K90" s="24"/>
      <c r="L90" s="23"/>
      <c r="M90" s="24"/>
      <c r="N90" s="23"/>
      <c r="O90" s="23"/>
      <c r="P90" s="23"/>
      <c r="Q90" s="23"/>
      <c r="R90" s="23"/>
    </row>
    <row r="91" spans="1:18" x14ac:dyDescent="0.25">
      <c r="A91" s="24"/>
      <c r="B91" s="177"/>
      <c r="C91" s="23"/>
      <c r="D91" s="23"/>
      <c r="E91" s="23"/>
      <c r="F91" s="23"/>
      <c r="G91" s="23"/>
      <c r="H91" s="23"/>
      <c r="I91" s="23"/>
      <c r="J91" s="178"/>
      <c r="K91" s="24"/>
      <c r="L91" s="23"/>
      <c r="M91" s="24"/>
      <c r="N91" s="23"/>
      <c r="O91" s="23"/>
      <c r="P91" s="23"/>
      <c r="Q91" s="23"/>
      <c r="R91" s="23"/>
    </row>
    <row r="92" spans="1:18" x14ac:dyDescent="0.25">
      <c r="A92" s="24"/>
      <c r="B92" s="177"/>
      <c r="C92" s="23"/>
      <c r="D92" s="23"/>
      <c r="E92" s="23"/>
      <c r="F92" s="23"/>
      <c r="G92" s="23"/>
      <c r="H92" s="23"/>
      <c r="I92" s="23"/>
      <c r="J92" s="178"/>
      <c r="K92" s="24"/>
      <c r="L92" s="23"/>
      <c r="M92" s="24"/>
      <c r="N92" s="23"/>
      <c r="O92" s="23"/>
      <c r="P92" s="23"/>
      <c r="Q92" s="23"/>
      <c r="R92" s="23"/>
    </row>
    <row r="93" spans="1:18" x14ac:dyDescent="0.25">
      <c r="A93" s="24"/>
      <c r="B93" s="177"/>
      <c r="C93" s="23"/>
      <c r="D93" s="23"/>
      <c r="E93" s="23"/>
      <c r="F93" s="23"/>
      <c r="G93" s="23"/>
      <c r="H93" s="23"/>
      <c r="I93" s="23"/>
      <c r="J93" s="178"/>
      <c r="K93" s="24"/>
      <c r="L93" s="23"/>
      <c r="M93" s="24"/>
      <c r="N93" s="23"/>
      <c r="O93" s="23"/>
      <c r="P93" s="23"/>
      <c r="Q93" s="23"/>
      <c r="R93" s="23"/>
    </row>
    <row r="94" spans="1:18" x14ac:dyDescent="0.25">
      <c r="A94" s="24"/>
      <c r="B94" s="177"/>
      <c r="C94" s="23"/>
      <c r="D94" s="23"/>
      <c r="E94" s="23"/>
      <c r="F94" s="23"/>
      <c r="G94" s="23"/>
      <c r="H94" s="23"/>
      <c r="I94" s="23"/>
      <c r="J94" s="178"/>
      <c r="K94" s="24"/>
      <c r="L94" s="23"/>
      <c r="M94" s="24"/>
      <c r="N94" s="23"/>
      <c r="O94" s="23"/>
      <c r="P94" s="23"/>
      <c r="Q94" s="23"/>
      <c r="R94" s="23"/>
    </row>
    <row r="95" spans="1:18" x14ac:dyDescent="0.25">
      <c r="A95" s="24"/>
      <c r="B95" s="177"/>
      <c r="C95" s="23"/>
      <c r="D95" s="23"/>
      <c r="E95" s="23"/>
      <c r="F95" s="23"/>
      <c r="G95" s="23"/>
      <c r="H95" s="23"/>
      <c r="I95" s="23"/>
      <c r="J95" s="178"/>
      <c r="K95" s="24"/>
      <c r="L95" s="23"/>
      <c r="M95" s="24"/>
      <c r="N95" s="23"/>
      <c r="O95" s="23"/>
      <c r="P95" s="23"/>
      <c r="Q95" s="23"/>
      <c r="R95" s="23"/>
    </row>
    <row r="96" spans="1:18" x14ac:dyDescent="0.25">
      <c r="A96" s="24"/>
      <c r="B96" s="177"/>
      <c r="C96" s="23"/>
      <c r="D96" s="23"/>
      <c r="E96" s="23"/>
      <c r="F96" s="23"/>
      <c r="G96" s="23"/>
      <c r="H96" s="23"/>
      <c r="I96" s="23"/>
      <c r="J96" s="178"/>
      <c r="K96" s="24"/>
      <c r="L96" s="23"/>
      <c r="M96" s="24"/>
      <c r="N96" s="23"/>
      <c r="O96" s="23"/>
      <c r="P96" s="23"/>
      <c r="Q96" s="23"/>
      <c r="R96" s="23"/>
    </row>
    <row r="97" spans="1:18" x14ac:dyDescent="0.25">
      <c r="A97" s="24"/>
      <c r="B97" s="177"/>
      <c r="C97" s="23"/>
      <c r="D97" s="23"/>
      <c r="E97" s="23"/>
      <c r="F97" s="23"/>
      <c r="G97" s="23"/>
      <c r="H97" s="23"/>
      <c r="I97" s="23"/>
      <c r="J97" s="178"/>
      <c r="K97" s="24"/>
      <c r="L97" s="23"/>
      <c r="M97" s="24"/>
      <c r="N97" s="23"/>
      <c r="O97" s="23"/>
      <c r="P97" s="23"/>
      <c r="Q97" s="23"/>
      <c r="R97" s="23"/>
    </row>
    <row r="98" spans="1:18" x14ac:dyDescent="0.25">
      <c r="A98" s="24"/>
      <c r="B98" s="177"/>
      <c r="C98" s="23"/>
      <c r="D98" s="23"/>
      <c r="E98" s="23"/>
      <c r="F98" s="23"/>
      <c r="G98" s="23"/>
      <c r="H98" s="23"/>
      <c r="I98" s="23"/>
      <c r="J98" s="178"/>
      <c r="K98" s="24"/>
      <c r="L98" s="23"/>
      <c r="M98" s="24"/>
      <c r="N98" s="23"/>
      <c r="O98" s="23"/>
      <c r="P98" s="23"/>
      <c r="Q98" s="23"/>
      <c r="R98" s="23"/>
    </row>
    <row r="99" spans="1:18" x14ac:dyDescent="0.25">
      <c r="A99" s="24"/>
      <c r="B99" s="177"/>
      <c r="C99" s="23"/>
      <c r="D99" s="23"/>
      <c r="E99" s="23"/>
      <c r="F99" s="23"/>
      <c r="G99" s="23"/>
      <c r="H99" s="23"/>
      <c r="I99" s="23"/>
      <c r="J99" s="178"/>
      <c r="K99" s="24"/>
      <c r="L99" s="23"/>
      <c r="M99" s="24"/>
      <c r="N99" s="23"/>
      <c r="O99" s="23"/>
      <c r="P99" s="23"/>
      <c r="Q99" s="23"/>
      <c r="R99" s="23"/>
    </row>
    <row r="100" spans="1:18" x14ac:dyDescent="0.25">
      <c r="A100" s="24"/>
      <c r="B100" s="177"/>
      <c r="C100" s="23"/>
      <c r="D100" s="23"/>
      <c r="E100" s="23"/>
      <c r="F100" s="23"/>
      <c r="G100" s="23"/>
      <c r="H100" s="23"/>
      <c r="I100" s="23"/>
      <c r="J100" s="178"/>
      <c r="K100" s="24"/>
      <c r="L100" s="23"/>
      <c r="M100" s="24"/>
      <c r="N100" s="23"/>
      <c r="O100" s="23"/>
      <c r="P100" s="23"/>
      <c r="Q100" s="23"/>
      <c r="R100" s="23"/>
    </row>
    <row r="101" spans="1:18" x14ac:dyDescent="0.25">
      <c r="A101" s="24"/>
      <c r="B101" s="177"/>
      <c r="C101" s="23"/>
      <c r="D101" s="23"/>
      <c r="E101" s="23"/>
      <c r="F101" s="23"/>
      <c r="G101" s="23"/>
      <c r="H101" s="23"/>
      <c r="I101" s="23"/>
      <c r="J101" s="178"/>
      <c r="K101" s="24"/>
      <c r="L101" s="23"/>
      <c r="M101" s="24"/>
      <c r="N101" s="23"/>
      <c r="O101" s="23"/>
      <c r="P101" s="23"/>
      <c r="Q101" s="23"/>
      <c r="R101" s="23"/>
    </row>
    <row r="102" spans="1:18" x14ac:dyDescent="0.25">
      <c r="A102" s="24"/>
      <c r="B102" s="177"/>
      <c r="C102" s="23"/>
      <c r="D102" s="23"/>
      <c r="E102" s="23"/>
      <c r="F102" s="23"/>
      <c r="G102" s="23"/>
      <c r="H102" s="23"/>
      <c r="I102" s="23"/>
      <c r="J102" s="178"/>
      <c r="K102" s="24"/>
      <c r="L102" s="23"/>
      <c r="M102" s="24"/>
      <c r="N102" s="23"/>
      <c r="O102" s="23"/>
      <c r="P102" s="23"/>
      <c r="Q102" s="23"/>
      <c r="R102" s="23"/>
    </row>
    <row r="103" spans="1:18" x14ac:dyDescent="0.25">
      <c r="A103" s="24"/>
      <c r="B103" s="177"/>
      <c r="C103" s="23"/>
      <c r="D103" s="23"/>
      <c r="E103" s="23"/>
      <c r="F103" s="23"/>
      <c r="G103" s="23"/>
      <c r="H103" s="23"/>
      <c r="I103" s="23"/>
      <c r="J103" s="178"/>
      <c r="K103" s="24"/>
      <c r="L103" s="23"/>
      <c r="M103" s="24"/>
      <c r="N103" s="23"/>
      <c r="O103" s="23"/>
      <c r="P103" s="23"/>
      <c r="Q103" s="23"/>
      <c r="R103" s="23"/>
    </row>
    <row r="104" spans="1:18" x14ac:dyDescent="0.25">
      <c r="A104" s="24"/>
      <c r="B104" s="177"/>
      <c r="C104" s="23"/>
      <c r="D104" s="23"/>
      <c r="E104" s="23"/>
      <c r="F104" s="23"/>
      <c r="G104" s="23"/>
      <c r="H104" s="23"/>
      <c r="I104" s="23"/>
      <c r="J104" s="178"/>
      <c r="K104" s="24"/>
      <c r="L104" s="23"/>
      <c r="M104" s="24"/>
      <c r="N104" s="23"/>
      <c r="O104" s="23"/>
      <c r="P104" s="23"/>
      <c r="Q104" s="23"/>
      <c r="R104" s="23"/>
    </row>
    <row r="105" spans="1:18" x14ac:dyDescent="0.25">
      <c r="A105" s="24"/>
      <c r="B105" s="177"/>
      <c r="C105" s="23"/>
      <c r="D105" s="23"/>
      <c r="E105" s="23"/>
      <c r="F105" s="23"/>
      <c r="G105" s="23"/>
      <c r="H105" s="23"/>
      <c r="I105" s="23"/>
      <c r="J105" s="178"/>
      <c r="K105" s="24"/>
      <c r="L105" s="23"/>
      <c r="M105" s="24"/>
      <c r="N105" s="23"/>
      <c r="O105" s="23"/>
      <c r="P105" s="23"/>
      <c r="Q105" s="23"/>
      <c r="R105" s="23"/>
    </row>
    <row r="106" spans="1:18" x14ac:dyDescent="0.25">
      <c r="A106" s="24"/>
      <c r="B106" s="177"/>
      <c r="C106" s="23"/>
      <c r="D106" s="23"/>
      <c r="E106" s="23"/>
      <c r="F106" s="23"/>
      <c r="G106" s="23"/>
      <c r="H106" s="23"/>
      <c r="I106" s="23"/>
      <c r="J106" s="178"/>
      <c r="K106" s="24"/>
      <c r="L106" s="23"/>
      <c r="M106" s="24"/>
      <c r="N106" s="23"/>
      <c r="O106" s="23"/>
      <c r="P106" s="23"/>
      <c r="Q106" s="23"/>
      <c r="R106" s="23"/>
    </row>
    <row r="107" spans="1:18" x14ac:dyDescent="0.25">
      <c r="A107" s="24"/>
      <c r="B107" s="177"/>
      <c r="C107" s="23"/>
      <c r="D107" s="23"/>
      <c r="E107" s="23"/>
      <c r="F107" s="23"/>
      <c r="G107" s="23"/>
      <c r="H107" s="23"/>
      <c r="I107" s="23"/>
      <c r="J107" s="178"/>
      <c r="K107" s="24"/>
      <c r="L107" s="23"/>
      <c r="M107" s="24"/>
      <c r="N107" s="23"/>
      <c r="O107" s="23"/>
      <c r="P107" s="23"/>
      <c r="Q107" s="23"/>
      <c r="R107" s="23"/>
    </row>
    <row r="108" spans="1:18" x14ac:dyDescent="0.25">
      <c r="A108" s="24"/>
      <c r="B108" s="177"/>
      <c r="C108" s="23"/>
      <c r="D108" s="23"/>
      <c r="E108" s="23"/>
      <c r="F108" s="23"/>
      <c r="G108" s="23"/>
      <c r="H108" s="23"/>
      <c r="I108" s="23"/>
      <c r="J108" s="178"/>
      <c r="K108" s="24"/>
      <c r="L108" s="23"/>
      <c r="M108" s="24"/>
      <c r="N108" s="23"/>
      <c r="O108" s="23"/>
      <c r="P108" s="23"/>
      <c r="Q108" s="23"/>
      <c r="R108" s="23"/>
    </row>
    <row r="109" spans="1:18" x14ac:dyDescent="0.25">
      <c r="A109" s="24"/>
      <c r="B109" s="177"/>
      <c r="C109" s="23"/>
      <c r="D109" s="23"/>
      <c r="E109" s="23"/>
      <c r="F109" s="23"/>
      <c r="G109" s="23"/>
      <c r="H109" s="23"/>
      <c r="I109" s="23"/>
      <c r="J109" s="178"/>
      <c r="K109" s="24"/>
      <c r="L109" s="23"/>
      <c r="M109" s="24"/>
      <c r="N109" s="23"/>
      <c r="O109" s="23"/>
      <c r="P109" s="23"/>
      <c r="Q109" s="23"/>
      <c r="R109" s="23"/>
    </row>
    <row r="110" spans="1:18" x14ac:dyDescent="0.25">
      <c r="A110" s="24"/>
      <c r="B110" s="177"/>
      <c r="C110" s="23"/>
      <c r="D110" s="23"/>
      <c r="E110" s="23"/>
      <c r="F110" s="23"/>
      <c r="G110" s="23"/>
      <c r="H110" s="23"/>
      <c r="I110" s="23"/>
      <c r="J110" s="178"/>
      <c r="K110" s="24"/>
      <c r="L110" s="23"/>
      <c r="M110" s="24"/>
      <c r="N110" s="23"/>
      <c r="O110" s="23"/>
      <c r="P110" s="23"/>
      <c r="Q110" s="23"/>
      <c r="R110" s="23"/>
    </row>
    <row r="111" spans="1:18" x14ac:dyDescent="0.25">
      <c r="A111" s="24"/>
      <c r="B111" s="177"/>
      <c r="C111" s="23"/>
      <c r="D111" s="23"/>
      <c r="E111" s="23"/>
      <c r="F111" s="23"/>
      <c r="G111" s="23"/>
      <c r="H111" s="23"/>
      <c r="I111" s="23"/>
      <c r="J111" s="178"/>
      <c r="K111" s="24"/>
      <c r="L111" s="23"/>
      <c r="M111" s="24"/>
      <c r="N111" s="23"/>
      <c r="O111" s="23"/>
      <c r="P111" s="23"/>
      <c r="Q111" s="23"/>
      <c r="R111" s="23"/>
    </row>
    <row r="112" spans="1:18" x14ac:dyDescent="0.25">
      <c r="A112" s="24"/>
      <c r="B112" s="177"/>
      <c r="C112" s="23"/>
      <c r="D112" s="23"/>
      <c r="E112" s="23"/>
      <c r="F112" s="23"/>
      <c r="G112" s="23"/>
      <c r="H112" s="23"/>
      <c r="I112" s="23"/>
      <c r="J112" s="178"/>
      <c r="K112" s="24"/>
      <c r="L112" s="23"/>
      <c r="M112" s="24"/>
      <c r="N112" s="23"/>
      <c r="O112" s="23"/>
      <c r="P112" s="23"/>
      <c r="Q112" s="23"/>
      <c r="R112" s="23"/>
    </row>
    <row r="113" spans="1:18" x14ac:dyDescent="0.25">
      <c r="A113" s="24"/>
      <c r="B113" s="177"/>
      <c r="C113" s="23"/>
      <c r="D113" s="23"/>
      <c r="E113" s="23"/>
      <c r="F113" s="23"/>
      <c r="G113" s="23"/>
      <c r="H113" s="23"/>
      <c r="I113" s="23"/>
      <c r="J113" s="178"/>
      <c r="K113" s="24"/>
      <c r="L113" s="23"/>
      <c r="M113" s="24"/>
      <c r="N113" s="23"/>
      <c r="O113" s="23"/>
      <c r="P113" s="23"/>
      <c r="Q113" s="23"/>
      <c r="R113" s="23"/>
    </row>
    <row r="114" spans="1:18" x14ac:dyDescent="0.25">
      <c r="A114" s="24"/>
      <c r="B114" s="177"/>
      <c r="C114" s="23"/>
      <c r="D114" s="23"/>
      <c r="E114" s="23"/>
      <c r="F114" s="23"/>
      <c r="G114" s="23"/>
      <c r="H114" s="23"/>
      <c r="I114" s="23"/>
      <c r="J114" s="178"/>
      <c r="K114" s="24"/>
      <c r="L114" s="23"/>
      <c r="M114" s="24"/>
      <c r="N114" s="23"/>
      <c r="O114" s="23"/>
      <c r="P114" s="23"/>
      <c r="Q114" s="23"/>
      <c r="R114" s="23"/>
    </row>
    <row r="115" spans="1:18" x14ac:dyDescent="0.25">
      <c r="A115" s="24"/>
      <c r="B115" s="177"/>
      <c r="C115" s="23"/>
      <c r="D115" s="23"/>
      <c r="E115" s="23"/>
      <c r="F115" s="23"/>
      <c r="G115" s="23"/>
      <c r="H115" s="23"/>
      <c r="I115" s="23"/>
      <c r="J115" s="178"/>
      <c r="K115" s="24"/>
      <c r="L115" s="23"/>
      <c r="M115" s="24"/>
      <c r="N115" s="23"/>
      <c r="O115" s="23"/>
      <c r="P115" s="23"/>
      <c r="Q115" s="23"/>
      <c r="R115" s="23"/>
    </row>
    <row r="116" spans="1:18" x14ac:dyDescent="0.25">
      <c r="A116" s="24"/>
      <c r="B116" s="177"/>
      <c r="C116" s="23"/>
      <c r="D116" s="23"/>
      <c r="E116" s="23"/>
      <c r="F116" s="23"/>
      <c r="G116" s="23"/>
      <c r="H116" s="23"/>
      <c r="I116" s="23"/>
      <c r="J116" s="178"/>
      <c r="K116" s="24"/>
      <c r="L116" s="23"/>
      <c r="M116" s="24"/>
      <c r="N116" s="23"/>
      <c r="O116" s="23"/>
      <c r="P116" s="23"/>
      <c r="Q116" s="23"/>
      <c r="R116" s="23"/>
    </row>
    <row r="117" spans="1:18" x14ac:dyDescent="0.25">
      <c r="A117" s="24"/>
      <c r="B117" s="177"/>
      <c r="C117" s="23"/>
      <c r="D117" s="23"/>
      <c r="E117" s="23"/>
      <c r="F117" s="23"/>
      <c r="G117" s="23"/>
      <c r="H117" s="23"/>
      <c r="I117" s="23"/>
      <c r="J117" s="178"/>
      <c r="K117" s="24"/>
      <c r="L117" s="23"/>
      <c r="M117" s="24"/>
      <c r="N117" s="23"/>
      <c r="O117" s="23"/>
      <c r="P117" s="23"/>
      <c r="Q117" s="23"/>
      <c r="R117" s="23"/>
    </row>
    <row r="118" spans="1:18" x14ac:dyDescent="0.25">
      <c r="A118" s="24"/>
      <c r="B118" s="177"/>
      <c r="C118" s="23"/>
      <c r="D118" s="23"/>
      <c r="E118" s="23"/>
      <c r="F118" s="23"/>
      <c r="G118" s="23"/>
      <c r="H118" s="23"/>
      <c r="I118" s="23"/>
      <c r="J118" s="178"/>
      <c r="K118" s="24"/>
      <c r="L118" s="23"/>
      <c r="M118" s="24"/>
      <c r="N118" s="23"/>
      <c r="O118" s="23"/>
      <c r="P118" s="23"/>
      <c r="Q118" s="23"/>
      <c r="R118" s="23"/>
    </row>
    <row r="119" spans="1:18" x14ac:dyDescent="0.25">
      <c r="A119" s="24"/>
      <c r="B119" s="177"/>
      <c r="C119" s="23"/>
      <c r="D119" s="23"/>
      <c r="E119" s="23"/>
      <c r="F119" s="23"/>
      <c r="G119" s="23"/>
      <c r="H119" s="23"/>
      <c r="I119" s="23"/>
      <c r="J119" s="178"/>
      <c r="K119" s="24"/>
      <c r="L119" s="23"/>
      <c r="M119" s="24"/>
      <c r="N119" s="23"/>
      <c r="O119" s="23"/>
      <c r="P119" s="23"/>
      <c r="Q119" s="23"/>
      <c r="R119" s="23"/>
    </row>
    <row r="120" spans="1:18" x14ac:dyDescent="0.25">
      <c r="A120" s="24"/>
      <c r="B120" s="177"/>
      <c r="C120" s="23"/>
      <c r="D120" s="23"/>
      <c r="E120" s="23"/>
      <c r="F120" s="23"/>
      <c r="G120" s="23"/>
      <c r="H120" s="23"/>
      <c r="I120" s="23"/>
      <c r="J120" s="178"/>
      <c r="K120" s="24"/>
      <c r="L120" s="23"/>
      <c r="M120" s="24"/>
      <c r="N120" s="23"/>
      <c r="O120" s="23"/>
      <c r="P120" s="23"/>
      <c r="Q120" s="23"/>
      <c r="R120" s="23"/>
    </row>
    <row r="121" spans="1:18" x14ac:dyDescent="0.25">
      <c r="A121" s="24"/>
      <c r="B121" s="177"/>
      <c r="C121" s="23"/>
      <c r="D121" s="23"/>
      <c r="E121" s="23"/>
      <c r="F121" s="23"/>
      <c r="G121" s="23"/>
      <c r="H121" s="23"/>
      <c r="I121" s="23"/>
      <c r="J121" s="178"/>
      <c r="K121" s="24"/>
      <c r="L121" s="23"/>
      <c r="M121" s="24"/>
      <c r="N121" s="23"/>
      <c r="O121" s="23"/>
      <c r="P121" s="23"/>
      <c r="Q121" s="23"/>
      <c r="R121" s="23"/>
    </row>
    <row r="122" spans="1:18" x14ac:dyDescent="0.25">
      <c r="A122" s="24"/>
      <c r="B122" s="177"/>
      <c r="C122" s="23"/>
      <c r="D122" s="23"/>
      <c r="E122" s="23"/>
      <c r="F122" s="23"/>
      <c r="G122" s="23"/>
      <c r="H122" s="23"/>
      <c r="I122" s="23"/>
      <c r="J122" s="178"/>
      <c r="K122" s="24"/>
      <c r="L122" s="23"/>
      <c r="M122" s="24"/>
      <c r="N122" s="23"/>
      <c r="O122" s="23"/>
      <c r="P122" s="23"/>
      <c r="Q122" s="23"/>
      <c r="R122" s="23"/>
    </row>
    <row r="123" spans="1:18" x14ac:dyDescent="0.25">
      <c r="A123" s="24"/>
      <c r="B123" s="177"/>
      <c r="C123" s="23"/>
      <c r="D123" s="23"/>
      <c r="E123" s="23"/>
      <c r="F123" s="23"/>
      <c r="G123" s="23"/>
      <c r="H123" s="23"/>
      <c r="I123" s="23"/>
      <c r="J123" s="178"/>
      <c r="K123" s="24"/>
      <c r="L123" s="23"/>
      <c r="M123" s="24"/>
      <c r="N123" s="23"/>
      <c r="O123" s="23"/>
      <c r="P123" s="23"/>
      <c r="Q123" s="23"/>
      <c r="R123" s="23"/>
    </row>
    <row r="124" spans="1:18" x14ac:dyDescent="0.25">
      <c r="A124" s="24"/>
      <c r="B124" s="177"/>
      <c r="C124" s="23"/>
      <c r="D124" s="23"/>
      <c r="E124" s="23"/>
      <c r="F124" s="23"/>
      <c r="G124" s="23"/>
      <c r="H124" s="23"/>
      <c r="I124" s="23"/>
      <c r="J124" s="178"/>
      <c r="K124" s="24"/>
      <c r="L124" s="23"/>
      <c r="M124" s="24"/>
      <c r="N124" s="23"/>
      <c r="O124" s="23"/>
      <c r="P124" s="23"/>
      <c r="Q124" s="23"/>
      <c r="R124" s="23"/>
    </row>
    <row r="125" spans="1:18" x14ac:dyDescent="0.25">
      <c r="A125" s="24"/>
      <c r="B125" s="177"/>
      <c r="C125" s="23"/>
      <c r="D125" s="23"/>
      <c r="E125" s="23"/>
      <c r="F125" s="23"/>
      <c r="G125" s="23"/>
      <c r="H125" s="23"/>
      <c r="I125" s="23"/>
      <c r="J125" s="178"/>
      <c r="K125" s="24"/>
      <c r="L125" s="23"/>
      <c r="M125" s="24"/>
      <c r="N125" s="23"/>
      <c r="O125" s="23"/>
      <c r="P125" s="23"/>
      <c r="Q125" s="23"/>
      <c r="R125" s="23"/>
    </row>
    <row r="126" spans="1:18" x14ac:dyDescent="0.25">
      <c r="A126" s="24"/>
      <c r="B126" s="177"/>
      <c r="C126" s="23"/>
      <c r="D126" s="23"/>
      <c r="E126" s="23"/>
      <c r="F126" s="23"/>
      <c r="G126" s="23"/>
      <c r="H126" s="23"/>
      <c r="I126" s="23"/>
      <c r="J126" s="178"/>
      <c r="K126" s="24"/>
      <c r="L126" s="23"/>
      <c r="M126" s="24"/>
      <c r="N126" s="23"/>
      <c r="O126" s="23"/>
      <c r="P126" s="23"/>
      <c r="Q126" s="23"/>
      <c r="R126" s="23"/>
    </row>
    <row r="127" spans="1:18" x14ac:dyDescent="0.25">
      <c r="A127" s="24"/>
      <c r="B127" s="177"/>
      <c r="C127" s="23"/>
      <c r="D127" s="23"/>
      <c r="E127" s="23"/>
      <c r="F127" s="23"/>
      <c r="G127" s="23"/>
      <c r="H127" s="23"/>
      <c r="I127" s="23"/>
      <c r="J127" s="178"/>
      <c r="K127" s="24"/>
      <c r="L127" s="23"/>
      <c r="M127" s="24"/>
      <c r="N127" s="23"/>
      <c r="O127" s="23"/>
      <c r="P127" s="23"/>
      <c r="Q127" s="23"/>
      <c r="R127" s="23"/>
    </row>
    <row r="128" spans="1:18" x14ac:dyDescent="0.25">
      <c r="A128" s="24"/>
      <c r="B128" s="177"/>
      <c r="C128" s="23"/>
      <c r="D128" s="23"/>
      <c r="E128" s="23"/>
      <c r="F128" s="23"/>
      <c r="G128" s="23"/>
      <c r="H128" s="23"/>
      <c r="I128" s="23"/>
      <c r="J128" s="178"/>
      <c r="K128" s="24"/>
      <c r="L128" s="23"/>
      <c r="M128" s="24"/>
      <c r="N128" s="23"/>
      <c r="O128" s="23"/>
      <c r="P128" s="23"/>
      <c r="Q128" s="23"/>
      <c r="R128" s="23"/>
    </row>
    <row r="129" spans="1:18" x14ac:dyDescent="0.25">
      <c r="A129" s="24"/>
      <c r="B129" s="177"/>
      <c r="C129" s="23"/>
      <c r="D129" s="23"/>
      <c r="E129" s="23"/>
      <c r="F129" s="23"/>
      <c r="G129" s="23"/>
      <c r="H129" s="23"/>
      <c r="I129" s="23"/>
      <c r="J129" s="178"/>
      <c r="K129" s="24"/>
      <c r="L129" s="23"/>
      <c r="M129" s="24"/>
      <c r="N129" s="23"/>
      <c r="O129" s="23"/>
      <c r="P129" s="23"/>
      <c r="Q129" s="23"/>
      <c r="R129" s="23"/>
    </row>
    <row r="130" spans="1:18" x14ac:dyDescent="0.25">
      <c r="A130" s="24"/>
      <c r="B130" s="177"/>
      <c r="C130" s="23"/>
      <c r="D130" s="23"/>
      <c r="E130" s="23"/>
      <c r="F130" s="23"/>
      <c r="G130" s="23"/>
      <c r="H130" s="23"/>
      <c r="I130" s="23"/>
      <c r="J130" s="178"/>
      <c r="K130" s="24"/>
      <c r="L130" s="23"/>
      <c r="M130" s="24"/>
      <c r="N130" s="23"/>
      <c r="O130" s="23"/>
      <c r="P130" s="23"/>
      <c r="Q130" s="23"/>
      <c r="R130" s="23"/>
    </row>
    <row r="131" spans="1:18" x14ac:dyDescent="0.25">
      <c r="A131" s="24"/>
      <c r="B131" s="177"/>
      <c r="C131" s="23"/>
      <c r="D131" s="23"/>
      <c r="E131" s="23"/>
      <c r="F131" s="23"/>
      <c r="G131" s="23"/>
      <c r="H131" s="23"/>
      <c r="I131" s="23"/>
      <c r="J131" s="178"/>
      <c r="K131" s="24"/>
      <c r="L131" s="23"/>
      <c r="M131" s="24"/>
      <c r="N131" s="23"/>
      <c r="O131" s="23"/>
      <c r="P131" s="23"/>
      <c r="Q131" s="23"/>
      <c r="R131" s="23"/>
    </row>
    <row r="132" spans="1:18" x14ac:dyDescent="0.25">
      <c r="A132" s="24"/>
      <c r="B132" s="177"/>
      <c r="C132" s="23"/>
      <c r="D132" s="23"/>
      <c r="E132" s="23"/>
      <c r="F132" s="23"/>
      <c r="G132" s="23"/>
      <c r="H132" s="23"/>
      <c r="I132" s="23"/>
      <c r="J132" s="178"/>
      <c r="K132" s="24"/>
      <c r="L132" s="23"/>
      <c r="M132" s="24"/>
      <c r="N132" s="23"/>
      <c r="O132" s="23"/>
      <c r="P132" s="23"/>
      <c r="Q132" s="23"/>
      <c r="R132" s="23"/>
    </row>
    <row r="133" spans="1:18" x14ac:dyDescent="0.25">
      <c r="A133" s="24"/>
      <c r="B133" s="177"/>
      <c r="C133" s="23"/>
      <c r="D133" s="23"/>
      <c r="E133" s="23"/>
      <c r="F133" s="23"/>
      <c r="G133" s="23"/>
      <c r="H133" s="23"/>
      <c r="I133" s="23"/>
      <c r="J133" s="178"/>
      <c r="K133" s="24"/>
      <c r="L133" s="23"/>
      <c r="M133" s="24"/>
      <c r="N133" s="23"/>
      <c r="O133" s="23"/>
      <c r="P133" s="23"/>
      <c r="Q133" s="23"/>
      <c r="R133" s="23"/>
    </row>
    <row r="134" spans="1:18" x14ac:dyDescent="0.25">
      <c r="A134" s="24"/>
      <c r="B134" s="177"/>
      <c r="C134" s="23"/>
      <c r="D134" s="23"/>
      <c r="E134" s="23"/>
      <c r="F134" s="23"/>
      <c r="G134" s="23"/>
      <c r="H134" s="23"/>
      <c r="I134" s="23"/>
      <c r="J134" s="178"/>
      <c r="K134" s="24"/>
      <c r="L134" s="23"/>
      <c r="M134" s="24"/>
      <c r="N134" s="23"/>
      <c r="O134" s="23"/>
      <c r="P134" s="23"/>
      <c r="Q134" s="23"/>
      <c r="R134" s="23"/>
    </row>
    <row r="135" spans="1:18" x14ac:dyDescent="0.25">
      <c r="A135" s="24"/>
      <c r="B135" s="177"/>
      <c r="C135" s="23"/>
      <c r="D135" s="23"/>
      <c r="E135" s="23"/>
      <c r="F135" s="23"/>
      <c r="G135" s="23"/>
      <c r="H135" s="23"/>
      <c r="I135" s="23"/>
      <c r="J135" s="178"/>
      <c r="K135" s="24"/>
      <c r="L135" s="23"/>
      <c r="M135" s="24"/>
      <c r="N135" s="23"/>
      <c r="O135" s="23"/>
      <c r="P135" s="23"/>
      <c r="Q135" s="23"/>
      <c r="R135" s="23"/>
    </row>
    <row r="136" spans="1:18" x14ac:dyDescent="0.25">
      <c r="A136" s="24"/>
      <c r="B136" s="177"/>
      <c r="C136" s="23"/>
      <c r="D136" s="23"/>
      <c r="E136" s="23"/>
      <c r="F136" s="23"/>
      <c r="G136" s="23"/>
      <c r="H136" s="23"/>
      <c r="I136" s="23"/>
      <c r="J136" s="178"/>
      <c r="K136" s="24"/>
      <c r="L136" s="23"/>
      <c r="M136" s="24"/>
      <c r="N136" s="23"/>
      <c r="O136" s="23"/>
      <c r="P136" s="23"/>
      <c r="Q136" s="23"/>
      <c r="R136" s="23"/>
    </row>
    <row r="137" spans="1:18" x14ac:dyDescent="0.25">
      <c r="A137" s="24"/>
      <c r="B137" s="177"/>
      <c r="C137" s="23"/>
      <c r="D137" s="23"/>
      <c r="E137" s="23"/>
      <c r="F137" s="23"/>
      <c r="G137" s="23"/>
      <c r="H137" s="23"/>
      <c r="I137" s="23"/>
      <c r="J137" s="178"/>
      <c r="K137" s="24"/>
      <c r="L137" s="23"/>
      <c r="M137" s="24"/>
      <c r="N137" s="23"/>
      <c r="O137" s="23"/>
      <c r="P137" s="23"/>
      <c r="Q137" s="23"/>
      <c r="R137" s="23"/>
    </row>
    <row r="138" spans="1:18" x14ac:dyDescent="0.25">
      <c r="A138" s="24"/>
      <c r="B138" s="177"/>
      <c r="C138" s="23"/>
      <c r="D138" s="23"/>
      <c r="E138" s="23"/>
      <c r="F138" s="23"/>
      <c r="G138" s="23"/>
      <c r="H138" s="23"/>
      <c r="I138" s="23"/>
      <c r="J138" s="178"/>
      <c r="K138" s="24"/>
      <c r="L138" s="23"/>
      <c r="M138" s="24"/>
      <c r="N138" s="23"/>
      <c r="O138" s="23"/>
      <c r="P138" s="23"/>
      <c r="Q138" s="23"/>
      <c r="R138" s="23"/>
    </row>
    <row r="139" spans="1:18" x14ac:dyDescent="0.25">
      <c r="A139" s="24"/>
      <c r="B139" s="177"/>
      <c r="C139" s="23"/>
      <c r="D139" s="23"/>
      <c r="E139" s="23"/>
      <c r="F139" s="23"/>
      <c r="G139" s="23"/>
      <c r="H139" s="23"/>
      <c r="I139" s="23"/>
      <c r="J139" s="178"/>
      <c r="K139" s="24"/>
      <c r="L139" s="23"/>
      <c r="M139" s="24"/>
      <c r="N139" s="23"/>
      <c r="O139" s="23"/>
      <c r="P139" s="23"/>
      <c r="Q139" s="23"/>
      <c r="R139" s="23"/>
    </row>
    <row r="140" spans="1:18" x14ac:dyDescent="0.25">
      <c r="A140" s="24"/>
      <c r="B140" s="177"/>
      <c r="C140" s="23"/>
      <c r="D140" s="23"/>
      <c r="E140" s="23"/>
      <c r="F140" s="23"/>
      <c r="G140" s="23"/>
      <c r="H140" s="23"/>
      <c r="I140" s="23"/>
      <c r="J140" s="178"/>
      <c r="K140" s="24"/>
      <c r="L140" s="23"/>
      <c r="M140" s="24"/>
      <c r="N140" s="23"/>
      <c r="O140" s="23"/>
      <c r="P140" s="23"/>
      <c r="Q140" s="23"/>
      <c r="R140" s="23"/>
    </row>
    <row r="141" spans="1:18" x14ac:dyDescent="0.25">
      <c r="A141" s="24"/>
      <c r="B141" s="177"/>
      <c r="C141" s="23"/>
      <c r="D141" s="23"/>
      <c r="E141" s="23"/>
      <c r="F141" s="23"/>
      <c r="G141" s="23"/>
      <c r="H141" s="23"/>
      <c r="I141" s="23"/>
      <c r="J141" s="178"/>
      <c r="K141" s="24"/>
      <c r="L141" s="23"/>
      <c r="M141" s="24"/>
      <c r="N141" s="23"/>
      <c r="O141" s="23"/>
      <c r="P141" s="23"/>
      <c r="Q141" s="23"/>
      <c r="R141" s="23"/>
    </row>
    <row r="142" spans="1:18" x14ac:dyDescent="0.25">
      <c r="A142" s="24"/>
      <c r="B142" s="177"/>
      <c r="C142" s="23"/>
      <c r="D142" s="23"/>
      <c r="E142" s="23"/>
      <c r="F142" s="23"/>
      <c r="G142" s="23"/>
      <c r="H142" s="23"/>
      <c r="I142" s="23"/>
      <c r="J142" s="178"/>
      <c r="K142" s="24"/>
      <c r="L142" s="23"/>
      <c r="M142" s="24"/>
      <c r="N142" s="23"/>
      <c r="O142" s="23"/>
      <c r="P142" s="23"/>
      <c r="Q142" s="23"/>
      <c r="R142" s="23"/>
    </row>
    <row r="143" spans="1:18" x14ac:dyDescent="0.25">
      <c r="A143" s="24"/>
      <c r="B143" s="177"/>
      <c r="C143" s="23"/>
      <c r="D143" s="23"/>
      <c r="E143" s="23"/>
      <c r="F143" s="23"/>
      <c r="G143" s="23"/>
      <c r="H143" s="23"/>
      <c r="I143" s="23"/>
      <c r="J143" s="178"/>
      <c r="K143" s="24"/>
      <c r="L143" s="23"/>
      <c r="M143" s="24"/>
      <c r="N143" s="23"/>
      <c r="O143" s="23"/>
      <c r="P143" s="23"/>
      <c r="Q143" s="23"/>
      <c r="R143" s="23"/>
    </row>
    <row r="144" spans="1:18" x14ac:dyDescent="0.25">
      <c r="A144" s="24"/>
      <c r="B144" s="177"/>
      <c r="C144" s="23"/>
      <c r="D144" s="23"/>
      <c r="E144" s="23"/>
      <c r="F144" s="23"/>
      <c r="G144" s="23"/>
      <c r="H144" s="23"/>
      <c r="I144" s="23"/>
      <c r="J144" s="178"/>
      <c r="K144" s="24"/>
      <c r="L144" s="23"/>
      <c r="M144" s="24"/>
      <c r="N144" s="23"/>
      <c r="O144" s="23"/>
      <c r="P144" s="23"/>
      <c r="Q144" s="23"/>
      <c r="R144" s="23"/>
    </row>
    <row r="145" spans="1:18" x14ac:dyDescent="0.25">
      <c r="A145" s="24"/>
      <c r="B145" s="177"/>
      <c r="C145" s="23"/>
      <c r="D145" s="23"/>
      <c r="E145" s="23"/>
      <c r="F145" s="23"/>
      <c r="G145" s="23"/>
      <c r="H145" s="23"/>
      <c r="I145" s="23"/>
      <c r="J145" s="178"/>
      <c r="K145" s="24"/>
      <c r="L145" s="23"/>
      <c r="M145" s="24"/>
      <c r="N145" s="23"/>
      <c r="O145" s="23"/>
      <c r="P145" s="23"/>
      <c r="Q145" s="23"/>
      <c r="R145" s="23"/>
    </row>
    <row r="146" spans="1:18" x14ac:dyDescent="0.25">
      <c r="A146" s="24"/>
      <c r="B146" s="177"/>
      <c r="C146" s="23"/>
      <c r="D146" s="23"/>
      <c r="E146" s="23"/>
      <c r="F146" s="23"/>
      <c r="G146" s="23"/>
      <c r="H146" s="23"/>
      <c r="I146" s="23"/>
      <c r="J146" s="178"/>
      <c r="K146" s="24"/>
      <c r="L146" s="23"/>
      <c r="M146" s="24"/>
      <c r="N146" s="23"/>
      <c r="O146" s="23"/>
      <c r="P146" s="23"/>
      <c r="Q146" s="23"/>
      <c r="R146" s="23"/>
    </row>
    <row r="147" spans="1:18" x14ac:dyDescent="0.25">
      <c r="A147" s="24"/>
      <c r="B147" s="177"/>
      <c r="C147" s="23"/>
      <c r="D147" s="23"/>
      <c r="E147" s="23"/>
      <c r="F147" s="23"/>
      <c r="G147" s="23"/>
      <c r="H147" s="23"/>
      <c r="I147" s="23"/>
      <c r="J147" s="178"/>
      <c r="K147" s="24"/>
      <c r="L147" s="23"/>
      <c r="M147" s="24"/>
      <c r="N147" s="23"/>
      <c r="O147" s="23"/>
      <c r="P147" s="23"/>
      <c r="Q147" s="23"/>
      <c r="R147" s="23"/>
    </row>
    <row r="148" spans="1:18" x14ac:dyDescent="0.25">
      <c r="A148" s="24"/>
      <c r="B148" s="177"/>
      <c r="C148" s="23"/>
      <c r="D148" s="23"/>
      <c r="E148" s="23"/>
      <c r="F148" s="23"/>
      <c r="G148" s="23"/>
      <c r="H148" s="23"/>
      <c r="I148" s="23"/>
      <c r="J148" s="178"/>
      <c r="K148" s="24"/>
      <c r="L148" s="23"/>
      <c r="M148" s="24"/>
      <c r="N148" s="23"/>
      <c r="O148" s="23"/>
      <c r="P148" s="23"/>
      <c r="Q148" s="23"/>
      <c r="R148" s="23"/>
    </row>
    <row r="149" spans="1:18" x14ac:dyDescent="0.25">
      <c r="A149" s="24"/>
      <c r="B149" s="177"/>
      <c r="C149" s="23"/>
      <c r="D149" s="23"/>
      <c r="E149" s="23"/>
      <c r="F149" s="23"/>
      <c r="G149" s="23"/>
      <c r="H149" s="23"/>
      <c r="I149" s="23"/>
      <c r="J149" s="178"/>
      <c r="K149" s="24"/>
      <c r="L149" s="23"/>
      <c r="M149" s="24"/>
      <c r="N149" s="23"/>
      <c r="O149" s="23"/>
      <c r="P149" s="23"/>
      <c r="Q149" s="23"/>
      <c r="R149" s="23"/>
    </row>
    <row r="150" spans="1:18" x14ac:dyDescent="0.25">
      <c r="A150" s="24"/>
      <c r="B150" s="177"/>
      <c r="C150" s="23"/>
      <c r="D150" s="23"/>
      <c r="E150" s="23"/>
      <c r="F150" s="23"/>
      <c r="G150" s="23"/>
      <c r="H150" s="23"/>
      <c r="I150" s="23"/>
      <c r="J150" s="178"/>
      <c r="K150" s="24"/>
      <c r="L150" s="23"/>
      <c r="M150" s="24"/>
      <c r="N150" s="23"/>
      <c r="O150" s="23"/>
      <c r="P150" s="23"/>
      <c r="Q150" s="23"/>
      <c r="R150" s="23"/>
    </row>
    <row r="151" spans="1:18" x14ac:dyDescent="0.25">
      <c r="A151" s="24"/>
      <c r="B151" s="177"/>
      <c r="C151" s="23"/>
      <c r="D151" s="23"/>
      <c r="E151" s="23"/>
      <c r="F151" s="23"/>
      <c r="G151" s="23"/>
      <c r="H151" s="23"/>
      <c r="I151" s="23"/>
      <c r="J151" s="178"/>
      <c r="K151" s="24"/>
      <c r="L151" s="23"/>
      <c r="M151" s="24"/>
      <c r="N151" s="23"/>
      <c r="O151" s="23"/>
      <c r="P151" s="23"/>
      <c r="Q151" s="23"/>
      <c r="R151" s="23"/>
    </row>
    <row r="152" spans="1:18" x14ac:dyDescent="0.25">
      <c r="A152" s="24"/>
      <c r="B152" s="177"/>
      <c r="C152" s="23"/>
      <c r="D152" s="23"/>
      <c r="E152" s="23"/>
      <c r="F152" s="23"/>
      <c r="G152" s="23"/>
      <c r="H152" s="23"/>
      <c r="I152" s="23"/>
      <c r="J152" s="178"/>
      <c r="K152" s="24"/>
      <c r="L152" s="23"/>
      <c r="M152" s="24"/>
      <c r="N152" s="23"/>
      <c r="O152" s="23"/>
      <c r="P152" s="23"/>
      <c r="Q152" s="23"/>
      <c r="R152" s="23"/>
    </row>
    <row r="153" spans="1:18" x14ac:dyDescent="0.25">
      <c r="A153" s="24"/>
      <c r="B153" s="177"/>
      <c r="C153" s="23"/>
      <c r="D153" s="23"/>
      <c r="E153" s="23"/>
      <c r="F153" s="23"/>
      <c r="G153" s="23"/>
      <c r="H153" s="23"/>
      <c r="I153" s="23"/>
      <c r="J153" s="178"/>
      <c r="K153" s="24"/>
      <c r="L153" s="23"/>
      <c r="M153" s="24"/>
      <c r="N153" s="23"/>
      <c r="O153" s="23"/>
      <c r="P153" s="23"/>
      <c r="Q153" s="23"/>
      <c r="R153" s="23"/>
    </row>
    <row r="154" spans="1:18" x14ac:dyDescent="0.25">
      <c r="A154" s="24"/>
      <c r="B154" s="177"/>
      <c r="C154" s="23"/>
      <c r="D154" s="23"/>
      <c r="E154" s="23"/>
      <c r="F154" s="23"/>
      <c r="G154" s="23"/>
      <c r="H154" s="23"/>
      <c r="I154" s="23"/>
      <c r="J154" s="178"/>
      <c r="K154" s="24"/>
      <c r="L154" s="23"/>
      <c r="M154" s="24"/>
      <c r="N154" s="23"/>
      <c r="O154" s="23"/>
      <c r="P154" s="23"/>
      <c r="Q154" s="23"/>
      <c r="R154" s="23"/>
    </row>
    <row r="155" spans="1:18" x14ac:dyDescent="0.25">
      <c r="A155" s="24"/>
      <c r="B155" s="177"/>
      <c r="C155" s="23"/>
      <c r="D155" s="23"/>
      <c r="E155" s="23"/>
      <c r="F155" s="23"/>
      <c r="G155" s="23"/>
      <c r="H155" s="23"/>
      <c r="I155" s="23"/>
      <c r="J155" s="178"/>
      <c r="K155" s="24"/>
      <c r="L155" s="23"/>
      <c r="M155" s="24"/>
      <c r="N155" s="23"/>
      <c r="O155" s="23"/>
      <c r="P155" s="23"/>
      <c r="Q155" s="23"/>
      <c r="R155" s="23"/>
    </row>
    <row r="156" spans="1:18" x14ac:dyDescent="0.25">
      <c r="A156" s="24"/>
      <c r="B156" s="177"/>
      <c r="C156" s="23"/>
      <c r="D156" s="23"/>
      <c r="E156" s="23"/>
      <c r="F156" s="23"/>
      <c r="G156" s="23"/>
      <c r="H156" s="23"/>
      <c r="I156" s="23"/>
      <c r="J156" s="178"/>
      <c r="K156" s="24"/>
      <c r="L156" s="23"/>
      <c r="M156" s="24"/>
      <c r="N156" s="23"/>
      <c r="O156" s="23"/>
      <c r="P156" s="23"/>
      <c r="Q156" s="23"/>
      <c r="R156" s="23"/>
    </row>
    <row r="157" spans="1:18" x14ac:dyDescent="0.25">
      <c r="A157" s="24"/>
      <c r="B157" s="177"/>
      <c r="C157" s="23"/>
      <c r="D157" s="23"/>
      <c r="E157" s="23"/>
      <c r="F157" s="23"/>
      <c r="G157" s="23"/>
      <c r="H157" s="23"/>
      <c r="I157" s="23"/>
      <c r="J157" s="178"/>
      <c r="K157" s="24"/>
      <c r="L157" s="23"/>
      <c r="M157" s="24"/>
      <c r="N157" s="23"/>
      <c r="O157" s="23"/>
      <c r="P157" s="23"/>
      <c r="Q157" s="23"/>
      <c r="R157" s="23"/>
    </row>
    <row r="158" spans="1:18" x14ac:dyDescent="0.25">
      <c r="A158" s="24"/>
      <c r="B158" s="177"/>
      <c r="C158" s="23"/>
      <c r="D158" s="23"/>
      <c r="E158" s="23"/>
      <c r="F158" s="23"/>
      <c r="G158" s="23"/>
      <c r="H158" s="23"/>
      <c r="I158" s="23"/>
      <c r="J158" s="178"/>
      <c r="K158" s="24"/>
      <c r="L158" s="23"/>
      <c r="M158" s="24"/>
      <c r="N158" s="23"/>
      <c r="O158" s="23"/>
      <c r="P158" s="23"/>
      <c r="Q158" s="23"/>
      <c r="R158" s="23"/>
    </row>
    <row r="159" spans="1:18" x14ac:dyDescent="0.25">
      <c r="A159" s="24"/>
      <c r="B159" s="177"/>
      <c r="C159" s="23"/>
      <c r="D159" s="23"/>
      <c r="E159" s="23"/>
      <c r="F159" s="23"/>
      <c r="G159" s="23"/>
      <c r="H159" s="23"/>
      <c r="I159" s="23"/>
      <c r="J159" s="178"/>
      <c r="K159" s="24"/>
      <c r="L159" s="23"/>
      <c r="M159" s="24"/>
      <c r="N159" s="23"/>
      <c r="O159" s="23"/>
      <c r="P159" s="23"/>
      <c r="Q159" s="23"/>
      <c r="R159" s="23"/>
    </row>
    <row r="160" spans="1:18" x14ac:dyDescent="0.25">
      <c r="A160" s="24"/>
      <c r="B160" s="177"/>
      <c r="C160" s="23"/>
      <c r="D160" s="23"/>
      <c r="E160" s="23"/>
      <c r="F160" s="23"/>
      <c r="G160" s="23"/>
      <c r="H160" s="23"/>
      <c r="I160" s="23"/>
      <c r="J160" s="178"/>
      <c r="K160" s="24"/>
      <c r="L160" s="23"/>
      <c r="M160" s="24"/>
      <c r="N160" s="23"/>
      <c r="O160" s="23"/>
      <c r="P160" s="23"/>
      <c r="Q160" s="23"/>
      <c r="R160" s="23"/>
    </row>
    <row r="161" spans="1:18" x14ac:dyDescent="0.25">
      <c r="A161" s="24"/>
      <c r="B161" s="177"/>
      <c r="C161" s="23"/>
      <c r="D161" s="23"/>
      <c r="E161" s="23"/>
      <c r="F161" s="23"/>
      <c r="G161" s="23"/>
      <c r="H161" s="23"/>
      <c r="I161" s="23"/>
      <c r="J161" s="178"/>
      <c r="K161" s="24"/>
      <c r="L161" s="23"/>
      <c r="M161" s="24"/>
      <c r="N161" s="23"/>
      <c r="O161" s="23"/>
      <c r="P161" s="23"/>
      <c r="Q161" s="23"/>
      <c r="R161" s="23"/>
    </row>
    <row r="162" spans="1:18" x14ac:dyDescent="0.25">
      <c r="A162" s="24"/>
      <c r="B162" s="177"/>
      <c r="C162" s="23"/>
      <c r="D162" s="23"/>
      <c r="E162" s="23"/>
      <c r="F162" s="23"/>
      <c r="G162" s="23"/>
      <c r="H162" s="23"/>
      <c r="I162" s="23"/>
      <c r="J162" s="178"/>
      <c r="K162" s="24"/>
      <c r="L162" s="23"/>
      <c r="M162" s="24"/>
      <c r="N162" s="23"/>
      <c r="O162" s="23"/>
      <c r="P162" s="23"/>
      <c r="Q162" s="23"/>
      <c r="R162" s="23"/>
    </row>
    <row r="163" spans="1:18" x14ac:dyDescent="0.25">
      <c r="A163" s="24"/>
      <c r="B163" s="177"/>
      <c r="C163" s="23"/>
      <c r="D163" s="23"/>
      <c r="E163" s="23"/>
      <c r="F163" s="23"/>
      <c r="G163" s="23"/>
      <c r="H163" s="23"/>
      <c r="I163" s="23"/>
      <c r="J163" s="178"/>
      <c r="K163" s="24"/>
      <c r="L163" s="23"/>
      <c r="M163" s="24"/>
      <c r="N163" s="23"/>
      <c r="O163" s="23"/>
      <c r="P163" s="23"/>
      <c r="Q163" s="23"/>
      <c r="R163" s="23"/>
    </row>
    <row r="164" spans="1:18" x14ac:dyDescent="0.25">
      <c r="A164" s="24"/>
      <c r="B164" s="177"/>
      <c r="C164" s="23"/>
      <c r="D164" s="23"/>
      <c r="E164" s="23"/>
      <c r="F164" s="23"/>
      <c r="G164" s="23"/>
      <c r="H164" s="23"/>
      <c r="I164" s="23"/>
      <c r="J164" s="178"/>
      <c r="K164" s="24"/>
      <c r="L164" s="23"/>
      <c r="M164" s="24"/>
      <c r="N164" s="23"/>
      <c r="O164" s="23"/>
      <c r="P164" s="23"/>
      <c r="Q164" s="23"/>
      <c r="R164" s="23"/>
    </row>
    <row r="165" spans="1:18" x14ac:dyDescent="0.25">
      <c r="A165" s="24"/>
      <c r="B165" s="177"/>
      <c r="C165" s="23"/>
      <c r="D165" s="23"/>
      <c r="E165" s="23"/>
      <c r="F165" s="23"/>
      <c r="G165" s="23"/>
      <c r="H165" s="23"/>
      <c r="I165" s="23"/>
      <c r="J165" s="178"/>
      <c r="K165" s="24"/>
      <c r="L165" s="23"/>
      <c r="M165" s="24"/>
      <c r="N165" s="23"/>
      <c r="O165" s="23"/>
      <c r="P165" s="23"/>
      <c r="Q165" s="23"/>
      <c r="R165" s="23"/>
    </row>
    <row r="166" spans="1:18" x14ac:dyDescent="0.25">
      <c r="A166" s="24"/>
      <c r="B166" s="177"/>
      <c r="C166" s="23"/>
      <c r="D166" s="23"/>
      <c r="E166" s="23"/>
      <c r="F166" s="23"/>
      <c r="G166" s="23"/>
      <c r="H166" s="23"/>
      <c r="I166" s="23"/>
      <c r="J166" s="178"/>
      <c r="K166" s="24"/>
      <c r="L166" s="23"/>
      <c r="M166" s="24"/>
      <c r="N166" s="23"/>
      <c r="O166" s="23"/>
      <c r="P166" s="23"/>
      <c r="Q166" s="23"/>
      <c r="R166" s="23"/>
    </row>
    <row r="167" spans="1:18" x14ac:dyDescent="0.25">
      <c r="A167" s="24"/>
      <c r="B167" s="177"/>
      <c r="C167" s="23"/>
      <c r="D167" s="23"/>
      <c r="E167" s="23"/>
      <c r="F167" s="23"/>
      <c r="G167" s="23"/>
      <c r="H167" s="23"/>
      <c r="I167" s="23"/>
      <c r="J167" s="178"/>
      <c r="K167" s="24"/>
      <c r="L167" s="23"/>
      <c r="M167" s="24"/>
      <c r="N167" s="23"/>
      <c r="O167" s="23"/>
      <c r="P167" s="23"/>
      <c r="Q167" s="23"/>
      <c r="R167" s="23"/>
    </row>
    <row r="168" spans="1:18" x14ac:dyDescent="0.25">
      <c r="A168" s="24"/>
      <c r="B168" s="177"/>
      <c r="C168" s="23"/>
      <c r="D168" s="23"/>
      <c r="E168" s="23"/>
      <c r="F168" s="23"/>
      <c r="G168" s="23"/>
      <c r="H168" s="23"/>
      <c r="I168" s="23"/>
      <c r="J168" s="178"/>
      <c r="K168" s="24"/>
      <c r="L168" s="23"/>
      <c r="M168" s="24"/>
      <c r="N168" s="23"/>
      <c r="O168" s="23"/>
      <c r="P168" s="23"/>
      <c r="Q168" s="23"/>
      <c r="R168" s="23"/>
    </row>
    <row r="169" spans="1:18" x14ac:dyDescent="0.25">
      <c r="A169" s="24"/>
      <c r="B169" s="177"/>
      <c r="C169" s="23"/>
      <c r="D169" s="23"/>
      <c r="E169" s="23"/>
      <c r="F169" s="23"/>
      <c r="G169" s="23"/>
      <c r="H169" s="23"/>
      <c r="I169" s="23"/>
      <c r="J169" s="178"/>
      <c r="K169" s="24"/>
      <c r="L169" s="23"/>
      <c r="M169" s="24"/>
      <c r="N169" s="23"/>
      <c r="O169" s="23"/>
      <c r="P169" s="23"/>
      <c r="Q169" s="23"/>
      <c r="R169" s="23"/>
    </row>
    <row r="170" spans="1:18" x14ac:dyDescent="0.25">
      <c r="A170" s="24"/>
      <c r="B170" s="177"/>
      <c r="C170" s="23"/>
      <c r="D170" s="23"/>
      <c r="E170" s="23"/>
      <c r="F170" s="23"/>
      <c r="G170" s="23"/>
      <c r="H170" s="23"/>
      <c r="I170" s="23"/>
      <c r="J170" s="178"/>
      <c r="K170" s="24"/>
      <c r="L170" s="23"/>
      <c r="M170" s="24"/>
      <c r="N170" s="23"/>
      <c r="O170" s="23"/>
      <c r="P170" s="23"/>
      <c r="Q170" s="23"/>
      <c r="R170" s="23"/>
    </row>
    <row r="171" spans="1:18" x14ac:dyDescent="0.25">
      <c r="A171" s="24"/>
      <c r="B171" s="177"/>
      <c r="C171" s="23"/>
      <c r="D171" s="23"/>
      <c r="E171" s="23"/>
      <c r="F171" s="23"/>
      <c r="G171" s="23"/>
      <c r="H171" s="23"/>
      <c r="I171" s="23"/>
      <c r="J171" s="178"/>
      <c r="K171" s="24"/>
      <c r="L171" s="23"/>
      <c r="M171" s="24"/>
      <c r="N171" s="23"/>
      <c r="O171" s="23"/>
      <c r="P171" s="23"/>
      <c r="Q171" s="23"/>
      <c r="R171" s="23"/>
    </row>
    <row r="172" spans="1:18" x14ac:dyDescent="0.25">
      <c r="A172" s="24"/>
      <c r="B172" s="177"/>
      <c r="C172" s="23"/>
      <c r="D172" s="23"/>
      <c r="E172" s="23"/>
      <c r="F172" s="23"/>
      <c r="G172" s="23"/>
      <c r="H172" s="23"/>
      <c r="I172" s="23"/>
      <c r="J172" s="178"/>
      <c r="K172" s="24"/>
      <c r="L172" s="23"/>
      <c r="M172" s="24"/>
      <c r="N172" s="23"/>
      <c r="O172" s="23"/>
      <c r="P172" s="23"/>
      <c r="Q172" s="23"/>
      <c r="R172" s="23"/>
    </row>
    <row r="173" spans="1:18" x14ac:dyDescent="0.25">
      <c r="A173" s="24"/>
      <c r="B173" s="177"/>
      <c r="C173" s="23"/>
      <c r="D173" s="23"/>
      <c r="E173" s="23"/>
      <c r="F173" s="23"/>
      <c r="G173" s="23"/>
      <c r="H173" s="23"/>
      <c r="I173" s="23"/>
      <c r="J173" s="178"/>
      <c r="K173" s="24"/>
      <c r="L173" s="23"/>
      <c r="M173" s="24"/>
      <c r="N173" s="23"/>
      <c r="O173" s="23"/>
      <c r="P173" s="23"/>
      <c r="Q173" s="23"/>
      <c r="R173" s="23"/>
    </row>
    <row r="174" spans="1:18" x14ac:dyDescent="0.25">
      <c r="A174" s="24"/>
      <c r="B174" s="177"/>
      <c r="C174" s="23"/>
      <c r="D174" s="23"/>
      <c r="E174" s="23"/>
      <c r="F174" s="23"/>
      <c r="G174" s="23"/>
      <c r="H174" s="23"/>
      <c r="I174" s="23"/>
      <c r="J174" s="178"/>
      <c r="K174" s="24"/>
      <c r="L174" s="23"/>
      <c r="M174" s="24"/>
      <c r="N174" s="23"/>
      <c r="O174" s="23"/>
      <c r="P174" s="23"/>
      <c r="Q174" s="23"/>
      <c r="R174" s="23"/>
    </row>
    <row r="175" spans="1:18" x14ac:dyDescent="0.25">
      <c r="A175" s="24"/>
      <c r="B175" s="177"/>
      <c r="C175" s="23"/>
      <c r="D175" s="23"/>
      <c r="E175" s="23"/>
      <c r="F175" s="23"/>
      <c r="G175" s="23"/>
      <c r="H175" s="23"/>
      <c r="I175" s="23"/>
      <c r="J175" s="178"/>
      <c r="K175" s="24"/>
      <c r="L175" s="23"/>
      <c r="M175" s="24"/>
      <c r="N175" s="23"/>
      <c r="O175" s="23"/>
      <c r="P175" s="23"/>
      <c r="Q175" s="23"/>
      <c r="R175" s="23"/>
    </row>
    <row r="176" spans="1:18" x14ac:dyDescent="0.25">
      <c r="A176" s="24"/>
      <c r="B176" s="177"/>
      <c r="C176" s="23"/>
      <c r="D176" s="23"/>
      <c r="E176" s="23"/>
      <c r="F176" s="23"/>
      <c r="G176" s="23"/>
      <c r="H176" s="23"/>
      <c r="I176" s="23"/>
      <c r="J176" s="178"/>
      <c r="K176" s="24"/>
      <c r="L176" s="23"/>
      <c r="M176" s="24"/>
      <c r="N176" s="23"/>
      <c r="O176" s="23"/>
      <c r="P176" s="23"/>
      <c r="Q176" s="23"/>
      <c r="R176" s="23"/>
    </row>
    <row r="177" spans="1:18" x14ac:dyDescent="0.25">
      <c r="A177" s="24"/>
      <c r="B177" s="177"/>
      <c r="C177" s="23"/>
      <c r="D177" s="23"/>
      <c r="E177" s="23"/>
      <c r="F177" s="23"/>
      <c r="G177" s="23"/>
      <c r="H177" s="23"/>
      <c r="I177" s="23"/>
      <c r="J177" s="178"/>
      <c r="K177" s="24"/>
      <c r="L177" s="23"/>
      <c r="M177" s="24"/>
      <c r="N177" s="23"/>
      <c r="O177" s="23"/>
      <c r="P177" s="23"/>
      <c r="Q177" s="23"/>
      <c r="R177" s="23"/>
    </row>
    <row r="178" spans="1:18" x14ac:dyDescent="0.25">
      <c r="A178" s="24"/>
      <c r="B178" s="177"/>
      <c r="C178" s="23"/>
      <c r="D178" s="23"/>
      <c r="E178" s="23"/>
      <c r="F178" s="23"/>
      <c r="G178" s="23"/>
      <c r="H178" s="23"/>
      <c r="I178" s="23"/>
      <c r="J178" s="178"/>
      <c r="K178" s="24"/>
      <c r="L178" s="23"/>
      <c r="M178" s="24"/>
      <c r="N178" s="23"/>
      <c r="O178" s="23"/>
      <c r="P178" s="23"/>
      <c r="Q178" s="23"/>
      <c r="R178" s="23"/>
    </row>
    <row r="179" spans="1:18" x14ac:dyDescent="0.25">
      <c r="A179" s="24"/>
      <c r="B179" s="177"/>
      <c r="C179" s="23"/>
      <c r="D179" s="23"/>
      <c r="E179" s="23"/>
      <c r="F179" s="23"/>
      <c r="G179" s="23"/>
      <c r="H179" s="23"/>
      <c r="I179" s="23"/>
      <c r="J179" s="178"/>
      <c r="K179" s="24"/>
      <c r="L179" s="23"/>
      <c r="M179" s="24"/>
      <c r="N179" s="23"/>
      <c r="O179" s="23"/>
      <c r="P179" s="23"/>
      <c r="Q179" s="23"/>
      <c r="R179" s="23"/>
    </row>
    <row r="180" spans="1:18" x14ac:dyDescent="0.25">
      <c r="A180" s="24"/>
      <c r="B180" s="177"/>
      <c r="C180" s="23"/>
      <c r="D180" s="23"/>
      <c r="E180" s="23"/>
      <c r="F180" s="23"/>
      <c r="G180" s="23"/>
      <c r="H180" s="23"/>
      <c r="I180" s="23"/>
      <c r="J180" s="178"/>
      <c r="K180" s="24"/>
      <c r="L180" s="23"/>
      <c r="M180" s="24"/>
      <c r="N180" s="23"/>
      <c r="O180" s="23"/>
      <c r="P180" s="23"/>
      <c r="Q180" s="23"/>
      <c r="R180" s="23"/>
    </row>
    <row r="181" spans="1:18" x14ac:dyDescent="0.25">
      <c r="A181" s="24"/>
      <c r="B181" s="177"/>
      <c r="C181" s="23"/>
      <c r="D181" s="23"/>
      <c r="E181" s="23"/>
      <c r="F181" s="23"/>
      <c r="G181" s="23"/>
      <c r="H181" s="23"/>
      <c r="I181" s="23"/>
      <c r="J181" s="178"/>
      <c r="K181" s="24"/>
      <c r="L181" s="23"/>
      <c r="M181" s="24"/>
      <c r="N181" s="23"/>
      <c r="O181" s="23"/>
      <c r="P181" s="23"/>
      <c r="Q181" s="23"/>
      <c r="R181" s="23"/>
    </row>
    <row r="182" spans="1:18" x14ac:dyDescent="0.25">
      <c r="A182" s="24"/>
      <c r="B182" s="177"/>
      <c r="C182" s="23"/>
      <c r="D182" s="23"/>
      <c r="E182" s="23"/>
      <c r="F182" s="23"/>
      <c r="G182" s="23"/>
      <c r="H182" s="23"/>
      <c r="I182" s="23"/>
      <c r="J182" s="178"/>
      <c r="K182" s="24"/>
      <c r="L182" s="23"/>
      <c r="M182" s="24"/>
      <c r="N182" s="23"/>
      <c r="O182" s="23"/>
      <c r="P182" s="23"/>
      <c r="Q182" s="23"/>
      <c r="R182" s="23"/>
    </row>
    <row r="183" spans="1:18" x14ac:dyDescent="0.25">
      <c r="A183" s="24"/>
      <c r="B183" s="177"/>
      <c r="C183" s="23"/>
      <c r="D183" s="23"/>
      <c r="E183" s="23"/>
      <c r="F183" s="23"/>
      <c r="G183" s="23"/>
      <c r="H183" s="23"/>
      <c r="I183" s="23"/>
      <c r="J183" s="178"/>
      <c r="K183" s="24"/>
      <c r="L183" s="23"/>
      <c r="M183" s="24"/>
      <c r="N183" s="23"/>
      <c r="O183" s="23"/>
      <c r="P183" s="23"/>
      <c r="Q183" s="23"/>
      <c r="R183" s="23"/>
    </row>
    <row r="184" spans="1:18" x14ac:dyDescent="0.25">
      <c r="A184" s="24"/>
      <c r="B184" s="177"/>
      <c r="C184" s="23"/>
      <c r="D184" s="23"/>
      <c r="E184" s="23"/>
      <c r="F184" s="23"/>
      <c r="G184" s="23"/>
      <c r="H184" s="23"/>
      <c r="I184" s="23"/>
      <c r="J184" s="178"/>
      <c r="K184" s="24"/>
      <c r="L184" s="23"/>
      <c r="M184" s="24"/>
      <c r="N184" s="23"/>
      <c r="O184" s="23"/>
      <c r="P184" s="23"/>
      <c r="Q184" s="23"/>
      <c r="R184" s="23"/>
    </row>
    <row r="185" spans="1:18" x14ac:dyDescent="0.25">
      <c r="A185" s="24"/>
      <c r="B185" s="177"/>
      <c r="C185" s="23"/>
      <c r="D185" s="23"/>
      <c r="E185" s="23"/>
      <c r="F185" s="23"/>
      <c r="G185" s="23"/>
      <c r="H185" s="23"/>
      <c r="I185" s="23"/>
      <c r="J185" s="178"/>
      <c r="K185" s="24"/>
      <c r="L185" s="23"/>
      <c r="M185" s="24"/>
      <c r="N185" s="23"/>
      <c r="O185" s="23"/>
      <c r="P185" s="23"/>
      <c r="Q185" s="23"/>
      <c r="R185" s="23"/>
    </row>
    <row r="186" spans="1:18" x14ac:dyDescent="0.25">
      <c r="A186" s="24"/>
      <c r="B186" s="177"/>
      <c r="C186" s="23"/>
      <c r="D186" s="23"/>
      <c r="E186" s="23"/>
      <c r="F186" s="23"/>
      <c r="G186" s="23"/>
      <c r="H186" s="23"/>
      <c r="I186" s="23"/>
      <c r="J186" s="178"/>
      <c r="K186" s="24"/>
      <c r="L186" s="23"/>
      <c r="M186" s="24"/>
      <c r="N186" s="23"/>
      <c r="O186" s="23"/>
      <c r="P186" s="23"/>
      <c r="Q186" s="23"/>
      <c r="R186" s="23"/>
    </row>
    <row r="187" spans="1:18" x14ac:dyDescent="0.25">
      <c r="A187" s="24"/>
      <c r="B187" s="177"/>
      <c r="C187" s="23"/>
      <c r="D187" s="23"/>
      <c r="E187" s="23"/>
      <c r="F187" s="23"/>
      <c r="G187" s="23"/>
      <c r="H187" s="23"/>
      <c r="I187" s="23"/>
      <c r="J187" s="178"/>
      <c r="K187" s="24"/>
      <c r="L187" s="23"/>
      <c r="M187" s="24"/>
      <c r="N187" s="23"/>
      <c r="O187" s="23"/>
      <c r="P187" s="23"/>
      <c r="Q187" s="23"/>
      <c r="R187" s="23"/>
    </row>
    <row r="188" spans="1:18" x14ac:dyDescent="0.25">
      <c r="A188" s="24"/>
      <c r="B188" s="177"/>
      <c r="C188" s="23"/>
      <c r="D188" s="23"/>
      <c r="E188" s="23"/>
      <c r="F188" s="23"/>
      <c r="G188" s="23"/>
      <c r="H188" s="23"/>
      <c r="I188" s="23"/>
      <c r="J188" s="178"/>
      <c r="K188" s="24"/>
      <c r="L188" s="23"/>
      <c r="M188" s="24"/>
      <c r="N188" s="23"/>
      <c r="O188" s="23"/>
      <c r="P188" s="23"/>
      <c r="Q188" s="23"/>
      <c r="R188" s="23"/>
    </row>
    <row r="189" spans="1:18" x14ac:dyDescent="0.25">
      <c r="A189" s="24"/>
      <c r="B189" s="177"/>
      <c r="C189" s="23"/>
      <c r="D189" s="23"/>
      <c r="E189" s="23"/>
      <c r="F189" s="23"/>
      <c r="G189" s="23"/>
      <c r="H189" s="23"/>
      <c r="I189" s="23"/>
      <c r="J189" s="178"/>
      <c r="K189" s="24"/>
      <c r="L189" s="23"/>
      <c r="M189" s="24"/>
      <c r="N189" s="23"/>
      <c r="O189" s="23"/>
      <c r="P189" s="23"/>
      <c r="Q189" s="23"/>
      <c r="R189" s="23"/>
    </row>
    <row r="190" spans="1:18" x14ac:dyDescent="0.25">
      <c r="A190" s="24"/>
      <c r="B190" s="177"/>
      <c r="C190" s="23"/>
      <c r="D190" s="23"/>
      <c r="E190" s="23"/>
      <c r="F190" s="23"/>
      <c r="G190" s="23"/>
      <c r="H190" s="23"/>
      <c r="I190" s="23"/>
      <c r="J190" s="178"/>
      <c r="K190" s="24"/>
      <c r="L190" s="23"/>
      <c r="M190" s="24"/>
      <c r="N190" s="23"/>
      <c r="O190" s="23"/>
      <c r="P190" s="23"/>
      <c r="Q190" s="23"/>
      <c r="R190" s="23"/>
    </row>
    <row r="191" spans="1:18" x14ac:dyDescent="0.25">
      <c r="A191" s="24"/>
      <c r="B191" s="177"/>
      <c r="C191" s="23"/>
      <c r="D191" s="23"/>
      <c r="E191" s="23"/>
      <c r="F191" s="23"/>
      <c r="G191" s="23"/>
      <c r="H191" s="23"/>
      <c r="I191" s="23"/>
      <c r="J191" s="178"/>
      <c r="K191" s="24"/>
      <c r="L191" s="23"/>
      <c r="M191" s="24"/>
      <c r="N191" s="23"/>
      <c r="O191" s="23"/>
      <c r="P191" s="23"/>
      <c r="Q191" s="23"/>
      <c r="R191" s="23"/>
    </row>
    <row r="192" spans="1:18" x14ac:dyDescent="0.25">
      <c r="A192" s="24"/>
      <c r="B192" s="177"/>
      <c r="C192" s="23"/>
      <c r="D192" s="23"/>
      <c r="E192" s="23"/>
      <c r="F192" s="23"/>
      <c r="G192" s="23"/>
      <c r="H192" s="23"/>
      <c r="I192" s="23"/>
      <c r="J192" s="178"/>
      <c r="K192" s="24"/>
      <c r="L192" s="23"/>
      <c r="M192" s="24"/>
      <c r="N192" s="23"/>
      <c r="O192" s="23"/>
      <c r="P192" s="23"/>
      <c r="Q192" s="23"/>
      <c r="R192" s="23"/>
    </row>
    <row r="193" spans="1:18" x14ac:dyDescent="0.25">
      <c r="A193" s="24"/>
      <c r="B193" s="177"/>
      <c r="C193" s="23"/>
      <c r="D193" s="23"/>
      <c r="E193" s="23"/>
      <c r="F193" s="23"/>
      <c r="G193" s="23"/>
      <c r="H193" s="23"/>
      <c r="I193" s="23"/>
      <c r="J193" s="178"/>
      <c r="K193" s="24"/>
      <c r="L193" s="23"/>
      <c r="M193" s="24"/>
      <c r="N193" s="23"/>
      <c r="O193" s="23"/>
      <c r="P193" s="23"/>
      <c r="Q193" s="23"/>
      <c r="R193" s="23"/>
    </row>
    <row r="194" spans="1:18" x14ac:dyDescent="0.25">
      <c r="A194" s="24"/>
      <c r="B194" s="177"/>
      <c r="C194" s="23"/>
      <c r="D194" s="23"/>
      <c r="E194" s="23"/>
      <c r="F194" s="23"/>
      <c r="G194" s="23"/>
      <c r="H194" s="23"/>
      <c r="I194" s="23"/>
      <c r="J194" s="178"/>
      <c r="K194" s="24"/>
      <c r="L194" s="23"/>
      <c r="M194" s="24"/>
      <c r="N194" s="23"/>
      <c r="O194" s="23"/>
      <c r="P194" s="23"/>
      <c r="Q194" s="23"/>
      <c r="R194" s="23"/>
    </row>
    <row r="195" spans="1:18" x14ac:dyDescent="0.25">
      <c r="A195" s="24"/>
      <c r="B195" s="177"/>
      <c r="C195" s="23"/>
      <c r="D195" s="23"/>
      <c r="E195" s="23"/>
      <c r="F195" s="23"/>
      <c r="G195" s="23"/>
      <c r="H195" s="23"/>
      <c r="I195" s="23"/>
      <c r="J195" s="178"/>
      <c r="K195" s="24"/>
      <c r="L195" s="23"/>
      <c r="M195" s="24"/>
      <c r="N195" s="23"/>
      <c r="O195" s="23"/>
      <c r="P195" s="23"/>
      <c r="Q195" s="23"/>
      <c r="R195" s="23"/>
    </row>
    <row r="196" spans="1:18" x14ac:dyDescent="0.25">
      <c r="A196" s="24"/>
      <c r="B196" s="177"/>
      <c r="C196" s="23"/>
      <c r="D196" s="23"/>
      <c r="E196" s="23"/>
      <c r="F196" s="23"/>
      <c r="G196" s="23"/>
      <c r="H196" s="23"/>
      <c r="I196" s="23"/>
      <c r="J196" s="178"/>
      <c r="K196" s="24"/>
      <c r="L196" s="23"/>
      <c r="M196" s="24"/>
      <c r="N196" s="23"/>
      <c r="O196" s="23"/>
      <c r="P196" s="23"/>
      <c r="Q196" s="23"/>
      <c r="R196" s="23"/>
    </row>
    <row r="197" spans="1:18" x14ac:dyDescent="0.25">
      <c r="A197" s="24"/>
      <c r="B197" s="177"/>
      <c r="C197" s="23"/>
      <c r="D197" s="23"/>
      <c r="E197" s="23"/>
      <c r="F197" s="23"/>
      <c r="G197" s="23"/>
      <c r="H197" s="23"/>
      <c r="I197" s="23"/>
      <c r="J197" s="178"/>
      <c r="K197" s="24"/>
      <c r="L197" s="23"/>
      <c r="M197" s="24"/>
      <c r="N197" s="23"/>
      <c r="O197" s="23"/>
      <c r="P197" s="23"/>
      <c r="Q197" s="23"/>
      <c r="R197" s="23"/>
    </row>
    <row r="198" spans="1:18" x14ac:dyDescent="0.25">
      <c r="A198" s="24"/>
      <c r="B198" s="177"/>
      <c r="C198" s="23"/>
      <c r="D198" s="23"/>
      <c r="E198" s="23"/>
      <c r="F198" s="23"/>
      <c r="G198" s="23"/>
      <c r="H198" s="23"/>
      <c r="I198" s="23"/>
      <c r="J198" s="178"/>
      <c r="K198" s="24"/>
      <c r="L198" s="23"/>
      <c r="M198" s="24"/>
      <c r="N198" s="23"/>
      <c r="O198" s="23"/>
      <c r="P198" s="23"/>
      <c r="Q198" s="23"/>
      <c r="R198" s="23"/>
    </row>
    <row r="199" spans="1:18" x14ac:dyDescent="0.25">
      <c r="A199" s="24"/>
      <c r="B199" s="177"/>
      <c r="C199" s="23"/>
      <c r="D199" s="23"/>
      <c r="E199" s="23"/>
      <c r="F199" s="23"/>
      <c r="G199" s="23"/>
      <c r="H199" s="23"/>
      <c r="I199" s="23"/>
      <c r="J199" s="178"/>
      <c r="K199" s="24"/>
      <c r="L199" s="23"/>
      <c r="M199" s="24"/>
      <c r="N199" s="23"/>
      <c r="O199" s="23"/>
      <c r="P199" s="23"/>
      <c r="Q199" s="23"/>
      <c r="R199" s="23"/>
    </row>
    <row r="200" spans="1:18" x14ac:dyDescent="0.25">
      <c r="A200" s="24"/>
      <c r="B200" s="177"/>
      <c r="C200" s="23"/>
      <c r="D200" s="23"/>
      <c r="E200" s="23"/>
      <c r="F200" s="23"/>
      <c r="G200" s="23"/>
      <c r="H200" s="23"/>
      <c r="I200" s="23"/>
      <c r="J200" s="178"/>
      <c r="K200" s="24"/>
      <c r="L200" s="23"/>
      <c r="M200" s="24"/>
      <c r="N200" s="23"/>
      <c r="O200" s="23"/>
      <c r="P200" s="23"/>
      <c r="Q200" s="23"/>
      <c r="R200" s="23"/>
    </row>
    <row r="201" spans="1:18" x14ac:dyDescent="0.25">
      <c r="A201" s="24"/>
      <c r="B201" s="177"/>
      <c r="C201" s="23"/>
      <c r="D201" s="23"/>
      <c r="E201" s="23"/>
      <c r="F201" s="23"/>
      <c r="G201" s="23"/>
      <c r="H201" s="23"/>
      <c r="I201" s="23"/>
      <c r="J201" s="178"/>
      <c r="K201" s="24"/>
      <c r="L201" s="23"/>
      <c r="M201" s="24"/>
      <c r="N201" s="23"/>
      <c r="O201" s="23"/>
      <c r="P201" s="23"/>
      <c r="Q201" s="23"/>
      <c r="R201" s="23"/>
    </row>
    <row r="202" spans="1:18" x14ac:dyDescent="0.25">
      <c r="A202" s="24"/>
      <c r="B202" s="177"/>
      <c r="C202" s="23"/>
      <c r="D202" s="23"/>
      <c r="E202" s="23"/>
      <c r="F202" s="23"/>
      <c r="G202" s="23"/>
      <c r="H202" s="23"/>
      <c r="I202" s="23"/>
      <c r="J202" s="178"/>
      <c r="K202" s="24"/>
      <c r="L202" s="23"/>
      <c r="M202" s="24"/>
      <c r="N202" s="23"/>
      <c r="O202" s="23"/>
      <c r="P202" s="23"/>
      <c r="Q202" s="23"/>
      <c r="R202" s="23"/>
    </row>
    <row r="203" spans="1:18" x14ac:dyDescent="0.25">
      <c r="A203" s="24"/>
      <c r="B203" s="177"/>
      <c r="C203" s="23"/>
      <c r="D203" s="23"/>
      <c r="E203" s="23"/>
      <c r="F203" s="23"/>
      <c r="G203" s="23"/>
      <c r="H203" s="23"/>
      <c r="I203" s="23"/>
      <c r="J203" s="178"/>
      <c r="K203" s="24"/>
      <c r="L203" s="23"/>
      <c r="M203" s="24"/>
      <c r="N203" s="23"/>
      <c r="O203" s="23"/>
      <c r="P203" s="23"/>
      <c r="Q203" s="23"/>
      <c r="R203" s="23"/>
    </row>
    <row r="204" spans="1:18" x14ac:dyDescent="0.25">
      <c r="A204" s="24"/>
      <c r="B204" s="177"/>
      <c r="C204" s="23"/>
      <c r="D204" s="23"/>
      <c r="E204" s="23"/>
      <c r="F204" s="23"/>
      <c r="G204" s="23"/>
      <c r="H204" s="23"/>
      <c r="I204" s="23"/>
      <c r="J204" s="178"/>
      <c r="K204" s="24"/>
      <c r="L204" s="23"/>
      <c r="M204" s="24"/>
      <c r="N204" s="23"/>
      <c r="O204" s="23"/>
      <c r="P204" s="23"/>
      <c r="Q204" s="23"/>
      <c r="R204" s="23"/>
    </row>
    <row r="205" spans="1:18" x14ac:dyDescent="0.25">
      <c r="A205" s="24"/>
      <c r="B205" s="177"/>
      <c r="C205" s="23"/>
      <c r="D205" s="23"/>
      <c r="E205" s="23"/>
      <c r="F205" s="23"/>
      <c r="G205" s="23"/>
      <c r="H205" s="23"/>
      <c r="I205" s="23"/>
      <c r="J205" s="178"/>
      <c r="K205" s="24"/>
      <c r="L205" s="23"/>
      <c r="M205" s="24"/>
      <c r="N205" s="23"/>
      <c r="O205" s="23"/>
      <c r="P205" s="23"/>
      <c r="Q205" s="23"/>
      <c r="R205" s="23"/>
    </row>
    <row r="206" spans="1:18" x14ac:dyDescent="0.25">
      <c r="A206" s="24"/>
      <c r="B206" s="177"/>
      <c r="C206" s="23"/>
      <c r="D206" s="23"/>
      <c r="E206" s="23"/>
      <c r="F206" s="23"/>
      <c r="G206" s="23"/>
      <c r="H206" s="23"/>
      <c r="I206" s="23"/>
      <c r="J206" s="178"/>
      <c r="K206" s="24"/>
      <c r="L206" s="23"/>
      <c r="M206" s="24"/>
      <c r="N206" s="23"/>
      <c r="O206" s="23"/>
      <c r="P206" s="23"/>
      <c r="Q206" s="23"/>
      <c r="R206" s="23"/>
    </row>
    <row r="207" spans="1:18" x14ac:dyDescent="0.25">
      <c r="A207" s="24"/>
      <c r="B207" s="177"/>
      <c r="C207" s="23"/>
      <c r="D207" s="23"/>
      <c r="E207" s="23"/>
      <c r="F207" s="23"/>
      <c r="G207" s="23"/>
      <c r="H207" s="23"/>
      <c r="I207" s="23"/>
      <c r="J207" s="178"/>
      <c r="K207" s="24"/>
      <c r="L207" s="23"/>
      <c r="M207" s="24"/>
      <c r="N207" s="23"/>
      <c r="O207" s="23"/>
      <c r="P207" s="23"/>
      <c r="Q207" s="23"/>
      <c r="R207" s="23"/>
    </row>
    <row r="208" spans="1:18" x14ac:dyDescent="0.25">
      <c r="A208" s="24"/>
      <c r="B208" s="177"/>
      <c r="C208" s="23"/>
      <c r="D208" s="23"/>
      <c r="E208" s="23"/>
      <c r="F208" s="23"/>
      <c r="G208" s="23"/>
      <c r="H208" s="23"/>
      <c r="I208" s="23"/>
      <c r="J208" s="178"/>
      <c r="K208" s="24"/>
      <c r="L208" s="23"/>
      <c r="M208" s="24"/>
      <c r="N208" s="23"/>
      <c r="O208" s="23"/>
      <c r="P208" s="23"/>
      <c r="Q208" s="23"/>
      <c r="R208" s="23"/>
    </row>
    <row r="209" spans="1:18" x14ac:dyDescent="0.25">
      <c r="A209" s="24"/>
      <c r="B209" s="177"/>
      <c r="C209" s="23"/>
      <c r="D209" s="23"/>
      <c r="E209" s="23"/>
      <c r="F209" s="23"/>
      <c r="G209" s="23"/>
      <c r="H209" s="23"/>
      <c r="I209" s="23"/>
      <c r="J209" s="178"/>
      <c r="K209" s="24"/>
      <c r="L209" s="23"/>
      <c r="M209" s="24"/>
      <c r="N209" s="23"/>
      <c r="O209" s="23"/>
      <c r="P209" s="23"/>
      <c r="Q209" s="23"/>
      <c r="R209" s="23"/>
    </row>
    <row r="210" spans="1:18" x14ac:dyDescent="0.25">
      <c r="A210" s="24"/>
      <c r="B210" s="177"/>
      <c r="C210" s="23"/>
      <c r="D210" s="23"/>
      <c r="E210" s="23"/>
      <c r="F210" s="23"/>
      <c r="G210" s="23"/>
      <c r="H210" s="23"/>
      <c r="I210" s="23"/>
      <c r="J210" s="178"/>
      <c r="K210" s="24"/>
      <c r="L210" s="23"/>
      <c r="M210" s="24"/>
      <c r="N210" s="23"/>
      <c r="O210" s="23"/>
      <c r="P210" s="23"/>
      <c r="Q210" s="23"/>
      <c r="R210" s="23"/>
    </row>
    <row r="211" spans="1:18" x14ac:dyDescent="0.25">
      <c r="A211" s="24"/>
      <c r="B211" s="177"/>
      <c r="C211" s="23"/>
      <c r="D211" s="23"/>
      <c r="E211" s="23"/>
      <c r="F211" s="23"/>
      <c r="G211" s="23"/>
      <c r="H211" s="23"/>
      <c r="I211" s="23"/>
      <c r="J211" s="178"/>
      <c r="K211" s="24"/>
      <c r="L211" s="23"/>
      <c r="M211" s="24"/>
      <c r="N211" s="23"/>
      <c r="O211" s="23"/>
      <c r="P211" s="23"/>
      <c r="Q211" s="23"/>
      <c r="R211" s="23"/>
    </row>
    <row r="212" spans="1:18" x14ac:dyDescent="0.25">
      <c r="A212" s="24"/>
      <c r="B212" s="177"/>
      <c r="C212" s="23"/>
      <c r="D212" s="23"/>
      <c r="E212" s="23"/>
      <c r="F212" s="23"/>
      <c r="G212" s="23"/>
      <c r="H212" s="23"/>
      <c r="I212" s="23"/>
      <c r="J212" s="178"/>
      <c r="K212" s="24"/>
      <c r="L212" s="23"/>
      <c r="M212" s="24"/>
      <c r="N212" s="23"/>
      <c r="O212" s="23"/>
      <c r="P212" s="23"/>
      <c r="Q212" s="23"/>
      <c r="R212" s="23"/>
    </row>
    <row r="213" spans="1:18" x14ac:dyDescent="0.25">
      <c r="A213" s="24"/>
      <c r="B213" s="177"/>
      <c r="C213" s="23"/>
      <c r="D213" s="23"/>
      <c r="E213" s="23"/>
      <c r="F213" s="23"/>
      <c r="G213" s="23"/>
      <c r="H213" s="23"/>
      <c r="I213" s="23"/>
      <c r="J213" s="178"/>
      <c r="K213" s="24"/>
      <c r="L213" s="23"/>
      <c r="M213" s="24"/>
      <c r="N213" s="23"/>
      <c r="O213" s="23"/>
      <c r="P213" s="23"/>
      <c r="Q213" s="23"/>
      <c r="R213" s="23"/>
    </row>
    <row r="214" spans="1:18" x14ac:dyDescent="0.25">
      <c r="A214" s="24"/>
      <c r="B214" s="177"/>
      <c r="C214" s="23"/>
      <c r="D214" s="23"/>
      <c r="E214" s="23"/>
      <c r="F214" s="23"/>
      <c r="G214" s="23"/>
      <c r="H214" s="23"/>
      <c r="I214" s="23"/>
      <c r="J214" s="178"/>
      <c r="K214" s="24"/>
      <c r="L214" s="23"/>
      <c r="M214" s="24"/>
      <c r="N214" s="23"/>
      <c r="O214" s="23"/>
      <c r="P214" s="23"/>
      <c r="Q214" s="23"/>
      <c r="R214" s="23"/>
    </row>
    <row r="215" spans="1:18" x14ac:dyDescent="0.25">
      <c r="A215" s="24"/>
      <c r="B215" s="177"/>
      <c r="C215" s="23"/>
      <c r="D215" s="23"/>
      <c r="E215" s="23"/>
      <c r="F215" s="23"/>
      <c r="G215" s="23"/>
      <c r="H215" s="23"/>
      <c r="I215" s="23"/>
      <c r="J215" s="178"/>
      <c r="K215" s="24"/>
      <c r="L215" s="23"/>
      <c r="M215" s="24"/>
      <c r="N215" s="23"/>
      <c r="O215" s="23"/>
      <c r="P215" s="23"/>
      <c r="Q215" s="23"/>
      <c r="R215" s="23"/>
    </row>
    <row r="216" spans="1:18" x14ac:dyDescent="0.25">
      <c r="A216" s="24"/>
      <c r="B216" s="177"/>
      <c r="C216" s="23"/>
      <c r="D216" s="23"/>
      <c r="E216" s="23"/>
      <c r="F216" s="23"/>
      <c r="G216" s="23"/>
      <c r="H216" s="23"/>
      <c r="I216" s="23"/>
      <c r="J216" s="178"/>
      <c r="K216" s="24"/>
      <c r="L216" s="23"/>
      <c r="M216" s="24"/>
      <c r="N216" s="23"/>
      <c r="O216" s="23"/>
      <c r="P216" s="23"/>
      <c r="Q216" s="23"/>
      <c r="R216" s="23"/>
    </row>
    <row r="217" spans="1:18" x14ac:dyDescent="0.25">
      <c r="A217" s="24"/>
      <c r="B217" s="177"/>
      <c r="C217" s="23"/>
      <c r="D217" s="23"/>
      <c r="E217" s="23"/>
      <c r="F217" s="23"/>
      <c r="G217" s="23"/>
      <c r="H217" s="23"/>
      <c r="I217" s="23"/>
      <c r="J217" s="178"/>
      <c r="K217" s="24"/>
      <c r="L217" s="23"/>
      <c r="M217" s="24"/>
      <c r="N217" s="23"/>
      <c r="O217" s="23"/>
      <c r="P217" s="23"/>
      <c r="Q217" s="23"/>
      <c r="R217" s="23"/>
    </row>
    <row r="218" spans="1:18" x14ac:dyDescent="0.25">
      <c r="A218" s="24"/>
      <c r="B218" s="177"/>
      <c r="C218" s="23"/>
      <c r="D218" s="23"/>
      <c r="E218" s="23"/>
      <c r="F218" s="23"/>
      <c r="G218" s="23"/>
      <c r="H218" s="23"/>
      <c r="I218" s="23"/>
      <c r="J218" s="178"/>
      <c r="K218" s="24"/>
      <c r="L218" s="23"/>
      <c r="M218" s="24"/>
      <c r="N218" s="23"/>
      <c r="O218" s="23"/>
      <c r="P218" s="23"/>
      <c r="Q218" s="23"/>
      <c r="R218" s="23"/>
    </row>
    <row r="219" spans="1:18" x14ac:dyDescent="0.25">
      <c r="A219" s="24"/>
      <c r="B219" s="177"/>
      <c r="C219" s="23"/>
      <c r="D219" s="23"/>
      <c r="E219" s="23"/>
      <c r="F219" s="23"/>
      <c r="G219" s="23"/>
      <c r="H219" s="23"/>
      <c r="I219" s="23"/>
      <c r="J219" s="178"/>
      <c r="K219" s="24"/>
      <c r="L219" s="23"/>
      <c r="M219" s="24"/>
      <c r="N219" s="23"/>
      <c r="O219" s="23"/>
      <c r="P219" s="23"/>
      <c r="Q219" s="23"/>
      <c r="R219" s="23"/>
    </row>
    <row r="220" spans="1:18" x14ac:dyDescent="0.25">
      <c r="A220" s="24"/>
      <c r="B220" s="177"/>
      <c r="C220" s="23"/>
      <c r="D220" s="23"/>
      <c r="E220" s="23"/>
      <c r="F220" s="23"/>
      <c r="G220" s="23"/>
      <c r="H220" s="23"/>
      <c r="I220" s="23"/>
      <c r="J220" s="178"/>
      <c r="K220" s="24"/>
      <c r="L220" s="23"/>
      <c r="M220" s="24"/>
      <c r="N220" s="23"/>
      <c r="O220" s="23"/>
      <c r="P220" s="23"/>
      <c r="Q220" s="23"/>
      <c r="R220" s="23"/>
    </row>
    <row r="221" spans="1:18" x14ac:dyDescent="0.25">
      <c r="A221" s="24"/>
      <c r="B221" s="177"/>
      <c r="C221" s="23"/>
      <c r="D221" s="23"/>
      <c r="E221" s="23"/>
      <c r="F221" s="23"/>
      <c r="G221" s="23"/>
      <c r="H221" s="23"/>
      <c r="I221" s="23"/>
      <c r="J221" s="178"/>
      <c r="K221" s="24"/>
      <c r="L221" s="23"/>
      <c r="M221" s="24"/>
      <c r="N221" s="23"/>
      <c r="O221" s="23"/>
      <c r="P221" s="23"/>
      <c r="Q221" s="23"/>
      <c r="R221" s="23"/>
    </row>
    <row r="222" spans="1:18" x14ac:dyDescent="0.25">
      <c r="A222" s="24"/>
      <c r="B222" s="177"/>
      <c r="C222" s="23"/>
      <c r="D222" s="23"/>
      <c r="E222" s="23"/>
      <c r="F222" s="23"/>
      <c r="G222" s="23"/>
      <c r="H222" s="23"/>
      <c r="I222" s="23"/>
      <c r="J222" s="178"/>
      <c r="K222" s="24"/>
      <c r="L222" s="23"/>
      <c r="M222" s="24"/>
      <c r="N222" s="23"/>
      <c r="O222" s="23"/>
      <c r="P222" s="23"/>
      <c r="Q222" s="23"/>
      <c r="R222" s="23"/>
    </row>
    <row r="223" spans="1:18" x14ac:dyDescent="0.25">
      <c r="A223" s="24"/>
      <c r="B223" s="177"/>
      <c r="C223" s="23"/>
      <c r="D223" s="23"/>
      <c r="E223" s="23"/>
      <c r="F223" s="23"/>
      <c r="G223" s="23"/>
      <c r="H223" s="23"/>
      <c r="I223" s="23"/>
      <c r="J223" s="178"/>
      <c r="K223" s="24"/>
      <c r="L223" s="23"/>
      <c r="M223" s="24"/>
      <c r="N223" s="23"/>
      <c r="O223" s="23"/>
      <c r="P223" s="23"/>
      <c r="Q223" s="23"/>
      <c r="R223" s="23"/>
    </row>
    <row r="224" spans="1:18" x14ac:dyDescent="0.25">
      <c r="A224" s="24"/>
      <c r="B224" s="177"/>
      <c r="C224" s="23"/>
      <c r="D224" s="23"/>
      <c r="E224" s="23"/>
      <c r="F224" s="23"/>
      <c r="G224" s="23"/>
      <c r="H224" s="23"/>
      <c r="I224" s="23"/>
      <c r="J224" s="178"/>
      <c r="K224" s="24"/>
      <c r="L224" s="23"/>
      <c r="M224" s="24"/>
      <c r="N224" s="23"/>
      <c r="O224" s="23"/>
      <c r="P224" s="23"/>
      <c r="Q224" s="23"/>
      <c r="R224" s="23"/>
    </row>
    <row r="225" spans="1:18" x14ac:dyDescent="0.25">
      <c r="A225" s="24"/>
      <c r="B225" s="177"/>
      <c r="C225" s="23"/>
      <c r="D225" s="23"/>
      <c r="E225" s="23"/>
      <c r="F225" s="23"/>
      <c r="G225" s="23"/>
      <c r="H225" s="23"/>
      <c r="I225" s="23"/>
      <c r="J225" s="178"/>
      <c r="K225" s="24"/>
      <c r="L225" s="23"/>
      <c r="M225" s="24"/>
      <c r="N225" s="23"/>
      <c r="O225" s="23"/>
      <c r="P225" s="23"/>
      <c r="Q225" s="23"/>
      <c r="R225" s="23"/>
    </row>
    <row r="226" spans="1:18" x14ac:dyDescent="0.25">
      <c r="A226" s="24"/>
      <c r="B226" s="177"/>
      <c r="C226" s="23"/>
      <c r="D226" s="23"/>
      <c r="E226" s="23"/>
      <c r="F226" s="23"/>
      <c r="G226" s="23"/>
      <c r="H226" s="23"/>
      <c r="I226" s="23"/>
      <c r="J226" s="178"/>
      <c r="K226" s="24"/>
      <c r="L226" s="23"/>
      <c r="M226" s="24"/>
      <c r="N226" s="23"/>
      <c r="O226" s="23"/>
      <c r="P226" s="23"/>
      <c r="Q226" s="23"/>
      <c r="R226" s="23"/>
    </row>
    <row r="227" spans="1:18" x14ac:dyDescent="0.25">
      <c r="A227" s="24"/>
      <c r="B227" s="177"/>
      <c r="C227" s="23"/>
      <c r="D227" s="23"/>
      <c r="E227" s="23"/>
      <c r="F227" s="23"/>
      <c r="G227" s="23"/>
      <c r="H227" s="23"/>
      <c r="I227" s="23"/>
      <c r="J227" s="178"/>
      <c r="K227" s="24"/>
      <c r="L227" s="23"/>
      <c r="M227" s="24"/>
      <c r="N227" s="23"/>
      <c r="O227" s="23"/>
      <c r="P227" s="23"/>
      <c r="Q227" s="23"/>
      <c r="R227" s="23"/>
    </row>
    <row r="228" spans="1:18" x14ac:dyDescent="0.25">
      <c r="A228" s="24"/>
      <c r="B228" s="177"/>
      <c r="C228" s="23"/>
      <c r="D228" s="23"/>
      <c r="E228" s="23"/>
      <c r="F228" s="23"/>
      <c r="G228" s="23"/>
      <c r="H228" s="23"/>
      <c r="I228" s="23"/>
      <c r="J228" s="178"/>
      <c r="K228" s="24"/>
      <c r="L228" s="23"/>
      <c r="M228" s="24"/>
      <c r="N228" s="23"/>
      <c r="O228" s="23"/>
      <c r="P228" s="23"/>
      <c r="Q228" s="23"/>
      <c r="R228" s="23"/>
    </row>
    <row r="229" spans="1:18" x14ac:dyDescent="0.25">
      <c r="A229" s="24"/>
      <c r="B229" s="177"/>
      <c r="C229" s="23"/>
      <c r="D229" s="23"/>
      <c r="E229" s="23"/>
      <c r="F229" s="23"/>
      <c r="G229" s="23"/>
      <c r="H229" s="23"/>
      <c r="I229" s="23"/>
      <c r="J229" s="178"/>
      <c r="K229" s="24"/>
      <c r="L229" s="23"/>
      <c r="M229" s="24"/>
      <c r="N229" s="23"/>
      <c r="O229" s="23"/>
      <c r="P229" s="23"/>
      <c r="Q229" s="23"/>
      <c r="R229" s="23"/>
    </row>
    <row r="230" spans="1:18" x14ac:dyDescent="0.25">
      <c r="A230" s="24"/>
      <c r="B230" s="177"/>
      <c r="C230" s="23"/>
      <c r="D230" s="23"/>
      <c r="E230" s="23"/>
      <c r="F230" s="23"/>
      <c r="G230" s="23"/>
      <c r="H230" s="23"/>
      <c r="I230" s="23"/>
      <c r="J230" s="178"/>
      <c r="K230" s="24"/>
      <c r="L230" s="23"/>
      <c r="M230" s="24"/>
      <c r="N230" s="23"/>
      <c r="O230" s="23"/>
      <c r="P230" s="23"/>
      <c r="Q230" s="23"/>
      <c r="R230" s="23"/>
    </row>
    <row r="231" spans="1:18" x14ac:dyDescent="0.25">
      <c r="A231" s="24"/>
      <c r="B231" s="177"/>
      <c r="C231" s="23"/>
      <c r="D231" s="23"/>
      <c r="E231" s="23"/>
      <c r="F231" s="23"/>
      <c r="G231" s="23"/>
      <c r="H231" s="23"/>
      <c r="I231" s="23"/>
      <c r="J231" s="178"/>
      <c r="K231" s="24"/>
      <c r="L231" s="23"/>
      <c r="M231" s="24"/>
      <c r="N231" s="23"/>
      <c r="O231" s="23"/>
      <c r="P231" s="23"/>
      <c r="Q231" s="23"/>
      <c r="R231" s="23"/>
    </row>
    <row r="232" spans="1:18" x14ac:dyDescent="0.25">
      <c r="A232" s="24"/>
      <c r="B232" s="177"/>
      <c r="C232" s="23"/>
      <c r="D232" s="23"/>
      <c r="E232" s="23"/>
      <c r="F232" s="23"/>
      <c r="G232" s="23"/>
      <c r="H232" s="23"/>
      <c r="I232" s="23"/>
      <c r="J232" s="178"/>
      <c r="K232" s="24"/>
      <c r="L232" s="23"/>
      <c r="M232" s="24"/>
      <c r="N232" s="23"/>
      <c r="O232" s="23"/>
      <c r="P232" s="23"/>
      <c r="Q232" s="23"/>
      <c r="R232" s="23"/>
    </row>
    <row r="233" spans="1:18" x14ac:dyDescent="0.25">
      <c r="A233" s="24"/>
      <c r="B233" s="177"/>
      <c r="C233" s="23"/>
      <c r="D233" s="23"/>
      <c r="E233" s="23"/>
      <c r="F233" s="23"/>
      <c r="G233" s="23"/>
      <c r="H233" s="23"/>
      <c r="I233" s="23"/>
      <c r="J233" s="178"/>
      <c r="K233" s="24"/>
      <c r="L233" s="23"/>
      <c r="M233" s="24"/>
      <c r="N233" s="23"/>
      <c r="O233" s="23"/>
      <c r="P233" s="23"/>
      <c r="Q233" s="23"/>
      <c r="R233" s="23"/>
    </row>
    <row r="234" spans="1:18" x14ac:dyDescent="0.25">
      <c r="A234" s="24"/>
      <c r="B234" s="177"/>
      <c r="C234" s="23"/>
      <c r="D234" s="23"/>
      <c r="E234" s="23"/>
      <c r="F234" s="23"/>
      <c r="G234" s="23"/>
      <c r="H234" s="23"/>
      <c r="I234" s="23"/>
      <c r="J234" s="178"/>
      <c r="K234" s="24"/>
      <c r="L234" s="23"/>
      <c r="M234" s="24"/>
      <c r="N234" s="23"/>
      <c r="O234" s="23"/>
      <c r="P234" s="23"/>
      <c r="Q234" s="23"/>
      <c r="R234" s="23"/>
    </row>
    <row r="235" spans="1:18" x14ac:dyDescent="0.25">
      <c r="A235" s="24"/>
      <c r="B235" s="177"/>
      <c r="C235" s="23"/>
      <c r="D235" s="23"/>
      <c r="E235" s="23"/>
      <c r="F235" s="23"/>
      <c r="G235" s="23"/>
      <c r="H235" s="23"/>
      <c r="I235" s="23"/>
      <c r="J235" s="178"/>
      <c r="K235" s="24"/>
      <c r="L235" s="23"/>
      <c r="M235" s="24"/>
      <c r="N235" s="23"/>
      <c r="O235" s="23"/>
      <c r="P235" s="23"/>
      <c r="Q235" s="23"/>
      <c r="R235" s="23"/>
    </row>
    <row r="236" spans="1:18" x14ac:dyDescent="0.25">
      <c r="A236" s="24"/>
      <c r="B236" s="177"/>
      <c r="C236" s="23"/>
      <c r="D236" s="23"/>
      <c r="E236" s="23"/>
      <c r="F236" s="23"/>
      <c r="G236" s="23"/>
      <c r="H236" s="23"/>
      <c r="I236" s="23"/>
      <c r="J236" s="178"/>
      <c r="K236" s="24"/>
      <c r="L236" s="23"/>
      <c r="M236" s="24"/>
      <c r="N236" s="23"/>
      <c r="O236" s="23"/>
      <c r="P236" s="23"/>
      <c r="Q236" s="23"/>
      <c r="R236" s="23"/>
    </row>
    <row r="237" spans="1:18" x14ac:dyDescent="0.25">
      <c r="A237" s="24"/>
      <c r="B237" s="177"/>
      <c r="C237" s="23"/>
      <c r="D237" s="23"/>
      <c r="E237" s="23"/>
      <c r="F237" s="23"/>
      <c r="G237" s="23"/>
      <c r="H237" s="23"/>
      <c r="I237" s="23"/>
      <c r="J237" s="178"/>
      <c r="K237" s="24"/>
      <c r="L237" s="23"/>
      <c r="M237" s="24"/>
      <c r="N237" s="23"/>
      <c r="O237" s="23"/>
      <c r="P237" s="23"/>
      <c r="Q237" s="23"/>
      <c r="R237" s="23"/>
    </row>
    <row r="238" spans="1:18" x14ac:dyDescent="0.25">
      <c r="A238" s="24"/>
      <c r="B238" s="177"/>
      <c r="C238" s="23"/>
      <c r="D238" s="23"/>
      <c r="E238" s="23"/>
      <c r="F238" s="23"/>
      <c r="G238" s="23"/>
      <c r="H238" s="23"/>
      <c r="I238" s="23"/>
      <c r="J238" s="178"/>
      <c r="K238" s="24"/>
      <c r="L238" s="23"/>
      <c r="M238" s="24"/>
      <c r="N238" s="23"/>
      <c r="O238" s="23"/>
      <c r="P238" s="23"/>
      <c r="Q238" s="23"/>
      <c r="R238" s="23"/>
    </row>
    <row r="239" spans="1:18" x14ac:dyDescent="0.25">
      <c r="A239" s="24"/>
      <c r="B239" s="177"/>
      <c r="C239" s="23"/>
      <c r="D239" s="23"/>
      <c r="E239" s="23"/>
      <c r="F239" s="23"/>
      <c r="G239" s="23"/>
      <c r="H239" s="23"/>
      <c r="I239" s="23"/>
      <c r="J239" s="178"/>
      <c r="K239" s="24"/>
      <c r="L239" s="23"/>
      <c r="M239" s="24"/>
      <c r="N239" s="23"/>
      <c r="O239" s="23"/>
      <c r="P239" s="23"/>
      <c r="Q239" s="23"/>
      <c r="R239" s="23"/>
    </row>
    <row r="240" spans="1:18" x14ac:dyDescent="0.25">
      <c r="A240" s="24"/>
      <c r="B240" s="177"/>
      <c r="C240" s="23"/>
      <c r="D240" s="23"/>
      <c r="E240" s="23"/>
      <c r="F240" s="23"/>
      <c r="G240" s="23"/>
      <c r="H240" s="23"/>
      <c r="I240" s="23"/>
      <c r="J240" s="178"/>
      <c r="K240" s="24"/>
      <c r="L240" s="23"/>
      <c r="M240" s="24"/>
      <c r="N240" s="23"/>
      <c r="O240" s="23"/>
      <c r="P240" s="23"/>
      <c r="Q240" s="23"/>
      <c r="R240" s="23"/>
    </row>
    <row r="241" spans="1:18" x14ac:dyDescent="0.25">
      <c r="A241" s="24"/>
      <c r="B241" s="177"/>
      <c r="C241" s="23"/>
      <c r="D241" s="23"/>
      <c r="E241" s="23"/>
      <c r="F241" s="23"/>
      <c r="G241" s="23"/>
      <c r="H241" s="23"/>
      <c r="I241" s="23"/>
      <c r="J241" s="178"/>
      <c r="K241" s="24"/>
      <c r="L241" s="23"/>
      <c r="M241" s="24"/>
      <c r="N241" s="23"/>
      <c r="O241" s="23"/>
      <c r="P241" s="23"/>
      <c r="Q241" s="23"/>
      <c r="R241" s="23"/>
    </row>
    <row r="242" spans="1:18" x14ac:dyDescent="0.25">
      <c r="A242" s="24"/>
      <c r="B242" s="177"/>
      <c r="C242" s="23"/>
      <c r="D242" s="23"/>
      <c r="E242" s="23"/>
      <c r="F242" s="23"/>
      <c r="G242" s="23"/>
      <c r="H242" s="23"/>
      <c r="I242" s="23"/>
      <c r="J242" s="178"/>
      <c r="K242" s="24"/>
      <c r="L242" s="23"/>
      <c r="M242" s="24"/>
      <c r="N242" s="23"/>
      <c r="O242" s="23"/>
      <c r="P242" s="23"/>
      <c r="Q242" s="23"/>
      <c r="R242" s="23"/>
    </row>
    <row r="243" spans="1:18" x14ac:dyDescent="0.25">
      <c r="A243" s="24"/>
      <c r="B243" s="177"/>
      <c r="C243" s="23"/>
      <c r="D243" s="23"/>
      <c r="E243" s="23"/>
      <c r="F243" s="23"/>
      <c r="G243" s="23"/>
      <c r="H243" s="23"/>
      <c r="I243" s="23"/>
      <c r="J243" s="178"/>
      <c r="K243" s="24"/>
      <c r="L243" s="23"/>
      <c r="M243" s="24"/>
      <c r="N243" s="23"/>
      <c r="O243" s="23"/>
      <c r="P243" s="23"/>
      <c r="Q243" s="23"/>
      <c r="R243" s="23"/>
    </row>
    <row r="244" spans="1:18" x14ac:dyDescent="0.25">
      <c r="A244" s="24"/>
      <c r="B244" s="177"/>
      <c r="C244" s="23"/>
      <c r="D244" s="23"/>
      <c r="E244" s="23"/>
      <c r="F244" s="23"/>
      <c r="G244" s="23"/>
      <c r="H244" s="23"/>
      <c r="I244" s="23"/>
      <c r="J244" s="178"/>
      <c r="K244" s="24"/>
      <c r="L244" s="23"/>
      <c r="M244" s="24"/>
      <c r="N244" s="23"/>
      <c r="O244" s="23"/>
      <c r="P244" s="23"/>
      <c r="Q244" s="23"/>
      <c r="R244" s="23"/>
    </row>
    <row r="245" spans="1:18" x14ac:dyDescent="0.25">
      <c r="A245" s="24"/>
      <c r="B245" s="177"/>
      <c r="C245" s="23"/>
      <c r="D245" s="23"/>
      <c r="E245" s="23"/>
      <c r="F245" s="23"/>
      <c r="G245" s="23"/>
      <c r="H245" s="23"/>
      <c r="I245" s="23"/>
      <c r="J245" s="178"/>
      <c r="K245" s="24"/>
      <c r="L245" s="23"/>
      <c r="M245" s="24"/>
      <c r="N245" s="23"/>
      <c r="O245" s="23"/>
      <c r="P245" s="23"/>
      <c r="Q245" s="23"/>
      <c r="R245" s="23"/>
    </row>
    <row r="246" spans="1:18" x14ac:dyDescent="0.25">
      <c r="A246" s="24"/>
      <c r="B246" s="177"/>
      <c r="C246" s="23"/>
      <c r="D246" s="23"/>
      <c r="E246" s="23"/>
      <c r="F246" s="23"/>
      <c r="G246" s="23"/>
      <c r="H246" s="23"/>
      <c r="I246" s="23"/>
      <c r="J246" s="178"/>
      <c r="K246" s="24"/>
      <c r="L246" s="23"/>
      <c r="M246" s="24"/>
      <c r="N246" s="23"/>
      <c r="O246" s="23"/>
      <c r="P246" s="23"/>
      <c r="Q246" s="23"/>
      <c r="R246" s="23"/>
    </row>
    <row r="247" spans="1:18" x14ac:dyDescent="0.25">
      <c r="A247" s="24"/>
      <c r="B247" s="177"/>
      <c r="C247" s="23"/>
      <c r="D247" s="23"/>
      <c r="E247" s="23"/>
      <c r="F247" s="23"/>
      <c r="G247" s="23"/>
      <c r="H247" s="23"/>
      <c r="I247" s="23"/>
      <c r="J247" s="178"/>
      <c r="K247" s="24"/>
      <c r="L247" s="23"/>
      <c r="M247" s="24"/>
      <c r="N247" s="23"/>
      <c r="O247" s="23"/>
      <c r="P247" s="23"/>
      <c r="Q247" s="23"/>
      <c r="R247" s="23"/>
    </row>
    <row r="248" spans="1:18" x14ac:dyDescent="0.25">
      <c r="A248" s="24"/>
      <c r="B248" s="177"/>
      <c r="C248" s="23"/>
      <c r="D248" s="23"/>
      <c r="E248" s="23"/>
      <c r="F248" s="23"/>
      <c r="G248" s="23"/>
      <c r="H248" s="23"/>
      <c r="I248" s="23"/>
      <c r="J248" s="178"/>
      <c r="K248" s="24"/>
      <c r="L248" s="23"/>
      <c r="M248" s="24"/>
      <c r="N248" s="23"/>
      <c r="O248" s="23"/>
      <c r="P248" s="23"/>
      <c r="Q248" s="23"/>
      <c r="R248" s="23"/>
    </row>
    <row r="249" spans="1:18" x14ac:dyDescent="0.25">
      <c r="A249" s="24"/>
      <c r="B249" s="177"/>
      <c r="C249" s="23"/>
      <c r="D249" s="23"/>
      <c r="E249" s="23"/>
      <c r="F249" s="23"/>
      <c r="G249" s="23"/>
      <c r="H249" s="23"/>
      <c r="I249" s="23"/>
      <c r="J249" s="178"/>
      <c r="K249" s="24"/>
      <c r="L249" s="23"/>
      <c r="M249" s="24"/>
      <c r="N249" s="23"/>
      <c r="O249" s="23"/>
      <c r="P249" s="23"/>
      <c r="Q249" s="23"/>
      <c r="R249" s="23"/>
    </row>
    <row r="250" spans="1:18" x14ac:dyDescent="0.25">
      <c r="A250" s="24"/>
      <c r="B250" s="177"/>
      <c r="C250" s="23"/>
      <c r="D250" s="23"/>
      <c r="E250" s="23"/>
      <c r="F250" s="23"/>
      <c r="G250" s="23"/>
      <c r="H250" s="23"/>
      <c r="I250" s="23"/>
      <c r="J250" s="178"/>
      <c r="K250" s="24"/>
      <c r="L250" s="23"/>
      <c r="M250" s="24"/>
      <c r="N250" s="23"/>
      <c r="O250" s="23"/>
      <c r="P250" s="23"/>
      <c r="Q250" s="23"/>
      <c r="R250" s="23"/>
    </row>
    <row r="251" spans="1:18" x14ac:dyDescent="0.25">
      <c r="A251" s="24"/>
      <c r="B251" s="177"/>
      <c r="C251" s="23"/>
      <c r="D251" s="23"/>
      <c r="E251" s="23"/>
      <c r="F251" s="23"/>
      <c r="G251" s="23"/>
      <c r="H251" s="23"/>
      <c r="I251" s="23"/>
      <c r="J251" s="178"/>
      <c r="K251" s="24"/>
      <c r="L251" s="23"/>
      <c r="M251" s="24"/>
      <c r="N251" s="23"/>
      <c r="O251" s="23"/>
      <c r="P251" s="23"/>
      <c r="Q251" s="23"/>
      <c r="R251" s="23"/>
    </row>
    <row r="252" spans="1:18" x14ac:dyDescent="0.25">
      <c r="A252" s="24"/>
      <c r="B252" s="177"/>
      <c r="C252" s="23"/>
      <c r="D252" s="23"/>
      <c r="E252" s="23"/>
      <c r="F252" s="23"/>
      <c r="G252" s="23"/>
      <c r="H252" s="23"/>
      <c r="I252" s="23"/>
      <c r="J252" s="178"/>
      <c r="K252" s="24"/>
      <c r="L252" s="23"/>
      <c r="M252" s="24"/>
      <c r="N252" s="23"/>
      <c r="O252" s="23"/>
      <c r="P252" s="23"/>
      <c r="Q252" s="23"/>
      <c r="R252" s="23"/>
    </row>
    <row r="253" spans="1:18" x14ac:dyDescent="0.25">
      <c r="A253" s="24"/>
      <c r="B253" s="177"/>
      <c r="C253" s="23"/>
      <c r="D253" s="23"/>
      <c r="E253" s="23"/>
      <c r="F253" s="23"/>
      <c r="G253" s="23"/>
      <c r="H253" s="23"/>
      <c r="I253" s="23"/>
      <c r="J253" s="178"/>
      <c r="K253" s="24"/>
      <c r="L253" s="23"/>
      <c r="M253" s="24"/>
      <c r="N253" s="23"/>
      <c r="O253" s="23"/>
      <c r="P253" s="23"/>
      <c r="Q253" s="23"/>
      <c r="R253" s="23"/>
    </row>
    <row r="254" spans="1:18" x14ac:dyDescent="0.25">
      <c r="A254" s="24"/>
      <c r="B254" s="177"/>
      <c r="C254" s="23"/>
      <c r="D254" s="23"/>
      <c r="E254" s="23"/>
      <c r="F254" s="23"/>
      <c r="G254" s="23"/>
      <c r="H254" s="23"/>
      <c r="I254" s="23"/>
      <c r="J254" s="178"/>
      <c r="K254" s="24"/>
      <c r="L254" s="23"/>
      <c r="M254" s="24"/>
      <c r="N254" s="23"/>
      <c r="O254" s="23"/>
      <c r="P254" s="23"/>
      <c r="Q254" s="23"/>
      <c r="R254" s="23"/>
    </row>
    <row r="255" spans="1:18" x14ac:dyDescent="0.25">
      <c r="A255" s="24"/>
      <c r="B255" s="177"/>
      <c r="C255" s="23"/>
      <c r="D255" s="23"/>
      <c r="E255" s="23"/>
      <c r="F255" s="23"/>
      <c r="G255" s="23"/>
      <c r="H255" s="23"/>
      <c r="I255" s="23"/>
      <c r="J255" s="178"/>
      <c r="K255" s="24"/>
      <c r="L255" s="23"/>
      <c r="M255" s="24"/>
      <c r="N255" s="23"/>
      <c r="O255" s="23"/>
      <c r="P255" s="23"/>
      <c r="Q255" s="23"/>
      <c r="R255" s="23"/>
    </row>
    <row r="256" spans="1:18" x14ac:dyDescent="0.25">
      <c r="A256" s="24"/>
      <c r="B256" s="177"/>
      <c r="C256" s="23"/>
      <c r="D256" s="23"/>
      <c r="E256" s="23"/>
      <c r="F256" s="23"/>
      <c r="G256" s="23"/>
      <c r="H256" s="23"/>
      <c r="I256" s="23"/>
      <c r="J256" s="178"/>
      <c r="K256" s="24"/>
      <c r="L256" s="23"/>
      <c r="M256" s="24"/>
      <c r="N256" s="23"/>
      <c r="O256" s="23"/>
      <c r="P256" s="23"/>
      <c r="Q256" s="23"/>
      <c r="R256" s="23"/>
    </row>
    <row r="257" spans="1:18" x14ac:dyDescent="0.25">
      <c r="A257" s="24"/>
      <c r="B257" s="177"/>
      <c r="C257" s="23"/>
      <c r="D257" s="23"/>
      <c r="E257" s="23"/>
      <c r="F257" s="23"/>
      <c r="G257" s="23"/>
      <c r="H257" s="23"/>
      <c r="I257" s="23"/>
      <c r="J257" s="178"/>
      <c r="K257" s="24"/>
      <c r="L257" s="23"/>
      <c r="M257" s="24"/>
      <c r="N257" s="23"/>
      <c r="O257" s="23"/>
      <c r="P257" s="23"/>
      <c r="Q257" s="23"/>
      <c r="R257" s="23"/>
    </row>
    <row r="258" spans="1:18" x14ac:dyDescent="0.25">
      <c r="A258" s="24"/>
      <c r="B258" s="177"/>
      <c r="C258" s="23"/>
      <c r="D258" s="23"/>
      <c r="E258" s="23"/>
      <c r="F258" s="23"/>
      <c r="G258" s="23"/>
      <c r="H258" s="23"/>
      <c r="I258" s="23"/>
      <c r="J258" s="178"/>
      <c r="K258" s="24"/>
      <c r="L258" s="23"/>
      <c r="M258" s="24"/>
      <c r="N258" s="23"/>
      <c r="O258" s="23"/>
      <c r="P258" s="23"/>
      <c r="Q258" s="23"/>
      <c r="R258" s="23"/>
    </row>
    <row r="259" spans="1:18" x14ac:dyDescent="0.25">
      <c r="A259" s="24"/>
      <c r="B259" s="177"/>
      <c r="C259" s="23"/>
      <c r="D259" s="23"/>
      <c r="E259" s="23"/>
      <c r="F259" s="23"/>
      <c r="G259" s="23"/>
      <c r="H259" s="23"/>
      <c r="I259" s="23"/>
      <c r="J259" s="178"/>
      <c r="K259" s="24"/>
      <c r="L259" s="23"/>
      <c r="M259" s="24"/>
      <c r="N259" s="23"/>
      <c r="O259" s="23"/>
      <c r="P259" s="23"/>
      <c r="Q259" s="23"/>
      <c r="R259" s="23"/>
    </row>
    <row r="260" spans="1:18" x14ac:dyDescent="0.25">
      <c r="A260" s="24"/>
      <c r="B260" s="177"/>
      <c r="C260" s="23"/>
      <c r="D260" s="23"/>
      <c r="E260" s="23"/>
      <c r="F260" s="23"/>
      <c r="G260" s="23"/>
      <c r="H260" s="23"/>
      <c r="I260" s="23"/>
      <c r="J260" s="178"/>
      <c r="K260" s="24"/>
      <c r="L260" s="23"/>
      <c r="M260" s="24"/>
      <c r="N260" s="23"/>
      <c r="O260" s="23"/>
      <c r="P260" s="23"/>
      <c r="Q260" s="23"/>
      <c r="R260" s="23"/>
    </row>
    <row r="261" spans="1:18" x14ac:dyDescent="0.25">
      <c r="A261" s="24"/>
      <c r="B261" s="177"/>
      <c r="C261" s="23"/>
      <c r="D261" s="23"/>
      <c r="E261" s="23"/>
      <c r="F261" s="23"/>
      <c r="G261" s="23"/>
      <c r="H261" s="23"/>
      <c r="I261" s="23"/>
      <c r="J261" s="178"/>
      <c r="K261" s="24"/>
      <c r="L261" s="23"/>
      <c r="M261" s="24"/>
      <c r="N261" s="23"/>
      <c r="O261" s="23"/>
      <c r="P261" s="23"/>
      <c r="Q261" s="23"/>
      <c r="R261" s="23"/>
    </row>
    <row r="262" spans="1:18" x14ac:dyDescent="0.25">
      <c r="A262" s="24"/>
      <c r="B262" s="177"/>
      <c r="C262" s="23"/>
      <c r="D262" s="23"/>
      <c r="E262" s="23"/>
      <c r="F262" s="23"/>
      <c r="G262" s="23"/>
      <c r="H262" s="23"/>
      <c r="I262" s="23"/>
      <c r="J262" s="178"/>
      <c r="K262" s="24"/>
      <c r="L262" s="23"/>
      <c r="M262" s="24"/>
      <c r="N262" s="23"/>
      <c r="O262" s="23"/>
      <c r="P262" s="23"/>
      <c r="Q262" s="23"/>
      <c r="R262" s="23"/>
    </row>
    <row r="263" spans="1:18" x14ac:dyDescent="0.25">
      <c r="A263" s="24"/>
      <c r="B263" s="177"/>
      <c r="C263" s="23"/>
      <c r="D263" s="23"/>
      <c r="E263" s="23"/>
      <c r="F263" s="23"/>
      <c r="G263" s="23"/>
      <c r="H263" s="23"/>
      <c r="I263" s="23"/>
      <c r="J263" s="178"/>
      <c r="K263" s="24"/>
      <c r="L263" s="23"/>
      <c r="M263" s="24"/>
      <c r="N263" s="23"/>
      <c r="O263" s="23"/>
      <c r="P263" s="23"/>
      <c r="Q263" s="23"/>
      <c r="R263" s="23"/>
    </row>
    <row r="264" spans="1:18" x14ac:dyDescent="0.25">
      <c r="A264" s="24"/>
      <c r="B264" s="177"/>
      <c r="C264" s="23"/>
      <c r="D264" s="23"/>
      <c r="E264" s="23"/>
      <c r="F264" s="23"/>
      <c r="G264" s="23"/>
      <c r="H264" s="23"/>
      <c r="I264" s="23"/>
      <c r="J264" s="178"/>
      <c r="K264" s="24"/>
      <c r="L264" s="23"/>
      <c r="M264" s="24"/>
      <c r="N264" s="23"/>
      <c r="O264" s="23"/>
      <c r="P264" s="23"/>
      <c r="Q264" s="23"/>
      <c r="R264" s="23"/>
    </row>
    <row r="265" spans="1:18" x14ac:dyDescent="0.25">
      <c r="A265" s="24"/>
      <c r="B265" s="177"/>
      <c r="C265" s="23"/>
      <c r="D265" s="23"/>
      <c r="E265" s="23"/>
      <c r="F265" s="23"/>
      <c r="G265" s="23"/>
      <c r="H265" s="23"/>
      <c r="I265" s="23"/>
      <c r="J265" s="178"/>
      <c r="K265" s="24"/>
      <c r="L265" s="23"/>
      <c r="M265" s="24"/>
      <c r="N265" s="23"/>
      <c r="O265" s="23"/>
      <c r="P265" s="23"/>
      <c r="Q265" s="23"/>
      <c r="R265" s="23"/>
    </row>
    <row r="266" spans="1:18" x14ac:dyDescent="0.25">
      <c r="A266" s="24"/>
      <c r="B266" s="177"/>
      <c r="C266" s="23"/>
      <c r="D266" s="23"/>
      <c r="E266" s="23"/>
      <c r="F266" s="23"/>
      <c r="G266" s="23"/>
      <c r="H266" s="23"/>
      <c r="I266" s="23"/>
      <c r="J266" s="178"/>
      <c r="K266" s="24"/>
      <c r="L266" s="23"/>
      <c r="M266" s="24"/>
      <c r="N266" s="23"/>
      <c r="O266" s="23"/>
      <c r="P266" s="23"/>
      <c r="Q266" s="23"/>
      <c r="R266" s="23"/>
    </row>
    <row r="267" spans="1:18" x14ac:dyDescent="0.25">
      <c r="A267" s="24"/>
      <c r="B267" s="177"/>
      <c r="C267" s="23"/>
      <c r="D267" s="23"/>
      <c r="E267" s="23"/>
      <c r="F267" s="23"/>
      <c r="G267" s="23"/>
      <c r="H267" s="23"/>
      <c r="I267" s="23"/>
      <c r="J267" s="178"/>
      <c r="K267" s="24"/>
      <c r="L267" s="23"/>
      <c r="M267" s="24"/>
      <c r="N267" s="23"/>
      <c r="O267" s="23"/>
      <c r="P267" s="23"/>
      <c r="Q267" s="23"/>
      <c r="R267" s="23"/>
    </row>
    <row r="268" spans="1:18" x14ac:dyDescent="0.25">
      <c r="A268" s="24"/>
      <c r="B268" s="177"/>
      <c r="C268" s="23"/>
      <c r="D268" s="23"/>
      <c r="E268" s="23"/>
      <c r="F268" s="23"/>
      <c r="G268" s="23"/>
      <c r="H268" s="23"/>
      <c r="I268" s="23"/>
      <c r="J268" s="178"/>
      <c r="K268" s="24"/>
      <c r="L268" s="23"/>
      <c r="M268" s="24"/>
      <c r="N268" s="23"/>
      <c r="O268" s="23"/>
      <c r="P268" s="23"/>
      <c r="Q268" s="23"/>
      <c r="R268" s="23"/>
    </row>
    <row r="269" spans="1:18" x14ac:dyDescent="0.25">
      <c r="A269" s="24"/>
      <c r="B269" s="177"/>
      <c r="C269" s="23"/>
      <c r="D269" s="23"/>
      <c r="E269" s="23"/>
      <c r="F269" s="23"/>
      <c r="G269" s="23"/>
      <c r="H269" s="23"/>
      <c r="I269" s="23"/>
      <c r="J269" s="178"/>
      <c r="K269" s="24"/>
      <c r="L269" s="23"/>
      <c r="M269" s="24"/>
      <c r="N269" s="23"/>
      <c r="O269" s="23"/>
      <c r="P269" s="23"/>
      <c r="Q269" s="23"/>
      <c r="R269" s="23"/>
    </row>
    <row r="270" spans="1:18" x14ac:dyDescent="0.25">
      <c r="A270" s="24"/>
      <c r="B270" s="177"/>
      <c r="C270" s="23"/>
      <c r="D270" s="23"/>
      <c r="E270" s="23"/>
      <c r="F270" s="23"/>
      <c r="G270" s="23"/>
      <c r="H270" s="23"/>
      <c r="I270" s="23"/>
      <c r="J270" s="178"/>
      <c r="K270" s="24"/>
      <c r="L270" s="23"/>
      <c r="M270" s="24"/>
      <c r="N270" s="23"/>
      <c r="O270" s="23"/>
      <c r="P270" s="23"/>
      <c r="Q270" s="23"/>
      <c r="R270" s="23"/>
    </row>
    <row r="271" spans="1:18" x14ac:dyDescent="0.25">
      <c r="A271" s="24"/>
      <c r="B271" s="177"/>
      <c r="C271" s="23"/>
      <c r="D271" s="23"/>
      <c r="E271" s="23"/>
      <c r="F271" s="23"/>
      <c r="G271" s="23"/>
      <c r="H271" s="23"/>
      <c r="I271" s="23"/>
      <c r="J271" s="178"/>
      <c r="K271" s="24"/>
      <c r="L271" s="23"/>
      <c r="M271" s="24"/>
      <c r="N271" s="23"/>
      <c r="O271" s="23"/>
      <c r="P271" s="23"/>
      <c r="Q271" s="23"/>
      <c r="R271" s="23"/>
    </row>
    <row r="272" spans="1:18" x14ac:dyDescent="0.25">
      <c r="A272" s="24"/>
      <c r="B272" s="177"/>
      <c r="C272" s="23"/>
      <c r="D272" s="23"/>
      <c r="E272" s="23"/>
      <c r="F272" s="23"/>
      <c r="G272" s="23"/>
      <c r="H272" s="23"/>
      <c r="I272" s="23"/>
      <c r="J272" s="178"/>
      <c r="K272" s="24"/>
      <c r="L272" s="23"/>
      <c r="M272" s="24"/>
      <c r="N272" s="23"/>
      <c r="O272" s="23"/>
      <c r="P272" s="23"/>
      <c r="Q272" s="23"/>
      <c r="R272" s="23"/>
    </row>
    <row r="273" spans="1:18" x14ac:dyDescent="0.25">
      <c r="A273" s="24"/>
      <c r="B273" s="177"/>
      <c r="C273" s="23"/>
      <c r="D273" s="23"/>
      <c r="E273" s="23"/>
      <c r="F273" s="23"/>
      <c r="G273" s="23"/>
      <c r="H273" s="23"/>
      <c r="I273" s="23"/>
      <c r="J273" s="178"/>
      <c r="K273" s="24"/>
      <c r="L273" s="23"/>
      <c r="M273" s="24"/>
      <c r="N273" s="23"/>
      <c r="O273" s="23"/>
      <c r="P273" s="23"/>
      <c r="Q273" s="23"/>
      <c r="R273" s="23"/>
    </row>
    <row r="274" spans="1:18" x14ac:dyDescent="0.25">
      <c r="A274" s="24"/>
      <c r="B274" s="177"/>
      <c r="C274" s="23"/>
      <c r="D274" s="23"/>
      <c r="E274" s="23"/>
      <c r="F274" s="23"/>
      <c r="G274" s="23"/>
      <c r="H274" s="23"/>
      <c r="I274" s="23"/>
      <c r="J274" s="178"/>
      <c r="K274" s="24"/>
      <c r="L274" s="23"/>
      <c r="M274" s="24"/>
      <c r="N274" s="23"/>
      <c r="O274" s="23"/>
      <c r="P274" s="23"/>
      <c r="Q274" s="23"/>
      <c r="R274" s="23"/>
    </row>
    <row r="275" spans="1:18" x14ac:dyDescent="0.25">
      <c r="A275" s="24"/>
      <c r="B275" s="177"/>
      <c r="C275" s="23"/>
      <c r="D275" s="23"/>
      <c r="E275" s="23"/>
      <c r="F275" s="23"/>
      <c r="G275" s="23"/>
      <c r="H275" s="23"/>
      <c r="I275" s="23"/>
      <c r="J275" s="178"/>
      <c r="K275" s="24"/>
      <c r="L275" s="23"/>
      <c r="M275" s="24"/>
      <c r="N275" s="23"/>
      <c r="O275" s="23"/>
      <c r="P275" s="23"/>
      <c r="Q275" s="23"/>
      <c r="R275" s="23"/>
    </row>
    <row r="276" spans="1:18" x14ac:dyDescent="0.25">
      <c r="A276" s="24"/>
      <c r="B276" s="177"/>
      <c r="C276" s="23"/>
      <c r="D276" s="23"/>
      <c r="E276" s="23"/>
      <c r="F276" s="23"/>
      <c r="G276" s="23"/>
      <c r="H276" s="23"/>
      <c r="I276" s="23"/>
      <c r="J276" s="178"/>
      <c r="K276" s="24"/>
      <c r="L276" s="23"/>
      <c r="M276" s="24"/>
      <c r="N276" s="23"/>
      <c r="O276" s="23"/>
      <c r="P276" s="23"/>
      <c r="Q276" s="23"/>
      <c r="R276" s="23"/>
    </row>
    <row r="277" spans="1:18" x14ac:dyDescent="0.25">
      <c r="A277" s="24"/>
      <c r="B277" s="177"/>
      <c r="C277" s="23"/>
      <c r="D277" s="23"/>
      <c r="E277" s="23"/>
      <c r="F277" s="23"/>
      <c r="G277" s="23"/>
      <c r="H277" s="23"/>
      <c r="I277" s="23"/>
      <c r="J277" s="178"/>
      <c r="K277" s="24"/>
      <c r="L277" s="23"/>
      <c r="M277" s="24"/>
      <c r="N277" s="23"/>
      <c r="O277" s="23"/>
      <c r="P277" s="23"/>
      <c r="Q277" s="23"/>
      <c r="R277" s="23"/>
    </row>
    <row r="278" spans="1:18" x14ac:dyDescent="0.25">
      <c r="A278" s="24"/>
      <c r="B278" s="177"/>
      <c r="C278" s="23"/>
      <c r="D278" s="23"/>
      <c r="E278" s="23"/>
      <c r="F278" s="23"/>
      <c r="G278" s="23"/>
      <c r="H278" s="23"/>
      <c r="I278" s="23"/>
      <c r="J278" s="178"/>
      <c r="K278" s="24"/>
      <c r="L278" s="23"/>
      <c r="M278" s="24"/>
      <c r="N278" s="23"/>
      <c r="O278" s="23"/>
      <c r="P278" s="23"/>
      <c r="Q278" s="23"/>
      <c r="R278" s="23"/>
    </row>
    <row r="279" spans="1:18" x14ac:dyDescent="0.25">
      <c r="A279" s="24"/>
      <c r="B279" s="177"/>
      <c r="C279" s="23"/>
      <c r="D279" s="23"/>
      <c r="E279" s="23"/>
      <c r="F279" s="23"/>
      <c r="G279" s="23"/>
      <c r="H279" s="23"/>
      <c r="I279" s="23"/>
      <c r="J279" s="178"/>
      <c r="K279" s="24"/>
      <c r="L279" s="23"/>
      <c r="M279" s="24"/>
      <c r="N279" s="23"/>
      <c r="O279" s="23"/>
      <c r="P279" s="23"/>
      <c r="Q279" s="23"/>
      <c r="R279" s="23"/>
    </row>
    <row r="280" spans="1:18" x14ac:dyDescent="0.25">
      <c r="A280" s="24"/>
      <c r="B280" s="177"/>
      <c r="C280" s="23"/>
      <c r="D280" s="23"/>
      <c r="E280" s="23"/>
      <c r="F280" s="23"/>
      <c r="G280" s="23"/>
      <c r="H280" s="23"/>
      <c r="I280" s="23"/>
      <c r="J280" s="178"/>
      <c r="K280" s="24"/>
      <c r="L280" s="23"/>
      <c r="M280" s="24"/>
      <c r="N280" s="23"/>
      <c r="O280" s="23"/>
      <c r="P280" s="23"/>
      <c r="Q280" s="23"/>
      <c r="R280" s="23"/>
    </row>
    <row r="281" spans="1:18" x14ac:dyDescent="0.25">
      <c r="A281" s="24"/>
      <c r="B281" s="177"/>
      <c r="C281" s="23"/>
      <c r="D281" s="23"/>
      <c r="E281" s="23"/>
      <c r="F281" s="23"/>
      <c r="G281" s="23"/>
      <c r="H281" s="23"/>
      <c r="I281" s="23"/>
      <c r="J281" s="178"/>
      <c r="K281" s="24"/>
      <c r="L281" s="23"/>
      <c r="M281" s="24"/>
      <c r="N281" s="23"/>
      <c r="O281" s="23"/>
      <c r="P281" s="23"/>
      <c r="Q281" s="23"/>
      <c r="R281" s="23"/>
    </row>
    <row r="282" spans="1:18" x14ac:dyDescent="0.25">
      <c r="A282" s="24"/>
      <c r="B282" s="177"/>
      <c r="C282" s="23"/>
      <c r="D282" s="23"/>
      <c r="E282" s="23"/>
      <c r="F282" s="23"/>
      <c r="G282" s="23"/>
      <c r="H282" s="23"/>
      <c r="I282" s="23"/>
      <c r="J282" s="178"/>
      <c r="K282" s="24"/>
      <c r="L282" s="23"/>
      <c r="M282" s="24"/>
      <c r="N282" s="23"/>
      <c r="O282" s="23"/>
      <c r="P282" s="23"/>
      <c r="Q282" s="23"/>
      <c r="R282" s="23"/>
    </row>
    <row r="283" spans="1:18" x14ac:dyDescent="0.25">
      <c r="A283" s="24"/>
      <c r="B283" s="177"/>
      <c r="C283" s="23"/>
      <c r="D283" s="23"/>
      <c r="E283" s="23"/>
      <c r="F283" s="23"/>
      <c r="G283" s="23"/>
      <c r="H283" s="23"/>
      <c r="I283" s="23"/>
      <c r="J283" s="178"/>
      <c r="K283" s="24"/>
      <c r="L283" s="23"/>
      <c r="M283" s="24"/>
      <c r="N283" s="23"/>
      <c r="O283" s="23"/>
      <c r="P283" s="23"/>
      <c r="Q283" s="23"/>
      <c r="R283" s="23"/>
    </row>
    <row r="284" spans="1:18" x14ac:dyDescent="0.25">
      <c r="A284" s="24"/>
      <c r="B284" s="177"/>
      <c r="C284" s="23"/>
      <c r="D284" s="23"/>
      <c r="E284" s="23"/>
      <c r="F284" s="23"/>
      <c r="G284" s="23"/>
      <c r="H284" s="23"/>
      <c r="I284" s="23"/>
      <c r="J284" s="178"/>
      <c r="K284" s="24"/>
      <c r="L284" s="23"/>
      <c r="M284" s="24"/>
      <c r="N284" s="23"/>
      <c r="O284" s="23"/>
      <c r="P284" s="23"/>
      <c r="Q284" s="23"/>
      <c r="R284" s="23"/>
    </row>
    <row r="285" spans="1:18" x14ac:dyDescent="0.25">
      <c r="A285" s="24"/>
      <c r="B285" s="177"/>
      <c r="C285" s="23"/>
      <c r="D285" s="23"/>
      <c r="E285" s="23"/>
      <c r="F285" s="23"/>
      <c r="G285" s="23"/>
      <c r="H285" s="23"/>
      <c r="I285" s="23"/>
      <c r="J285" s="178"/>
      <c r="K285" s="24"/>
      <c r="L285" s="23"/>
      <c r="M285" s="24"/>
      <c r="N285" s="23"/>
      <c r="O285" s="23"/>
      <c r="P285" s="23"/>
      <c r="Q285" s="23"/>
      <c r="R285" s="23"/>
    </row>
    <row r="286" spans="1:18" x14ac:dyDescent="0.25">
      <c r="A286" s="24"/>
      <c r="B286" s="177"/>
      <c r="C286" s="23"/>
      <c r="D286" s="23"/>
      <c r="E286" s="23"/>
      <c r="F286" s="23"/>
      <c r="G286" s="23"/>
      <c r="H286" s="23"/>
      <c r="I286" s="23"/>
      <c r="J286" s="178"/>
      <c r="K286" s="24"/>
      <c r="L286" s="23"/>
      <c r="M286" s="24"/>
      <c r="N286" s="23"/>
      <c r="O286" s="23"/>
      <c r="P286" s="23"/>
      <c r="Q286" s="23"/>
      <c r="R286" s="23"/>
    </row>
    <row r="287" spans="1:18" x14ac:dyDescent="0.25">
      <c r="A287" s="24"/>
      <c r="B287" s="177"/>
      <c r="C287" s="23"/>
      <c r="D287" s="23"/>
      <c r="E287" s="23"/>
      <c r="F287" s="23"/>
      <c r="G287" s="23"/>
      <c r="H287" s="23"/>
      <c r="I287" s="23"/>
      <c r="J287" s="178"/>
      <c r="K287" s="24"/>
      <c r="L287" s="23"/>
      <c r="M287" s="24"/>
      <c r="N287" s="23"/>
      <c r="O287" s="23"/>
      <c r="P287" s="23"/>
      <c r="Q287" s="23"/>
      <c r="R287" s="23"/>
    </row>
    <row r="288" spans="1:18" x14ac:dyDescent="0.25">
      <c r="A288" s="24"/>
      <c r="B288" s="177"/>
      <c r="C288" s="23"/>
      <c r="D288" s="23"/>
      <c r="E288" s="23"/>
      <c r="F288" s="23"/>
      <c r="G288" s="23"/>
      <c r="H288" s="23"/>
      <c r="I288" s="23"/>
      <c r="J288" s="178"/>
      <c r="K288" s="24"/>
      <c r="L288" s="23"/>
      <c r="M288" s="24"/>
      <c r="N288" s="23"/>
      <c r="O288" s="23"/>
      <c r="P288" s="23"/>
      <c r="Q288" s="23"/>
      <c r="R288" s="23"/>
    </row>
    <row r="289" spans="1:18" x14ac:dyDescent="0.25">
      <c r="A289" s="24"/>
      <c r="B289" s="177"/>
      <c r="C289" s="23"/>
      <c r="D289" s="23"/>
      <c r="E289" s="23"/>
      <c r="F289" s="23"/>
      <c r="G289" s="23"/>
      <c r="H289" s="23"/>
      <c r="I289" s="23"/>
      <c r="J289" s="178"/>
      <c r="K289" s="24"/>
      <c r="L289" s="23"/>
      <c r="M289" s="24"/>
      <c r="N289" s="23"/>
      <c r="O289" s="23"/>
      <c r="P289" s="23"/>
      <c r="Q289" s="23"/>
      <c r="R289" s="23"/>
    </row>
    <row r="290" spans="1:18" x14ac:dyDescent="0.25">
      <c r="A290" s="24"/>
      <c r="B290" s="177"/>
      <c r="C290" s="23"/>
      <c r="D290" s="23"/>
      <c r="E290" s="23"/>
      <c r="F290" s="23"/>
      <c r="G290" s="23"/>
      <c r="H290" s="23"/>
      <c r="I290" s="23"/>
      <c r="J290" s="178"/>
      <c r="K290" s="24"/>
      <c r="L290" s="23"/>
      <c r="M290" s="24"/>
      <c r="N290" s="23"/>
      <c r="O290" s="23"/>
      <c r="P290" s="23"/>
      <c r="Q290" s="23"/>
      <c r="R290" s="23"/>
    </row>
    <row r="291" spans="1:18" x14ac:dyDescent="0.25">
      <c r="A291" s="24"/>
      <c r="B291" s="177"/>
      <c r="C291" s="23"/>
      <c r="D291" s="23"/>
      <c r="E291" s="23"/>
      <c r="F291" s="23"/>
      <c r="G291" s="23"/>
      <c r="H291" s="23"/>
      <c r="I291" s="23"/>
      <c r="J291" s="178"/>
      <c r="K291" s="24"/>
      <c r="L291" s="23"/>
      <c r="M291" s="24"/>
      <c r="N291" s="23"/>
      <c r="O291" s="23"/>
      <c r="P291" s="23"/>
      <c r="Q291" s="23"/>
      <c r="R291" s="23"/>
    </row>
    <row r="292" spans="1:18" x14ac:dyDescent="0.25">
      <c r="A292" s="24"/>
      <c r="B292" s="177"/>
      <c r="C292" s="23"/>
      <c r="D292" s="23"/>
      <c r="E292" s="23"/>
      <c r="F292" s="23"/>
      <c r="G292" s="23"/>
      <c r="H292" s="23"/>
      <c r="I292" s="23"/>
      <c r="J292" s="178"/>
      <c r="K292" s="24"/>
      <c r="L292" s="23"/>
      <c r="M292" s="24"/>
      <c r="N292" s="23"/>
      <c r="O292" s="23"/>
      <c r="P292" s="23"/>
      <c r="Q292" s="23"/>
      <c r="R292" s="23"/>
    </row>
    <row r="293" spans="1:18" x14ac:dyDescent="0.25">
      <c r="A293" s="24"/>
      <c r="B293" s="177"/>
      <c r="C293" s="23"/>
      <c r="D293" s="23"/>
      <c r="E293" s="23"/>
      <c r="F293" s="23"/>
      <c r="G293" s="23"/>
      <c r="H293" s="23"/>
      <c r="I293" s="23"/>
      <c r="J293" s="178"/>
      <c r="K293" s="24"/>
      <c r="L293" s="23"/>
      <c r="M293" s="24"/>
      <c r="N293" s="23"/>
      <c r="O293" s="23"/>
      <c r="P293" s="23"/>
      <c r="Q293" s="23"/>
      <c r="R293" s="23"/>
    </row>
    <row r="294" spans="1:18" x14ac:dyDescent="0.25">
      <c r="A294" s="24"/>
      <c r="B294" s="177"/>
      <c r="C294" s="23"/>
      <c r="D294" s="23"/>
      <c r="E294" s="23"/>
      <c r="F294" s="23"/>
      <c r="G294" s="23"/>
      <c r="H294" s="23"/>
      <c r="I294" s="23"/>
      <c r="J294" s="178"/>
      <c r="K294" s="24"/>
      <c r="L294" s="23"/>
      <c r="M294" s="24"/>
      <c r="N294" s="23"/>
      <c r="O294" s="23"/>
      <c r="P294" s="23"/>
      <c r="Q294" s="23"/>
      <c r="R294" s="23"/>
    </row>
    <row r="295" spans="1:18" x14ac:dyDescent="0.25">
      <c r="A295" s="24"/>
      <c r="B295" s="177"/>
      <c r="C295" s="23"/>
      <c r="D295" s="23"/>
      <c r="E295" s="23"/>
      <c r="F295" s="23"/>
      <c r="G295" s="23"/>
      <c r="H295" s="23"/>
      <c r="I295" s="23"/>
      <c r="J295" s="178"/>
      <c r="K295" s="24"/>
      <c r="L295" s="23"/>
      <c r="M295" s="24"/>
      <c r="N295" s="23"/>
      <c r="O295" s="23"/>
      <c r="P295" s="23"/>
      <c r="Q295" s="23"/>
      <c r="R295" s="23"/>
    </row>
    <row r="296" spans="1:18" x14ac:dyDescent="0.25">
      <c r="A296" s="24"/>
      <c r="B296" s="177"/>
      <c r="C296" s="23"/>
      <c r="D296" s="23"/>
      <c r="E296" s="23"/>
      <c r="F296" s="23"/>
      <c r="G296" s="23"/>
      <c r="H296" s="23"/>
      <c r="I296" s="23"/>
      <c r="J296" s="178"/>
      <c r="K296" s="24"/>
      <c r="L296" s="23"/>
      <c r="M296" s="24"/>
      <c r="N296" s="23"/>
      <c r="O296" s="23"/>
      <c r="P296" s="23"/>
      <c r="Q296" s="23"/>
      <c r="R296" s="23"/>
    </row>
    <row r="297" spans="1:18" x14ac:dyDescent="0.25">
      <c r="A297" s="24"/>
      <c r="B297" s="177"/>
      <c r="C297" s="23"/>
      <c r="D297" s="23"/>
      <c r="E297" s="23"/>
      <c r="F297" s="23"/>
      <c r="G297" s="23"/>
      <c r="H297" s="23"/>
      <c r="I297" s="23"/>
      <c r="J297" s="178"/>
      <c r="K297" s="24"/>
      <c r="L297" s="23"/>
      <c r="M297" s="24"/>
      <c r="N297" s="23"/>
      <c r="O297" s="23"/>
      <c r="P297" s="23"/>
      <c r="Q297" s="23"/>
      <c r="R297" s="23"/>
    </row>
    <row r="298" spans="1:18" x14ac:dyDescent="0.25">
      <c r="A298" s="24"/>
      <c r="B298" s="177"/>
      <c r="C298" s="23"/>
      <c r="D298" s="23"/>
      <c r="E298" s="23"/>
      <c r="F298" s="23"/>
      <c r="G298" s="23"/>
      <c r="H298" s="23"/>
      <c r="I298" s="23"/>
      <c r="J298" s="178"/>
      <c r="K298" s="24"/>
      <c r="L298" s="23"/>
      <c r="M298" s="24"/>
      <c r="N298" s="23"/>
      <c r="O298" s="23"/>
      <c r="P298" s="23"/>
      <c r="Q298" s="23"/>
      <c r="R298" s="23"/>
    </row>
    <row r="299" spans="1:18" x14ac:dyDescent="0.25">
      <c r="A299" s="24"/>
      <c r="B299" s="177"/>
      <c r="C299" s="23"/>
      <c r="D299" s="23"/>
      <c r="E299" s="23"/>
      <c r="F299" s="23"/>
      <c r="G299" s="23"/>
      <c r="H299" s="23"/>
      <c r="I299" s="23"/>
      <c r="J299" s="178"/>
      <c r="K299" s="24"/>
      <c r="L299" s="23"/>
      <c r="M299" s="24"/>
      <c r="N299" s="23"/>
      <c r="O299" s="23"/>
      <c r="P299" s="23"/>
      <c r="Q299" s="23"/>
      <c r="R299" s="23"/>
    </row>
    <row r="300" spans="1:18" x14ac:dyDescent="0.25">
      <c r="A300" s="24"/>
      <c r="B300" s="177"/>
      <c r="C300" s="23"/>
      <c r="D300" s="23"/>
      <c r="E300" s="23"/>
      <c r="F300" s="23"/>
      <c r="G300" s="23"/>
      <c r="H300" s="23"/>
      <c r="I300" s="23"/>
      <c r="J300" s="178"/>
      <c r="K300" s="24"/>
      <c r="L300" s="23"/>
      <c r="M300" s="24"/>
      <c r="N300" s="23"/>
      <c r="O300" s="23"/>
      <c r="P300" s="23"/>
      <c r="Q300" s="23"/>
      <c r="R300" s="23"/>
    </row>
    <row r="301" spans="1:18" x14ac:dyDescent="0.25">
      <c r="A301" s="24"/>
      <c r="B301" s="177"/>
      <c r="C301" s="23"/>
      <c r="D301" s="23"/>
      <c r="E301" s="23"/>
      <c r="F301" s="23"/>
      <c r="G301" s="23"/>
      <c r="H301" s="23"/>
      <c r="I301" s="23"/>
      <c r="J301" s="178"/>
      <c r="K301" s="24"/>
      <c r="L301" s="23"/>
      <c r="M301" s="24"/>
      <c r="N301" s="23"/>
      <c r="O301" s="23"/>
      <c r="P301" s="23"/>
      <c r="Q301" s="23"/>
      <c r="R301" s="23"/>
    </row>
    <row r="302" spans="1:18" x14ac:dyDescent="0.25">
      <c r="A302" s="24"/>
      <c r="B302" s="177"/>
      <c r="C302" s="23"/>
      <c r="D302" s="23"/>
      <c r="E302" s="23"/>
      <c r="F302" s="23"/>
      <c r="G302" s="23"/>
      <c r="H302" s="23"/>
      <c r="I302" s="23"/>
      <c r="J302" s="178"/>
      <c r="K302" s="24"/>
      <c r="L302" s="23"/>
      <c r="M302" s="24"/>
      <c r="N302" s="23"/>
      <c r="O302" s="23"/>
      <c r="P302" s="23"/>
      <c r="Q302" s="23"/>
      <c r="R302" s="23"/>
    </row>
    <row r="303" spans="1:18" x14ac:dyDescent="0.25">
      <c r="A303" s="24"/>
      <c r="B303" s="177"/>
      <c r="C303" s="23"/>
      <c r="D303" s="23"/>
      <c r="E303" s="23"/>
      <c r="F303" s="23"/>
      <c r="G303" s="23"/>
      <c r="H303" s="23"/>
      <c r="I303" s="23"/>
      <c r="J303" s="178"/>
      <c r="K303" s="24"/>
      <c r="L303" s="23"/>
      <c r="M303" s="24"/>
      <c r="N303" s="23"/>
      <c r="O303" s="23"/>
      <c r="P303" s="23"/>
      <c r="Q303" s="23"/>
      <c r="R303" s="23"/>
    </row>
    <row r="304" spans="1:18" x14ac:dyDescent="0.25">
      <c r="A304" s="24"/>
      <c r="B304" s="177"/>
      <c r="C304" s="23"/>
      <c r="D304" s="23"/>
      <c r="E304" s="23"/>
      <c r="F304" s="23"/>
      <c r="G304" s="23"/>
      <c r="H304" s="23"/>
      <c r="I304" s="23"/>
      <c r="J304" s="178"/>
      <c r="K304" s="24"/>
      <c r="L304" s="23"/>
      <c r="M304" s="24"/>
      <c r="N304" s="23"/>
      <c r="O304" s="23"/>
      <c r="P304" s="23"/>
      <c r="Q304" s="23"/>
      <c r="R304" s="23"/>
    </row>
    <row r="305" spans="1:18" x14ac:dyDescent="0.25">
      <c r="A305" s="24"/>
      <c r="B305" s="177"/>
      <c r="C305" s="23"/>
      <c r="D305" s="23"/>
      <c r="E305" s="23"/>
      <c r="F305" s="23"/>
      <c r="G305" s="23"/>
      <c r="H305" s="23"/>
      <c r="I305" s="23"/>
      <c r="J305" s="178"/>
      <c r="K305" s="24"/>
      <c r="L305" s="23"/>
      <c r="M305" s="24"/>
      <c r="N305" s="23"/>
      <c r="O305" s="23"/>
      <c r="P305" s="23"/>
      <c r="Q305" s="23"/>
      <c r="R305" s="23"/>
    </row>
    <row r="306" spans="1:18" x14ac:dyDescent="0.25">
      <c r="A306" s="24"/>
      <c r="B306" s="177"/>
      <c r="C306" s="23"/>
      <c r="D306" s="23"/>
      <c r="E306" s="23"/>
      <c r="F306" s="23"/>
      <c r="G306" s="23"/>
      <c r="H306" s="23"/>
      <c r="I306" s="23"/>
      <c r="J306" s="178"/>
      <c r="K306" s="24"/>
      <c r="L306" s="23"/>
      <c r="M306" s="24"/>
      <c r="N306" s="23"/>
      <c r="O306" s="23"/>
      <c r="P306" s="23"/>
      <c r="Q306" s="23"/>
      <c r="R306" s="23"/>
    </row>
    <row r="307" spans="1:18" x14ac:dyDescent="0.25">
      <c r="A307" s="24"/>
      <c r="B307" s="177"/>
      <c r="C307" s="23"/>
      <c r="D307" s="23"/>
      <c r="E307" s="23"/>
      <c r="F307" s="23"/>
      <c r="G307" s="23"/>
      <c r="H307" s="23"/>
      <c r="I307" s="23"/>
      <c r="J307" s="178"/>
      <c r="K307" s="24"/>
      <c r="L307" s="23"/>
      <c r="M307" s="24"/>
      <c r="N307" s="23"/>
      <c r="O307" s="23"/>
      <c r="P307" s="23"/>
      <c r="Q307" s="23"/>
      <c r="R307" s="23"/>
    </row>
    <row r="308" spans="1:18" x14ac:dyDescent="0.25">
      <c r="A308" s="24"/>
      <c r="B308" s="177"/>
      <c r="C308" s="23"/>
      <c r="D308" s="23"/>
      <c r="E308" s="23"/>
      <c r="F308" s="23"/>
      <c r="G308" s="23"/>
      <c r="H308" s="23"/>
      <c r="I308" s="23"/>
      <c r="J308" s="178"/>
      <c r="K308" s="24"/>
      <c r="L308" s="23"/>
      <c r="M308" s="24"/>
      <c r="N308" s="23"/>
      <c r="O308" s="23"/>
      <c r="P308" s="23"/>
      <c r="Q308" s="23"/>
      <c r="R308" s="23"/>
    </row>
    <row r="309" spans="1:18" x14ac:dyDescent="0.25">
      <c r="A309" s="24"/>
      <c r="B309" s="177"/>
      <c r="C309" s="23"/>
      <c r="D309" s="23"/>
      <c r="E309" s="23"/>
      <c r="F309" s="23"/>
      <c r="G309" s="23"/>
      <c r="H309" s="23"/>
      <c r="I309" s="23"/>
      <c r="J309" s="178"/>
      <c r="K309" s="24"/>
      <c r="L309" s="23"/>
      <c r="M309" s="24"/>
      <c r="N309" s="23"/>
      <c r="O309" s="23"/>
      <c r="P309" s="23"/>
      <c r="Q309" s="23"/>
      <c r="R309" s="23"/>
    </row>
    <row r="310" spans="1:18" x14ac:dyDescent="0.25">
      <c r="A310" s="24"/>
      <c r="B310" s="177"/>
      <c r="C310" s="23"/>
      <c r="D310" s="23"/>
      <c r="E310" s="23"/>
      <c r="F310" s="23"/>
      <c r="G310" s="23"/>
      <c r="H310" s="23"/>
      <c r="I310" s="23"/>
      <c r="J310" s="178"/>
      <c r="K310" s="24"/>
      <c r="L310" s="23"/>
      <c r="M310" s="24"/>
      <c r="N310" s="23"/>
      <c r="O310" s="23"/>
      <c r="P310" s="23"/>
      <c r="Q310" s="23"/>
      <c r="R310" s="23"/>
    </row>
    <row r="311" spans="1:18" x14ac:dyDescent="0.25">
      <c r="A311" s="24"/>
      <c r="B311" s="177"/>
      <c r="C311" s="23"/>
      <c r="D311" s="23"/>
      <c r="E311" s="23"/>
      <c r="F311" s="23"/>
      <c r="G311" s="23"/>
      <c r="H311" s="23"/>
      <c r="I311" s="23"/>
      <c r="J311" s="178"/>
      <c r="K311" s="24"/>
      <c r="L311" s="23"/>
      <c r="M311" s="24"/>
      <c r="N311" s="23"/>
      <c r="O311" s="23"/>
      <c r="P311" s="23"/>
      <c r="Q311" s="23"/>
      <c r="R311" s="23"/>
    </row>
    <row r="312" spans="1:18" x14ac:dyDescent="0.25">
      <c r="A312" s="24"/>
      <c r="B312" s="177"/>
      <c r="C312" s="23"/>
      <c r="D312" s="23"/>
      <c r="E312" s="23"/>
      <c r="F312" s="23"/>
      <c r="G312" s="23"/>
      <c r="H312" s="23"/>
      <c r="I312" s="23"/>
      <c r="J312" s="178"/>
      <c r="K312" s="24"/>
      <c r="L312" s="23"/>
      <c r="M312" s="24"/>
      <c r="N312" s="23"/>
      <c r="O312" s="23"/>
      <c r="P312" s="23"/>
      <c r="Q312" s="23"/>
      <c r="R312" s="23"/>
    </row>
    <row r="313" spans="1:18" x14ac:dyDescent="0.25">
      <c r="A313" s="24"/>
      <c r="B313" s="177"/>
      <c r="C313" s="23"/>
      <c r="D313" s="23"/>
      <c r="E313" s="23"/>
      <c r="F313" s="23"/>
      <c r="G313" s="23"/>
      <c r="H313" s="23"/>
      <c r="I313" s="23"/>
      <c r="J313" s="178"/>
      <c r="K313" s="24"/>
      <c r="L313" s="23"/>
      <c r="M313" s="24"/>
      <c r="N313" s="23"/>
      <c r="O313" s="23"/>
      <c r="P313" s="23"/>
      <c r="Q313" s="23"/>
      <c r="R313" s="23"/>
    </row>
    <row r="314" spans="1:18" x14ac:dyDescent="0.25">
      <c r="A314" s="24"/>
      <c r="B314" s="177"/>
      <c r="C314" s="23"/>
      <c r="D314" s="23"/>
      <c r="E314" s="23"/>
      <c r="F314" s="23"/>
      <c r="G314" s="23"/>
      <c r="H314" s="23"/>
      <c r="I314" s="23"/>
      <c r="J314" s="178"/>
      <c r="K314" s="24"/>
      <c r="L314" s="23"/>
      <c r="M314" s="24"/>
      <c r="N314" s="23"/>
      <c r="O314" s="23"/>
      <c r="P314" s="23"/>
      <c r="Q314" s="23"/>
      <c r="R314" s="23"/>
    </row>
    <row r="315" spans="1:18" x14ac:dyDescent="0.25">
      <c r="A315" s="24"/>
      <c r="B315" s="177"/>
      <c r="C315" s="23"/>
      <c r="D315" s="23"/>
      <c r="E315" s="23"/>
      <c r="F315" s="23"/>
      <c r="G315" s="23"/>
      <c r="H315" s="23"/>
      <c r="I315" s="23"/>
      <c r="J315" s="178"/>
      <c r="K315" s="24"/>
      <c r="L315" s="23"/>
      <c r="M315" s="24"/>
      <c r="N315" s="23"/>
      <c r="O315" s="23"/>
      <c r="P315" s="23"/>
      <c r="Q315" s="23"/>
      <c r="R315" s="23"/>
    </row>
    <row r="316" spans="1:18" x14ac:dyDescent="0.25">
      <c r="A316" s="24"/>
      <c r="B316" s="177"/>
      <c r="C316" s="23"/>
      <c r="D316" s="23"/>
      <c r="E316" s="23"/>
      <c r="F316" s="23"/>
      <c r="G316" s="23"/>
      <c r="H316" s="23"/>
      <c r="I316" s="23"/>
      <c r="J316" s="178"/>
      <c r="K316" s="24"/>
      <c r="L316" s="23"/>
      <c r="M316" s="24"/>
      <c r="N316" s="23"/>
      <c r="O316" s="23"/>
      <c r="P316" s="23"/>
      <c r="Q316" s="23"/>
      <c r="R316" s="23"/>
    </row>
    <row r="317" spans="1:18" x14ac:dyDescent="0.25">
      <c r="A317" s="24"/>
      <c r="B317" s="177"/>
      <c r="C317" s="23"/>
      <c r="D317" s="23"/>
      <c r="E317" s="23"/>
      <c r="F317" s="23"/>
      <c r="G317" s="23"/>
      <c r="H317" s="23"/>
      <c r="I317" s="23"/>
      <c r="J317" s="178"/>
      <c r="K317" s="24"/>
      <c r="L317" s="23"/>
      <c r="M317" s="24"/>
      <c r="N317" s="23"/>
      <c r="O317" s="23"/>
      <c r="P317" s="23"/>
      <c r="Q317" s="23"/>
      <c r="R317" s="23"/>
    </row>
    <row r="318" spans="1:18" x14ac:dyDescent="0.25">
      <c r="A318" s="24"/>
      <c r="B318" s="177"/>
      <c r="C318" s="23"/>
      <c r="D318" s="23"/>
      <c r="E318" s="23"/>
      <c r="F318" s="23"/>
      <c r="G318" s="23"/>
      <c r="H318" s="23"/>
      <c r="I318" s="23"/>
      <c r="J318" s="178"/>
      <c r="K318" s="24"/>
      <c r="L318" s="23"/>
      <c r="M318" s="24"/>
      <c r="N318" s="23"/>
      <c r="O318" s="23"/>
      <c r="P318" s="23"/>
      <c r="Q318" s="23"/>
      <c r="R318" s="23"/>
    </row>
    <row r="319" spans="1:18" x14ac:dyDescent="0.25">
      <c r="A319" s="24"/>
      <c r="B319" s="177"/>
      <c r="C319" s="23"/>
      <c r="D319" s="23"/>
      <c r="E319" s="23"/>
      <c r="F319" s="23"/>
      <c r="G319" s="23"/>
      <c r="H319" s="23"/>
      <c r="I319" s="23"/>
      <c r="J319" s="178"/>
      <c r="K319" s="24"/>
      <c r="L319" s="23"/>
      <c r="M319" s="24"/>
      <c r="N319" s="23"/>
      <c r="O319" s="23"/>
      <c r="P319" s="23"/>
      <c r="Q319" s="23"/>
      <c r="R319" s="23"/>
    </row>
    <row r="320" spans="1:18" x14ac:dyDescent="0.25">
      <c r="A320" s="24"/>
      <c r="B320" s="177"/>
      <c r="C320" s="23"/>
      <c r="D320" s="23"/>
      <c r="E320" s="23"/>
      <c r="F320" s="23"/>
      <c r="G320" s="23"/>
      <c r="H320" s="23"/>
      <c r="I320" s="23"/>
      <c r="J320" s="178"/>
      <c r="K320" s="24"/>
      <c r="L320" s="23"/>
      <c r="M320" s="24"/>
      <c r="N320" s="23"/>
      <c r="O320" s="23"/>
      <c r="P320" s="23"/>
      <c r="Q320" s="23"/>
      <c r="R320" s="23"/>
    </row>
    <row r="321" spans="1:18" x14ac:dyDescent="0.25">
      <c r="A321" s="24"/>
      <c r="B321" s="177"/>
      <c r="C321" s="23"/>
      <c r="D321" s="23"/>
      <c r="E321" s="23"/>
      <c r="F321" s="23"/>
      <c r="G321" s="23"/>
      <c r="H321" s="23"/>
      <c r="I321" s="23"/>
      <c r="J321" s="178"/>
      <c r="K321" s="24"/>
      <c r="L321" s="23"/>
      <c r="M321" s="24"/>
      <c r="N321" s="23"/>
      <c r="O321" s="23"/>
      <c r="P321" s="23"/>
      <c r="Q321" s="23"/>
      <c r="R321" s="23"/>
    </row>
    <row r="322" spans="1:18" x14ac:dyDescent="0.25">
      <c r="A322" s="24"/>
      <c r="B322" s="177"/>
      <c r="C322" s="23"/>
      <c r="D322" s="23"/>
      <c r="E322" s="23"/>
      <c r="F322" s="23"/>
      <c r="G322" s="23"/>
      <c r="H322" s="23"/>
      <c r="I322" s="23"/>
      <c r="J322" s="178"/>
      <c r="K322" s="24"/>
      <c r="L322" s="23"/>
      <c r="M322" s="24"/>
      <c r="N322" s="23"/>
      <c r="O322" s="23"/>
      <c r="P322" s="23"/>
      <c r="Q322" s="23"/>
      <c r="R322" s="23"/>
    </row>
    <row r="323" spans="1:18" x14ac:dyDescent="0.25">
      <c r="A323" s="24"/>
      <c r="B323" s="177"/>
      <c r="C323" s="23"/>
      <c r="D323" s="23"/>
      <c r="E323" s="23"/>
      <c r="F323" s="23"/>
      <c r="G323" s="23"/>
      <c r="H323" s="23"/>
      <c r="I323" s="23"/>
      <c r="J323" s="178"/>
      <c r="K323" s="24"/>
      <c r="L323" s="23"/>
      <c r="M323" s="24"/>
      <c r="N323" s="23"/>
      <c r="O323" s="23"/>
      <c r="P323" s="23"/>
      <c r="Q323" s="23"/>
      <c r="R323" s="23"/>
    </row>
    <row r="324" spans="1:18" x14ac:dyDescent="0.25">
      <c r="A324" s="24"/>
      <c r="B324" s="177"/>
      <c r="C324" s="23"/>
      <c r="D324" s="23"/>
      <c r="E324" s="23"/>
      <c r="F324" s="23"/>
      <c r="G324" s="23"/>
      <c r="H324" s="23"/>
      <c r="I324" s="23"/>
      <c r="J324" s="178"/>
      <c r="K324" s="24"/>
      <c r="L324" s="23"/>
      <c r="M324" s="24"/>
      <c r="N324" s="23"/>
      <c r="O324" s="23"/>
      <c r="P324" s="23"/>
      <c r="Q324" s="23"/>
      <c r="R324" s="23"/>
    </row>
    <row r="325" spans="1:18" x14ac:dyDescent="0.25">
      <c r="A325" s="24"/>
      <c r="B325" s="177"/>
      <c r="C325" s="23"/>
      <c r="D325" s="23"/>
      <c r="E325" s="23"/>
      <c r="F325" s="23"/>
      <c r="G325" s="23"/>
      <c r="H325" s="23"/>
      <c r="I325" s="23"/>
      <c r="J325" s="178"/>
      <c r="K325" s="24"/>
      <c r="L325" s="23"/>
      <c r="M325" s="24"/>
      <c r="N325" s="23"/>
      <c r="O325" s="23"/>
      <c r="P325" s="23"/>
      <c r="Q325" s="23"/>
      <c r="R325" s="23"/>
    </row>
    <row r="326" spans="1:18" x14ac:dyDescent="0.25">
      <c r="A326" s="24"/>
      <c r="B326" s="177"/>
      <c r="C326" s="23"/>
      <c r="D326" s="23"/>
      <c r="E326" s="23"/>
      <c r="F326" s="23"/>
      <c r="G326" s="23"/>
      <c r="H326" s="23"/>
      <c r="I326" s="23"/>
      <c r="J326" s="178"/>
      <c r="K326" s="24"/>
      <c r="L326" s="23"/>
      <c r="M326" s="24"/>
      <c r="N326" s="23"/>
      <c r="O326" s="23"/>
      <c r="P326" s="23"/>
      <c r="Q326" s="23"/>
      <c r="R326" s="23"/>
    </row>
    <row r="327" spans="1:18" x14ac:dyDescent="0.25">
      <c r="A327" s="24"/>
      <c r="B327" s="177"/>
      <c r="C327" s="23"/>
      <c r="D327" s="23"/>
      <c r="E327" s="23"/>
      <c r="F327" s="23"/>
      <c r="G327" s="23"/>
      <c r="H327" s="23"/>
      <c r="I327" s="23"/>
      <c r="J327" s="178"/>
      <c r="K327" s="24"/>
      <c r="L327" s="23"/>
      <c r="M327" s="24"/>
      <c r="N327" s="23"/>
      <c r="O327" s="23"/>
      <c r="P327" s="23"/>
      <c r="Q327" s="23"/>
      <c r="R327" s="23"/>
    </row>
    <row r="328" spans="1:18" x14ac:dyDescent="0.25">
      <c r="A328" s="24"/>
      <c r="B328" s="177"/>
      <c r="C328" s="23"/>
      <c r="D328" s="23"/>
      <c r="E328" s="23"/>
      <c r="F328" s="23"/>
      <c r="G328" s="23"/>
      <c r="H328" s="23"/>
      <c r="I328" s="23"/>
      <c r="J328" s="178"/>
      <c r="K328" s="24"/>
      <c r="L328" s="23"/>
      <c r="M328" s="24"/>
      <c r="N328" s="23"/>
      <c r="O328" s="23"/>
      <c r="P328" s="23"/>
      <c r="Q328" s="23"/>
      <c r="R328" s="23"/>
    </row>
    <row r="329" spans="1:18" x14ac:dyDescent="0.25">
      <c r="A329" s="24"/>
      <c r="B329" s="177"/>
      <c r="C329" s="23"/>
      <c r="D329" s="23"/>
      <c r="E329" s="23"/>
      <c r="F329" s="23"/>
      <c r="G329" s="23"/>
      <c r="H329" s="23"/>
      <c r="I329" s="23"/>
      <c r="J329" s="178"/>
      <c r="K329" s="24"/>
      <c r="L329" s="23"/>
      <c r="M329" s="24"/>
      <c r="N329" s="23"/>
      <c r="O329" s="23"/>
      <c r="P329" s="23"/>
      <c r="Q329" s="23"/>
      <c r="R329" s="23"/>
    </row>
    <row r="330" spans="1:18" x14ac:dyDescent="0.25">
      <c r="A330" s="24"/>
      <c r="B330" s="177"/>
      <c r="C330" s="23"/>
      <c r="D330" s="23"/>
      <c r="E330" s="23"/>
      <c r="F330" s="23"/>
      <c r="G330" s="23"/>
      <c r="H330" s="23"/>
      <c r="I330" s="23"/>
      <c r="J330" s="178"/>
      <c r="K330" s="24"/>
      <c r="L330" s="23"/>
      <c r="M330" s="24"/>
      <c r="N330" s="23"/>
      <c r="O330" s="23"/>
      <c r="P330" s="23"/>
      <c r="Q330" s="23"/>
      <c r="R330" s="23"/>
    </row>
    <row r="331" spans="1:18" x14ac:dyDescent="0.25">
      <c r="A331" s="24"/>
      <c r="B331" s="177"/>
      <c r="C331" s="23"/>
      <c r="D331" s="23"/>
      <c r="E331" s="23"/>
      <c r="F331" s="23"/>
      <c r="G331" s="23"/>
      <c r="H331" s="23"/>
      <c r="I331" s="23"/>
      <c r="J331" s="178"/>
      <c r="K331" s="24"/>
      <c r="L331" s="23"/>
      <c r="M331" s="24"/>
      <c r="N331" s="23"/>
      <c r="O331" s="23"/>
      <c r="P331" s="23"/>
      <c r="Q331" s="23"/>
      <c r="R331" s="23"/>
    </row>
    <row r="332" spans="1:18" x14ac:dyDescent="0.25">
      <c r="A332" s="24"/>
      <c r="B332" s="177"/>
      <c r="C332" s="23"/>
      <c r="D332" s="23"/>
      <c r="E332" s="23"/>
      <c r="F332" s="23"/>
      <c r="G332" s="23"/>
      <c r="H332" s="23"/>
      <c r="I332" s="23"/>
      <c r="J332" s="178"/>
      <c r="K332" s="24"/>
      <c r="L332" s="23"/>
      <c r="M332" s="24"/>
      <c r="N332" s="23"/>
      <c r="O332" s="23"/>
      <c r="P332" s="23"/>
      <c r="Q332" s="23"/>
      <c r="R332" s="23"/>
    </row>
    <row r="333" spans="1:18" x14ac:dyDescent="0.25">
      <c r="A333" s="24"/>
      <c r="B333" s="177"/>
      <c r="C333" s="23"/>
      <c r="D333" s="23"/>
      <c r="E333" s="23"/>
      <c r="F333" s="23"/>
      <c r="G333" s="23"/>
      <c r="H333" s="23"/>
      <c r="I333" s="23"/>
      <c r="J333" s="178"/>
      <c r="K333" s="24"/>
      <c r="L333" s="23"/>
      <c r="M333" s="24"/>
      <c r="N333" s="23"/>
      <c r="O333" s="23"/>
      <c r="P333" s="23"/>
      <c r="Q333" s="23"/>
      <c r="R333" s="23"/>
    </row>
    <row r="334" spans="1:18" x14ac:dyDescent="0.25">
      <c r="A334" s="24"/>
      <c r="B334" s="177"/>
      <c r="C334" s="23"/>
      <c r="D334" s="23"/>
      <c r="E334" s="23"/>
      <c r="F334" s="23"/>
      <c r="G334" s="23"/>
      <c r="H334" s="23"/>
      <c r="I334" s="23"/>
      <c r="J334" s="178"/>
      <c r="K334" s="24"/>
      <c r="L334" s="23"/>
      <c r="M334" s="24"/>
      <c r="N334" s="23"/>
      <c r="O334" s="23"/>
      <c r="P334" s="23"/>
      <c r="Q334" s="23"/>
      <c r="R334" s="23"/>
    </row>
    <row r="335" spans="1:18" x14ac:dyDescent="0.25">
      <c r="A335" s="24"/>
      <c r="B335" s="177"/>
      <c r="C335" s="23"/>
      <c r="D335" s="23"/>
      <c r="E335" s="23"/>
      <c r="F335" s="23"/>
      <c r="G335" s="23"/>
      <c r="H335" s="23"/>
      <c r="I335" s="23"/>
      <c r="J335" s="178"/>
      <c r="K335" s="24"/>
      <c r="L335" s="23"/>
      <c r="M335" s="24"/>
      <c r="N335" s="23"/>
      <c r="O335" s="23"/>
      <c r="P335" s="23"/>
      <c r="Q335" s="23"/>
      <c r="R335" s="23"/>
    </row>
    <row r="336" spans="1:18" x14ac:dyDescent="0.25">
      <c r="A336" s="24"/>
      <c r="B336" s="177"/>
      <c r="C336" s="23"/>
      <c r="D336" s="23"/>
      <c r="E336" s="23"/>
      <c r="F336" s="23"/>
      <c r="G336" s="23"/>
      <c r="H336" s="23"/>
      <c r="I336" s="23"/>
      <c r="J336" s="178"/>
      <c r="K336" s="24"/>
      <c r="L336" s="23"/>
      <c r="M336" s="24"/>
      <c r="N336" s="23"/>
      <c r="O336" s="23"/>
      <c r="P336" s="23"/>
      <c r="Q336" s="23"/>
      <c r="R336" s="23"/>
    </row>
    <row r="337" spans="1:18" x14ac:dyDescent="0.25">
      <c r="A337" s="24"/>
      <c r="B337" s="177"/>
      <c r="C337" s="23"/>
      <c r="D337" s="23"/>
      <c r="E337" s="23"/>
      <c r="F337" s="23"/>
      <c r="G337" s="23"/>
      <c r="H337" s="23"/>
      <c r="I337" s="23"/>
      <c r="J337" s="178"/>
      <c r="K337" s="24"/>
      <c r="L337" s="23"/>
      <c r="M337" s="24"/>
      <c r="N337" s="23"/>
      <c r="O337" s="23"/>
      <c r="P337" s="23"/>
      <c r="Q337" s="23"/>
      <c r="R337" s="23"/>
    </row>
    <row r="338" spans="1:18" x14ac:dyDescent="0.25">
      <c r="A338" s="24"/>
      <c r="B338" s="177"/>
      <c r="C338" s="23"/>
      <c r="D338" s="23"/>
      <c r="E338" s="23"/>
      <c r="F338" s="23"/>
      <c r="G338" s="23"/>
      <c r="H338" s="23"/>
      <c r="I338" s="23"/>
      <c r="J338" s="178"/>
      <c r="K338" s="24"/>
      <c r="L338" s="23"/>
      <c r="M338" s="24"/>
      <c r="N338" s="23"/>
      <c r="O338" s="23"/>
      <c r="P338" s="23"/>
      <c r="Q338" s="23"/>
      <c r="R338" s="23"/>
    </row>
    <row r="339" spans="1:18" x14ac:dyDescent="0.25">
      <c r="A339" s="24"/>
      <c r="B339" s="177"/>
      <c r="C339" s="23"/>
      <c r="D339" s="23"/>
      <c r="E339" s="23"/>
      <c r="F339" s="23"/>
      <c r="G339" s="23"/>
      <c r="H339" s="23"/>
      <c r="I339" s="23"/>
      <c r="J339" s="178"/>
      <c r="K339" s="24"/>
      <c r="L339" s="23"/>
      <c r="M339" s="24"/>
      <c r="N339" s="23"/>
      <c r="O339" s="23"/>
      <c r="P339" s="23"/>
      <c r="Q339" s="23"/>
      <c r="R339" s="23"/>
    </row>
    <row r="340" spans="1:18" x14ac:dyDescent="0.25">
      <c r="A340" s="24"/>
      <c r="B340" s="177"/>
      <c r="C340" s="23"/>
      <c r="D340" s="23"/>
      <c r="E340" s="23"/>
      <c r="F340" s="23"/>
      <c r="G340" s="23"/>
      <c r="H340" s="23"/>
      <c r="I340" s="23"/>
      <c r="J340" s="178"/>
      <c r="K340" s="24"/>
      <c r="L340" s="23"/>
      <c r="M340" s="24"/>
      <c r="N340" s="23"/>
      <c r="O340" s="23"/>
      <c r="P340" s="23"/>
      <c r="Q340" s="23"/>
      <c r="R340" s="23"/>
    </row>
    <row r="341" spans="1:18" x14ac:dyDescent="0.25">
      <c r="A341" s="24"/>
      <c r="B341" s="177"/>
      <c r="C341" s="23"/>
      <c r="D341" s="23"/>
      <c r="E341" s="23"/>
      <c r="F341" s="23"/>
      <c r="G341" s="23"/>
      <c r="H341" s="23"/>
      <c r="I341" s="23"/>
      <c r="J341" s="178"/>
      <c r="K341" s="24"/>
      <c r="L341" s="23"/>
      <c r="M341" s="24"/>
      <c r="N341" s="23"/>
      <c r="O341" s="23"/>
      <c r="P341" s="23"/>
      <c r="Q341" s="23"/>
      <c r="R341" s="23"/>
    </row>
    <row r="342" spans="1:18" x14ac:dyDescent="0.25">
      <c r="A342" s="24"/>
      <c r="B342" s="177"/>
      <c r="C342" s="23"/>
      <c r="D342" s="23"/>
      <c r="E342" s="23"/>
      <c r="F342" s="23"/>
      <c r="G342" s="23"/>
      <c r="H342" s="23"/>
      <c r="I342" s="23"/>
      <c r="J342" s="178"/>
      <c r="K342" s="24"/>
      <c r="L342" s="23"/>
      <c r="M342" s="24"/>
      <c r="N342" s="23"/>
      <c r="O342" s="23"/>
      <c r="P342" s="23"/>
      <c r="Q342" s="23"/>
      <c r="R342" s="23"/>
    </row>
    <row r="343" spans="1:18" x14ac:dyDescent="0.25">
      <c r="A343" s="24"/>
      <c r="B343" s="177"/>
      <c r="C343" s="23"/>
      <c r="D343" s="23"/>
      <c r="E343" s="23"/>
      <c r="F343" s="23"/>
      <c r="G343" s="23"/>
      <c r="H343" s="23"/>
      <c r="I343" s="23"/>
      <c r="J343" s="178"/>
      <c r="K343" s="24"/>
      <c r="L343" s="23"/>
      <c r="M343" s="24"/>
      <c r="N343" s="23"/>
      <c r="O343" s="23"/>
      <c r="P343" s="23"/>
      <c r="Q343" s="23"/>
      <c r="R343" s="23"/>
    </row>
    <row r="344" spans="1:18" x14ac:dyDescent="0.25">
      <c r="A344" s="24"/>
      <c r="B344" s="177"/>
      <c r="C344" s="23"/>
      <c r="D344" s="23"/>
      <c r="E344" s="23"/>
      <c r="F344" s="23"/>
      <c r="G344" s="23"/>
      <c r="H344" s="23"/>
      <c r="I344" s="23"/>
      <c r="J344" s="178"/>
      <c r="K344" s="24"/>
      <c r="L344" s="23"/>
      <c r="M344" s="24"/>
      <c r="N344" s="23"/>
      <c r="O344" s="23"/>
      <c r="P344" s="23"/>
      <c r="Q344" s="23"/>
      <c r="R344" s="23"/>
    </row>
    <row r="345" spans="1:18" x14ac:dyDescent="0.25">
      <c r="A345" s="24"/>
      <c r="B345" s="177"/>
      <c r="C345" s="23"/>
      <c r="D345" s="23"/>
      <c r="E345" s="23"/>
      <c r="F345" s="23"/>
      <c r="G345" s="23"/>
      <c r="H345" s="23"/>
      <c r="I345" s="23"/>
      <c r="J345" s="178"/>
      <c r="K345" s="24"/>
      <c r="L345" s="23"/>
      <c r="M345" s="24"/>
      <c r="N345" s="23"/>
      <c r="O345" s="23"/>
      <c r="P345" s="23"/>
      <c r="Q345" s="23"/>
      <c r="R345" s="23"/>
    </row>
    <row r="346" spans="1:18" x14ac:dyDescent="0.25">
      <c r="A346" s="24"/>
      <c r="B346" s="177"/>
      <c r="C346" s="23"/>
      <c r="D346" s="23"/>
      <c r="E346" s="23"/>
      <c r="F346" s="23"/>
      <c r="G346" s="23"/>
      <c r="H346" s="23"/>
      <c r="I346" s="23"/>
      <c r="J346" s="178"/>
      <c r="K346" s="24"/>
      <c r="L346" s="23"/>
      <c r="M346" s="24"/>
      <c r="N346" s="23"/>
      <c r="O346" s="23"/>
      <c r="P346" s="23"/>
      <c r="Q346" s="23"/>
      <c r="R346" s="23"/>
    </row>
    <row r="347" spans="1:18" x14ac:dyDescent="0.25">
      <c r="A347" s="24"/>
      <c r="B347" s="177"/>
      <c r="C347" s="23"/>
      <c r="D347" s="23"/>
      <c r="E347" s="23"/>
      <c r="F347" s="23"/>
      <c r="G347" s="23"/>
      <c r="H347" s="23"/>
      <c r="I347" s="23"/>
      <c r="J347" s="178"/>
      <c r="K347" s="24"/>
      <c r="L347" s="23"/>
      <c r="M347" s="24"/>
      <c r="N347" s="23"/>
      <c r="O347" s="23"/>
      <c r="P347" s="23"/>
      <c r="Q347" s="23"/>
      <c r="R347" s="23"/>
    </row>
    <row r="348" spans="1:18" x14ac:dyDescent="0.25">
      <c r="A348" s="24"/>
      <c r="B348" s="177"/>
      <c r="C348" s="23"/>
      <c r="D348" s="23"/>
      <c r="E348" s="23"/>
      <c r="F348" s="23"/>
      <c r="G348" s="23"/>
      <c r="H348" s="23"/>
      <c r="I348" s="23"/>
      <c r="J348" s="178"/>
      <c r="K348" s="24"/>
      <c r="L348" s="23"/>
      <c r="M348" s="24"/>
      <c r="N348" s="23"/>
      <c r="O348" s="23"/>
      <c r="P348" s="23"/>
      <c r="Q348" s="23"/>
      <c r="R348" s="23"/>
    </row>
    <row r="349" spans="1:18" x14ac:dyDescent="0.25">
      <c r="A349" s="24"/>
      <c r="B349" s="177"/>
      <c r="C349" s="23"/>
      <c r="D349" s="23"/>
      <c r="E349" s="23"/>
      <c r="F349" s="23"/>
      <c r="G349" s="23"/>
      <c r="H349" s="23"/>
      <c r="I349" s="23"/>
      <c r="J349" s="178"/>
      <c r="K349" s="24"/>
      <c r="L349" s="23"/>
      <c r="M349" s="24"/>
      <c r="N349" s="23"/>
      <c r="O349" s="23"/>
      <c r="P349" s="23"/>
      <c r="Q349" s="23"/>
      <c r="R349" s="23"/>
    </row>
    <row r="350" spans="1:18" x14ac:dyDescent="0.25">
      <c r="A350" s="24"/>
      <c r="B350" s="177"/>
      <c r="C350" s="23"/>
      <c r="D350" s="23"/>
      <c r="E350" s="23"/>
      <c r="F350" s="23"/>
      <c r="G350" s="23"/>
      <c r="H350" s="23"/>
      <c r="I350" s="23"/>
      <c r="J350" s="178"/>
      <c r="K350" s="24"/>
      <c r="L350" s="23"/>
      <c r="M350" s="24"/>
      <c r="N350" s="23"/>
      <c r="O350" s="23"/>
      <c r="P350" s="23"/>
      <c r="Q350" s="23"/>
      <c r="R350" s="23"/>
    </row>
    <row r="351" spans="1:18" x14ac:dyDescent="0.25">
      <c r="A351" s="24"/>
      <c r="B351" s="177"/>
      <c r="C351" s="23"/>
      <c r="D351" s="23"/>
      <c r="E351" s="23"/>
      <c r="F351" s="23"/>
      <c r="G351" s="23"/>
      <c r="H351" s="23"/>
      <c r="I351" s="23"/>
      <c r="J351" s="178"/>
      <c r="K351" s="24"/>
      <c r="L351" s="23"/>
      <c r="M351" s="24"/>
      <c r="N351" s="23"/>
      <c r="O351" s="23"/>
      <c r="P351" s="23"/>
      <c r="Q351" s="23"/>
      <c r="R351" s="23"/>
    </row>
    <row r="352" spans="1:18" x14ac:dyDescent="0.25">
      <c r="A352" s="24"/>
      <c r="B352" s="177"/>
      <c r="C352" s="23"/>
      <c r="D352" s="23"/>
      <c r="E352" s="23"/>
      <c r="F352" s="23"/>
      <c r="G352" s="23"/>
      <c r="H352" s="23"/>
      <c r="I352" s="23"/>
      <c r="J352" s="178"/>
      <c r="K352" s="24"/>
      <c r="L352" s="23"/>
      <c r="M352" s="24"/>
      <c r="N352" s="23"/>
      <c r="O352" s="23"/>
      <c r="P352" s="23"/>
      <c r="Q352" s="23"/>
      <c r="R352" s="23"/>
    </row>
    <row r="353" spans="1:18" x14ac:dyDescent="0.25">
      <c r="A353" s="24"/>
      <c r="B353" s="177"/>
      <c r="C353" s="23"/>
      <c r="D353" s="23"/>
      <c r="E353" s="23"/>
      <c r="F353" s="23"/>
      <c r="G353" s="23"/>
      <c r="H353" s="23"/>
      <c r="I353" s="23"/>
      <c r="J353" s="178"/>
      <c r="K353" s="24"/>
      <c r="L353" s="23"/>
      <c r="M353" s="24"/>
      <c r="N353" s="23"/>
      <c r="O353" s="23"/>
      <c r="P353" s="23"/>
      <c r="Q353" s="23"/>
      <c r="R353" s="23"/>
    </row>
    <row r="354" spans="1:18" x14ac:dyDescent="0.25">
      <c r="A354" s="24"/>
      <c r="B354" s="177"/>
      <c r="C354" s="23"/>
      <c r="D354" s="23"/>
      <c r="E354" s="23"/>
      <c r="F354" s="23"/>
      <c r="G354" s="23"/>
      <c r="H354" s="23"/>
      <c r="I354" s="23"/>
      <c r="J354" s="178"/>
      <c r="K354" s="24"/>
      <c r="L354" s="23"/>
      <c r="M354" s="24"/>
      <c r="N354" s="23"/>
      <c r="O354" s="23"/>
      <c r="P354" s="23"/>
      <c r="Q354" s="23"/>
      <c r="R354" s="23"/>
    </row>
    <row r="355" spans="1:18" x14ac:dyDescent="0.25">
      <c r="A355" s="24"/>
      <c r="B355" s="177"/>
      <c r="C355" s="23"/>
      <c r="D355" s="23"/>
      <c r="E355" s="23"/>
      <c r="F355" s="23"/>
      <c r="G355" s="23"/>
      <c r="H355" s="23"/>
      <c r="I355" s="23"/>
      <c r="J355" s="178"/>
      <c r="K355" s="24"/>
      <c r="L355" s="23"/>
      <c r="M355" s="24"/>
      <c r="N355" s="23"/>
      <c r="O355" s="23"/>
      <c r="P355" s="23"/>
      <c r="Q355" s="23"/>
      <c r="R355" s="23"/>
    </row>
    <row r="356" spans="1:18" x14ac:dyDescent="0.25">
      <c r="A356" s="24"/>
      <c r="B356" s="177"/>
      <c r="C356" s="23"/>
      <c r="D356" s="23"/>
      <c r="E356" s="23"/>
      <c r="F356" s="23"/>
      <c r="G356" s="23"/>
      <c r="H356" s="23"/>
      <c r="I356" s="23"/>
      <c r="J356" s="178"/>
      <c r="K356" s="24"/>
      <c r="L356" s="23"/>
      <c r="M356" s="24"/>
      <c r="N356" s="23"/>
      <c r="O356" s="23"/>
      <c r="P356" s="23"/>
      <c r="Q356" s="23"/>
      <c r="R356" s="23"/>
    </row>
    <row r="357" spans="1:18" x14ac:dyDescent="0.25">
      <c r="A357" s="24"/>
      <c r="B357" s="177"/>
      <c r="C357" s="23"/>
      <c r="D357" s="23"/>
      <c r="E357" s="23"/>
      <c r="F357" s="23"/>
      <c r="G357" s="23"/>
      <c r="H357" s="23"/>
      <c r="I357" s="23"/>
      <c r="J357" s="178"/>
      <c r="K357" s="24"/>
      <c r="L357" s="23"/>
      <c r="M357" s="24"/>
      <c r="N357" s="23"/>
      <c r="O357" s="23"/>
      <c r="P357" s="23"/>
      <c r="Q357" s="23"/>
      <c r="R357" s="23"/>
    </row>
    <row r="358" spans="1:18" x14ac:dyDescent="0.25">
      <c r="A358" s="24"/>
      <c r="B358" s="177"/>
      <c r="C358" s="23"/>
      <c r="D358" s="23"/>
      <c r="E358" s="23"/>
      <c r="F358" s="23"/>
      <c r="G358" s="23"/>
      <c r="H358" s="23"/>
      <c r="I358" s="23"/>
      <c r="J358" s="178"/>
      <c r="K358" s="24"/>
      <c r="L358" s="23"/>
      <c r="M358" s="24"/>
      <c r="N358" s="23"/>
      <c r="O358" s="23"/>
      <c r="P358" s="23"/>
      <c r="Q358" s="23"/>
      <c r="R358" s="23"/>
    </row>
    <row r="359" spans="1:18" x14ac:dyDescent="0.25">
      <c r="A359" s="24"/>
      <c r="B359" s="177"/>
      <c r="C359" s="23"/>
      <c r="D359" s="23"/>
      <c r="E359" s="23"/>
      <c r="F359" s="23"/>
      <c r="G359" s="23"/>
      <c r="H359" s="23"/>
      <c r="I359" s="23"/>
      <c r="J359" s="178"/>
      <c r="K359" s="24"/>
      <c r="L359" s="23"/>
      <c r="M359" s="24"/>
      <c r="N359" s="23"/>
      <c r="O359" s="23"/>
      <c r="P359" s="23"/>
      <c r="Q359" s="23"/>
      <c r="R359" s="23"/>
    </row>
    <row r="360" spans="1:18" x14ac:dyDescent="0.25">
      <c r="A360" s="24"/>
      <c r="B360" s="177"/>
      <c r="C360" s="23"/>
      <c r="D360" s="23"/>
      <c r="E360" s="23"/>
      <c r="F360" s="23"/>
      <c r="G360" s="23"/>
      <c r="H360" s="23"/>
      <c r="I360" s="23"/>
      <c r="J360" s="178"/>
      <c r="K360" s="24"/>
      <c r="L360" s="23"/>
      <c r="M360" s="24"/>
      <c r="N360" s="23"/>
      <c r="O360" s="23"/>
      <c r="P360" s="23"/>
      <c r="Q360" s="23"/>
      <c r="R360" s="23"/>
    </row>
    <row r="361" spans="1:18" x14ac:dyDescent="0.25">
      <c r="A361" s="24"/>
      <c r="B361" s="177"/>
      <c r="C361" s="23"/>
      <c r="D361" s="23"/>
      <c r="E361" s="23"/>
      <c r="F361" s="23"/>
      <c r="G361" s="23"/>
      <c r="H361" s="23"/>
      <c r="I361" s="23"/>
      <c r="J361" s="178"/>
      <c r="K361" s="24"/>
      <c r="L361" s="23"/>
      <c r="M361" s="24"/>
      <c r="N361" s="23"/>
      <c r="O361" s="23"/>
      <c r="P361" s="23"/>
      <c r="Q361" s="23"/>
      <c r="R361" s="23"/>
    </row>
    <row r="362" spans="1:18" x14ac:dyDescent="0.25">
      <c r="A362" s="24"/>
      <c r="B362" s="177"/>
      <c r="C362" s="23"/>
      <c r="D362" s="23"/>
      <c r="E362" s="23"/>
      <c r="F362" s="23"/>
      <c r="G362" s="23"/>
      <c r="H362" s="23"/>
      <c r="I362" s="23"/>
      <c r="J362" s="178"/>
      <c r="K362" s="24"/>
      <c r="L362" s="23"/>
      <c r="M362" s="24"/>
      <c r="N362" s="23"/>
      <c r="O362" s="23"/>
      <c r="P362" s="23"/>
      <c r="Q362" s="23"/>
      <c r="R362" s="23"/>
    </row>
    <row r="363" spans="1:18" x14ac:dyDescent="0.25">
      <c r="A363" s="24"/>
      <c r="B363" s="177"/>
      <c r="C363" s="23"/>
      <c r="D363" s="23"/>
      <c r="E363" s="23"/>
      <c r="F363" s="23"/>
      <c r="G363" s="23"/>
      <c r="H363" s="23"/>
      <c r="I363" s="23"/>
      <c r="J363" s="178"/>
      <c r="K363" s="24"/>
      <c r="L363" s="23"/>
      <c r="M363" s="24"/>
      <c r="N363" s="23"/>
      <c r="O363" s="23"/>
      <c r="P363" s="23"/>
      <c r="Q363" s="23"/>
      <c r="R363" s="23"/>
    </row>
    <row r="364" spans="1:18" x14ac:dyDescent="0.25">
      <c r="A364" s="24"/>
      <c r="B364" s="177"/>
      <c r="C364" s="23"/>
      <c r="D364" s="23"/>
      <c r="E364" s="23"/>
      <c r="F364" s="23"/>
      <c r="G364" s="23"/>
      <c r="H364" s="23"/>
      <c r="I364" s="23"/>
      <c r="J364" s="178"/>
      <c r="K364" s="24"/>
      <c r="L364" s="23"/>
      <c r="M364" s="24"/>
      <c r="N364" s="23"/>
      <c r="O364" s="23"/>
      <c r="P364" s="23"/>
      <c r="Q364" s="23"/>
      <c r="R364" s="23"/>
    </row>
    <row r="365" spans="1:18" x14ac:dyDescent="0.25">
      <c r="A365" s="24"/>
      <c r="B365" s="177"/>
      <c r="C365" s="23"/>
      <c r="D365" s="23"/>
      <c r="E365" s="23"/>
      <c r="F365" s="23"/>
      <c r="G365" s="23"/>
      <c r="H365" s="23"/>
      <c r="I365" s="23"/>
      <c r="J365" s="178"/>
      <c r="K365" s="24"/>
      <c r="L365" s="23"/>
      <c r="M365" s="24"/>
      <c r="N365" s="23"/>
      <c r="O365" s="23"/>
      <c r="P365" s="23"/>
      <c r="Q365" s="23"/>
      <c r="R365" s="23"/>
    </row>
    <row r="366" spans="1:18" x14ac:dyDescent="0.25">
      <c r="A366" s="24"/>
      <c r="B366" s="177"/>
      <c r="C366" s="23"/>
      <c r="D366" s="23"/>
      <c r="E366" s="23"/>
      <c r="F366" s="23"/>
      <c r="G366" s="23"/>
      <c r="H366" s="23"/>
      <c r="I366" s="23"/>
      <c r="J366" s="178"/>
      <c r="K366" s="24"/>
      <c r="L366" s="23"/>
      <c r="M366" s="24"/>
      <c r="N366" s="23"/>
      <c r="O366" s="23"/>
      <c r="P366" s="23"/>
      <c r="Q366" s="23"/>
      <c r="R366" s="23"/>
    </row>
    <row r="367" spans="1:18" x14ac:dyDescent="0.25">
      <c r="A367" s="24"/>
      <c r="B367" s="177"/>
      <c r="C367" s="23"/>
      <c r="D367" s="23"/>
      <c r="E367" s="23"/>
      <c r="F367" s="23"/>
      <c r="G367" s="23"/>
      <c r="H367" s="23"/>
      <c r="I367" s="23"/>
      <c r="J367" s="178"/>
      <c r="K367" s="24"/>
      <c r="L367" s="23"/>
      <c r="M367" s="24"/>
      <c r="N367" s="23"/>
      <c r="O367" s="23"/>
      <c r="P367" s="23"/>
      <c r="Q367" s="23"/>
      <c r="R367" s="23"/>
    </row>
    <row r="368" spans="1:18" x14ac:dyDescent="0.25">
      <c r="A368" s="24"/>
      <c r="B368" s="177"/>
      <c r="C368" s="23"/>
      <c r="D368" s="23"/>
      <c r="E368" s="23"/>
      <c r="F368" s="23"/>
      <c r="G368" s="23"/>
      <c r="H368" s="23"/>
      <c r="I368" s="23"/>
      <c r="J368" s="178"/>
      <c r="K368" s="24"/>
      <c r="L368" s="23"/>
      <c r="M368" s="24"/>
      <c r="N368" s="23"/>
      <c r="O368" s="23"/>
      <c r="P368" s="23"/>
      <c r="Q368" s="23"/>
      <c r="R368" s="23"/>
    </row>
    <row r="369" spans="1:18" x14ac:dyDescent="0.25">
      <c r="A369" s="24"/>
      <c r="B369" s="177"/>
      <c r="C369" s="23"/>
      <c r="D369" s="23"/>
      <c r="E369" s="23"/>
      <c r="F369" s="23"/>
      <c r="G369" s="23"/>
      <c r="H369" s="23"/>
      <c r="I369" s="23"/>
      <c r="J369" s="178"/>
      <c r="K369" s="24"/>
      <c r="L369" s="23"/>
      <c r="M369" s="24"/>
      <c r="N369" s="23"/>
      <c r="O369" s="23"/>
      <c r="P369" s="23"/>
      <c r="Q369" s="23"/>
      <c r="R369" s="23"/>
    </row>
    <row r="370" spans="1:18" x14ac:dyDescent="0.25">
      <c r="A370" s="24"/>
      <c r="B370" s="177"/>
      <c r="C370" s="23"/>
      <c r="D370" s="23"/>
      <c r="E370" s="23"/>
      <c r="F370" s="23"/>
      <c r="G370" s="23"/>
      <c r="H370" s="23"/>
      <c r="I370" s="23"/>
      <c r="J370" s="178"/>
      <c r="K370" s="24"/>
      <c r="L370" s="23"/>
      <c r="M370" s="24"/>
      <c r="N370" s="23"/>
      <c r="O370" s="23"/>
      <c r="P370" s="23"/>
      <c r="Q370" s="23"/>
      <c r="R370" s="23"/>
    </row>
    <row r="371" spans="1:18" x14ac:dyDescent="0.25">
      <c r="A371" s="24"/>
      <c r="B371" s="177"/>
      <c r="C371" s="23"/>
      <c r="D371" s="23"/>
      <c r="E371" s="23"/>
      <c r="F371" s="23"/>
      <c r="G371" s="23"/>
      <c r="H371" s="23"/>
      <c r="I371" s="23"/>
      <c r="J371" s="178"/>
      <c r="K371" s="24"/>
      <c r="L371" s="23"/>
      <c r="M371" s="24"/>
      <c r="N371" s="23"/>
      <c r="O371" s="23"/>
      <c r="P371" s="23"/>
      <c r="Q371" s="23"/>
      <c r="R371" s="23"/>
    </row>
    <row r="372" spans="1:18" x14ac:dyDescent="0.25">
      <c r="A372" s="24"/>
      <c r="B372" s="177"/>
      <c r="C372" s="23"/>
      <c r="D372" s="23"/>
      <c r="E372" s="23"/>
      <c r="F372" s="23"/>
      <c r="G372" s="23"/>
      <c r="H372" s="23"/>
      <c r="I372" s="23"/>
      <c r="J372" s="178"/>
      <c r="K372" s="24"/>
      <c r="L372" s="23"/>
      <c r="M372" s="24"/>
      <c r="N372" s="23"/>
      <c r="O372" s="23"/>
      <c r="P372" s="23"/>
      <c r="Q372" s="23"/>
      <c r="R372" s="23"/>
    </row>
    <row r="373" spans="1:18" x14ac:dyDescent="0.25">
      <c r="A373" s="24"/>
      <c r="B373" s="177"/>
      <c r="C373" s="23"/>
      <c r="D373" s="23"/>
      <c r="E373" s="23"/>
      <c r="F373" s="23"/>
      <c r="G373" s="23"/>
      <c r="H373" s="23"/>
      <c r="I373" s="23"/>
      <c r="J373" s="178"/>
      <c r="K373" s="24"/>
      <c r="L373" s="23"/>
      <c r="M373" s="24"/>
      <c r="N373" s="23"/>
      <c r="O373" s="23"/>
      <c r="P373" s="23"/>
      <c r="Q373" s="23"/>
      <c r="R373" s="23"/>
    </row>
    <row r="374" spans="1:18" x14ac:dyDescent="0.25">
      <c r="A374" s="24"/>
      <c r="B374" s="177"/>
      <c r="C374" s="23"/>
      <c r="D374" s="23"/>
      <c r="E374" s="23"/>
      <c r="F374" s="23"/>
      <c r="G374" s="23"/>
      <c r="H374" s="23"/>
      <c r="I374" s="23"/>
      <c r="J374" s="178"/>
      <c r="K374" s="24"/>
      <c r="L374" s="23"/>
      <c r="M374" s="24"/>
      <c r="N374" s="23"/>
      <c r="O374" s="23"/>
      <c r="P374" s="23"/>
      <c r="Q374" s="23"/>
      <c r="R374" s="23"/>
    </row>
    <row r="375" spans="1:18" x14ac:dyDescent="0.25">
      <c r="A375" s="24"/>
      <c r="B375" s="177"/>
      <c r="C375" s="23"/>
      <c r="D375" s="23"/>
      <c r="E375" s="23"/>
      <c r="F375" s="23"/>
      <c r="G375" s="23"/>
      <c r="H375" s="23"/>
      <c r="I375" s="23"/>
      <c r="J375" s="178"/>
      <c r="K375" s="24"/>
      <c r="L375" s="23"/>
      <c r="M375" s="24"/>
      <c r="N375" s="23"/>
      <c r="O375" s="23"/>
      <c r="P375" s="23"/>
      <c r="Q375" s="23"/>
      <c r="R375" s="23"/>
    </row>
    <row r="376" spans="1:18" x14ac:dyDescent="0.25">
      <c r="A376" s="24"/>
      <c r="B376" s="177"/>
      <c r="C376" s="23"/>
      <c r="D376" s="23"/>
      <c r="E376" s="23"/>
      <c r="F376" s="23"/>
      <c r="G376" s="23"/>
      <c r="H376" s="23"/>
      <c r="I376" s="23"/>
      <c r="J376" s="178"/>
      <c r="K376" s="24"/>
      <c r="L376" s="23"/>
      <c r="M376" s="24"/>
      <c r="N376" s="23"/>
      <c r="O376" s="23"/>
      <c r="P376" s="23"/>
      <c r="Q376" s="23"/>
      <c r="R376" s="23"/>
    </row>
    <row r="377" spans="1:18" x14ac:dyDescent="0.25">
      <c r="A377" s="24"/>
      <c r="B377" s="177"/>
      <c r="C377" s="23"/>
      <c r="D377" s="23"/>
      <c r="E377" s="23"/>
      <c r="F377" s="23"/>
      <c r="G377" s="23"/>
      <c r="H377" s="23"/>
      <c r="I377" s="23"/>
      <c r="J377" s="178"/>
      <c r="K377" s="24"/>
      <c r="L377" s="23"/>
      <c r="M377" s="24"/>
      <c r="N377" s="23"/>
      <c r="O377" s="23"/>
      <c r="P377" s="23"/>
      <c r="Q377" s="23"/>
      <c r="R377" s="23"/>
    </row>
    <row r="378" spans="1:18" x14ac:dyDescent="0.25">
      <c r="A378" s="24"/>
      <c r="B378" s="177"/>
      <c r="C378" s="23"/>
      <c r="D378" s="23"/>
      <c r="E378" s="23"/>
      <c r="F378" s="23"/>
      <c r="G378" s="23"/>
      <c r="H378" s="23"/>
      <c r="I378" s="23"/>
      <c r="J378" s="178"/>
      <c r="K378" s="24"/>
      <c r="L378" s="23"/>
      <c r="M378" s="24"/>
      <c r="N378" s="23"/>
      <c r="O378" s="23"/>
      <c r="P378" s="23"/>
      <c r="Q378" s="23"/>
      <c r="R378" s="23"/>
    </row>
    <row r="379" spans="1:18" x14ac:dyDescent="0.25">
      <c r="A379" s="24"/>
      <c r="B379" s="177"/>
      <c r="C379" s="23"/>
      <c r="D379" s="23"/>
      <c r="E379" s="23"/>
      <c r="F379" s="23"/>
      <c r="G379" s="23"/>
      <c r="H379" s="23"/>
      <c r="I379" s="23"/>
      <c r="J379" s="178"/>
      <c r="K379" s="24"/>
      <c r="L379" s="23"/>
      <c r="M379" s="24"/>
      <c r="N379" s="23"/>
      <c r="O379" s="23"/>
      <c r="P379" s="23"/>
      <c r="Q379" s="23"/>
      <c r="R379" s="23"/>
    </row>
    <row r="380" spans="1:18" x14ac:dyDescent="0.25">
      <c r="A380" s="24"/>
      <c r="B380" s="177"/>
      <c r="C380" s="23"/>
      <c r="D380" s="23"/>
      <c r="E380" s="23"/>
      <c r="F380" s="23"/>
      <c r="G380" s="23"/>
      <c r="H380" s="23"/>
      <c r="I380" s="23"/>
      <c r="J380" s="178"/>
      <c r="K380" s="24"/>
      <c r="L380" s="23"/>
      <c r="M380" s="24"/>
      <c r="N380" s="23"/>
      <c r="O380" s="23"/>
      <c r="P380" s="23"/>
      <c r="Q380" s="23"/>
      <c r="R380" s="23"/>
    </row>
    <row r="381" spans="1:18" x14ac:dyDescent="0.25">
      <c r="A381" s="24"/>
      <c r="B381" s="177"/>
      <c r="C381" s="23"/>
      <c r="D381" s="23"/>
      <c r="E381" s="23"/>
      <c r="F381" s="23"/>
      <c r="G381" s="23"/>
      <c r="H381" s="23"/>
      <c r="I381" s="23"/>
      <c r="J381" s="178"/>
      <c r="K381" s="24"/>
      <c r="L381" s="23"/>
      <c r="M381" s="24"/>
      <c r="N381" s="23"/>
      <c r="O381" s="23"/>
      <c r="P381" s="23"/>
      <c r="Q381" s="23"/>
      <c r="R381" s="23"/>
    </row>
    <row r="382" spans="1:18" x14ac:dyDescent="0.25">
      <c r="A382" s="24"/>
      <c r="B382" s="177"/>
      <c r="C382" s="23"/>
      <c r="D382" s="23"/>
      <c r="E382" s="23"/>
      <c r="F382" s="23"/>
      <c r="G382" s="23"/>
      <c r="H382" s="23"/>
      <c r="I382" s="23"/>
      <c r="J382" s="178"/>
      <c r="K382" s="24"/>
      <c r="L382" s="23"/>
      <c r="M382" s="24"/>
      <c r="N382" s="23"/>
      <c r="O382" s="23"/>
      <c r="P382" s="23"/>
      <c r="Q382" s="23"/>
      <c r="R382" s="23"/>
    </row>
    <row r="383" spans="1:18" x14ac:dyDescent="0.25">
      <c r="A383" s="24"/>
      <c r="B383" s="177"/>
      <c r="C383" s="23"/>
      <c r="D383" s="23"/>
      <c r="E383" s="23"/>
      <c r="F383" s="23"/>
      <c r="G383" s="23"/>
      <c r="H383" s="23"/>
      <c r="I383" s="23"/>
      <c r="J383" s="178"/>
      <c r="K383" s="24"/>
      <c r="L383" s="23"/>
      <c r="M383" s="24"/>
      <c r="N383" s="23"/>
      <c r="O383" s="23"/>
      <c r="P383" s="23"/>
      <c r="Q383" s="23"/>
      <c r="R383" s="23"/>
    </row>
    <row r="384" spans="1:18" x14ac:dyDescent="0.25">
      <c r="A384" s="24"/>
      <c r="B384" s="177"/>
      <c r="C384" s="23"/>
      <c r="D384" s="23"/>
      <c r="E384" s="23"/>
      <c r="F384" s="23"/>
      <c r="G384" s="23"/>
      <c r="H384" s="23"/>
      <c r="I384" s="23"/>
      <c r="J384" s="178"/>
      <c r="K384" s="24"/>
      <c r="L384" s="23"/>
      <c r="M384" s="24"/>
      <c r="N384" s="23"/>
      <c r="O384" s="23"/>
      <c r="P384" s="23"/>
      <c r="Q384" s="23"/>
      <c r="R384" s="23"/>
    </row>
    <row r="385" spans="1:18" x14ac:dyDescent="0.25">
      <c r="A385" s="24"/>
      <c r="B385" s="177"/>
      <c r="C385" s="23"/>
      <c r="D385" s="23"/>
      <c r="E385" s="23"/>
      <c r="F385" s="23"/>
      <c r="G385" s="23"/>
      <c r="H385" s="23"/>
      <c r="I385" s="23"/>
      <c r="J385" s="178"/>
      <c r="K385" s="24"/>
      <c r="L385" s="23"/>
      <c r="M385" s="24"/>
      <c r="N385" s="23"/>
      <c r="O385" s="23"/>
      <c r="P385" s="23"/>
      <c r="Q385" s="23"/>
      <c r="R385" s="23"/>
    </row>
    <row r="386" spans="1:18" x14ac:dyDescent="0.25">
      <c r="A386" s="24"/>
      <c r="B386" s="177"/>
      <c r="C386" s="23"/>
      <c r="D386" s="23"/>
      <c r="E386" s="23"/>
      <c r="F386" s="23"/>
      <c r="G386" s="23"/>
      <c r="H386" s="23"/>
      <c r="I386" s="23"/>
      <c r="J386" s="178"/>
      <c r="K386" s="24"/>
      <c r="L386" s="23"/>
      <c r="M386" s="24"/>
      <c r="N386" s="23"/>
      <c r="O386" s="23"/>
      <c r="P386" s="23"/>
      <c r="Q386" s="23"/>
      <c r="R386" s="23"/>
    </row>
    <row r="387" spans="1:18" x14ac:dyDescent="0.25">
      <c r="A387" s="24"/>
      <c r="B387" s="177"/>
      <c r="C387" s="23"/>
      <c r="D387" s="23"/>
      <c r="E387" s="23"/>
      <c r="F387" s="23"/>
      <c r="G387" s="23"/>
      <c r="H387" s="23"/>
      <c r="I387" s="23"/>
      <c r="J387" s="178"/>
      <c r="K387" s="24"/>
      <c r="L387" s="23"/>
      <c r="M387" s="24"/>
      <c r="N387" s="23"/>
      <c r="O387" s="23"/>
      <c r="P387" s="23"/>
      <c r="Q387" s="23"/>
      <c r="R387" s="23"/>
    </row>
    <row r="388" spans="1:18" x14ac:dyDescent="0.25">
      <c r="A388" s="24"/>
      <c r="B388" s="177"/>
      <c r="C388" s="23"/>
      <c r="D388" s="23"/>
      <c r="E388" s="23"/>
      <c r="F388" s="23"/>
      <c r="G388" s="23"/>
      <c r="H388" s="23"/>
      <c r="I388" s="23"/>
      <c r="J388" s="178"/>
      <c r="K388" s="24"/>
      <c r="L388" s="23"/>
      <c r="M388" s="24"/>
      <c r="N388" s="23"/>
      <c r="O388" s="23"/>
      <c r="P388" s="23"/>
      <c r="Q388" s="23"/>
      <c r="R388" s="23"/>
    </row>
    <row r="389" spans="1:18" x14ac:dyDescent="0.25">
      <c r="A389" s="24"/>
      <c r="B389" s="177"/>
      <c r="C389" s="23"/>
      <c r="D389" s="23"/>
      <c r="E389" s="23"/>
      <c r="F389" s="23"/>
      <c r="G389" s="23"/>
      <c r="H389" s="23"/>
      <c r="I389" s="23"/>
      <c r="J389" s="178"/>
      <c r="K389" s="24"/>
      <c r="L389" s="23"/>
      <c r="M389" s="24"/>
      <c r="N389" s="23"/>
      <c r="O389" s="23"/>
      <c r="P389" s="23"/>
      <c r="Q389" s="23"/>
      <c r="R389" s="23"/>
    </row>
    <row r="390" spans="1:18" x14ac:dyDescent="0.25">
      <c r="A390" s="24"/>
      <c r="B390" s="177"/>
      <c r="C390" s="23"/>
      <c r="D390" s="23"/>
      <c r="E390" s="23"/>
      <c r="F390" s="23"/>
      <c r="G390" s="23"/>
      <c r="H390" s="23"/>
      <c r="I390" s="23"/>
      <c r="J390" s="178"/>
      <c r="K390" s="24"/>
      <c r="L390" s="23"/>
      <c r="M390" s="24"/>
      <c r="N390" s="23"/>
      <c r="O390" s="23"/>
      <c r="P390" s="23"/>
      <c r="Q390" s="23"/>
      <c r="R390" s="23"/>
    </row>
    <row r="391" spans="1:18" x14ac:dyDescent="0.25">
      <c r="A391" s="24"/>
      <c r="B391" s="177"/>
      <c r="C391" s="23"/>
      <c r="D391" s="23"/>
      <c r="E391" s="23"/>
      <c r="F391" s="23"/>
      <c r="G391" s="23"/>
      <c r="H391" s="23"/>
      <c r="I391" s="23"/>
      <c r="J391" s="178"/>
      <c r="K391" s="24"/>
      <c r="L391" s="23"/>
      <c r="M391" s="24"/>
      <c r="N391" s="23"/>
      <c r="O391" s="23"/>
      <c r="P391" s="23"/>
      <c r="Q391" s="23"/>
      <c r="R391" s="23"/>
    </row>
    <row r="392" spans="1:18" x14ac:dyDescent="0.25">
      <c r="A392" s="24"/>
      <c r="B392" s="177"/>
      <c r="C392" s="23"/>
      <c r="D392" s="23"/>
      <c r="E392" s="23"/>
      <c r="F392" s="23"/>
      <c r="G392" s="23"/>
      <c r="H392" s="23"/>
      <c r="I392" s="23"/>
      <c r="J392" s="178"/>
      <c r="K392" s="24"/>
      <c r="L392" s="23"/>
      <c r="M392" s="24"/>
      <c r="N392" s="23"/>
      <c r="O392" s="23"/>
      <c r="P392" s="23"/>
      <c r="Q392" s="23"/>
      <c r="R392" s="23"/>
    </row>
    <row r="393" spans="1:18" x14ac:dyDescent="0.25">
      <c r="A393" s="24"/>
      <c r="B393" s="177"/>
      <c r="C393" s="23"/>
      <c r="D393" s="23"/>
      <c r="E393" s="23"/>
      <c r="F393" s="23"/>
      <c r="G393" s="23"/>
      <c r="H393" s="23"/>
      <c r="I393" s="23"/>
      <c r="J393" s="178"/>
      <c r="K393" s="24"/>
      <c r="L393" s="23"/>
      <c r="M393" s="24"/>
      <c r="N393" s="23"/>
      <c r="O393" s="23"/>
      <c r="P393" s="23"/>
      <c r="Q393" s="23"/>
      <c r="R393" s="23"/>
    </row>
    <row r="394" spans="1:18" x14ac:dyDescent="0.25">
      <c r="A394" s="24"/>
      <c r="B394" s="177"/>
      <c r="C394" s="23"/>
      <c r="D394" s="23"/>
      <c r="E394" s="23"/>
      <c r="F394" s="23"/>
      <c r="G394" s="23"/>
      <c r="H394" s="23"/>
      <c r="I394" s="23"/>
      <c r="J394" s="178"/>
      <c r="K394" s="24"/>
      <c r="L394" s="23"/>
      <c r="M394" s="24"/>
      <c r="N394" s="23"/>
      <c r="O394" s="23"/>
      <c r="P394" s="23"/>
      <c r="Q394" s="23"/>
      <c r="R394" s="23"/>
    </row>
    <row r="395" spans="1:18" x14ac:dyDescent="0.25">
      <c r="A395" s="24"/>
      <c r="B395" s="177"/>
      <c r="C395" s="23"/>
      <c r="D395" s="23"/>
      <c r="E395" s="23"/>
      <c r="F395" s="23"/>
      <c r="G395" s="23"/>
      <c r="H395" s="23"/>
      <c r="I395" s="23"/>
      <c r="J395" s="178"/>
      <c r="K395" s="24"/>
      <c r="L395" s="23"/>
      <c r="M395" s="24"/>
      <c r="N395" s="23"/>
      <c r="O395" s="23"/>
      <c r="P395" s="23"/>
      <c r="Q395" s="23"/>
      <c r="R395" s="23"/>
    </row>
    <row r="396" spans="1:18" x14ac:dyDescent="0.25">
      <c r="A396" s="24"/>
      <c r="B396" s="177"/>
      <c r="C396" s="23"/>
      <c r="D396" s="23"/>
      <c r="E396" s="23"/>
      <c r="F396" s="23"/>
      <c r="G396" s="23"/>
      <c r="H396" s="23"/>
      <c r="I396" s="23"/>
      <c r="J396" s="178"/>
      <c r="K396" s="24"/>
      <c r="L396" s="23"/>
      <c r="M396" s="24"/>
      <c r="N396" s="23"/>
      <c r="O396" s="23"/>
      <c r="P396" s="23"/>
      <c r="Q396" s="23"/>
      <c r="R396" s="23"/>
    </row>
    <row r="397" spans="1:18" x14ac:dyDescent="0.25">
      <c r="A397" s="24"/>
      <c r="B397" s="177"/>
      <c r="C397" s="23"/>
      <c r="D397" s="23"/>
      <c r="E397" s="23"/>
      <c r="F397" s="23"/>
      <c r="G397" s="23"/>
      <c r="H397" s="23"/>
      <c r="I397" s="23"/>
      <c r="J397" s="178"/>
      <c r="K397" s="24"/>
      <c r="L397" s="23"/>
      <c r="M397" s="24"/>
      <c r="N397" s="23"/>
      <c r="O397" s="23"/>
      <c r="P397" s="23"/>
      <c r="Q397" s="23"/>
      <c r="R397" s="23"/>
    </row>
    <row r="398" spans="1:18" x14ac:dyDescent="0.25">
      <c r="A398" s="24"/>
      <c r="B398" s="177"/>
      <c r="C398" s="23"/>
      <c r="D398" s="23"/>
      <c r="E398" s="23"/>
      <c r="F398" s="23"/>
      <c r="G398" s="23"/>
      <c r="H398" s="23"/>
      <c r="I398" s="23"/>
      <c r="J398" s="178"/>
      <c r="K398" s="24"/>
      <c r="L398" s="23"/>
      <c r="M398" s="24"/>
      <c r="N398" s="23"/>
      <c r="O398" s="23"/>
      <c r="P398" s="23"/>
      <c r="Q398" s="23"/>
      <c r="R398" s="23"/>
    </row>
    <row r="399" spans="1:18" x14ac:dyDescent="0.25">
      <c r="A399" s="24"/>
      <c r="B399" s="177"/>
      <c r="C399" s="23"/>
      <c r="D399" s="23"/>
      <c r="E399" s="23"/>
      <c r="F399" s="23"/>
      <c r="G399" s="23"/>
      <c r="H399" s="23"/>
      <c r="I399" s="23"/>
      <c r="J399" s="178"/>
      <c r="K399" s="24"/>
      <c r="L399" s="23"/>
      <c r="M399" s="24"/>
      <c r="N399" s="23"/>
      <c r="O399" s="23"/>
      <c r="P399" s="23"/>
      <c r="Q399" s="23"/>
      <c r="R399" s="23"/>
    </row>
    <row r="400" spans="1:18" x14ac:dyDescent="0.25">
      <c r="A400" s="24"/>
      <c r="B400" s="177"/>
      <c r="C400" s="23"/>
      <c r="D400" s="23"/>
      <c r="E400" s="23"/>
      <c r="F400" s="23"/>
      <c r="G400" s="23"/>
      <c r="H400" s="23"/>
      <c r="I400" s="23"/>
      <c r="J400" s="178"/>
      <c r="K400" s="24"/>
      <c r="L400" s="23"/>
      <c r="M400" s="24"/>
      <c r="N400" s="23"/>
      <c r="O400" s="23"/>
      <c r="P400" s="23"/>
      <c r="Q400" s="23"/>
      <c r="R400" s="23"/>
    </row>
    <row r="401" spans="1:18" x14ac:dyDescent="0.25">
      <c r="A401" s="24"/>
      <c r="B401" s="177"/>
      <c r="C401" s="23"/>
      <c r="D401" s="23"/>
      <c r="E401" s="23"/>
      <c r="F401" s="23"/>
      <c r="G401" s="23"/>
      <c r="H401" s="23"/>
      <c r="I401" s="23"/>
      <c r="J401" s="178"/>
      <c r="K401" s="24"/>
      <c r="L401" s="23"/>
      <c r="M401" s="24"/>
      <c r="N401" s="23"/>
      <c r="O401" s="23"/>
      <c r="P401" s="23"/>
      <c r="Q401" s="23"/>
      <c r="R401" s="23"/>
    </row>
    <row r="402" spans="1:18" x14ac:dyDescent="0.25">
      <c r="A402" s="24"/>
      <c r="B402" s="177"/>
      <c r="C402" s="23"/>
      <c r="D402" s="23"/>
      <c r="E402" s="23"/>
      <c r="F402" s="23"/>
      <c r="G402" s="23"/>
      <c r="H402" s="23"/>
      <c r="I402" s="23"/>
      <c r="J402" s="178"/>
      <c r="K402" s="24"/>
      <c r="L402" s="23"/>
      <c r="M402" s="24"/>
      <c r="N402" s="23"/>
      <c r="O402" s="23"/>
      <c r="P402" s="23"/>
      <c r="Q402" s="23"/>
      <c r="R402" s="23"/>
    </row>
    <row r="403" spans="1:18" x14ac:dyDescent="0.25">
      <c r="A403" s="24"/>
      <c r="B403" s="177"/>
      <c r="C403" s="23"/>
      <c r="D403" s="23"/>
      <c r="E403" s="23"/>
      <c r="F403" s="23"/>
      <c r="G403" s="23"/>
      <c r="H403" s="23"/>
      <c r="I403" s="23"/>
      <c r="J403" s="178"/>
      <c r="K403" s="24"/>
      <c r="L403" s="23"/>
      <c r="M403" s="24"/>
      <c r="N403" s="23"/>
      <c r="O403" s="23"/>
      <c r="P403" s="23"/>
      <c r="Q403" s="23"/>
      <c r="R403" s="23"/>
    </row>
    <row r="404" spans="1:18" x14ac:dyDescent="0.25">
      <c r="A404" s="24"/>
      <c r="B404" s="177"/>
      <c r="C404" s="23"/>
      <c r="D404" s="23"/>
      <c r="E404" s="23"/>
      <c r="F404" s="23"/>
      <c r="G404" s="23"/>
      <c r="H404" s="23"/>
      <c r="I404" s="23"/>
      <c r="J404" s="178"/>
      <c r="K404" s="24"/>
      <c r="L404" s="23"/>
      <c r="M404" s="24"/>
      <c r="N404" s="23"/>
      <c r="O404" s="23"/>
      <c r="P404" s="23"/>
      <c r="Q404" s="23"/>
      <c r="R404" s="23"/>
    </row>
    <row r="405" spans="1:18" x14ac:dyDescent="0.25">
      <c r="A405" s="24"/>
      <c r="B405" s="177"/>
      <c r="C405" s="23"/>
      <c r="D405" s="23"/>
      <c r="E405" s="23"/>
      <c r="F405" s="23"/>
      <c r="G405" s="23"/>
      <c r="H405" s="23"/>
      <c r="I405" s="23"/>
      <c r="J405" s="178"/>
      <c r="K405" s="24"/>
      <c r="L405" s="23"/>
      <c r="M405" s="24"/>
      <c r="N405" s="23"/>
      <c r="O405" s="23"/>
      <c r="P405" s="23"/>
      <c r="Q405" s="23"/>
      <c r="R405" s="23"/>
    </row>
    <row r="406" spans="1:18" x14ac:dyDescent="0.25">
      <c r="A406" s="24"/>
      <c r="B406" s="177"/>
      <c r="C406" s="23"/>
      <c r="D406" s="23"/>
      <c r="E406" s="23"/>
      <c r="F406" s="23"/>
      <c r="G406" s="23"/>
      <c r="H406" s="23"/>
      <c r="I406" s="23"/>
      <c r="J406" s="178"/>
      <c r="K406" s="24"/>
      <c r="L406" s="23"/>
      <c r="M406" s="24"/>
      <c r="N406" s="23"/>
      <c r="O406" s="23"/>
      <c r="P406" s="23"/>
      <c r="Q406" s="23"/>
      <c r="R406" s="23"/>
    </row>
    <row r="407" spans="1:18" x14ac:dyDescent="0.25">
      <c r="A407" s="24"/>
      <c r="B407" s="177"/>
      <c r="C407" s="23"/>
      <c r="D407" s="23"/>
      <c r="E407" s="23"/>
      <c r="F407" s="23"/>
      <c r="G407" s="23"/>
      <c r="H407" s="23"/>
      <c r="I407" s="23"/>
      <c r="J407" s="178"/>
      <c r="K407" s="24"/>
      <c r="L407" s="23"/>
      <c r="M407" s="24"/>
      <c r="N407" s="23"/>
      <c r="O407" s="23"/>
      <c r="P407" s="23"/>
      <c r="Q407" s="23"/>
      <c r="R407" s="23"/>
    </row>
    <row r="408" spans="1:18" x14ac:dyDescent="0.25">
      <c r="A408" s="24"/>
      <c r="B408" s="177"/>
      <c r="C408" s="23"/>
      <c r="D408" s="23"/>
      <c r="E408" s="23"/>
      <c r="F408" s="23"/>
      <c r="G408" s="23"/>
      <c r="H408" s="23"/>
      <c r="I408" s="23"/>
      <c r="J408" s="178"/>
      <c r="K408" s="24"/>
      <c r="L408" s="23"/>
      <c r="M408" s="24"/>
      <c r="N408" s="23"/>
      <c r="O408" s="23"/>
      <c r="P408" s="23"/>
      <c r="Q408" s="23"/>
      <c r="R408" s="23"/>
    </row>
    <row r="409" spans="1:18" x14ac:dyDescent="0.25">
      <c r="A409" s="24"/>
      <c r="B409" s="177"/>
      <c r="C409" s="23"/>
      <c r="D409" s="23"/>
      <c r="E409" s="23"/>
      <c r="F409" s="23"/>
      <c r="G409" s="23"/>
      <c r="H409" s="23"/>
      <c r="I409" s="23"/>
      <c r="J409" s="178"/>
      <c r="K409" s="24"/>
      <c r="L409" s="23"/>
      <c r="M409" s="24"/>
      <c r="N409" s="23"/>
      <c r="O409" s="23"/>
      <c r="P409" s="23"/>
      <c r="Q409" s="23"/>
      <c r="R409" s="23"/>
    </row>
    <row r="410" spans="1:18" x14ac:dyDescent="0.25">
      <c r="A410" s="24"/>
      <c r="B410" s="177"/>
      <c r="C410" s="23"/>
      <c r="D410" s="23"/>
      <c r="E410" s="23"/>
      <c r="F410" s="23"/>
      <c r="G410" s="23"/>
      <c r="H410" s="23"/>
      <c r="I410" s="23"/>
      <c r="J410" s="178"/>
      <c r="K410" s="24"/>
      <c r="L410" s="23"/>
      <c r="M410" s="24"/>
      <c r="N410" s="23"/>
      <c r="O410" s="23"/>
      <c r="P410" s="23"/>
      <c r="Q410" s="23"/>
      <c r="R410" s="23"/>
    </row>
    <row r="411" spans="1:18" x14ac:dyDescent="0.25">
      <c r="A411" s="24"/>
      <c r="B411" s="177"/>
      <c r="C411" s="23"/>
      <c r="D411" s="23"/>
      <c r="E411" s="23"/>
      <c r="F411" s="23"/>
      <c r="G411" s="23"/>
      <c r="H411" s="23"/>
      <c r="I411" s="23"/>
      <c r="J411" s="178"/>
      <c r="K411" s="24"/>
      <c r="L411" s="23"/>
      <c r="M411" s="24"/>
      <c r="N411" s="23"/>
      <c r="O411" s="23"/>
      <c r="P411" s="23"/>
      <c r="Q411" s="23"/>
      <c r="R411" s="23"/>
    </row>
    <row r="412" spans="1:18" x14ac:dyDescent="0.25">
      <c r="A412" s="24"/>
      <c r="B412" s="177"/>
      <c r="C412" s="23"/>
      <c r="D412" s="23"/>
      <c r="E412" s="23"/>
      <c r="F412" s="23"/>
      <c r="G412" s="23"/>
      <c r="H412" s="23"/>
      <c r="I412" s="23"/>
      <c r="J412" s="178"/>
      <c r="K412" s="24"/>
      <c r="L412" s="23"/>
      <c r="M412" s="24"/>
      <c r="N412" s="23"/>
      <c r="O412" s="23"/>
      <c r="P412" s="23"/>
      <c r="Q412" s="23"/>
      <c r="R412" s="23"/>
    </row>
    <row r="413" spans="1:18" x14ac:dyDescent="0.25">
      <c r="A413" s="24"/>
      <c r="B413" s="177"/>
      <c r="C413" s="23"/>
      <c r="D413" s="23"/>
      <c r="E413" s="23"/>
      <c r="F413" s="23"/>
      <c r="G413" s="23"/>
      <c r="H413" s="23"/>
      <c r="I413" s="23"/>
      <c r="J413" s="178"/>
      <c r="K413" s="24"/>
      <c r="L413" s="23"/>
      <c r="M413" s="24"/>
      <c r="N413" s="23"/>
      <c r="O413" s="23"/>
      <c r="P413" s="23"/>
      <c r="Q413" s="23"/>
      <c r="R413" s="23"/>
    </row>
    <row r="414" spans="1:18" x14ac:dyDescent="0.25">
      <c r="A414" s="24"/>
      <c r="B414" s="177"/>
      <c r="C414" s="23"/>
      <c r="D414" s="23"/>
      <c r="E414" s="23"/>
      <c r="F414" s="23"/>
      <c r="G414" s="23"/>
      <c r="H414" s="23"/>
      <c r="I414" s="23"/>
      <c r="J414" s="178"/>
      <c r="K414" s="24"/>
      <c r="L414" s="23"/>
      <c r="M414" s="24"/>
      <c r="N414" s="23"/>
      <c r="O414" s="23"/>
      <c r="P414" s="23"/>
      <c r="Q414" s="23"/>
      <c r="R414" s="23"/>
    </row>
    <row r="415" spans="1:18" x14ac:dyDescent="0.25">
      <c r="A415" s="24"/>
      <c r="B415" s="177"/>
      <c r="C415" s="23"/>
      <c r="D415" s="23"/>
      <c r="E415" s="23"/>
      <c r="F415" s="23"/>
      <c r="G415" s="23"/>
      <c r="H415" s="23"/>
      <c r="I415" s="23"/>
      <c r="J415" s="178"/>
      <c r="K415" s="24"/>
      <c r="L415" s="23"/>
      <c r="M415" s="24"/>
      <c r="N415" s="23"/>
      <c r="O415" s="23"/>
      <c r="P415" s="23"/>
      <c r="Q415" s="23"/>
      <c r="R415" s="23"/>
    </row>
    <row r="416" spans="1:18" x14ac:dyDescent="0.25">
      <c r="A416" s="24"/>
      <c r="B416" s="177"/>
      <c r="C416" s="23"/>
      <c r="D416" s="23"/>
      <c r="E416" s="23"/>
      <c r="F416" s="23"/>
      <c r="G416" s="23"/>
      <c r="H416" s="23"/>
      <c r="I416" s="23"/>
      <c r="J416" s="178"/>
      <c r="K416" s="24"/>
      <c r="L416" s="23"/>
      <c r="M416" s="24"/>
      <c r="N416" s="23"/>
      <c r="O416" s="23"/>
      <c r="P416" s="23"/>
      <c r="Q416" s="23"/>
      <c r="R416" s="23"/>
    </row>
    <row r="417" spans="1:18" x14ac:dyDescent="0.25">
      <c r="A417" s="24"/>
      <c r="B417" s="177"/>
      <c r="C417" s="23"/>
      <c r="D417" s="23"/>
      <c r="E417" s="23"/>
      <c r="F417" s="23"/>
      <c r="G417" s="23"/>
      <c r="H417" s="23"/>
      <c r="I417" s="23"/>
      <c r="J417" s="178"/>
      <c r="K417" s="24"/>
      <c r="L417" s="23"/>
      <c r="M417" s="24"/>
      <c r="N417" s="23"/>
      <c r="O417" s="23"/>
      <c r="P417" s="23"/>
      <c r="Q417" s="23"/>
      <c r="R417" s="23"/>
    </row>
    <row r="418" spans="1:18" x14ac:dyDescent="0.25">
      <c r="A418" s="24"/>
      <c r="B418" s="177"/>
      <c r="C418" s="23"/>
      <c r="D418" s="23"/>
      <c r="E418" s="23"/>
      <c r="F418" s="23"/>
      <c r="G418" s="23"/>
      <c r="H418" s="23"/>
      <c r="I418" s="23"/>
      <c r="J418" s="178"/>
      <c r="K418" s="24"/>
      <c r="L418" s="23"/>
      <c r="M418" s="24"/>
      <c r="N418" s="23"/>
      <c r="O418" s="23"/>
      <c r="P418" s="23"/>
      <c r="Q418" s="23"/>
      <c r="R418" s="23"/>
    </row>
    <row r="419" spans="1:18" x14ac:dyDescent="0.25">
      <c r="A419" s="24"/>
      <c r="B419" s="177"/>
      <c r="C419" s="23"/>
      <c r="D419" s="23"/>
      <c r="E419" s="23"/>
      <c r="F419" s="23"/>
      <c r="G419" s="23"/>
      <c r="H419" s="23"/>
      <c r="I419" s="23"/>
      <c r="J419" s="178"/>
      <c r="K419" s="24"/>
      <c r="L419" s="23"/>
      <c r="M419" s="24"/>
      <c r="N419" s="23"/>
      <c r="O419" s="23"/>
      <c r="P419" s="23"/>
      <c r="Q419" s="23"/>
      <c r="R419" s="23"/>
    </row>
    <row r="420" spans="1:18" x14ac:dyDescent="0.25">
      <c r="A420" s="24"/>
      <c r="B420" s="177"/>
      <c r="C420" s="23"/>
      <c r="D420" s="23"/>
      <c r="E420" s="23"/>
      <c r="F420" s="23"/>
      <c r="G420" s="23"/>
      <c r="H420" s="23"/>
      <c r="I420" s="23"/>
      <c r="J420" s="178"/>
      <c r="K420" s="24"/>
      <c r="L420" s="23"/>
      <c r="M420" s="24"/>
      <c r="N420" s="23"/>
      <c r="O420" s="23"/>
      <c r="P420" s="23"/>
      <c r="Q420" s="23"/>
      <c r="R420" s="23"/>
    </row>
    <row r="421" spans="1:18" x14ac:dyDescent="0.25">
      <c r="A421" s="24"/>
      <c r="B421" s="177"/>
      <c r="C421" s="23"/>
      <c r="D421" s="23"/>
      <c r="E421" s="23"/>
      <c r="F421" s="23"/>
      <c r="G421" s="23"/>
      <c r="H421" s="23"/>
      <c r="I421" s="23"/>
      <c r="J421" s="178"/>
      <c r="K421" s="24"/>
      <c r="L421" s="23"/>
      <c r="M421" s="24"/>
      <c r="N421" s="23"/>
      <c r="O421" s="23"/>
      <c r="P421" s="23"/>
      <c r="Q421" s="23"/>
      <c r="R421" s="23"/>
    </row>
    <row r="422" spans="1:18" x14ac:dyDescent="0.25">
      <c r="A422" s="24"/>
      <c r="B422" s="177"/>
      <c r="C422" s="23"/>
      <c r="D422" s="23"/>
      <c r="E422" s="23"/>
      <c r="F422" s="23"/>
      <c r="G422" s="23"/>
      <c r="H422" s="23"/>
      <c r="I422" s="23"/>
      <c r="J422" s="178"/>
      <c r="K422" s="24"/>
      <c r="L422" s="23"/>
      <c r="M422" s="24"/>
      <c r="N422" s="23"/>
      <c r="O422" s="23"/>
      <c r="P422" s="23"/>
      <c r="Q422" s="23"/>
      <c r="R422" s="23"/>
    </row>
    <row r="423" spans="1:18" x14ac:dyDescent="0.25">
      <c r="A423" s="24"/>
      <c r="B423" s="177"/>
      <c r="C423" s="23"/>
      <c r="D423" s="23"/>
      <c r="E423" s="23"/>
      <c r="F423" s="23"/>
      <c r="G423" s="23"/>
      <c r="H423" s="23"/>
      <c r="I423" s="23"/>
      <c r="J423" s="178"/>
      <c r="K423" s="24"/>
      <c r="L423" s="23"/>
      <c r="M423" s="24"/>
      <c r="N423" s="23"/>
      <c r="O423" s="23"/>
      <c r="P423" s="23"/>
      <c r="Q423" s="23"/>
      <c r="R423" s="23"/>
    </row>
    <row r="424" spans="1:18" x14ac:dyDescent="0.25">
      <c r="A424" s="24"/>
      <c r="B424" s="177"/>
      <c r="C424" s="23"/>
      <c r="D424" s="23"/>
      <c r="E424" s="23"/>
      <c r="F424" s="23"/>
      <c r="G424" s="23"/>
      <c r="H424" s="23"/>
      <c r="I424" s="23"/>
      <c r="J424" s="178"/>
      <c r="K424" s="24"/>
      <c r="L424" s="23"/>
      <c r="M424" s="24"/>
      <c r="N424" s="23"/>
      <c r="O424" s="23"/>
      <c r="P424" s="23"/>
      <c r="Q424" s="23"/>
      <c r="R424" s="23"/>
    </row>
    <row r="425" spans="1:18" x14ac:dyDescent="0.25">
      <c r="A425" s="24"/>
      <c r="B425" s="177"/>
      <c r="C425" s="23"/>
      <c r="D425" s="23"/>
      <c r="E425" s="23"/>
      <c r="F425" s="23"/>
      <c r="G425" s="23"/>
      <c r="H425" s="23"/>
      <c r="I425" s="23"/>
      <c r="J425" s="178"/>
      <c r="K425" s="24"/>
      <c r="L425" s="23"/>
      <c r="M425" s="24"/>
      <c r="N425" s="23"/>
      <c r="O425" s="23"/>
      <c r="P425" s="23"/>
      <c r="Q425" s="23"/>
      <c r="R425" s="23"/>
    </row>
    <row r="426" spans="1:18" x14ac:dyDescent="0.25">
      <c r="A426" s="24"/>
      <c r="B426" s="177"/>
      <c r="C426" s="23"/>
      <c r="D426" s="23"/>
      <c r="E426" s="23"/>
      <c r="F426" s="23"/>
      <c r="G426" s="23"/>
      <c r="H426" s="23"/>
      <c r="I426" s="23"/>
      <c r="J426" s="178"/>
      <c r="K426" s="24"/>
      <c r="L426" s="23"/>
      <c r="M426" s="24"/>
      <c r="N426" s="23"/>
      <c r="O426" s="23"/>
      <c r="P426" s="23"/>
      <c r="Q426" s="23"/>
      <c r="R426" s="23"/>
    </row>
    <row r="427" spans="1:18" x14ac:dyDescent="0.25">
      <c r="A427" s="24"/>
      <c r="B427" s="177"/>
      <c r="C427" s="23"/>
      <c r="D427" s="23"/>
      <c r="E427" s="23"/>
      <c r="F427" s="23"/>
      <c r="G427" s="23"/>
      <c r="H427" s="23"/>
      <c r="I427" s="23"/>
      <c r="J427" s="178"/>
      <c r="K427" s="24"/>
      <c r="L427" s="23"/>
      <c r="M427" s="24"/>
      <c r="N427" s="23"/>
      <c r="O427" s="23"/>
      <c r="P427" s="23"/>
      <c r="Q427" s="23"/>
      <c r="R427" s="23"/>
    </row>
    <row r="428" spans="1:18" x14ac:dyDescent="0.25">
      <c r="A428" s="24"/>
      <c r="B428" s="177"/>
      <c r="C428" s="23"/>
      <c r="D428" s="23"/>
      <c r="E428" s="23"/>
      <c r="F428" s="23"/>
      <c r="G428" s="23"/>
      <c r="H428" s="23"/>
      <c r="I428" s="23"/>
      <c r="J428" s="178"/>
      <c r="K428" s="24"/>
      <c r="L428" s="23"/>
      <c r="M428" s="24"/>
      <c r="N428" s="23"/>
      <c r="O428" s="23"/>
      <c r="P428" s="23"/>
      <c r="Q428" s="23"/>
      <c r="R428" s="23"/>
    </row>
    <row r="429" spans="1:18" x14ac:dyDescent="0.25">
      <c r="A429" s="24"/>
      <c r="B429" s="177"/>
      <c r="C429" s="23"/>
      <c r="D429" s="23"/>
      <c r="E429" s="23"/>
      <c r="F429" s="23"/>
      <c r="G429" s="23"/>
      <c r="H429" s="23"/>
      <c r="I429" s="23"/>
      <c r="J429" s="178"/>
      <c r="K429" s="24"/>
      <c r="L429" s="23"/>
      <c r="M429" s="24"/>
      <c r="N429" s="23"/>
      <c r="O429" s="23"/>
      <c r="P429" s="23"/>
      <c r="Q429" s="23"/>
      <c r="R429" s="23"/>
    </row>
    <row r="430" spans="1:18" x14ac:dyDescent="0.25">
      <c r="A430" s="24"/>
      <c r="B430" s="177"/>
      <c r="C430" s="23"/>
      <c r="D430" s="23"/>
      <c r="E430" s="23"/>
      <c r="F430" s="23"/>
      <c r="G430" s="23"/>
      <c r="H430" s="23"/>
      <c r="I430" s="23"/>
      <c r="J430" s="178"/>
      <c r="K430" s="24"/>
      <c r="L430" s="23"/>
      <c r="M430" s="24"/>
      <c r="N430" s="23"/>
      <c r="O430" s="23"/>
      <c r="P430" s="23"/>
      <c r="Q430" s="23"/>
      <c r="R430" s="23"/>
    </row>
    <row r="431" spans="1:18" x14ac:dyDescent="0.25">
      <c r="A431" s="24"/>
      <c r="B431" s="177"/>
      <c r="C431" s="23"/>
      <c r="D431" s="23"/>
      <c r="E431" s="23"/>
      <c r="F431" s="23"/>
      <c r="G431" s="23"/>
      <c r="H431" s="23"/>
      <c r="I431" s="23"/>
      <c r="J431" s="178"/>
      <c r="K431" s="24"/>
      <c r="L431" s="23"/>
      <c r="M431" s="24"/>
      <c r="N431" s="23"/>
      <c r="O431" s="23"/>
      <c r="P431" s="23"/>
      <c r="Q431" s="23"/>
      <c r="R431" s="23"/>
    </row>
    <row r="432" spans="1:18" x14ac:dyDescent="0.25">
      <c r="A432" s="24"/>
      <c r="B432" s="177"/>
      <c r="C432" s="23"/>
      <c r="D432" s="23"/>
      <c r="E432" s="23"/>
      <c r="F432" s="23"/>
      <c r="G432" s="23"/>
      <c r="H432" s="23"/>
      <c r="I432" s="23"/>
      <c r="J432" s="178"/>
      <c r="K432" s="24"/>
      <c r="L432" s="23"/>
      <c r="M432" s="24"/>
      <c r="N432" s="23"/>
      <c r="O432" s="23"/>
      <c r="P432" s="23"/>
      <c r="Q432" s="23"/>
      <c r="R432" s="23"/>
    </row>
    <row r="433" spans="1:18" x14ac:dyDescent="0.25">
      <c r="A433" s="24"/>
      <c r="B433" s="177"/>
      <c r="C433" s="23"/>
      <c r="D433" s="23"/>
      <c r="E433" s="23"/>
      <c r="F433" s="23"/>
      <c r="G433" s="23"/>
      <c r="H433" s="23"/>
      <c r="I433" s="23"/>
      <c r="J433" s="178"/>
      <c r="K433" s="24"/>
      <c r="L433" s="23"/>
      <c r="M433" s="24"/>
      <c r="N433" s="23"/>
      <c r="O433" s="23"/>
      <c r="P433" s="23"/>
      <c r="Q433" s="23"/>
      <c r="R433" s="23"/>
    </row>
    <row r="434" spans="1:18" x14ac:dyDescent="0.25">
      <c r="A434" s="24"/>
      <c r="B434" s="177"/>
      <c r="C434" s="23"/>
      <c r="D434" s="23"/>
      <c r="E434" s="23"/>
      <c r="F434" s="23"/>
      <c r="G434" s="23"/>
      <c r="H434" s="23"/>
      <c r="I434" s="23"/>
      <c r="J434" s="178"/>
      <c r="K434" s="24"/>
      <c r="L434" s="23"/>
      <c r="M434" s="24"/>
      <c r="N434" s="23"/>
      <c r="O434" s="23"/>
      <c r="P434" s="23"/>
      <c r="Q434" s="23"/>
      <c r="R434" s="23"/>
    </row>
    <row r="435" spans="1:18" x14ac:dyDescent="0.25">
      <c r="A435" s="24"/>
      <c r="B435" s="177"/>
      <c r="C435" s="23"/>
      <c r="D435" s="23"/>
      <c r="E435" s="23"/>
      <c r="F435" s="23"/>
      <c r="G435" s="23"/>
      <c r="H435" s="23"/>
      <c r="I435" s="23"/>
      <c r="J435" s="178"/>
      <c r="K435" s="24"/>
      <c r="L435" s="23"/>
      <c r="M435" s="24"/>
      <c r="N435" s="23"/>
      <c r="O435" s="23"/>
      <c r="P435" s="23"/>
      <c r="Q435" s="23"/>
      <c r="R435" s="23"/>
    </row>
    <row r="436" spans="1:18" x14ac:dyDescent="0.25">
      <c r="A436" s="24"/>
      <c r="B436" s="177"/>
      <c r="C436" s="23"/>
      <c r="D436" s="23"/>
      <c r="E436" s="23"/>
      <c r="F436" s="23"/>
      <c r="G436" s="23"/>
      <c r="H436" s="23"/>
      <c r="I436" s="23"/>
      <c r="J436" s="178"/>
      <c r="K436" s="24"/>
      <c r="L436" s="23"/>
      <c r="M436" s="24"/>
      <c r="N436" s="23"/>
      <c r="O436" s="23"/>
      <c r="P436" s="23"/>
      <c r="Q436" s="23"/>
      <c r="R436" s="23"/>
    </row>
    <row r="437" spans="1:18" x14ac:dyDescent="0.25">
      <c r="A437" s="24"/>
      <c r="B437" s="177"/>
      <c r="C437" s="23"/>
      <c r="D437" s="23"/>
      <c r="E437" s="23"/>
      <c r="F437" s="23"/>
      <c r="G437" s="23"/>
      <c r="H437" s="23"/>
      <c r="I437" s="23"/>
      <c r="J437" s="178"/>
      <c r="K437" s="24"/>
      <c r="L437" s="23"/>
      <c r="M437" s="24"/>
      <c r="N437" s="23"/>
      <c r="O437" s="23"/>
      <c r="P437" s="23"/>
      <c r="Q437" s="23"/>
      <c r="R437" s="23"/>
    </row>
    <row r="438" spans="1:18" x14ac:dyDescent="0.25">
      <c r="A438" s="24"/>
      <c r="B438" s="177"/>
      <c r="C438" s="23"/>
      <c r="D438" s="23"/>
      <c r="E438" s="23"/>
      <c r="F438" s="23"/>
      <c r="G438" s="23"/>
      <c r="H438" s="23"/>
      <c r="I438" s="23"/>
      <c r="J438" s="178"/>
      <c r="K438" s="24"/>
      <c r="L438" s="23"/>
      <c r="M438" s="24"/>
      <c r="N438" s="23"/>
      <c r="O438" s="23"/>
      <c r="P438" s="23"/>
      <c r="Q438" s="23"/>
      <c r="R438" s="23"/>
    </row>
    <row r="439" spans="1:18" x14ac:dyDescent="0.25">
      <c r="A439" s="24"/>
      <c r="B439" s="177"/>
      <c r="C439" s="23"/>
      <c r="D439" s="23"/>
      <c r="E439" s="23"/>
      <c r="F439" s="23"/>
      <c r="G439" s="23"/>
      <c r="H439" s="23"/>
      <c r="I439" s="23"/>
      <c r="J439" s="178"/>
      <c r="K439" s="24"/>
      <c r="L439" s="23"/>
      <c r="M439" s="24"/>
      <c r="N439" s="23"/>
      <c r="O439" s="23"/>
      <c r="P439" s="23"/>
      <c r="Q439" s="23"/>
      <c r="R439" s="23"/>
    </row>
    <row r="440" spans="1:18" x14ac:dyDescent="0.25">
      <c r="A440" s="24"/>
      <c r="B440" s="177"/>
      <c r="C440" s="23"/>
      <c r="D440" s="23"/>
      <c r="E440" s="23"/>
      <c r="F440" s="23"/>
      <c r="G440" s="23"/>
      <c r="H440" s="23"/>
      <c r="I440" s="23"/>
      <c r="J440" s="178"/>
      <c r="K440" s="24"/>
      <c r="L440" s="23"/>
      <c r="M440" s="24"/>
      <c r="N440" s="23"/>
      <c r="O440" s="23"/>
      <c r="P440" s="23"/>
      <c r="Q440" s="23"/>
      <c r="R440" s="23"/>
    </row>
    <row r="441" spans="1:18" x14ac:dyDescent="0.25">
      <c r="A441" s="24"/>
      <c r="B441" s="177"/>
      <c r="C441" s="23"/>
      <c r="D441" s="23"/>
      <c r="E441" s="23"/>
      <c r="F441" s="23"/>
      <c r="G441" s="23"/>
      <c r="H441" s="23"/>
      <c r="I441" s="23"/>
      <c r="J441" s="178"/>
      <c r="K441" s="24"/>
      <c r="L441" s="23"/>
      <c r="M441" s="24"/>
      <c r="N441" s="23"/>
      <c r="O441" s="23"/>
      <c r="P441" s="23"/>
      <c r="Q441" s="23"/>
      <c r="R441" s="23"/>
    </row>
    <row r="442" spans="1:18" x14ac:dyDescent="0.25">
      <c r="A442" s="24"/>
      <c r="B442" s="177"/>
      <c r="C442" s="23"/>
      <c r="D442" s="23"/>
      <c r="E442" s="23"/>
      <c r="F442" s="23"/>
      <c r="G442" s="23"/>
      <c r="H442" s="23"/>
      <c r="I442" s="23"/>
      <c r="J442" s="178"/>
      <c r="K442" s="24"/>
      <c r="L442" s="23"/>
      <c r="M442" s="24"/>
      <c r="N442" s="23"/>
      <c r="O442" s="23"/>
      <c r="P442" s="23"/>
      <c r="Q442" s="23"/>
      <c r="R442" s="23"/>
    </row>
    <row r="443" spans="1:18" x14ac:dyDescent="0.25">
      <c r="A443" s="24"/>
      <c r="B443" s="177"/>
      <c r="C443" s="23"/>
      <c r="D443" s="23"/>
      <c r="E443" s="23"/>
      <c r="F443" s="23"/>
      <c r="G443" s="23"/>
      <c r="H443" s="23"/>
      <c r="I443" s="23"/>
      <c r="J443" s="178"/>
      <c r="K443" s="24"/>
      <c r="L443" s="23"/>
      <c r="M443" s="24"/>
      <c r="N443" s="23"/>
      <c r="O443" s="23"/>
      <c r="P443" s="23"/>
      <c r="Q443" s="23"/>
      <c r="R443" s="23"/>
    </row>
    <row r="444" spans="1:18" x14ac:dyDescent="0.25">
      <c r="A444" s="24"/>
      <c r="B444" s="177"/>
      <c r="C444" s="23"/>
      <c r="D444" s="23"/>
      <c r="E444" s="23"/>
      <c r="F444" s="23"/>
      <c r="G444" s="23"/>
      <c r="H444" s="23"/>
      <c r="I444" s="23"/>
      <c r="J444" s="178"/>
      <c r="K444" s="24"/>
      <c r="L444" s="23"/>
      <c r="M444" s="24"/>
      <c r="N444" s="23"/>
      <c r="O444" s="23"/>
      <c r="P444" s="23"/>
      <c r="Q444" s="23"/>
      <c r="R444" s="23"/>
    </row>
    <row r="445" spans="1:18" x14ac:dyDescent="0.25">
      <c r="A445" s="24"/>
      <c r="B445" s="177"/>
      <c r="C445" s="23"/>
      <c r="D445" s="23"/>
      <c r="E445" s="23"/>
      <c r="F445" s="23"/>
      <c r="G445" s="23"/>
      <c r="H445" s="23"/>
      <c r="I445" s="23"/>
      <c r="J445" s="178"/>
      <c r="K445" s="24"/>
      <c r="L445" s="23"/>
      <c r="M445" s="24"/>
      <c r="N445" s="23"/>
      <c r="O445" s="23"/>
      <c r="P445" s="23"/>
      <c r="Q445" s="23"/>
      <c r="R445" s="23"/>
    </row>
    <row r="446" spans="1:18" x14ac:dyDescent="0.25">
      <c r="A446" s="24"/>
      <c r="B446" s="177"/>
      <c r="C446" s="23"/>
      <c r="D446" s="23"/>
      <c r="E446" s="23"/>
      <c r="F446" s="23"/>
      <c r="G446" s="23"/>
      <c r="H446" s="23"/>
      <c r="I446" s="23"/>
      <c r="J446" s="178"/>
      <c r="K446" s="24"/>
      <c r="L446" s="23"/>
      <c r="M446" s="24"/>
      <c r="N446" s="23"/>
      <c r="O446" s="23"/>
      <c r="P446" s="23"/>
      <c r="Q446" s="23"/>
      <c r="R446" s="23"/>
    </row>
    <row r="447" spans="1:18" x14ac:dyDescent="0.25">
      <c r="A447" s="24"/>
      <c r="B447" s="177"/>
      <c r="C447" s="23"/>
      <c r="D447" s="23"/>
      <c r="E447" s="23"/>
      <c r="F447" s="23"/>
      <c r="G447" s="23"/>
      <c r="H447" s="23"/>
      <c r="I447" s="23"/>
      <c r="J447" s="178"/>
      <c r="K447" s="24"/>
      <c r="L447" s="23"/>
      <c r="M447" s="24"/>
      <c r="N447" s="23"/>
      <c r="O447" s="23"/>
      <c r="P447" s="23"/>
      <c r="Q447" s="23"/>
      <c r="R447" s="23"/>
    </row>
    <row r="448" spans="1:18" x14ac:dyDescent="0.25">
      <c r="A448" s="24"/>
      <c r="B448" s="177"/>
      <c r="C448" s="23"/>
      <c r="D448" s="23"/>
      <c r="E448" s="23"/>
      <c r="F448" s="23"/>
      <c r="G448" s="23"/>
      <c r="H448" s="23"/>
      <c r="I448" s="23"/>
      <c r="J448" s="178"/>
      <c r="K448" s="24"/>
      <c r="L448" s="23"/>
      <c r="M448" s="24"/>
      <c r="N448" s="23"/>
      <c r="O448" s="23"/>
      <c r="P448" s="23"/>
      <c r="Q448" s="23"/>
      <c r="R448" s="23"/>
    </row>
    <row r="449" spans="1:18" x14ac:dyDescent="0.25">
      <c r="A449" s="24"/>
      <c r="B449" s="177"/>
      <c r="C449" s="23"/>
      <c r="D449" s="23"/>
      <c r="E449" s="23"/>
      <c r="F449" s="23"/>
      <c r="G449" s="23"/>
      <c r="H449" s="23"/>
      <c r="I449" s="23"/>
      <c r="J449" s="178"/>
      <c r="K449" s="24"/>
      <c r="L449" s="23"/>
      <c r="M449" s="24"/>
      <c r="N449" s="23"/>
      <c r="O449" s="23"/>
      <c r="P449" s="23"/>
      <c r="Q449" s="23"/>
      <c r="R449" s="23"/>
    </row>
    <row r="450" spans="1:18" x14ac:dyDescent="0.25">
      <c r="A450" s="24"/>
      <c r="B450" s="177"/>
      <c r="C450" s="23"/>
      <c r="D450" s="23"/>
      <c r="E450" s="23"/>
      <c r="F450" s="23"/>
      <c r="G450" s="23"/>
      <c r="H450" s="23"/>
      <c r="I450" s="23"/>
      <c r="J450" s="178"/>
      <c r="K450" s="24"/>
      <c r="L450" s="23"/>
      <c r="M450" s="24"/>
      <c r="N450" s="23"/>
      <c r="O450" s="23"/>
      <c r="P450" s="23"/>
      <c r="Q450" s="23"/>
      <c r="R450" s="23"/>
    </row>
    <row r="451" spans="1:18" x14ac:dyDescent="0.25">
      <c r="A451" s="24"/>
      <c r="B451" s="177"/>
      <c r="C451" s="23"/>
      <c r="D451" s="23"/>
      <c r="E451" s="23"/>
      <c r="F451" s="23"/>
      <c r="G451" s="23"/>
      <c r="H451" s="23"/>
      <c r="I451" s="23"/>
      <c r="J451" s="178"/>
      <c r="K451" s="24"/>
      <c r="L451" s="23"/>
      <c r="M451" s="24"/>
      <c r="N451" s="23"/>
      <c r="O451" s="23"/>
      <c r="P451" s="23"/>
      <c r="Q451" s="23"/>
      <c r="R451" s="23"/>
    </row>
    <row r="452" spans="1:18" x14ac:dyDescent="0.25">
      <c r="A452" s="24"/>
      <c r="B452" s="177"/>
      <c r="C452" s="23"/>
      <c r="D452" s="23"/>
      <c r="E452" s="23"/>
      <c r="F452" s="23"/>
      <c r="G452" s="23"/>
      <c r="H452" s="23"/>
      <c r="I452" s="23"/>
      <c r="J452" s="178"/>
      <c r="K452" s="24"/>
      <c r="L452" s="23"/>
      <c r="M452" s="24"/>
      <c r="N452" s="23"/>
      <c r="O452" s="23"/>
      <c r="P452" s="23"/>
      <c r="Q452" s="23"/>
      <c r="R452" s="23"/>
    </row>
    <row r="453" spans="1:18" x14ac:dyDescent="0.25">
      <c r="A453" s="24"/>
      <c r="B453" s="177"/>
      <c r="C453" s="23"/>
      <c r="D453" s="23"/>
      <c r="E453" s="23"/>
      <c r="F453" s="23"/>
      <c r="G453" s="23"/>
      <c r="H453" s="23"/>
      <c r="I453" s="23"/>
      <c r="J453" s="178"/>
      <c r="K453" s="24"/>
      <c r="L453" s="23"/>
      <c r="M453" s="24"/>
      <c r="N453" s="23"/>
      <c r="O453" s="23"/>
      <c r="P453" s="23"/>
      <c r="Q453" s="23"/>
      <c r="R453" s="23"/>
    </row>
    <row r="454" spans="1:18" x14ac:dyDescent="0.25">
      <c r="A454" s="24"/>
      <c r="B454" s="177"/>
      <c r="C454" s="23"/>
      <c r="D454" s="23"/>
      <c r="E454" s="23"/>
      <c r="F454" s="23"/>
      <c r="G454" s="23"/>
      <c r="H454" s="23"/>
      <c r="I454" s="23"/>
      <c r="J454" s="178"/>
      <c r="K454" s="24"/>
      <c r="L454" s="23"/>
      <c r="M454" s="24"/>
      <c r="N454" s="23"/>
      <c r="O454" s="23"/>
      <c r="P454" s="23"/>
      <c r="Q454" s="23"/>
      <c r="R454" s="23"/>
    </row>
    <row r="455" spans="1:18" x14ac:dyDescent="0.25">
      <c r="A455" s="24"/>
      <c r="B455" s="177"/>
      <c r="C455" s="23"/>
      <c r="D455" s="23"/>
      <c r="E455" s="23"/>
      <c r="F455" s="23"/>
      <c r="G455" s="23"/>
      <c r="H455" s="23"/>
      <c r="I455" s="23"/>
      <c r="J455" s="178"/>
      <c r="K455" s="24"/>
      <c r="L455" s="23"/>
      <c r="M455" s="24"/>
      <c r="N455" s="23"/>
      <c r="O455" s="23"/>
      <c r="P455" s="23"/>
      <c r="Q455" s="23"/>
      <c r="R455" s="23"/>
    </row>
    <row r="456" spans="1:18" x14ac:dyDescent="0.25">
      <c r="A456" s="24"/>
      <c r="B456" s="177"/>
      <c r="C456" s="23"/>
      <c r="D456" s="23"/>
      <c r="E456" s="23"/>
      <c r="F456" s="23"/>
      <c r="G456" s="23"/>
      <c r="H456" s="23"/>
      <c r="I456" s="23"/>
      <c r="J456" s="178"/>
      <c r="K456" s="24"/>
      <c r="L456" s="23"/>
      <c r="M456" s="24"/>
      <c r="N456" s="23"/>
      <c r="O456" s="23"/>
      <c r="P456" s="23"/>
      <c r="Q456" s="23"/>
      <c r="R456" s="23"/>
    </row>
    <row r="457" spans="1:18" x14ac:dyDescent="0.25">
      <c r="A457" s="24"/>
      <c r="B457" s="177"/>
      <c r="C457" s="23"/>
      <c r="D457" s="23"/>
      <c r="E457" s="23"/>
      <c r="F457" s="23"/>
      <c r="G457" s="23"/>
      <c r="H457" s="23"/>
      <c r="I457" s="23"/>
      <c r="J457" s="178"/>
      <c r="K457" s="24"/>
      <c r="L457" s="23"/>
      <c r="M457" s="24"/>
      <c r="N457" s="23"/>
      <c r="O457" s="23"/>
      <c r="P457" s="23"/>
      <c r="Q457" s="23"/>
      <c r="R457" s="23"/>
    </row>
    <row r="458" spans="1:18" x14ac:dyDescent="0.25">
      <c r="A458" s="24"/>
      <c r="B458" s="177"/>
      <c r="C458" s="23"/>
      <c r="D458" s="23"/>
      <c r="E458" s="23"/>
      <c r="F458" s="23"/>
      <c r="G458" s="23"/>
      <c r="H458" s="23"/>
      <c r="I458" s="23"/>
      <c r="J458" s="178"/>
      <c r="K458" s="24"/>
      <c r="L458" s="23"/>
      <c r="M458" s="24"/>
      <c r="N458" s="23"/>
      <c r="O458" s="23"/>
      <c r="P458" s="23"/>
      <c r="Q458" s="23"/>
      <c r="R458" s="23"/>
    </row>
    <row r="459" spans="1:18" x14ac:dyDescent="0.25">
      <c r="A459" s="24"/>
      <c r="B459" s="177"/>
      <c r="C459" s="23"/>
      <c r="D459" s="23"/>
      <c r="E459" s="23"/>
      <c r="F459" s="23"/>
      <c r="G459" s="23"/>
      <c r="H459" s="23"/>
      <c r="I459" s="23"/>
      <c r="J459" s="178"/>
      <c r="K459" s="24"/>
      <c r="L459" s="23"/>
      <c r="M459" s="24"/>
      <c r="N459" s="23"/>
      <c r="O459" s="23"/>
      <c r="P459" s="23"/>
      <c r="Q459" s="23"/>
      <c r="R459" s="23"/>
    </row>
    <row r="460" spans="1:18" x14ac:dyDescent="0.25">
      <c r="A460" s="24"/>
      <c r="B460" s="177"/>
      <c r="C460" s="23"/>
      <c r="D460" s="23"/>
      <c r="E460" s="23"/>
      <c r="F460" s="23"/>
      <c r="G460" s="23"/>
      <c r="H460" s="23"/>
      <c r="I460" s="23"/>
      <c r="J460" s="178"/>
      <c r="K460" s="24"/>
      <c r="L460" s="23"/>
      <c r="M460" s="24"/>
      <c r="N460" s="23"/>
      <c r="O460" s="23"/>
      <c r="P460" s="23"/>
      <c r="Q460" s="23"/>
      <c r="R460" s="23"/>
    </row>
    <row r="461" spans="1:18" x14ac:dyDescent="0.25">
      <c r="A461" s="24"/>
      <c r="B461" s="177"/>
      <c r="C461" s="23"/>
      <c r="D461" s="23"/>
      <c r="E461" s="23"/>
      <c r="F461" s="23"/>
      <c r="G461" s="23"/>
      <c r="H461" s="23"/>
      <c r="I461" s="23"/>
      <c r="J461" s="178"/>
      <c r="K461" s="24"/>
      <c r="L461" s="23"/>
      <c r="M461" s="24"/>
      <c r="N461" s="23"/>
      <c r="O461" s="23"/>
      <c r="P461" s="23"/>
      <c r="Q461" s="23"/>
      <c r="R461" s="23"/>
    </row>
    <row r="462" spans="1:18" x14ac:dyDescent="0.25">
      <c r="A462" s="24"/>
      <c r="B462" s="177"/>
      <c r="C462" s="23"/>
      <c r="D462" s="23"/>
      <c r="E462" s="23"/>
      <c r="F462" s="23"/>
      <c r="G462" s="23"/>
      <c r="H462" s="23"/>
      <c r="I462" s="23"/>
      <c r="J462" s="178"/>
      <c r="K462" s="24"/>
      <c r="L462" s="23"/>
      <c r="M462" s="24"/>
      <c r="N462" s="23"/>
      <c r="O462" s="23"/>
      <c r="P462" s="23"/>
      <c r="Q462" s="23"/>
      <c r="R462" s="23"/>
    </row>
    <row r="463" spans="1:18" x14ac:dyDescent="0.25">
      <c r="A463" s="24"/>
      <c r="B463" s="177"/>
      <c r="C463" s="23"/>
      <c r="D463" s="23"/>
      <c r="E463" s="23"/>
      <c r="F463" s="23"/>
      <c r="G463" s="23"/>
      <c r="H463" s="23"/>
      <c r="I463" s="23"/>
      <c r="J463" s="178"/>
      <c r="K463" s="24"/>
      <c r="L463" s="23"/>
      <c r="M463" s="24"/>
      <c r="N463" s="23"/>
      <c r="O463" s="23"/>
      <c r="P463" s="23"/>
      <c r="Q463" s="23"/>
      <c r="R463" s="23"/>
    </row>
    <row r="464" spans="1:18" x14ac:dyDescent="0.25">
      <c r="A464" s="24"/>
      <c r="B464" s="177"/>
      <c r="C464" s="23"/>
      <c r="D464" s="23"/>
      <c r="E464" s="23"/>
      <c r="F464" s="23"/>
      <c r="G464" s="23"/>
      <c r="H464" s="23"/>
      <c r="I464" s="23"/>
      <c r="J464" s="178"/>
      <c r="K464" s="24"/>
      <c r="L464" s="23"/>
      <c r="M464" s="24"/>
      <c r="N464" s="23"/>
      <c r="O464" s="23"/>
      <c r="P464" s="23"/>
      <c r="Q464" s="23"/>
      <c r="R464" s="23"/>
    </row>
    <row r="465" spans="1:18" x14ac:dyDescent="0.25">
      <c r="A465" s="24"/>
      <c r="B465" s="177"/>
      <c r="C465" s="23"/>
      <c r="D465" s="23"/>
      <c r="E465" s="23"/>
      <c r="F465" s="23"/>
      <c r="G465" s="23"/>
      <c r="H465" s="23"/>
      <c r="I465" s="23"/>
      <c r="J465" s="178"/>
      <c r="K465" s="24"/>
      <c r="L465" s="23"/>
      <c r="M465" s="24"/>
      <c r="N465" s="23"/>
      <c r="O465" s="23"/>
      <c r="P465" s="23"/>
      <c r="Q465" s="23"/>
      <c r="R465" s="23"/>
    </row>
    <row r="466" spans="1:18" x14ac:dyDescent="0.25">
      <c r="A466" s="24"/>
      <c r="B466" s="177"/>
      <c r="C466" s="23"/>
      <c r="D466" s="23"/>
      <c r="E466" s="23"/>
      <c r="F466" s="23"/>
      <c r="G466" s="23"/>
      <c r="H466" s="23"/>
      <c r="I466" s="23"/>
      <c r="J466" s="178"/>
      <c r="K466" s="24"/>
      <c r="L466" s="23"/>
      <c r="M466" s="24"/>
      <c r="N466" s="23"/>
      <c r="O466" s="23"/>
      <c r="P466" s="23"/>
      <c r="Q466" s="23"/>
      <c r="R466" s="23"/>
    </row>
    <row r="467" spans="1:18" x14ac:dyDescent="0.25">
      <c r="A467" s="24"/>
      <c r="B467" s="177"/>
      <c r="C467" s="23"/>
      <c r="D467" s="23"/>
      <c r="E467" s="23"/>
      <c r="F467" s="23"/>
      <c r="G467" s="23"/>
      <c r="H467" s="23"/>
      <c r="I467" s="23"/>
      <c r="J467" s="178"/>
      <c r="K467" s="24"/>
      <c r="L467" s="23"/>
      <c r="M467" s="24"/>
      <c r="N467" s="23"/>
      <c r="O467" s="23"/>
      <c r="P467" s="23"/>
      <c r="Q467" s="23"/>
      <c r="R467" s="23"/>
    </row>
    <row r="468" spans="1:18" x14ac:dyDescent="0.25">
      <c r="A468" s="24"/>
      <c r="B468" s="177"/>
      <c r="C468" s="23"/>
      <c r="D468" s="23"/>
      <c r="E468" s="23"/>
      <c r="F468" s="23"/>
      <c r="G468" s="23"/>
      <c r="H468" s="23"/>
      <c r="I468" s="23"/>
      <c r="J468" s="178"/>
      <c r="K468" s="24"/>
      <c r="L468" s="23"/>
      <c r="M468" s="24"/>
      <c r="N468" s="23"/>
      <c r="O468" s="23"/>
      <c r="P468" s="23"/>
      <c r="Q468" s="23"/>
      <c r="R468" s="23"/>
    </row>
    <row r="469" spans="1:18" x14ac:dyDescent="0.25">
      <c r="A469" s="24"/>
      <c r="B469" s="177"/>
      <c r="C469" s="23"/>
      <c r="D469" s="23"/>
      <c r="E469" s="23"/>
      <c r="F469" s="23"/>
      <c r="G469" s="23"/>
      <c r="H469" s="23"/>
      <c r="I469" s="23"/>
      <c r="J469" s="178"/>
      <c r="K469" s="24"/>
      <c r="L469" s="23"/>
      <c r="M469" s="24"/>
      <c r="N469" s="23"/>
      <c r="O469" s="23"/>
      <c r="P469" s="23"/>
      <c r="Q469" s="23"/>
      <c r="R469" s="23"/>
    </row>
    <row r="470" spans="1:18" x14ac:dyDescent="0.25">
      <c r="A470" s="24"/>
      <c r="B470" s="177"/>
      <c r="C470" s="23"/>
      <c r="D470" s="23"/>
      <c r="E470" s="23"/>
      <c r="F470" s="23"/>
      <c r="G470" s="23"/>
      <c r="H470" s="23"/>
      <c r="I470" s="23"/>
      <c r="J470" s="178"/>
      <c r="K470" s="24"/>
      <c r="L470" s="23"/>
      <c r="M470" s="24"/>
      <c r="N470" s="23"/>
      <c r="O470" s="23"/>
      <c r="P470" s="23"/>
      <c r="Q470" s="23"/>
      <c r="R470" s="23"/>
    </row>
    <row r="471" spans="1:18" x14ac:dyDescent="0.25">
      <c r="A471" s="24"/>
      <c r="B471" s="177"/>
      <c r="C471" s="23"/>
      <c r="D471" s="23"/>
      <c r="E471" s="23"/>
      <c r="F471" s="23"/>
      <c r="G471" s="23"/>
      <c r="H471" s="23"/>
      <c r="I471" s="23"/>
      <c r="J471" s="178"/>
      <c r="K471" s="24"/>
      <c r="L471" s="23"/>
      <c r="M471" s="24"/>
      <c r="N471" s="23"/>
      <c r="O471" s="23"/>
      <c r="P471" s="23"/>
      <c r="Q471" s="23"/>
      <c r="R471" s="23"/>
    </row>
    <row r="472" spans="1:18" x14ac:dyDescent="0.25">
      <c r="A472" s="24"/>
      <c r="B472" s="177"/>
      <c r="C472" s="23"/>
      <c r="D472" s="23"/>
      <c r="E472" s="23"/>
      <c r="F472" s="23"/>
      <c r="G472" s="23"/>
      <c r="H472" s="23"/>
      <c r="I472" s="23"/>
      <c r="J472" s="178"/>
      <c r="K472" s="24"/>
      <c r="L472" s="23"/>
      <c r="M472" s="24"/>
      <c r="N472" s="23"/>
      <c r="O472" s="23"/>
      <c r="P472" s="23"/>
      <c r="Q472" s="23"/>
      <c r="R472" s="23"/>
    </row>
    <row r="473" spans="1:18" x14ac:dyDescent="0.25">
      <c r="A473" s="24"/>
      <c r="B473" s="177"/>
      <c r="C473" s="23"/>
      <c r="D473" s="23"/>
      <c r="E473" s="23"/>
      <c r="F473" s="23"/>
      <c r="G473" s="23"/>
      <c r="H473" s="23"/>
      <c r="I473" s="23"/>
      <c r="J473" s="178"/>
      <c r="K473" s="24"/>
      <c r="L473" s="23"/>
      <c r="M473" s="24"/>
      <c r="N473" s="23"/>
      <c r="O473" s="23"/>
      <c r="P473" s="23"/>
      <c r="Q473" s="23"/>
      <c r="R473" s="23"/>
    </row>
    <row r="474" spans="1:18" x14ac:dyDescent="0.25">
      <c r="A474" s="24"/>
      <c r="B474" s="177"/>
      <c r="C474" s="23"/>
      <c r="D474" s="23"/>
      <c r="E474" s="23"/>
      <c r="F474" s="23"/>
      <c r="G474" s="23"/>
      <c r="H474" s="23"/>
      <c r="I474" s="23"/>
      <c r="J474" s="178"/>
      <c r="K474" s="24"/>
      <c r="L474" s="23"/>
      <c r="M474" s="24"/>
      <c r="N474" s="23"/>
      <c r="O474" s="23"/>
      <c r="P474" s="23"/>
      <c r="Q474" s="23"/>
      <c r="R474" s="23"/>
    </row>
    <row r="475" spans="1:18" x14ac:dyDescent="0.25">
      <c r="A475" s="24"/>
      <c r="B475" s="177"/>
      <c r="C475" s="23"/>
      <c r="D475" s="23"/>
      <c r="E475" s="23"/>
      <c r="F475" s="23"/>
      <c r="G475" s="23"/>
      <c r="H475" s="23"/>
      <c r="I475" s="23"/>
      <c r="J475" s="178"/>
      <c r="K475" s="24"/>
      <c r="L475" s="23"/>
      <c r="M475" s="24"/>
      <c r="N475" s="23"/>
      <c r="O475" s="23"/>
      <c r="P475" s="23"/>
      <c r="Q475" s="23"/>
      <c r="R475" s="23"/>
    </row>
    <row r="476" spans="1:18" x14ac:dyDescent="0.25">
      <c r="A476" s="24"/>
      <c r="B476" s="177"/>
      <c r="C476" s="23"/>
      <c r="D476" s="23"/>
      <c r="E476" s="23"/>
      <c r="F476" s="23"/>
      <c r="G476" s="23"/>
      <c r="H476" s="23"/>
      <c r="I476" s="23"/>
      <c r="J476" s="178"/>
      <c r="K476" s="24"/>
      <c r="L476" s="23"/>
      <c r="M476" s="24"/>
      <c r="N476" s="23"/>
      <c r="O476" s="23"/>
      <c r="P476" s="23"/>
      <c r="Q476" s="23"/>
      <c r="R476" s="23"/>
    </row>
    <row r="477" spans="1:18" x14ac:dyDescent="0.25">
      <c r="A477" s="24"/>
      <c r="B477" s="177"/>
      <c r="C477" s="23"/>
      <c r="D477" s="23"/>
      <c r="E477" s="23"/>
      <c r="F477" s="23"/>
      <c r="G477" s="23"/>
      <c r="H477" s="23"/>
      <c r="I477" s="23"/>
      <c r="J477" s="178"/>
      <c r="K477" s="24"/>
      <c r="L477" s="23"/>
      <c r="M477" s="24"/>
      <c r="N477" s="23"/>
      <c r="O477" s="23"/>
      <c r="P477" s="23"/>
      <c r="Q477" s="23"/>
      <c r="R477" s="23"/>
    </row>
    <row r="478" spans="1:18" x14ac:dyDescent="0.25">
      <c r="A478" s="24"/>
      <c r="B478" s="177"/>
      <c r="C478" s="23"/>
      <c r="D478" s="23"/>
      <c r="E478" s="23"/>
      <c r="F478" s="23"/>
      <c r="G478" s="23"/>
      <c r="H478" s="23"/>
      <c r="I478" s="23"/>
      <c r="J478" s="178"/>
      <c r="K478" s="24"/>
      <c r="L478" s="23"/>
      <c r="M478" s="24"/>
      <c r="N478" s="23"/>
      <c r="O478" s="23"/>
      <c r="P478" s="23"/>
      <c r="Q478" s="23"/>
      <c r="R478" s="23"/>
    </row>
    <row r="479" spans="1:18" x14ac:dyDescent="0.25">
      <c r="A479" s="24"/>
      <c r="B479" s="177"/>
      <c r="C479" s="23"/>
      <c r="D479" s="23"/>
      <c r="E479" s="23"/>
      <c r="F479" s="23"/>
      <c r="G479" s="23"/>
      <c r="H479" s="23"/>
      <c r="I479" s="23"/>
      <c r="J479" s="178"/>
      <c r="K479" s="24"/>
      <c r="L479" s="23"/>
      <c r="M479" s="24"/>
      <c r="N479" s="23"/>
      <c r="O479" s="23"/>
      <c r="P479" s="23"/>
      <c r="Q479" s="23"/>
      <c r="R479" s="23"/>
    </row>
    <row r="480" spans="1:18" x14ac:dyDescent="0.25">
      <c r="A480" s="24"/>
      <c r="B480" s="177"/>
      <c r="C480" s="23"/>
      <c r="D480" s="23"/>
      <c r="E480" s="23"/>
      <c r="F480" s="23"/>
      <c r="G480" s="23"/>
      <c r="H480" s="23"/>
      <c r="I480" s="23"/>
      <c r="J480" s="178"/>
      <c r="K480" s="24"/>
      <c r="L480" s="23"/>
      <c r="M480" s="24"/>
      <c r="N480" s="23"/>
      <c r="O480" s="23"/>
      <c r="P480" s="23"/>
      <c r="Q480" s="23"/>
      <c r="R480" s="23"/>
    </row>
    <row r="481" spans="1:18" x14ac:dyDescent="0.25">
      <c r="A481" s="24"/>
      <c r="B481" s="177"/>
      <c r="C481" s="23"/>
      <c r="D481" s="23"/>
      <c r="E481" s="23"/>
      <c r="F481" s="23"/>
      <c r="G481" s="23"/>
      <c r="H481" s="23"/>
      <c r="I481" s="23"/>
      <c r="J481" s="178"/>
      <c r="K481" s="24"/>
      <c r="L481" s="23"/>
      <c r="M481" s="24"/>
      <c r="N481" s="23"/>
      <c r="O481" s="23"/>
      <c r="P481" s="23"/>
      <c r="Q481" s="23"/>
      <c r="R481" s="23"/>
    </row>
    <row r="482" spans="1:18" x14ac:dyDescent="0.25">
      <c r="A482" s="24"/>
      <c r="B482" s="177"/>
      <c r="C482" s="23"/>
      <c r="D482" s="23"/>
      <c r="E482" s="23"/>
      <c r="F482" s="23"/>
      <c r="G482" s="23"/>
      <c r="H482" s="23"/>
      <c r="I482" s="23"/>
      <c r="J482" s="178"/>
      <c r="K482" s="24"/>
      <c r="L482" s="23"/>
      <c r="M482" s="24"/>
      <c r="N482" s="23"/>
      <c r="O482" s="23"/>
      <c r="P482" s="23"/>
      <c r="Q482" s="23"/>
      <c r="R482" s="23"/>
    </row>
    <row r="483" spans="1:18" x14ac:dyDescent="0.25">
      <c r="A483" s="24"/>
      <c r="B483" s="177"/>
      <c r="C483" s="23"/>
      <c r="D483" s="23"/>
      <c r="E483" s="23"/>
      <c r="F483" s="23"/>
      <c r="G483" s="23"/>
      <c r="H483" s="23"/>
      <c r="I483" s="23"/>
      <c r="J483" s="178"/>
      <c r="K483" s="24"/>
      <c r="L483" s="23"/>
      <c r="M483" s="24"/>
      <c r="N483" s="23"/>
      <c r="O483" s="23"/>
      <c r="P483" s="23"/>
      <c r="Q483" s="23"/>
      <c r="R483" s="23"/>
    </row>
    <row r="484" spans="1:18" x14ac:dyDescent="0.25">
      <c r="A484" s="24"/>
      <c r="B484" s="177"/>
      <c r="C484" s="23"/>
      <c r="D484" s="23"/>
      <c r="E484" s="23"/>
      <c r="F484" s="23"/>
      <c r="G484" s="23"/>
      <c r="H484" s="23"/>
      <c r="I484" s="23"/>
      <c r="J484" s="178"/>
      <c r="K484" s="24"/>
      <c r="L484" s="23"/>
      <c r="M484" s="24"/>
      <c r="N484" s="23"/>
      <c r="O484" s="23"/>
      <c r="P484" s="23"/>
      <c r="Q484" s="23"/>
      <c r="R484" s="23"/>
    </row>
    <row r="485" spans="1:18" x14ac:dyDescent="0.25">
      <c r="A485" s="24"/>
      <c r="B485" s="177"/>
      <c r="C485" s="23"/>
      <c r="D485" s="23"/>
      <c r="E485" s="23"/>
      <c r="F485" s="23"/>
      <c r="G485" s="23"/>
      <c r="H485" s="23"/>
      <c r="I485" s="23"/>
      <c r="J485" s="178"/>
      <c r="K485" s="24"/>
      <c r="L485" s="23"/>
      <c r="M485" s="24"/>
      <c r="N485" s="23"/>
      <c r="O485" s="23"/>
      <c r="P485" s="23"/>
      <c r="Q485" s="23"/>
      <c r="R485" s="23"/>
    </row>
    <row r="486" spans="1:18" x14ac:dyDescent="0.25">
      <c r="A486" s="24"/>
      <c r="B486" s="177"/>
      <c r="C486" s="23"/>
      <c r="D486" s="23"/>
      <c r="E486" s="23"/>
      <c r="F486" s="23"/>
      <c r="G486" s="23"/>
      <c r="H486" s="23"/>
      <c r="I486" s="23"/>
      <c r="J486" s="178"/>
      <c r="K486" s="24"/>
      <c r="L486" s="23"/>
      <c r="M486" s="24"/>
      <c r="N486" s="23"/>
      <c r="O486" s="23"/>
      <c r="P486" s="23"/>
      <c r="Q486" s="23"/>
      <c r="R486" s="23"/>
    </row>
    <row r="487" spans="1:18" x14ac:dyDescent="0.25">
      <c r="A487" s="24"/>
      <c r="B487" s="177"/>
      <c r="C487" s="23"/>
      <c r="D487" s="23"/>
      <c r="E487" s="23"/>
      <c r="F487" s="23"/>
      <c r="G487" s="23"/>
      <c r="H487" s="23"/>
      <c r="I487" s="23"/>
      <c r="J487" s="178"/>
      <c r="K487" s="24"/>
      <c r="L487" s="23"/>
      <c r="M487" s="24"/>
      <c r="N487" s="23"/>
      <c r="O487" s="23"/>
      <c r="P487" s="23"/>
      <c r="Q487" s="23"/>
      <c r="R487" s="23"/>
    </row>
    <row r="488" spans="1:18" x14ac:dyDescent="0.25">
      <c r="A488" s="24"/>
      <c r="B488" s="177"/>
      <c r="C488" s="23"/>
      <c r="D488" s="23"/>
      <c r="E488" s="23"/>
      <c r="F488" s="23"/>
      <c r="G488" s="23"/>
      <c r="H488" s="23"/>
      <c r="I488" s="23"/>
      <c r="J488" s="178"/>
      <c r="K488" s="24"/>
      <c r="L488" s="23"/>
      <c r="M488" s="24"/>
      <c r="N488" s="23"/>
      <c r="O488" s="23"/>
      <c r="P488" s="23"/>
      <c r="Q488" s="23"/>
      <c r="R488" s="23"/>
    </row>
    <row r="489" spans="1:18" x14ac:dyDescent="0.25">
      <c r="A489" s="24"/>
      <c r="B489" s="177"/>
      <c r="C489" s="23"/>
      <c r="D489" s="23"/>
      <c r="E489" s="23"/>
      <c r="F489" s="23"/>
      <c r="G489" s="23"/>
      <c r="H489" s="23"/>
      <c r="I489" s="23"/>
      <c r="J489" s="178"/>
      <c r="K489" s="24"/>
      <c r="L489" s="23"/>
      <c r="M489" s="24"/>
      <c r="N489" s="23"/>
      <c r="O489" s="23"/>
      <c r="P489" s="23"/>
      <c r="Q489" s="23"/>
      <c r="R489" s="23"/>
    </row>
    <row r="490" spans="1:18" x14ac:dyDescent="0.25">
      <c r="A490" s="24"/>
      <c r="B490" s="177"/>
      <c r="C490" s="23"/>
      <c r="D490" s="23"/>
      <c r="E490" s="23"/>
      <c r="F490" s="23"/>
      <c r="G490" s="23"/>
      <c r="H490" s="23"/>
      <c r="I490" s="23"/>
      <c r="J490" s="178"/>
      <c r="K490" s="24"/>
      <c r="L490" s="23"/>
      <c r="M490" s="24"/>
      <c r="N490" s="23"/>
      <c r="O490" s="23"/>
      <c r="P490" s="23"/>
      <c r="Q490" s="23"/>
      <c r="R490" s="23"/>
    </row>
    <row r="491" spans="1:18" x14ac:dyDescent="0.25">
      <c r="A491" s="24"/>
      <c r="B491" s="177"/>
      <c r="C491" s="23"/>
      <c r="D491" s="23"/>
      <c r="E491" s="23"/>
      <c r="F491" s="23"/>
      <c r="G491" s="23"/>
      <c r="H491" s="23"/>
      <c r="I491" s="23"/>
      <c r="J491" s="178"/>
      <c r="K491" s="24"/>
      <c r="L491" s="23"/>
      <c r="M491" s="24"/>
      <c r="N491" s="23"/>
      <c r="O491" s="23"/>
      <c r="P491" s="23"/>
      <c r="Q491" s="23"/>
      <c r="R491" s="23"/>
    </row>
    <row r="492" spans="1:18" x14ac:dyDescent="0.25">
      <c r="A492" s="24"/>
      <c r="B492" s="177"/>
      <c r="C492" s="23"/>
      <c r="D492" s="23"/>
      <c r="E492" s="23"/>
      <c r="F492" s="23"/>
      <c r="G492" s="23"/>
      <c r="H492" s="23"/>
      <c r="I492" s="23"/>
      <c r="J492" s="178"/>
      <c r="K492" s="24"/>
      <c r="L492" s="23"/>
      <c r="M492" s="24"/>
      <c r="N492" s="23"/>
      <c r="O492" s="23"/>
      <c r="P492" s="23"/>
      <c r="Q492" s="23"/>
      <c r="R492" s="23"/>
    </row>
    <row r="493" spans="1:18" x14ac:dyDescent="0.25">
      <c r="A493" s="24"/>
      <c r="B493" s="177"/>
      <c r="C493" s="23"/>
      <c r="D493" s="23"/>
      <c r="E493" s="23"/>
      <c r="F493" s="23"/>
      <c r="G493" s="23"/>
      <c r="H493" s="23"/>
      <c r="I493" s="23"/>
      <c r="J493" s="178"/>
      <c r="K493" s="24"/>
      <c r="L493" s="23"/>
      <c r="M493" s="24"/>
      <c r="N493" s="23"/>
      <c r="O493" s="23"/>
      <c r="P493" s="23"/>
      <c r="Q493" s="23"/>
      <c r="R493" s="23"/>
    </row>
    <row r="494" spans="1:18" x14ac:dyDescent="0.25">
      <c r="A494" s="24"/>
      <c r="B494" s="177"/>
      <c r="C494" s="23"/>
      <c r="D494" s="23"/>
      <c r="E494" s="23"/>
      <c r="F494" s="23"/>
      <c r="G494" s="23"/>
      <c r="H494" s="23"/>
      <c r="I494" s="23"/>
      <c r="J494" s="178"/>
      <c r="K494" s="24"/>
      <c r="L494" s="23"/>
      <c r="M494" s="24"/>
      <c r="N494" s="23"/>
      <c r="O494" s="23"/>
      <c r="P494" s="23"/>
      <c r="Q494" s="23"/>
      <c r="R494" s="23"/>
    </row>
    <row r="495" spans="1:18" x14ac:dyDescent="0.25">
      <c r="A495" s="24"/>
      <c r="B495" s="177"/>
      <c r="C495" s="23"/>
      <c r="D495" s="23"/>
      <c r="E495" s="23"/>
      <c r="F495" s="23"/>
      <c r="G495" s="23"/>
      <c r="H495" s="23"/>
      <c r="I495" s="23"/>
      <c r="J495" s="178"/>
      <c r="K495" s="24"/>
      <c r="L495" s="23"/>
      <c r="M495" s="24"/>
      <c r="N495" s="23"/>
      <c r="O495" s="23"/>
      <c r="P495" s="23"/>
      <c r="Q495" s="23"/>
      <c r="R495" s="23"/>
    </row>
    <row r="496" spans="1:18" x14ac:dyDescent="0.25">
      <c r="A496" s="24"/>
      <c r="B496" s="177"/>
      <c r="C496" s="23"/>
      <c r="D496" s="23"/>
      <c r="E496" s="23"/>
      <c r="F496" s="23"/>
      <c r="G496" s="23"/>
      <c r="H496" s="23"/>
      <c r="I496" s="23"/>
      <c r="J496" s="178"/>
      <c r="K496" s="24"/>
      <c r="L496" s="23"/>
      <c r="M496" s="24"/>
      <c r="N496" s="23"/>
      <c r="O496" s="23"/>
      <c r="P496" s="23"/>
      <c r="Q496" s="23"/>
      <c r="R496" s="23"/>
    </row>
    <row r="497" spans="1:18" x14ac:dyDescent="0.25">
      <c r="A497" s="24"/>
      <c r="B497" s="177"/>
      <c r="C497" s="23"/>
      <c r="D497" s="23"/>
      <c r="E497" s="23"/>
      <c r="F497" s="23"/>
      <c r="G497" s="23"/>
      <c r="H497" s="23"/>
      <c r="I497" s="23"/>
      <c r="J497" s="178"/>
      <c r="K497" s="24"/>
      <c r="L497" s="23"/>
      <c r="M497" s="24"/>
      <c r="N497" s="23"/>
      <c r="O497" s="23"/>
      <c r="P497" s="23"/>
      <c r="Q497" s="23"/>
      <c r="R497" s="23"/>
    </row>
    <row r="498" spans="1:18" x14ac:dyDescent="0.25">
      <c r="A498" s="24"/>
      <c r="B498" s="177"/>
      <c r="C498" s="23"/>
      <c r="D498" s="23"/>
      <c r="E498" s="23"/>
      <c r="F498" s="23"/>
      <c r="G498" s="23"/>
      <c r="H498" s="23"/>
      <c r="I498" s="23"/>
      <c r="J498" s="178"/>
      <c r="K498" s="24"/>
      <c r="L498" s="23"/>
      <c r="M498" s="24"/>
      <c r="N498" s="23"/>
      <c r="O498" s="23"/>
      <c r="P498" s="23"/>
      <c r="Q498" s="23"/>
      <c r="R498" s="23"/>
    </row>
    <row r="499" spans="1:18" x14ac:dyDescent="0.25">
      <c r="A499" s="24"/>
      <c r="B499" s="177"/>
      <c r="C499" s="23"/>
      <c r="D499" s="23"/>
      <c r="E499" s="23"/>
      <c r="F499" s="23"/>
      <c r="G499" s="23"/>
      <c r="H499" s="23"/>
      <c r="I499" s="23"/>
      <c r="J499" s="178"/>
      <c r="K499" s="24"/>
      <c r="L499" s="23"/>
      <c r="M499" s="24"/>
      <c r="N499" s="23"/>
      <c r="O499" s="23"/>
      <c r="P499" s="23"/>
      <c r="Q499" s="23"/>
      <c r="R499" s="23"/>
    </row>
    <row r="500" spans="1:18" x14ac:dyDescent="0.25">
      <c r="A500" s="24"/>
      <c r="B500" s="177"/>
      <c r="C500" s="23"/>
      <c r="D500" s="23"/>
      <c r="E500" s="23"/>
      <c r="F500" s="23"/>
      <c r="G500" s="23"/>
      <c r="H500" s="23"/>
      <c r="I500" s="23"/>
      <c r="J500" s="178"/>
      <c r="K500" s="24"/>
      <c r="L500" s="23"/>
      <c r="M500" s="24"/>
      <c r="N500" s="23"/>
      <c r="O500" s="23"/>
      <c r="P500" s="23"/>
      <c r="Q500" s="23"/>
      <c r="R500" s="23"/>
    </row>
    <row r="501" spans="1:18" x14ac:dyDescent="0.25">
      <c r="A501" s="24"/>
      <c r="B501" s="177"/>
      <c r="C501" s="23"/>
      <c r="D501" s="23"/>
      <c r="E501" s="23"/>
      <c r="F501" s="23"/>
      <c r="G501" s="23"/>
      <c r="H501" s="23"/>
      <c r="I501" s="23"/>
      <c r="J501" s="178"/>
      <c r="K501" s="24"/>
      <c r="L501" s="23"/>
      <c r="M501" s="24"/>
      <c r="N501" s="23"/>
      <c r="O501" s="23"/>
      <c r="P501" s="23"/>
      <c r="Q501" s="23"/>
      <c r="R501" s="23"/>
    </row>
    <row r="502" spans="1:18" x14ac:dyDescent="0.25">
      <c r="A502" s="24"/>
      <c r="B502" s="177"/>
      <c r="C502" s="23"/>
      <c r="D502" s="23"/>
      <c r="E502" s="23"/>
      <c r="F502" s="23"/>
      <c r="G502" s="23"/>
      <c r="H502" s="23"/>
      <c r="I502" s="23"/>
      <c r="J502" s="178"/>
      <c r="K502" s="24"/>
      <c r="L502" s="23"/>
      <c r="M502" s="24"/>
      <c r="N502" s="23"/>
      <c r="O502" s="23"/>
      <c r="P502" s="23"/>
      <c r="Q502" s="23"/>
      <c r="R502" s="23"/>
    </row>
    <row r="503" spans="1:18" x14ac:dyDescent="0.25">
      <c r="A503" s="24"/>
      <c r="B503" s="177"/>
      <c r="C503" s="23"/>
      <c r="D503" s="23"/>
      <c r="E503" s="23"/>
      <c r="F503" s="23"/>
      <c r="G503" s="23"/>
      <c r="H503" s="23"/>
      <c r="I503" s="23"/>
      <c r="J503" s="178"/>
      <c r="K503" s="24"/>
      <c r="L503" s="23"/>
      <c r="M503" s="24"/>
      <c r="N503" s="23"/>
      <c r="O503" s="23"/>
      <c r="P503" s="23"/>
      <c r="Q503" s="23"/>
      <c r="R503" s="23"/>
    </row>
    <row r="504" spans="1:18" x14ac:dyDescent="0.25">
      <c r="A504" s="24"/>
      <c r="B504" s="177"/>
      <c r="C504" s="23"/>
      <c r="D504" s="23"/>
      <c r="E504" s="23"/>
      <c r="F504" s="23"/>
      <c r="G504" s="23"/>
      <c r="H504" s="23"/>
      <c r="I504" s="23"/>
      <c r="J504" s="178"/>
      <c r="K504" s="24"/>
      <c r="L504" s="23"/>
      <c r="M504" s="24"/>
      <c r="N504" s="23"/>
      <c r="O504" s="23"/>
      <c r="P504" s="23"/>
      <c r="Q504" s="23"/>
      <c r="R504" s="23"/>
    </row>
    <row r="505" spans="1:18" x14ac:dyDescent="0.25">
      <c r="A505" s="24"/>
      <c r="B505" s="177"/>
      <c r="C505" s="23"/>
      <c r="D505" s="23"/>
      <c r="E505" s="23"/>
      <c r="F505" s="23"/>
      <c r="G505" s="23"/>
      <c r="H505" s="23"/>
      <c r="I505" s="23"/>
      <c r="J505" s="178"/>
      <c r="K505" s="24"/>
      <c r="L505" s="23"/>
      <c r="M505" s="24"/>
      <c r="N505" s="23"/>
      <c r="O505" s="23"/>
      <c r="P505" s="23"/>
      <c r="Q505" s="23"/>
      <c r="R505" s="23"/>
    </row>
    <row r="506" spans="1:18" x14ac:dyDescent="0.25">
      <c r="A506" s="24"/>
      <c r="B506" s="177"/>
      <c r="C506" s="23"/>
      <c r="D506" s="23"/>
      <c r="E506" s="23"/>
      <c r="F506" s="23"/>
      <c r="G506" s="23"/>
      <c r="H506" s="23"/>
      <c r="I506" s="23"/>
      <c r="J506" s="178"/>
      <c r="K506" s="24"/>
      <c r="L506" s="23"/>
      <c r="M506" s="24"/>
      <c r="N506" s="23"/>
      <c r="O506" s="23"/>
      <c r="P506" s="23"/>
      <c r="Q506" s="23"/>
      <c r="R506" s="23"/>
    </row>
    <row r="507" spans="1:18" x14ac:dyDescent="0.25">
      <c r="A507" s="24"/>
      <c r="B507" s="177"/>
      <c r="C507" s="23"/>
      <c r="D507" s="23"/>
      <c r="E507" s="23"/>
      <c r="F507" s="23"/>
      <c r="G507" s="23"/>
      <c r="H507" s="23"/>
      <c r="I507" s="23"/>
      <c r="J507" s="178"/>
      <c r="K507" s="24"/>
      <c r="L507" s="23"/>
      <c r="M507" s="24"/>
      <c r="N507" s="23"/>
      <c r="O507" s="23"/>
      <c r="P507" s="23"/>
      <c r="Q507" s="23"/>
      <c r="R507" s="23"/>
    </row>
    <row r="508" spans="1:18" x14ac:dyDescent="0.25">
      <c r="A508" s="24"/>
      <c r="B508" s="177"/>
      <c r="C508" s="23"/>
      <c r="D508" s="23"/>
      <c r="E508" s="23"/>
      <c r="F508" s="23"/>
      <c r="G508" s="23"/>
      <c r="H508" s="23"/>
      <c r="I508" s="23"/>
      <c r="J508" s="178"/>
      <c r="K508" s="24"/>
      <c r="L508" s="23"/>
      <c r="M508" s="24"/>
      <c r="N508" s="23"/>
      <c r="O508" s="23"/>
      <c r="P508" s="23"/>
      <c r="Q508" s="23"/>
      <c r="R508" s="23"/>
    </row>
    <row r="509" spans="1:18" x14ac:dyDescent="0.25">
      <c r="A509" s="24"/>
      <c r="B509" s="177"/>
      <c r="C509" s="23"/>
      <c r="D509" s="23"/>
      <c r="E509" s="23"/>
      <c r="F509" s="23"/>
      <c r="G509" s="23"/>
      <c r="H509" s="23"/>
      <c r="I509" s="23"/>
      <c r="J509" s="178"/>
      <c r="K509" s="24"/>
      <c r="L509" s="23"/>
      <c r="M509" s="24"/>
      <c r="N509" s="23"/>
      <c r="O509" s="23"/>
      <c r="P509" s="23"/>
      <c r="Q509" s="23"/>
      <c r="R509" s="23"/>
    </row>
    <row r="510" spans="1:18" x14ac:dyDescent="0.25">
      <c r="A510" s="24"/>
      <c r="B510" s="177"/>
      <c r="C510" s="23"/>
      <c r="D510" s="23"/>
      <c r="E510" s="23"/>
      <c r="F510" s="23"/>
      <c r="G510" s="23"/>
      <c r="H510" s="23"/>
      <c r="I510" s="23"/>
      <c r="J510" s="178"/>
      <c r="K510" s="24"/>
      <c r="L510" s="23"/>
      <c r="M510" s="24"/>
      <c r="N510" s="23"/>
      <c r="O510" s="23"/>
      <c r="P510" s="23"/>
      <c r="Q510" s="23"/>
      <c r="R510" s="23"/>
    </row>
    <row r="511" spans="1:18" x14ac:dyDescent="0.25">
      <c r="A511" s="24"/>
      <c r="B511" s="177"/>
      <c r="C511" s="23"/>
      <c r="D511" s="23"/>
      <c r="E511" s="23"/>
      <c r="F511" s="23"/>
      <c r="G511" s="23"/>
      <c r="H511" s="23"/>
      <c r="I511" s="23"/>
      <c r="J511" s="178"/>
      <c r="K511" s="24"/>
      <c r="L511" s="23"/>
      <c r="M511" s="24"/>
      <c r="N511" s="23"/>
      <c r="O511" s="23"/>
      <c r="P511" s="23"/>
      <c r="Q511" s="23"/>
      <c r="R511" s="23"/>
    </row>
    <row r="512" spans="1:18" x14ac:dyDescent="0.25">
      <c r="A512" s="24"/>
      <c r="B512" s="177"/>
      <c r="C512" s="23"/>
      <c r="D512" s="23"/>
      <c r="E512" s="23"/>
      <c r="F512" s="23"/>
      <c r="G512" s="23"/>
      <c r="H512" s="23"/>
      <c r="I512" s="23"/>
      <c r="J512" s="178"/>
      <c r="K512" s="24"/>
      <c r="L512" s="23"/>
      <c r="M512" s="24"/>
      <c r="N512" s="23"/>
      <c r="O512" s="23"/>
      <c r="P512" s="23"/>
      <c r="Q512" s="23"/>
      <c r="R512" s="23"/>
    </row>
    <row r="513" spans="1:18" x14ac:dyDescent="0.25">
      <c r="A513" s="24"/>
      <c r="B513" s="177"/>
      <c r="C513" s="23"/>
      <c r="D513" s="23"/>
      <c r="E513" s="23"/>
      <c r="F513" s="23"/>
      <c r="G513" s="23"/>
      <c r="H513" s="23"/>
      <c r="I513" s="23"/>
      <c r="J513" s="178"/>
      <c r="K513" s="24"/>
      <c r="L513" s="23"/>
      <c r="M513" s="24"/>
      <c r="N513" s="23"/>
      <c r="O513" s="23"/>
      <c r="P513" s="23"/>
      <c r="Q513" s="23"/>
      <c r="R513" s="23"/>
    </row>
    <row r="514" spans="1:18" x14ac:dyDescent="0.25">
      <c r="A514" s="24"/>
      <c r="B514" s="177"/>
      <c r="C514" s="23"/>
      <c r="D514" s="23"/>
      <c r="E514" s="23"/>
      <c r="F514" s="23"/>
      <c r="G514" s="23"/>
      <c r="H514" s="23"/>
      <c r="I514" s="23"/>
      <c r="J514" s="178"/>
      <c r="K514" s="24"/>
      <c r="L514" s="23"/>
      <c r="M514" s="24"/>
      <c r="N514" s="23"/>
      <c r="O514" s="23"/>
      <c r="P514" s="23"/>
      <c r="Q514" s="23"/>
      <c r="R514" s="23"/>
    </row>
    <row r="515" spans="1:18" x14ac:dyDescent="0.25">
      <c r="A515" s="24"/>
      <c r="B515" s="177"/>
      <c r="C515" s="23"/>
      <c r="D515" s="23"/>
      <c r="E515" s="23"/>
      <c r="F515" s="23"/>
      <c r="G515" s="23"/>
      <c r="H515" s="23"/>
      <c r="I515" s="23"/>
      <c r="J515" s="178"/>
      <c r="K515" s="24"/>
      <c r="L515" s="23"/>
      <c r="M515" s="24"/>
      <c r="N515" s="23"/>
      <c r="O515" s="23"/>
      <c r="P515" s="23"/>
      <c r="Q515" s="23"/>
      <c r="R515" s="23"/>
    </row>
    <row r="516" spans="1:18" x14ac:dyDescent="0.25">
      <c r="A516" s="24"/>
      <c r="B516" s="177"/>
      <c r="C516" s="23"/>
      <c r="D516" s="23"/>
      <c r="E516" s="23"/>
      <c r="F516" s="23"/>
      <c r="G516" s="23"/>
      <c r="H516" s="23"/>
      <c r="I516" s="23"/>
      <c r="J516" s="178"/>
      <c r="K516" s="24"/>
      <c r="L516" s="23"/>
      <c r="M516" s="24"/>
      <c r="N516" s="23"/>
      <c r="O516" s="23"/>
      <c r="P516" s="23"/>
      <c r="Q516" s="23"/>
      <c r="R516" s="23"/>
    </row>
    <row r="517" spans="1:18" x14ac:dyDescent="0.25">
      <c r="A517" s="24"/>
      <c r="B517" s="177"/>
      <c r="C517" s="23"/>
      <c r="D517" s="23"/>
      <c r="E517" s="23"/>
      <c r="F517" s="23"/>
      <c r="G517" s="23"/>
      <c r="H517" s="23"/>
      <c r="I517" s="23"/>
      <c r="J517" s="178"/>
      <c r="K517" s="24"/>
      <c r="L517" s="23"/>
      <c r="M517" s="24"/>
      <c r="N517" s="23"/>
      <c r="O517" s="23"/>
      <c r="P517" s="23"/>
      <c r="Q517" s="23"/>
      <c r="R517" s="23"/>
    </row>
    <row r="518" spans="1:18" x14ac:dyDescent="0.25">
      <c r="A518" s="24"/>
      <c r="B518" s="177"/>
      <c r="C518" s="23"/>
      <c r="D518" s="23"/>
      <c r="E518" s="23"/>
      <c r="F518" s="23"/>
      <c r="G518" s="23"/>
      <c r="H518" s="23"/>
      <c r="I518" s="23"/>
      <c r="J518" s="178"/>
      <c r="K518" s="24"/>
      <c r="L518" s="23"/>
      <c r="M518" s="24"/>
      <c r="N518" s="23"/>
      <c r="O518" s="23"/>
      <c r="P518" s="23"/>
      <c r="Q518" s="23"/>
      <c r="R518" s="23"/>
    </row>
    <row r="519" spans="1:18" x14ac:dyDescent="0.25">
      <c r="A519" s="24"/>
      <c r="B519" s="177"/>
      <c r="C519" s="23"/>
      <c r="D519" s="23"/>
      <c r="E519" s="23"/>
      <c r="F519" s="23"/>
      <c r="G519" s="23"/>
      <c r="H519" s="23"/>
      <c r="I519" s="23"/>
      <c r="J519" s="178"/>
      <c r="K519" s="24"/>
      <c r="L519" s="23"/>
      <c r="M519" s="24"/>
      <c r="N519" s="23"/>
      <c r="O519" s="23"/>
      <c r="P519" s="23"/>
      <c r="Q519" s="23"/>
      <c r="R519" s="23"/>
    </row>
    <row r="520" spans="1:18" x14ac:dyDescent="0.25">
      <c r="A520" s="24"/>
      <c r="B520" s="177"/>
      <c r="C520" s="23"/>
      <c r="D520" s="23"/>
      <c r="E520" s="23"/>
      <c r="F520" s="23"/>
      <c r="G520" s="23"/>
      <c r="H520" s="23"/>
      <c r="I520" s="23"/>
      <c r="J520" s="178"/>
      <c r="K520" s="24"/>
      <c r="L520" s="23"/>
      <c r="M520" s="24"/>
      <c r="N520" s="23"/>
      <c r="O520" s="23"/>
      <c r="P520" s="23"/>
      <c r="Q520" s="23"/>
      <c r="R520" s="23"/>
    </row>
    <row r="521" spans="1:18" x14ac:dyDescent="0.25">
      <c r="A521" s="24"/>
      <c r="B521" s="177"/>
      <c r="C521" s="23"/>
      <c r="D521" s="23"/>
      <c r="E521" s="23"/>
      <c r="F521" s="23"/>
      <c r="G521" s="23"/>
      <c r="H521" s="23"/>
      <c r="I521" s="23"/>
      <c r="J521" s="178"/>
      <c r="K521" s="24"/>
      <c r="L521" s="23"/>
      <c r="M521" s="24"/>
      <c r="N521" s="23"/>
      <c r="O521" s="23"/>
      <c r="P521" s="23"/>
      <c r="Q521" s="23"/>
      <c r="R521" s="23"/>
    </row>
    <row r="522" spans="1:18" x14ac:dyDescent="0.25">
      <c r="A522" s="24"/>
      <c r="B522" s="177"/>
      <c r="C522" s="23"/>
      <c r="D522" s="23"/>
      <c r="E522" s="23"/>
      <c r="F522" s="23"/>
      <c r="G522" s="23"/>
      <c r="H522" s="23"/>
      <c r="I522" s="23"/>
      <c r="J522" s="178"/>
      <c r="K522" s="24"/>
      <c r="L522" s="23"/>
      <c r="M522" s="24"/>
      <c r="N522" s="23"/>
      <c r="O522" s="23"/>
      <c r="P522" s="23"/>
      <c r="Q522" s="23"/>
      <c r="R522" s="23"/>
    </row>
    <row r="523" spans="1:18" x14ac:dyDescent="0.25">
      <c r="A523" s="24"/>
      <c r="B523" s="177"/>
      <c r="C523" s="23"/>
      <c r="D523" s="23"/>
      <c r="E523" s="23"/>
      <c r="F523" s="23"/>
      <c r="G523" s="23"/>
      <c r="H523" s="23"/>
      <c r="I523" s="23"/>
      <c r="J523" s="178"/>
      <c r="K523" s="24"/>
      <c r="L523" s="23"/>
      <c r="M523" s="24"/>
      <c r="N523" s="23"/>
      <c r="O523" s="23"/>
      <c r="P523" s="23"/>
      <c r="Q523" s="23"/>
      <c r="R523" s="23"/>
    </row>
    <row r="524" spans="1:18" x14ac:dyDescent="0.25">
      <c r="A524" s="24"/>
      <c r="B524" s="177"/>
      <c r="C524" s="23"/>
      <c r="D524" s="23"/>
      <c r="E524" s="23"/>
      <c r="F524" s="23"/>
      <c r="G524" s="23"/>
      <c r="H524" s="23"/>
      <c r="I524" s="23"/>
      <c r="J524" s="178"/>
      <c r="K524" s="24"/>
      <c r="L524" s="23"/>
      <c r="M524" s="24"/>
      <c r="N524" s="23"/>
      <c r="O524" s="23"/>
      <c r="P524" s="23"/>
      <c r="Q524" s="23"/>
      <c r="R524" s="23"/>
    </row>
    <row r="525" spans="1:18" x14ac:dyDescent="0.25">
      <c r="A525" s="24"/>
      <c r="B525" s="177"/>
      <c r="C525" s="23"/>
      <c r="D525" s="23"/>
      <c r="E525" s="23"/>
      <c r="F525" s="23"/>
      <c r="G525" s="23"/>
      <c r="H525" s="23"/>
      <c r="I525" s="23"/>
      <c r="J525" s="178"/>
      <c r="K525" s="24"/>
      <c r="L525" s="23"/>
      <c r="M525" s="24"/>
      <c r="N525" s="23"/>
      <c r="O525" s="23"/>
      <c r="P525" s="23"/>
      <c r="Q525" s="23"/>
      <c r="R525" s="23"/>
    </row>
    <row r="526" spans="1:18" x14ac:dyDescent="0.25">
      <c r="A526" s="24"/>
      <c r="B526" s="177"/>
      <c r="C526" s="23"/>
      <c r="D526" s="23"/>
      <c r="E526" s="23"/>
      <c r="F526" s="23"/>
      <c r="G526" s="23"/>
      <c r="H526" s="23"/>
      <c r="I526" s="23"/>
      <c r="J526" s="178"/>
      <c r="K526" s="24"/>
      <c r="L526" s="23"/>
      <c r="M526" s="24"/>
      <c r="N526" s="23"/>
      <c r="O526" s="23"/>
      <c r="P526" s="23"/>
      <c r="Q526" s="23"/>
      <c r="R526" s="23"/>
    </row>
    <row r="527" spans="1:18" x14ac:dyDescent="0.25">
      <c r="A527" s="24"/>
      <c r="B527" s="177"/>
      <c r="C527" s="23"/>
      <c r="D527" s="23"/>
      <c r="E527" s="23"/>
      <c r="F527" s="23"/>
      <c r="G527" s="23"/>
      <c r="H527" s="23"/>
      <c r="I527" s="23"/>
      <c r="J527" s="178"/>
      <c r="K527" s="24"/>
      <c r="L527" s="23"/>
      <c r="M527" s="24"/>
      <c r="N527" s="23"/>
      <c r="O527" s="23"/>
      <c r="P527" s="23"/>
      <c r="Q527" s="23"/>
      <c r="R527" s="23"/>
    </row>
    <row r="528" spans="1:18" x14ac:dyDescent="0.25">
      <c r="A528" s="24"/>
      <c r="B528" s="177"/>
      <c r="C528" s="23"/>
      <c r="D528" s="23"/>
      <c r="E528" s="23"/>
      <c r="F528" s="23"/>
      <c r="G528" s="23"/>
      <c r="H528" s="23"/>
      <c r="I528" s="23"/>
      <c r="J528" s="178"/>
      <c r="K528" s="24"/>
      <c r="L528" s="23"/>
      <c r="M528" s="24"/>
      <c r="N528" s="23"/>
      <c r="O528" s="23"/>
      <c r="P528" s="23"/>
      <c r="Q528" s="23"/>
      <c r="R528" s="23"/>
    </row>
    <row r="529" spans="1:18" x14ac:dyDescent="0.25">
      <c r="A529" s="24"/>
      <c r="B529" s="177"/>
      <c r="C529" s="23"/>
      <c r="D529" s="23"/>
      <c r="E529" s="23"/>
      <c r="F529" s="23"/>
      <c r="G529" s="23"/>
      <c r="H529" s="23"/>
      <c r="I529" s="23"/>
      <c r="J529" s="178"/>
      <c r="K529" s="24"/>
      <c r="L529" s="23"/>
      <c r="M529" s="24"/>
      <c r="N529" s="23"/>
      <c r="O529" s="23"/>
      <c r="P529" s="23"/>
      <c r="Q529" s="23"/>
      <c r="R529" s="23"/>
    </row>
    <row r="530" spans="1:18" x14ac:dyDescent="0.25">
      <c r="A530" s="24"/>
      <c r="B530" s="177"/>
      <c r="C530" s="23"/>
      <c r="D530" s="23"/>
      <c r="E530" s="23"/>
      <c r="F530" s="23"/>
      <c r="G530" s="23"/>
      <c r="H530" s="23"/>
      <c r="I530" s="23"/>
      <c r="J530" s="178"/>
      <c r="K530" s="24"/>
      <c r="L530" s="23"/>
      <c r="M530" s="24"/>
      <c r="N530" s="23"/>
      <c r="O530" s="23"/>
      <c r="P530" s="23"/>
      <c r="Q530" s="23"/>
      <c r="R530" s="23"/>
    </row>
    <row r="531" spans="1:18" x14ac:dyDescent="0.25">
      <c r="A531" s="24"/>
      <c r="B531" s="177"/>
      <c r="C531" s="23"/>
      <c r="D531" s="23"/>
      <c r="E531" s="23"/>
      <c r="F531" s="23"/>
      <c r="G531" s="23"/>
      <c r="H531" s="23"/>
      <c r="I531" s="23"/>
      <c r="J531" s="178"/>
      <c r="K531" s="24"/>
      <c r="L531" s="23"/>
      <c r="M531" s="24"/>
      <c r="N531" s="23"/>
      <c r="O531" s="23"/>
      <c r="P531" s="23"/>
      <c r="Q531" s="23"/>
      <c r="R531" s="23"/>
    </row>
    <row r="532" spans="1:18" x14ac:dyDescent="0.25">
      <c r="A532" s="24"/>
      <c r="B532" s="177"/>
      <c r="C532" s="23"/>
      <c r="D532" s="23"/>
      <c r="E532" s="23"/>
      <c r="F532" s="23"/>
      <c r="G532" s="23"/>
      <c r="H532" s="23"/>
      <c r="I532" s="23"/>
      <c r="J532" s="178"/>
      <c r="K532" s="24"/>
      <c r="L532" s="23"/>
      <c r="M532" s="24"/>
      <c r="N532" s="23"/>
      <c r="O532" s="23"/>
      <c r="P532" s="23"/>
      <c r="Q532" s="23"/>
      <c r="R532" s="23"/>
    </row>
    <row r="533" spans="1:18" x14ac:dyDescent="0.25">
      <c r="A533" s="24"/>
      <c r="B533" s="177"/>
      <c r="C533" s="23"/>
      <c r="D533" s="23"/>
      <c r="E533" s="23"/>
      <c r="F533" s="23"/>
      <c r="G533" s="23"/>
      <c r="H533" s="23"/>
      <c r="I533" s="23"/>
      <c r="J533" s="178"/>
      <c r="K533" s="24"/>
      <c r="L533" s="23"/>
      <c r="M533" s="24"/>
      <c r="N533" s="23"/>
      <c r="O533" s="23"/>
      <c r="P533" s="23"/>
      <c r="Q533" s="23"/>
      <c r="R533" s="23"/>
    </row>
    <row r="534" spans="1:18" x14ac:dyDescent="0.25">
      <c r="A534" s="24"/>
      <c r="B534" s="177"/>
      <c r="C534" s="23"/>
      <c r="D534" s="23"/>
      <c r="E534" s="23"/>
      <c r="F534" s="23"/>
      <c r="G534" s="23"/>
      <c r="H534" s="23"/>
      <c r="I534" s="23"/>
      <c r="J534" s="178"/>
      <c r="K534" s="24"/>
      <c r="L534" s="23"/>
      <c r="M534" s="24"/>
      <c r="N534" s="23"/>
      <c r="O534" s="23"/>
      <c r="P534" s="23"/>
      <c r="Q534" s="23"/>
      <c r="R534" s="23"/>
    </row>
    <row r="535" spans="1:18" x14ac:dyDescent="0.25">
      <c r="A535" s="24"/>
      <c r="B535" s="177"/>
      <c r="C535" s="23"/>
      <c r="D535" s="23"/>
      <c r="E535" s="23"/>
      <c r="F535" s="23"/>
      <c r="G535" s="23"/>
      <c r="H535" s="23"/>
      <c r="I535" s="23"/>
      <c r="J535" s="178"/>
      <c r="K535" s="24"/>
      <c r="L535" s="23"/>
      <c r="M535" s="24"/>
      <c r="N535" s="23"/>
      <c r="O535" s="23"/>
      <c r="P535" s="23"/>
      <c r="Q535" s="23"/>
      <c r="R535" s="23"/>
    </row>
    <row r="536" spans="1:18" x14ac:dyDescent="0.25">
      <c r="A536" s="24"/>
      <c r="B536" s="177"/>
      <c r="C536" s="23"/>
      <c r="D536" s="23"/>
      <c r="E536" s="23"/>
      <c r="F536" s="23"/>
      <c r="G536" s="23"/>
      <c r="H536" s="23"/>
      <c r="I536" s="23"/>
      <c r="J536" s="178"/>
      <c r="K536" s="24"/>
      <c r="L536" s="23"/>
      <c r="M536" s="24"/>
      <c r="N536" s="23"/>
      <c r="O536" s="23"/>
      <c r="P536" s="23"/>
      <c r="Q536" s="23"/>
      <c r="R536" s="23"/>
    </row>
    <row r="537" spans="1:18" x14ac:dyDescent="0.25">
      <c r="A537" s="24"/>
      <c r="B537" s="177"/>
      <c r="C537" s="23"/>
      <c r="D537" s="23"/>
      <c r="E537" s="23"/>
      <c r="F537" s="23"/>
      <c r="G537" s="23"/>
      <c r="H537" s="23"/>
      <c r="I537" s="23"/>
      <c r="J537" s="178"/>
      <c r="K537" s="24"/>
      <c r="L537" s="23"/>
      <c r="M537" s="24"/>
      <c r="N537" s="23"/>
      <c r="O537" s="23"/>
      <c r="P537" s="23"/>
      <c r="Q537" s="23"/>
      <c r="R537" s="23"/>
    </row>
    <row r="538" spans="1:18" x14ac:dyDescent="0.25">
      <c r="A538" s="24"/>
      <c r="B538" s="177"/>
      <c r="C538" s="23"/>
      <c r="D538" s="23"/>
      <c r="E538" s="23"/>
      <c r="F538" s="23"/>
      <c r="G538" s="23"/>
      <c r="H538" s="23"/>
      <c r="I538" s="23"/>
      <c r="J538" s="178"/>
      <c r="K538" s="24"/>
      <c r="L538" s="23"/>
      <c r="M538" s="24"/>
      <c r="N538" s="23"/>
      <c r="O538" s="23"/>
      <c r="P538" s="23"/>
      <c r="Q538" s="23"/>
      <c r="R538" s="23"/>
    </row>
    <row r="539" spans="1:18" x14ac:dyDescent="0.25">
      <c r="A539" s="24"/>
      <c r="B539" s="177"/>
      <c r="C539" s="23"/>
      <c r="D539" s="23"/>
      <c r="E539" s="23"/>
      <c r="F539" s="23"/>
      <c r="G539" s="23"/>
      <c r="H539" s="23"/>
      <c r="I539" s="23"/>
      <c r="J539" s="178"/>
      <c r="K539" s="24"/>
      <c r="L539" s="23"/>
      <c r="M539" s="24"/>
      <c r="N539" s="23"/>
      <c r="O539" s="23"/>
      <c r="P539" s="23"/>
      <c r="Q539" s="23"/>
      <c r="R539" s="23"/>
    </row>
    <row r="540" spans="1:18" x14ac:dyDescent="0.25">
      <c r="A540" s="24"/>
      <c r="B540" s="177"/>
      <c r="C540" s="23"/>
      <c r="D540" s="23"/>
      <c r="E540" s="23"/>
      <c r="F540" s="23"/>
      <c r="G540" s="23"/>
      <c r="H540" s="23"/>
      <c r="I540" s="23"/>
      <c r="J540" s="178"/>
      <c r="K540" s="24"/>
      <c r="L540" s="23"/>
      <c r="M540" s="24"/>
      <c r="N540" s="23"/>
      <c r="O540" s="23"/>
      <c r="P540" s="23"/>
      <c r="Q540" s="23"/>
      <c r="R540" s="23"/>
    </row>
    <row r="541" spans="1:18" x14ac:dyDescent="0.25">
      <c r="A541" s="24"/>
      <c r="B541" s="177"/>
      <c r="C541" s="23"/>
      <c r="D541" s="23"/>
      <c r="E541" s="23"/>
      <c r="F541" s="23"/>
      <c r="G541" s="23"/>
      <c r="H541" s="23"/>
      <c r="I541" s="23"/>
      <c r="J541" s="178"/>
      <c r="K541" s="24"/>
      <c r="L541" s="23"/>
      <c r="M541" s="24"/>
      <c r="N541" s="23"/>
      <c r="O541" s="23"/>
      <c r="P541" s="23"/>
      <c r="Q541" s="23"/>
      <c r="R541" s="23"/>
    </row>
    <row r="542" spans="1:18" x14ac:dyDescent="0.25">
      <c r="A542" s="24"/>
      <c r="B542" s="177"/>
      <c r="C542" s="23"/>
      <c r="D542" s="23"/>
      <c r="E542" s="23"/>
      <c r="F542" s="23"/>
      <c r="G542" s="23"/>
      <c r="H542" s="23"/>
      <c r="I542" s="23"/>
      <c r="J542" s="178"/>
      <c r="K542" s="24"/>
      <c r="L542" s="23"/>
      <c r="M542" s="24"/>
      <c r="N542" s="23"/>
      <c r="O542" s="23"/>
      <c r="P542" s="23"/>
      <c r="Q542" s="23"/>
      <c r="R542" s="23"/>
    </row>
    <row r="543" spans="1:18" x14ac:dyDescent="0.25">
      <c r="A543" s="24"/>
      <c r="B543" s="177"/>
      <c r="C543" s="23"/>
      <c r="D543" s="23"/>
      <c r="E543" s="23"/>
      <c r="F543" s="23"/>
      <c r="G543" s="23"/>
      <c r="H543" s="23"/>
      <c r="I543" s="23"/>
      <c r="J543" s="178"/>
      <c r="K543" s="24"/>
      <c r="L543" s="23"/>
      <c r="M543" s="24"/>
      <c r="N543" s="23"/>
      <c r="O543" s="23"/>
      <c r="P543" s="23"/>
      <c r="Q543" s="23"/>
      <c r="R543" s="23"/>
    </row>
    <row r="544" spans="1:18" x14ac:dyDescent="0.25">
      <c r="A544" s="24"/>
      <c r="B544" s="177"/>
      <c r="C544" s="23"/>
      <c r="D544" s="23"/>
      <c r="E544" s="23"/>
      <c r="F544" s="23"/>
      <c r="G544" s="23"/>
      <c r="H544" s="23"/>
      <c r="I544" s="23"/>
      <c r="J544" s="178"/>
      <c r="K544" s="24"/>
      <c r="L544" s="23"/>
      <c r="M544" s="24"/>
      <c r="N544" s="23"/>
      <c r="O544" s="23"/>
      <c r="P544" s="23"/>
      <c r="Q544" s="23"/>
      <c r="R544" s="23"/>
    </row>
    <row r="545" spans="1:18" x14ac:dyDescent="0.25">
      <c r="A545" s="24"/>
      <c r="B545" s="177"/>
      <c r="C545" s="23"/>
      <c r="D545" s="23"/>
      <c r="E545" s="23"/>
      <c r="F545" s="23"/>
      <c r="G545" s="23"/>
      <c r="H545" s="23"/>
      <c r="I545" s="23"/>
      <c r="J545" s="178"/>
      <c r="K545" s="24"/>
      <c r="L545" s="23"/>
      <c r="M545" s="24"/>
      <c r="N545" s="23"/>
      <c r="O545" s="23"/>
      <c r="P545" s="23"/>
      <c r="Q545" s="23"/>
      <c r="R545" s="23"/>
    </row>
    <row r="546" spans="1:18" x14ac:dyDescent="0.25">
      <c r="A546" s="24"/>
      <c r="B546" s="177"/>
      <c r="C546" s="23"/>
      <c r="D546" s="23"/>
      <c r="E546" s="23"/>
      <c r="F546" s="23"/>
      <c r="G546" s="23"/>
      <c r="H546" s="23"/>
      <c r="I546" s="23"/>
      <c r="J546" s="178"/>
      <c r="K546" s="24"/>
      <c r="L546" s="23"/>
      <c r="M546" s="24"/>
      <c r="N546" s="23"/>
      <c r="O546" s="23"/>
      <c r="P546" s="23"/>
      <c r="Q546" s="23"/>
      <c r="R546" s="23"/>
    </row>
    <row r="547" spans="1:18" x14ac:dyDescent="0.25">
      <c r="A547" s="24"/>
      <c r="B547" s="177"/>
      <c r="C547" s="23"/>
      <c r="D547" s="23"/>
      <c r="E547" s="23"/>
      <c r="F547" s="23"/>
      <c r="G547" s="23"/>
      <c r="H547" s="23"/>
      <c r="I547" s="23"/>
      <c r="J547" s="178"/>
      <c r="K547" s="24"/>
      <c r="L547" s="23"/>
      <c r="M547" s="24"/>
      <c r="N547" s="23"/>
      <c r="O547" s="23"/>
      <c r="P547" s="23"/>
      <c r="Q547" s="23"/>
      <c r="R547" s="23"/>
    </row>
    <row r="548" spans="1:18" x14ac:dyDescent="0.25">
      <c r="A548" s="24"/>
      <c r="B548" s="177"/>
      <c r="C548" s="23"/>
      <c r="D548" s="23"/>
      <c r="E548" s="23"/>
      <c r="F548" s="23"/>
      <c r="G548" s="23"/>
      <c r="H548" s="23"/>
      <c r="I548" s="23"/>
      <c r="J548" s="178"/>
      <c r="K548" s="24"/>
      <c r="L548" s="23"/>
      <c r="M548" s="24"/>
      <c r="N548" s="23"/>
      <c r="O548" s="23"/>
      <c r="P548" s="23"/>
      <c r="Q548" s="23"/>
      <c r="R548" s="23"/>
    </row>
    <row r="549" spans="1:18" x14ac:dyDescent="0.25">
      <c r="A549" s="24"/>
      <c r="B549" s="177"/>
      <c r="C549" s="23"/>
      <c r="D549" s="23"/>
      <c r="E549" s="23"/>
      <c r="F549" s="23"/>
      <c r="G549" s="23"/>
      <c r="H549" s="23"/>
      <c r="I549" s="23"/>
      <c r="J549" s="178"/>
      <c r="K549" s="24"/>
      <c r="L549" s="23"/>
      <c r="M549" s="24"/>
      <c r="N549" s="23"/>
      <c r="O549" s="23"/>
      <c r="P549" s="23"/>
      <c r="Q549" s="23"/>
      <c r="R549" s="23"/>
    </row>
    <row r="550" spans="1:18" x14ac:dyDescent="0.25">
      <c r="A550" s="24"/>
      <c r="B550" s="177"/>
      <c r="C550" s="23"/>
      <c r="D550" s="23"/>
      <c r="E550" s="23"/>
      <c r="F550" s="23"/>
      <c r="G550" s="23"/>
      <c r="H550" s="23"/>
      <c r="I550" s="23"/>
      <c r="J550" s="178"/>
      <c r="K550" s="24"/>
      <c r="L550" s="23"/>
      <c r="M550" s="24"/>
      <c r="N550" s="23"/>
      <c r="O550" s="23"/>
      <c r="P550" s="23"/>
      <c r="Q550" s="23"/>
      <c r="R550" s="23"/>
    </row>
    <row r="551" spans="1:18" x14ac:dyDescent="0.25">
      <c r="A551" s="24"/>
      <c r="B551" s="177"/>
      <c r="C551" s="23"/>
      <c r="D551" s="23"/>
      <c r="E551" s="23"/>
      <c r="F551" s="23"/>
      <c r="G551" s="23"/>
      <c r="H551" s="23"/>
      <c r="I551" s="23"/>
      <c r="J551" s="178"/>
      <c r="K551" s="24"/>
      <c r="L551" s="23"/>
      <c r="M551" s="24"/>
      <c r="N551" s="23"/>
      <c r="O551" s="23"/>
      <c r="P551" s="23"/>
      <c r="Q551" s="23"/>
      <c r="R551" s="23"/>
    </row>
    <row r="552" spans="1:18" x14ac:dyDescent="0.25">
      <c r="A552" s="24"/>
      <c r="B552" s="177"/>
      <c r="C552" s="23"/>
      <c r="D552" s="23"/>
      <c r="E552" s="23"/>
      <c r="F552" s="23"/>
      <c r="G552" s="23"/>
      <c r="H552" s="23"/>
      <c r="I552" s="23"/>
      <c r="J552" s="178"/>
      <c r="K552" s="24"/>
      <c r="L552" s="23"/>
      <c r="M552" s="24"/>
      <c r="N552" s="23"/>
      <c r="O552" s="23"/>
      <c r="P552" s="23"/>
      <c r="Q552" s="23"/>
      <c r="R552" s="23"/>
    </row>
    <row r="553" spans="1:18" x14ac:dyDescent="0.25">
      <c r="A553" s="24"/>
      <c r="B553" s="177"/>
      <c r="C553" s="23"/>
      <c r="D553" s="23"/>
      <c r="E553" s="23"/>
      <c r="F553" s="23"/>
      <c r="G553" s="23"/>
      <c r="H553" s="23"/>
      <c r="I553" s="23"/>
      <c r="J553" s="178"/>
      <c r="K553" s="24"/>
      <c r="L553" s="23"/>
      <c r="M553" s="24"/>
      <c r="N553" s="23"/>
      <c r="O553" s="23"/>
      <c r="P553" s="23"/>
      <c r="Q553" s="23"/>
      <c r="R553" s="23"/>
    </row>
    <row r="554" spans="1:18" x14ac:dyDescent="0.25">
      <c r="A554" s="24"/>
      <c r="B554" s="177"/>
      <c r="C554" s="23"/>
      <c r="D554" s="23"/>
      <c r="E554" s="23"/>
      <c r="F554" s="23"/>
      <c r="G554" s="23"/>
      <c r="H554" s="23"/>
      <c r="I554" s="23"/>
      <c r="J554" s="178"/>
      <c r="K554" s="24"/>
      <c r="L554" s="23"/>
      <c r="M554" s="24"/>
      <c r="N554" s="23"/>
      <c r="O554" s="23"/>
      <c r="P554" s="23"/>
      <c r="Q554" s="23"/>
      <c r="R554" s="23"/>
    </row>
    <row r="555" spans="1:18" x14ac:dyDescent="0.25">
      <c r="A555" s="24"/>
      <c r="B555" s="177"/>
      <c r="C555" s="23"/>
      <c r="D555" s="23"/>
      <c r="E555" s="23"/>
      <c r="F555" s="23"/>
      <c r="G555" s="23"/>
      <c r="H555" s="23"/>
      <c r="I555" s="23"/>
      <c r="J555" s="178"/>
      <c r="K555" s="24"/>
      <c r="L555" s="23"/>
      <c r="M555" s="24"/>
      <c r="N555" s="23"/>
      <c r="O555" s="23"/>
      <c r="P555" s="23"/>
      <c r="Q555" s="23"/>
      <c r="R555" s="23"/>
    </row>
    <row r="556" spans="1:18" x14ac:dyDescent="0.25">
      <c r="A556" s="24"/>
      <c r="B556" s="177"/>
      <c r="C556" s="23"/>
      <c r="D556" s="23"/>
      <c r="E556" s="23"/>
      <c r="F556" s="23"/>
      <c r="G556" s="23"/>
      <c r="H556" s="23"/>
      <c r="I556" s="23"/>
      <c r="J556" s="178"/>
      <c r="K556" s="24"/>
      <c r="L556" s="23"/>
      <c r="M556" s="24"/>
      <c r="N556" s="23"/>
      <c r="O556" s="23"/>
      <c r="P556" s="23"/>
      <c r="Q556" s="23"/>
      <c r="R556" s="23"/>
    </row>
    <row r="557" spans="1:18" x14ac:dyDescent="0.25">
      <c r="A557" s="24"/>
      <c r="B557" s="177"/>
      <c r="C557" s="23"/>
      <c r="D557" s="23"/>
      <c r="E557" s="23"/>
      <c r="F557" s="23"/>
      <c r="G557" s="23"/>
      <c r="H557" s="23"/>
      <c r="I557" s="23"/>
      <c r="J557" s="178"/>
      <c r="K557" s="24"/>
      <c r="L557" s="23"/>
      <c r="M557" s="24"/>
      <c r="N557" s="23"/>
      <c r="O557" s="23"/>
      <c r="P557" s="23"/>
      <c r="Q557" s="23"/>
      <c r="R557" s="23"/>
    </row>
    <row r="558" spans="1:18" x14ac:dyDescent="0.25">
      <c r="A558" s="24"/>
      <c r="B558" s="177"/>
      <c r="C558" s="23"/>
      <c r="D558" s="23"/>
      <c r="E558" s="23"/>
      <c r="F558" s="23"/>
      <c r="G558" s="23"/>
      <c r="H558" s="23"/>
      <c r="I558" s="23"/>
      <c r="J558" s="178"/>
      <c r="K558" s="24"/>
      <c r="L558" s="23"/>
      <c r="M558" s="24"/>
      <c r="N558" s="23"/>
      <c r="O558" s="23"/>
      <c r="P558" s="23"/>
      <c r="Q558" s="23"/>
      <c r="R558" s="23"/>
    </row>
    <row r="559" spans="1:18" x14ac:dyDescent="0.25">
      <c r="A559" s="24"/>
      <c r="B559" s="177"/>
      <c r="C559" s="23"/>
      <c r="D559" s="23"/>
      <c r="E559" s="23"/>
      <c r="F559" s="23"/>
      <c r="G559" s="23"/>
      <c r="H559" s="23"/>
      <c r="I559" s="23"/>
      <c r="J559" s="178"/>
      <c r="K559" s="24"/>
      <c r="L559" s="23"/>
      <c r="M559" s="24"/>
      <c r="N559" s="23"/>
      <c r="O559" s="23"/>
      <c r="P559" s="23"/>
      <c r="Q559" s="23"/>
      <c r="R559" s="23"/>
    </row>
    <row r="560" spans="1:18" x14ac:dyDescent="0.25">
      <c r="A560" s="24"/>
      <c r="B560" s="177"/>
      <c r="C560" s="23"/>
      <c r="D560" s="23"/>
      <c r="E560" s="23"/>
      <c r="F560" s="23"/>
      <c r="G560" s="23"/>
      <c r="H560" s="23"/>
      <c r="I560" s="23"/>
      <c r="J560" s="178"/>
      <c r="K560" s="24"/>
      <c r="L560" s="23"/>
      <c r="M560" s="24"/>
      <c r="N560" s="23"/>
      <c r="O560" s="23"/>
      <c r="P560" s="23"/>
      <c r="Q560" s="23"/>
      <c r="R560" s="23"/>
    </row>
    <row r="561" spans="1:18" x14ac:dyDescent="0.25">
      <c r="A561" s="24"/>
      <c r="B561" s="177"/>
      <c r="C561" s="23"/>
      <c r="D561" s="23"/>
      <c r="E561" s="23"/>
      <c r="F561" s="23"/>
      <c r="G561" s="23"/>
      <c r="H561" s="23"/>
      <c r="I561" s="23"/>
      <c r="J561" s="178"/>
      <c r="K561" s="24"/>
      <c r="L561" s="23"/>
      <c r="M561" s="24"/>
      <c r="N561" s="23"/>
      <c r="O561" s="23"/>
      <c r="P561" s="23"/>
      <c r="Q561" s="23"/>
      <c r="R561" s="23"/>
    </row>
    <row r="562" spans="1:18" x14ac:dyDescent="0.25">
      <c r="A562" s="24"/>
      <c r="B562" s="177"/>
      <c r="C562" s="23"/>
      <c r="D562" s="23"/>
      <c r="E562" s="23"/>
      <c r="F562" s="23"/>
      <c r="G562" s="23"/>
      <c r="H562" s="23"/>
      <c r="I562" s="23"/>
      <c r="J562" s="178"/>
      <c r="K562" s="24"/>
      <c r="L562" s="23"/>
      <c r="M562" s="24"/>
      <c r="N562" s="23"/>
      <c r="O562" s="23"/>
      <c r="P562" s="23"/>
      <c r="Q562" s="23"/>
      <c r="R562" s="23"/>
    </row>
    <row r="563" spans="1:18" x14ac:dyDescent="0.25">
      <c r="A563" s="24"/>
      <c r="B563" s="177"/>
      <c r="C563" s="23"/>
      <c r="D563" s="23"/>
      <c r="E563" s="23"/>
      <c r="F563" s="23"/>
      <c r="G563" s="23"/>
      <c r="H563" s="23"/>
      <c r="I563" s="23"/>
      <c r="J563" s="178"/>
      <c r="K563" s="24"/>
      <c r="L563" s="23"/>
      <c r="M563" s="24"/>
      <c r="N563" s="23"/>
      <c r="O563" s="23"/>
      <c r="P563" s="23"/>
      <c r="Q563" s="23"/>
      <c r="R563" s="23"/>
    </row>
    <row r="564" spans="1:18" x14ac:dyDescent="0.25">
      <c r="A564" s="24"/>
      <c r="B564" s="177"/>
      <c r="C564" s="23"/>
      <c r="D564" s="23"/>
      <c r="E564" s="23"/>
      <c r="F564" s="23"/>
      <c r="G564" s="23"/>
      <c r="H564" s="23"/>
      <c r="I564" s="23"/>
      <c r="J564" s="178"/>
      <c r="K564" s="24"/>
      <c r="L564" s="23"/>
      <c r="M564" s="24"/>
      <c r="N564" s="23"/>
      <c r="O564" s="23"/>
      <c r="P564" s="23"/>
      <c r="Q564" s="23"/>
      <c r="R564" s="23"/>
    </row>
    <row r="565" spans="1:18" x14ac:dyDescent="0.25">
      <c r="A565" s="24"/>
      <c r="B565" s="177"/>
      <c r="C565" s="23"/>
      <c r="D565" s="23"/>
      <c r="E565" s="23"/>
      <c r="F565" s="23"/>
      <c r="G565" s="23"/>
      <c r="H565" s="23"/>
      <c r="I565" s="23"/>
      <c r="J565" s="178"/>
      <c r="K565" s="24"/>
      <c r="L565" s="23"/>
      <c r="M565" s="24"/>
      <c r="N565" s="23"/>
      <c r="O565" s="23"/>
      <c r="P565" s="23"/>
      <c r="Q565" s="23"/>
      <c r="R565" s="23"/>
    </row>
    <row r="566" spans="1:18" x14ac:dyDescent="0.25">
      <c r="A566" s="24"/>
      <c r="B566" s="177"/>
      <c r="C566" s="23"/>
      <c r="D566" s="23"/>
      <c r="E566" s="23"/>
      <c r="F566" s="23"/>
      <c r="G566" s="23"/>
      <c r="H566" s="23"/>
      <c r="I566" s="23"/>
      <c r="J566" s="178"/>
      <c r="K566" s="24"/>
      <c r="L566" s="23"/>
      <c r="M566" s="24"/>
      <c r="N566" s="23"/>
      <c r="O566" s="23"/>
      <c r="P566" s="23"/>
      <c r="Q566" s="23"/>
      <c r="R566" s="23"/>
    </row>
    <row r="567" spans="1:18" x14ac:dyDescent="0.25">
      <c r="A567" s="24"/>
      <c r="B567" s="177"/>
      <c r="C567" s="23"/>
      <c r="D567" s="23"/>
      <c r="E567" s="23"/>
      <c r="F567" s="23"/>
      <c r="G567" s="23"/>
      <c r="H567" s="23"/>
      <c r="I567" s="23"/>
      <c r="J567" s="178"/>
      <c r="K567" s="24"/>
      <c r="L567" s="23"/>
      <c r="M567" s="24"/>
      <c r="N567" s="23"/>
      <c r="O567" s="23"/>
      <c r="P567" s="23"/>
      <c r="Q567" s="23"/>
      <c r="R567" s="23"/>
    </row>
    <row r="568" spans="1:18" x14ac:dyDescent="0.25">
      <c r="A568" s="24"/>
      <c r="B568" s="177"/>
      <c r="C568" s="23"/>
      <c r="D568" s="23"/>
      <c r="E568" s="23"/>
      <c r="F568" s="23"/>
      <c r="G568" s="23"/>
      <c r="H568" s="23"/>
      <c r="I568" s="23"/>
      <c r="J568" s="178"/>
      <c r="K568" s="24"/>
      <c r="L568" s="23"/>
      <c r="M568" s="24"/>
      <c r="N568" s="23"/>
      <c r="O568" s="23"/>
      <c r="P568" s="23"/>
      <c r="Q568" s="23"/>
      <c r="R568" s="23"/>
    </row>
    <row r="569" spans="1:18" x14ac:dyDescent="0.25">
      <c r="A569" s="24"/>
      <c r="B569" s="177"/>
      <c r="C569" s="23"/>
      <c r="D569" s="23"/>
      <c r="E569" s="23"/>
      <c r="F569" s="23"/>
      <c r="G569" s="23"/>
      <c r="H569" s="23"/>
      <c r="I569" s="23"/>
      <c r="J569" s="178"/>
      <c r="K569" s="24"/>
      <c r="L569" s="23"/>
      <c r="M569" s="24"/>
      <c r="N569" s="23"/>
      <c r="O569" s="23"/>
      <c r="P569" s="23"/>
      <c r="Q569" s="23"/>
      <c r="R569" s="23"/>
    </row>
    <row r="570" spans="1:18" x14ac:dyDescent="0.25">
      <c r="A570" s="24"/>
      <c r="B570" s="177"/>
      <c r="C570" s="23"/>
      <c r="D570" s="23"/>
      <c r="E570" s="23"/>
      <c r="F570" s="23"/>
      <c r="G570" s="23"/>
      <c r="H570" s="23"/>
      <c r="I570" s="23"/>
      <c r="J570" s="178"/>
      <c r="K570" s="24"/>
      <c r="L570" s="23"/>
      <c r="M570" s="24"/>
      <c r="N570" s="23"/>
      <c r="O570" s="23"/>
      <c r="P570" s="23"/>
      <c r="Q570" s="23"/>
      <c r="R570" s="23"/>
    </row>
    <row r="571" spans="1:18" x14ac:dyDescent="0.25">
      <c r="A571" s="24"/>
      <c r="B571" s="177"/>
      <c r="C571" s="23"/>
      <c r="D571" s="23"/>
      <c r="E571" s="23"/>
      <c r="F571" s="23"/>
      <c r="G571" s="23"/>
      <c r="H571" s="23"/>
      <c r="I571" s="23"/>
      <c r="J571" s="178"/>
      <c r="K571" s="24"/>
      <c r="L571" s="23"/>
      <c r="M571" s="24"/>
      <c r="N571" s="23"/>
      <c r="O571" s="23"/>
      <c r="P571" s="23"/>
      <c r="Q571" s="23"/>
      <c r="R571" s="23"/>
    </row>
    <row r="572" spans="1:18" x14ac:dyDescent="0.25">
      <c r="A572" s="24"/>
      <c r="B572" s="177"/>
      <c r="C572" s="23"/>
      <c r="D572" s="23"/>
      <c r="E572" s="23"/>
      <c r="F572" s="23"/>
      <c r="G572" s="23"/>
      <c r="H572" s="23"/>
      <c r="I572" s="23"/>
      <c r="J572" s="178"/>
      <c r="K572" s="24"/>
      <c r="L572" s="23"/>
      <c r="M572" s="24"/>
      <c r="N572" s="23"/>
      <c r="O572" s="23"/>
      <c r="P572" s="23"/>
      <c r="Q572" s="23"/>
      <c r="R572" s="23"/>
    </row>
    <row r="573" spans="1:18" x14ac:dyDescent="0.25">
      <c r="A573" s="24"/>
      <c r="B573" s="177"/>
      <c r="C573" s="23"/>
      <c r="D573" s="23"/>
      <c r="E573" s="23"/>
      <c r="F573" s="23"/>
      <c r="G573" s="23"/>
      <c r="H573" s="23"/>
      <c r="I573" s="23"/>
      <c r="J573" s="178"/>
      <c r="K573" s="24"/>
      <c r="L573" s="23"/>
      <c r="M573" s="24"/>
      <c r="N573" s="23"/>
      <c r="O573" s="23"/>
      <c r="P573" s="23"/>
      <c r="Q573" s="23"/>
      <c r="R573" s="23"/>
    </row>
    <row r="574" spans="1:18" x14ac:dyDescent="0.25">
      <c r="A574" s="24"/>
      <c r="B574" s="177"/>
      <c r="C574" s="23"/>
      <c r="D574" s="23"/>
      <c r="E574" s="23"/>
      <c r="F574" s="23"/>
      <c r="G574" s="23"/>
      <c r="H574" s="23"/>
      <c r="I574" s="23"/>
      <c r="J574" s="178"/>
      <c r="K574" s="24"/>
      <c r="L574" s="23"/>
      <c r="M574" s="24"/>
      <c r="N574" s="23"/>
      <c r="O574" s="23"/>
      <c r="P574" s="23"/>
      <c r="Q574" s="23"/>
      <c r="R574" s="23"/>
    </row>
    <row r="575" spans="1:18" x14ac:dyDescent="0.25">
      <c r="A575" s="24"/>
      <c r="B575" s="177"/>
      <c r="C575" s="23"/>
      <c r="D575" s="23"/>
      <c r="E575" s="23"/>
      <c r="F575" s="23"/>
      <c r="G575" s="23"/>
      <c r="H575" s="23"/>
      <c r="I575" s="23"/>
      <c r="J575" s="178"/>
      <c r="K575" s="24"/>
      <c r="L575" s="23"/>
      <c r="M575" s="24"/>
      <c r="N575" s="23"/>
      <c r="O575" s="23"/>
      <c r="P575" s="23"/>
      <c r="Q575" s="23"/>
      <c r="R575" s="23"/>
    </row>
    <row r="576" spans="1:18" x14ac:dyDescent="0.25">
      <c r="A576" s="24"/>
      <c r="B576" s="177"/>
      <c r="C576" s="23"/>
      <c r="D576" s="23"/>
      <c r="E576" s="23"/>
      <c r="F576" s="23"/>
      <c r="G576" s="23"/>
      <c r="H576" s="23"/>
      <c r="I576" s="23"/>
      <c r="J576" s="178"/>
      <c r="K576" s="24"/>
      <c r="L576" s="23"/>
      <c r="M576" s="24"/>
      <c r="N576" s="23"/>
      <c r="O576" s="23"/>
      <c r="P576" s="23"/>
      <c r="Q576" s="23"/>
      <c r="R576" s="23"/>
    </row>
    <row r="577" spans="1:18" x14ac:dyDescent="0.25">
      <c r="A577" s="24"/>
      <c r="B577" s="177"/>
      <c r="C577" s="23"/>
      <c r="D577" s="23"/>
      <c r="E577" s="23"/>
      <c r="F577" s="23"/>
      <c r="G577" s="23"/>
      <c r="H577" s="23"/>
      <c r="I577" s="23"/>
      <c r="J577" s="178"/>
      <c r="K577" s="24"/>
      <c r="L577" s="23"/>
      <c r="M577" s="24"/>
      <c r="N577" s="23"/>
      <c r="O577" s="23"/>
      <c r="P577" s="23"/>
      <c r="Q577" s="23"/>
      <c r="R577" s="23"/>
    </row>
    <row r="578" spans="1:18" x14ac:dyDescent="0.25">
      <c r="A578" s="24"/>
      <c r="B578" s="177"/>
      <c r="C578" s="23"/>
      <c r="D578" s="23"/>
      <c r="E578" s="23"/>
      <c r="F578" s="23"/>
      <c r="G578" s="23"/>
      <c r="H578" s="23"/>
      <c r="I578" s="23"/>
      <c r="J578" s="178"/>
      <c r="K578" s="24"/>
      <c r="L578" s="23"/>
      <c r="M578" s="24"/>
      <c r="N578" s="23"/>
      <c r="O578" s="23"/>
      <c r="P578" s="23"/>
      <c r="Q578" s="23"/>
      <c r="R578" s="23"/>
    </row>
    <row r="579" spans="1:18" x14ac:dyDescent="0.25">
      <c r="A579" s="24"/>
      <c r="B579" s="177"/>
      <c r="C579" s="23"/>
      <c r="D579" s="23"/>
      <c r="E579" s="23"/>
      <c r="F579" s="23"/>
      <c r="G579" s="23"/>
      <c r="H579" s="23"/>
      <c r="I579" s="23"/>
      <c r="J579" s="178"/>
      <c r="K579" s="24"/>
      <c r="L579" s="23"/>
      <c r="M579" s="24"/>
      <c r="N579" s="23"/>
      <c r="O579" s="23"/>
      <c r="P579" s="23"/>
      <c r="Q579" s="23"/>
      <c r="R579" s="23"/>
    </row>
    <row r="580" spans="1:18" x14ac:dyDescent="0.25">
      <c r="A580" s="24"/>
      <c r="B580" s="177"/>
      <c r="C580" s="23"/>
      <c r="D580" s="23"/>
      <c r="E580" s="23"/>
      <c r="F580" s="23"/>
      <c r="G580" s="23"/>
      <c r="H580" s="23"/>
      <c r="I580" s="23"/>
      <c r="J580" s="178"/>
      <c r="K580" s="24"/>
      <c r="L580" s="23"/>
      <c r="M580" s="24"/>
      <c r="N580" s="23"/>
      <c r="O580" s="23"/>
      <c r="P580" s="23"/>
      <c r="Q580" s="23"/>
      <c r="R580" s="23"/>
    </row>
    <row r="581" spans="1:18" x14ac:dyDescent="0.25">
      <c r="A581" s="24"/>
      <c r="B581" s="177"/>
      <c r="C581" s="23"/>
      <c r="D581" s="23"/>
      <c r="E581" s="23"/>
      <c r="F581" s="23"/>
      <c r="G581" s="23"/>
      <c r="H581" s="23"/>
      <c r="I581" s="23"/>
      <c r="J581" s="178"/>
      <c r="K581" s="24"/>
      <c r="L581" s="23"/>
      <c r="M581" s="24"/>
      <c r="N581" s="23"/>
      <c r="O581" s="23"/>
      <c r="P581" s="23"/>
      <c r="Q581" s="23"/>
      <c r="R581" s="23"/>
    </row>
    <row r="582" spans="1:18" x14ac:dyDescent="0.25">
      <c r="A582" s="24"/>
      <c r="B582" s="177"/>
      <c r="C582" s="23"/>
      <c r="D582" s="23"/>
      <c r="E582" s="23"/>
      <c r="F582" s="23"/>
      <c r="G582" s="23"/>
      <c r="H582" s="23"/>
      <c r="I582" s="23"/>
      <c r="J582" s="178"/>
      <c r="K582" s="24"/>
      <c r="L582" s="23"/>
      <c r="M582" s="24"/>
      <c r="N582" s="23"/>
      <c r="O582" s="23"/>
      <c r="P582" s="23"/>
      <c r="Q582" s="23"/>
      <c r="R582" s="23"/>
    </row>
    <row r="583" spans="1:18" x14ac:dyDescent="0.25">
      <c r="A583" s="24"/>
      <c r="B583" s="177"/>
      <c r="C583" s="23"/>
      <c r="D583" s="23"/>
      <c r="E583" s="23"/>
      <c r="F583" s="23"/>
      <c r="G583" s="23"/>
      <c r="H583" s="23"/>
      <c r="I583" s="23"/>
      <c r="J583" s="178"/>
      <c r="K583" s="24"/>
      <c r="L583" s="23"/>
      <c r="M583" s="24"/>
      <c r="N583" s="23"/>
      <c r="O583" s="23"/>
      <c r="P583" s="23"/>
      <c r="Q583" s="23"/>
      <c r="R583" s="23"/>
    </row>
    <row r="584" spans="1:18" x14ac:dyDescent="0.25">
      <c r="A584" s="24"/>
      <c r="B584" s="177"/>
      <c r="C584" s="23"/>
      <c r="D584" s="23"/>
      <c r="E584" s="23"/>
      <c r="F584" s="23"/>
      <c r="G584" s="23"/>
      <c r="H584" s="23"/>
      <c r="I584" s="23"/>
      <c r="J584" s="178"/>
      <c r="K584" s="24"/>
      <c r="L584" s="23"/>
      <c r="M584" s="24"/>
      <c r="N584" s="23"/>
      <c r="O584" s="23"/>
      <c r="P584" s="23"/>
      <c r="Q584" s="23"/>
      <c r="R584" s="23"/>
    </row>
    <row r="585" spans="1:18" x14ac:dyDescent="0.25">
      <c r="A585" s="24"/>
      <c r="B585" s="177"/>
      <c r="C585" s="23"/>
      <c r="D585" s="23"/>
      <c r="E585" s="23"/>
      <c r="F585" s="23"/>
      <c r="G585" s="23"/>
      <c r="H585" s="23"/>
      <c r="I585" s="23"/>
      <c r="J585" s="178"/>
      <c r="K585" s="24"/>
      <c r="L585" s="23"/>
      <c r="M585" s="24"/>
      <c r="N585" s="23"/>
      <c r="O585" s="23"/>
      <c r="P585" s="23"/>
      <c r="Q585" s="23"/>
      <c r="R585" s="23"/>
    </row>
    <row r="586" spans="1:18" x14ac:dyDescent="0.25">
      <c r="A586" s="24"/>
      <c r="B586" s="177"/>
      <c r="C586" s="23"/>
      <c r="D586" s="23"/>
      <c r="E586" s="23"/>
      <c r="F586" s="23"/>
      <c r="G586" s="23"/>
      <c r="H586" s="23"/>
      <c r="I586" s="23"/>
      <c r="J586" s="178"/>
      <c r="K586" s="24"/>
      <c r="L586" s="23"/>
      <c r="M586" s="24"/>
      <c r="N586" s="23"/>
      <c r="O586" s="23"/>
      <c r="P586" s="23"/>
      <c r="Q586" s="23"/>
      <c r="R586" s="23"/>
    </row>
    <row r="587" spans="1:18" x14ac:dyDescent="0.25">
      <c r="A587" s="24"/>
      <c r="B587" s="177"/>
      <c r="C587" s="23"/>
      <c r="D587" s="23"/>
      <c r="E587" s="23"/>
      <c r="F587" s="23"/>
      <c r="G587" s="23"/>
      <c r="H587" s="23"/>
      <c r="I587" s="23"/>
      <c r="J587" s="178"/>
      <c r="K587" s="24"/>
      <c r="L587" s="23"/>
      <c r="M587" s="24"/>
      <c r="N587" s="23"/>
      <c r="O587" s="23"/>
      <c r="P587" s="23"/>
      <c r="Q587" s="23"/>
      <c r="R587" s="23"/>
    </row>
    <row r="588" spans="1:18" x14ac:dyDescent="0.25">
      <c r="A588" s="24"/>
      <c r="B588" s="177"/>
      <c r="C588" s="23"/>
      <c r="D588" s="23"/>
      <c r="E588" s="23"/>
      <c r="F588" s="23"/>
      <c r="G588" s="23"/>
      <c r="H588" s="23"/>
      <c r="I588" s="23"/>
      <c r="J588" s="178"/>
      <c r="K588" s="24"/>
      <c r="L588" s="23"/>
      <c r="M588" s="24"/>
      <c r="N588" s="23"/>
      <c r="O588" s="23"/>
      <c r="P588" s="23"/>
      <c r="Q588" s="23"/>
      <c r="R588" s="23"/>
    </row>
    <row r="589" spans="1:18" x14ac:dyDescent="0.25">
      <c r="A589" s="24"/>
      <c r="B589" s="177"/>
      <c r="C589" s="23"/>
      <c r="D589" s="23"/>
      <c r="E589" s="23"/>
      <c r="F589" s="23"/>
      <c r="G589" s="23"/>
      <c r="H589" s="23"/>
      <c r="I589" s="23"/>
      <c r="J589" s="178"/>
      <c r="K589" s="24"/>
      <c r="L589" s="23"/>
      <c r="M589" s="24"/>
      <c r="N589" s="23"/>
      <c r="O589" s="23"/>
      <c r="P589" s="23"/>
      <c r="Q589" s="23"/>
      <c r="R589" s="23"/>
    </row>
    <row r="590" spans="1:18" x14ac:dyDescent="0.25">
      <c r="A590" s="24"/>
      <c r="B590" s="177"/>
      <c r="C590" s="23"/>
      <c r="D590" s="23"/>
      <c r="E590" s="23"/>
      <c r="F590" s="23"/>
      <c r="G590" s="23"/>
      <c r="H590" s="23"/>
      <c r="I590" s="23"/>
      <c r="J590" s="178"/>
      <c r="K590" s="24"/>
      <c r="L590" s="23"/>
      <c r="M590" s="24"/>
      <c r="N590" s="23"/>
      <c r="O590" s="23"/>
      <c r="P590" s="23"/>
      <c r="Q590" s="23"/>
      <c r="R590" s="23"/>
    </row>
    <row r="591" spans="1:18" x14ac:dyDescent="0.25">
      <c r="A591" s="24"/>
      <c r="B591" s="177"/>
      <c r="C591" s="23"/>
      <c r="D591" s="23"/>
      <c r="E591" s="23"/>
      <c r="F591" s="23"/>
      <c r="G591" s="23"/>
      <c r="H591" s="23"/>
      <c r="I591" s="23"/>
      <c r="J591" s="178"/>
      <c r="K591" s="24"/>
      <c r="L591" s="23"/>
      <c r="M591" s="24"/>
      <c r="N591" s="23"/>
      <c r="O591" s="23"/>
      <c r="P591" s="23"/>
      <c r="Q591" s="23"/>
      <c r="R591" s="23"/>
    </row>
    <row r="592" spans="1:18" x14ac:dyDescent="0.25">
      <c r="A592" s="24"/>
      <c r="B592" s="177"/>
      <c r="C592" s="23"/>
      <c r="D592" s="23"/>
      <c r="E592" s="23"/>
      <c r="F592" s="23"/>
      <c r="G592" s="23"/>
      <c r="H592" s="23"/>
      <c r="I592" s="23"/>
      <c r="J592" s="178"/>
      <c r="K592" s="24"/>
      <c r="L592" s="23"/>
      <c r="M592" s="24"/>
      <c r="N592" s="23"/>
      <c r="O592" s="23"/>
      <c r="P592" s="23"/>
      <c r="Q592" s="23"/>
      <c r="R592" s="23"/>
    </row>
    <row r="593" spans="1:18" x14ac:dyDescent="0.25">
      <c r="A593" s="24"/>
      <c r="B593" s="177"/>
      <c r="C593" s="23"/>
      <c r="D593" s="23"/>
      <c r="E593" s="23"/>
      <c r="F593" s="23"/>
      <c r="G593" s="23"/>
      <c r="H593" s="23"/>
      <c r="I593" s="23"/>
      <c r="J593" s="178"/>
      <c r="K593" s="24"/>
      <c r="L593" s="23"/>
      <c r="M593" s="24"/>
      <c r="N593" s="23"/>
      <c r="O593" s="23"/>
      <c r="P593" s="23"/>
      <c r="Q593" s="23"/>
      <c r="R593" s="23"/>
    </row>
    <row r="594" spans="1:18" x14ac:dyDescent="0.25">
      <c r="A594" s="24"/>
      <c r="B594" s="177"/>
      <c r="C594" s="23"/>
      <c r="D594" s="23"/>
      <c r="E594" s="23"/>
      <c r="F594" s="23"/>
      <c r="G594" s="23"/>
      <c r="H594" s="23"/>
      <c r="I594" s="23"/>
      <c r="J594" s="178"/>
      <c r="K594" s="24"/>
      <c r="L594" s="23"/>
      <c r="M594" s="24"/>
      <c r="N594" s="23"/>
      <c r="O594" s="23"/>
      <c r="P594" s="23"/>
      <c r="Q594" s="23"/>
      <c r="R594" s="23"/>
    </row>
    <row r="595" spans="1:18" x14ac:dyDescent="0.25">
      <c r="A595" s="24"/>
      <c r="B595" s="177"/>
      <c r="C595" s="23"/>
      <c r="D595" s="23"/>
      <c r="E595" s="23"/>
      <c r="F595" s="23"/>
      <c r="G595" s="23"/>
      <c r="H595" s="23"/>
      <c r="I595" s="23"/>
      <c r="J595" s="178"/>
      <c r="K595" s="24"/>
      <c r="L595" s="23"/>
      <c r="M595" s="24"/>
      <c r="N595" s="23"/>
      <c r="O595" s="23"/>
      <c r="P595" s="23"/>
      <c r="Q595" s="23"/>
      <c r="R595" s="23"/>
    </row>
    <row r="596" spans="1:18" x14ac:dyDescent="0.25">
      <c r="A596" s="24"/>
      <c r="B596" s="177"/>
      <c r="C596" s="23"/>
      <c r="D596" s="23"/>
      <c r="E596" s="23"/>
      <c r="F596" s="23"/>
      <c r="G596" s="23"/>
      <c r="H596" s="23"/>
      <c r="I596" s="23"/>
      <c r="J596" s="178"/>
      <c r="K596" s="24"/>
      <c r="L596" s="23"/>
      <c r="M596" s="24"/>
      <c r="N596" s="23"/>
      <c r="O596" s="23"/>
      <c r="P596" s="23"/>
      <c r="Q596" s="23"/>
      <c r="R596" s="23"/>
    </row>
    <row r="597" spans="1:18" x14ac:dyDescent="0.25">
      <c r="A597" s="24"/>
      <c r="B597" s="177"/>
      <c r="C597" s="23"/>
      <c r="D597" s="23"/>
      <c r="E597" s="23"/>
      <c r="F597" s="23"/>
      <c r="G597" s="23"/>
      <c r="H597" s="23"/>
      <c r="I597" s="23"/>
      <c r="J597" s="178"/>
      <c r="K597" s="24"/>
      <c r="L597" s="23"/>
      <c r="M597" s="24"/>
      <c r="N597" s="23"/>
      <c r="O597" s="23"/>
      <c r="P597" s="23"/>
      <c r="Q597" s="23"/>
      <c r="R597" s="23"/>
    </row>
    <row r="598" spans="1:18" x14ac:dyDescent="0.25">
      <c r="A598" s="24"/>
      <c r="B598" s="177"/>
      <c r="C598" s="23"/>
      <c r="D598" s="23"/>
      <c r="E598" s="23"/>
      <c r="F598" s="23"/>
      <c r="G598" s="23"/>
      <c r="H598" s="23"/>
      <c r="I598" s="23"/>
      <c r="J598" s="178"/>
      <c r="K598" s="24"/>
      <c r="L598" s="23"/>
      <c r="M598" s="24"/>
      <c r="N598" s="23"/>
      <c r="O598" s="23"/>
      <c r="P598" s="23"/>
      <c r="Q598" s="23"/>
      <c r="R598" s="23"/>
    </row>
    <row r="599" spans="1:18" x14ac:dyDescent="0.25">
      <c r="A599" s="24"/>
      <c r="B599" s="177"/>
      <c r="C599" s="23"/>
      <c r="D599" s="23"/>
      <c r="E599" s="23"/>
      <c r="F599" s="23"/>
      <c r="G599" s="23"/>
      <c r="H599" s="23"/>
      <c r="I599" s="23"/>
      <c r="J599" s="178"/>
      <c r="K599" s="24"/>
      <c r="L599" s="23"/>
      <c r="M599" s="24"/>
      <c r="N599" s="23"/>
      <c r="O599" s="23"/>
      <c r="P599" s="23"/>
      <c r="Q599" s="23"/>
      <c r="R599" s="23"/>
    </row>
    <row r="600" spans="1:18" x14ac:dyDescent="0.25">
      <c r="A600" s="24"/>
      <c r="B600" s="177"/>
      <c r="C600" s="23"/>
      <c r="D600" s="23"/>
      <c r="E600" s="23"/>
      <c r="F600" s="23"/>
      <c r="G600" s="23"/>
      <c r="H600" s="23"/>
      <c r="I600" s="23"/>
      <c r="J600" s="178"/>
      <c r="K600" s="24"/>
      <c r="L600" s="23"/>
      <c r="M600" s="24"/>
      <c r="N600" s="23"/>
      <c r="O600" s="23"/>
      <c r="P600" s="23"/>
      <c r="Q600" s="23"/>
      <c r="R600" s="23"/>
    </row>
    <row r="601" spans="1:18" x14ac:dyDescent="0.25">
      <c r="A601" s="24"/>
      <c r="B601" s="177"/>
      <c r="C601" s="23"/>
      <c r="D601" s="23"/>
      <c r="E601" s="23"/>
      <c r="F601" s="23"/>
      <c r="G601" s="23"/>
      <c r="H601" s="23"/>
      <c r="I601" s="23"/>
      <c r="J601" s="178"/>
      <c r="K601" s="24"/>
      <c r="L601" s="23"/>
      <c r="M601" s="24"/>
      <c r="N601" s="23"/>
      <c r="O601" s="23"/>
      <c r="P601" s="23"/>
      <c r="Q601" s="23"/>
      <c r="R601" s="23"/>
    </row>
    <row r="602" spans="1:18" x14ac:dyDescent="0.25">
      <c r="A602" s="24"/>
      <c r="B602" s="177"/>
      <c r="C602" s="23"/>
      <c r="D602" s="23"/>
      <c r="E602" s="23"/>
      <c r="F602" s="23"/>
      <c r="G602" s="23"/>
      <c r="H602" s="23"/>
      <c r="I602" s="23"/>
      <c r="J602" s="178"/>
      <c r="K602" s="24"/>
      <c r="L602" s="23"/>
      <c r="M602" s="24"/>
      <c r="N602" s="23"/>
      <c r="O602" s="23"/>
      <c r="P602" s="23"/>
      <c r="Q602" s="23"/>
      <c r="R602" s="23"/>
    </row>
    <row r="603" spans="1:18" x14ac:dyDescent="0.25">
      <c r="A603" s="24"/>
      <c r="B603" s="177"/>
      <c r="C603" s="23"/>
      <c r="D603" s="23"/>
      <c r="E603" s="23"/>
      <c r="F603" s="23"/>
      <c r="G603" s="23"/>
      <c r="H603" s="23"/>
      <c r="I603" s="23"/>
      <c r="J603" s="178"/>
      <c r="K603" s="24"/>
      <c r="L603" s="23"/>
      <c r="M603" s="24"/>
      <c r="N603" s="23"/>
      <c r="O603" s="23"/>
      <c r="P603" s="23"/>
      <c r="Q603" s="23"/>
      <c r="R603" s="23"/>
    </row>
    <row r="604" spans="1:18" x14ac:dyDescent="0.25">
      <c r="A604" s="24"/>
      <c r="B604" s="177"/>
      <c r="C604" s="23"/>
      <c r="D604" s="23"/>
      <c r="E604" s="23"/>
      <c r="F604" s="23"/>
      <c r="G604" s="23"/>
      <c r="H604" s="23"/>
      <c r="I604" s="23"/>
      <c r="J604" s="178"/>
      <c r="K604" s="24"/>
      <c r="L604" s="23"/>
      <c r="M604" s="24"/>
      <c r="N604" s="23"/>
      <c r="O604" s="23"/>
      <c r="P604" s="23"/>
      <c r="Q604" s="23"/>
      <c r="R604" s="23"/>
    </row>
    <row r="605" spans="1:18" x14ac:dyDescent="0.25">
      <c r="A605" s="24"/>
      <c r="B605" s="177"/>
      <c r="C605" s="23"/>
      <c r="D605" s="23"/>
      <c r="E605" s="23"/>
      <c r="F605" s="23"/>
      <c r="G605" s="23"/>
      <c r="H605" s="23"/>
      <c r="I605" s="23"/>
      <c r="J605" s="178"/>
      <c r="K605" s="24"/>
      <c r="L605" s="23"/>
      <c r="M605" s="24"/>
      <c r="N605" s="23"/>
      <c r="O605" s="23"/>
      <c r="P605" s="23"/>
      <c r="Q605" s="23"/>
      <c r="R605" s="23"/>
    </row>
    <row r="606" spans="1:18" x14ac:dyDescent="0.25">
      <c r="A606" s="24"/>
      <c r="B606" s="177"/>
      <c r="C606" s="23"/>
      <c r="D606" s="23"/>
      <c r="E606" s="23"/>
      <c r="F606" s="23"/>
      <c r="G606" s="23"/>
      <c r="H606" s="23"/>
      <c r="I606" s="23"/>
      <c r="J606" s="178"/>
      <c r="K606" s="24"/>
      <c r="L606" s="23"/>
      <c r="M606" s="24"/>
      <c r="N606" s="23"/>
      <c r="O606" s="23"/>
      <c r="P606" s="23"/>
      <c r="Q606" s="23"/>
      <c r="R606" s="23"/>
    </row>
    <row r="607" spans="1:18" x14ac:dyDescent="0.25">
      <c r="A607" s="24"/>
      <c r="B607" s="177"/>
      <c r="C607" s="23"/>
      <c r="D607" s="23"/>
      <c r="E607" s="23"/>
      <c r="F607" s="23"/>
      <c r="G607" s="23"/>
      <c r="H607" s="23"/>
      <c r="I607" s="23"/>
      <c r="J607" s="178"/>
      <c r="K607" s="24"/>
      <c r="L607" s="23"/>
      <c r="M607" s="24"/>
      <c r="N607" s="23"/>
      <c r="O607" s="23"/>
      <c r="P607" s="23"/>
      <c r="Q607" s="23"/>
      <c r="R607" s="23"/>
    </row>
    <row r="608" spans="1:18" x14ac:dyDescent="0.25">
      <c r="A608" s="24"/>
      <c r="B608" s="177"/>
      <c r="C608" s="23"/>
      <c r="D608" s="23"/>
      <c r="E608" s="23"/>
      <c r="F608" s="23"/>
      <c r="G608" s="23"/>
      <c r="H608" s="23"/>
      <c r="I608" s="23"/>
      <c r="J608" s="178"/>
      <c r="K608" s="24"/>
      <c r="L608" s="23"/>
      <c r="M608" s="24"/>
      <c r="N608" s="23"/>
      <c r="O608" s="23"/>
      <c r="P608" s="23"/>
      <c r="Q608" s="23"/>
      <c r="R608" s="23"/>
    </row>
    <row r="609" spans="1:18" x14ac:dyDescent="0.25">
      <c r="A609" s="24"/>
      <c r="B609" s="177"/>
      <c r="C609" s="23"/>
      <c r="D609" s="23"/>
      <c r="E609" s="23"/>
      <c r="F609" s="23"/>
      <c r="G609" s="23"/>
      <c r="H609" s="23"/>
      <c r="I609" s="23"/>
      <c r="J609" s="178"/>
      <c r="K609" s="24"/>
      <c r="L609" s="23"/>
      <c r="M609" s="24"/>
      <c r="N609" s="23"/>
      <c r="O609" s="23"/>
      <c r="P609" s="23"/>
      <c r="Q609" s="23"/>
      <c r="R609" s="23"/>
    </row>
    <row r="610" spans="1:18" x14ac:dyDescent="0.25">
      <c r="A610" s="24"/>
      <c r="B610" s="177"/>
      <c r="C610" s="23"/>
      <c r="D610" s="23"/>
      <c r="E610" s="23"/>
      <c r="F610" s="23"/>
      <c r="G610" s="23"/>
      <c r="H610" s="23"/>
      <c r="I610" s="23"/>
      <c r="J610" s="178"/>
      <c r="K610" s="24"/>
      <c r="L610" s="23"/>
      <c r="M610" s="24"/>
      <c r="N610" s="23"/>
      <c r="O610" s="23"/>
      <c r="P610" s="23"/>
      <c r="Q610" s="23"/>
      <c r="R610" s="23"/>
    </row>
    <row r="611" spans="1:18" x14ac:dyDescent="0.25">
      <c r="A611" s="24"/>
      <c r="B611" s="177"/>
      <c r="C611" s="23"/>
      <c r="D611" s="23"/>
      <c r="E611" s="23"/>
      <c r="F611" s="23"/>
      <c r="G611" s="23"/>
      <c r="H611" s="23"/>
      <c r="I611" s="23"/>
      <c r="J611" s="178"/>
      <c r="K611" s="24"/>
      <c r="L611" s="23"/>
      <c r="M611" s="24"/>
      <c r="N611" s="23"/>
      <c r="O611" s="23"/>
      <c r="P611" s="23"/>
      <c r="Q611" s="23"/>
      <c r="R611" s="23"/>
    </row>
    <row r="612" spans="1:18" x14ac:dyDescent="0.25">
      <c r="A612" s="24"/>
      <c r="B612" s="177"/>
      <c r="C612" s="23"/>
      <c r="D612" s="23"/>
      <c r="E612" s="23"/>
      <c r="F612" s="23"/>
      <c r="G612" s="23"/>
      <c r="H612" s="23"/>
      <c r="I612" s="23"/>
      <c r="J612" s="178"/>
      <c r="K612" s="24"/>
      <c r="L612" s="23"/>
      <c r="M612" s="24"/>
      <c r="N612" s="23"/>
      <c r="O612" s="23"/>
      <c r="P612" s="23"/>
      <c r="Q612" s="23"/>
      <c r="R612" s="23"/>
    </row>
    <row r="613" spans="1:18" x14ac:dyDescent="0.25">
      <c r="A613" s="24"/>
      <c r="B613" s="177"/>
      <c r="C613" s="23"/>
      <c r="D613" s="23"/>
      <c r="E613" s="23"/>
      <c r="F613" s="23"/>
      <c r="G613" s="23"/>
      <c r="H613" s="23"/>
      <c r="I613" s="23"/>
      <c r="J613" s="178"/>
      <c r="K613" s="24"/>
      <c r="L613" s="23"/>
      <c r="M613" s="24"/>
      <c r="N613" s="23"/>
      <c r="O613" s="23"/>
      <c r="P613" s="23"/>
      <c r="Q613" s="23"/>
      <c r="R613" s="23"/>
    </row>
    <row r="614" spans="1:18" x14ac:dyDescent="0.25">
      <c r="A614" s="24"/>
      <c r="B614" s="177"/>
      <c r="C614" s="23"/>
      <c r="D614" s="23"/>
      <c r="E614" s="23"/>
      <c r="F614" s="23"/>
      <c r="G614" s="23"/>
      <c r="H614" s="23"/>
      <c r="I614" s="23"/>
      <c r="J614" s="178"/>
      <c r="K614" s="24"/>
      <c r="L614" s="23"/>
      <c r="M614" s="24"/>
      <c r="N614" s="23"/>
      <c r="O614" s="23"/>
      <c r="P614" s="23"/>
      <c r="Q614" s="23"/>
      <c r="R614" s="23"/>
    </row>
    <row r="615" spans="1:18" x14ac:dyDescent="0.25">
      <c r="A615" s="24"/>
      <c r="B615" s="177"/>
      <c r="C615" s="23"/>
      <c r="D615" s="23"/>
      <c r="E615" s="23"/>
      <c r="F615" s="23"/>
      <c r="G615" s="23"/>
      <c r="H615" s="23"/>
      <c r="I615" s="23"/>
      <c r="J615" s="178"/>
      <c r="K615" s="24"/>
      <c r="L615" s="23"/>
      <c r="M615" s="24"/>
      <c r="N615" s="23"/>
      <c r="O615" s="23"/>
      <c r="P615" s="23"/>
      <c r="Q615" s="23"/>
      <c r="R615" s="23"/>
    </row>
    <row r="616" spans="1:18" x14ac:dyDescent="0.25">
      <c r="A616" s="24"/>
      <c r="B616" s="177"/>
      <c r="C616" s="23"/>
      <c r="D616" s="23"/>
      <c r="E616" s="23"/>
      <c r="F616" s="23"/>
      <c r="G616" s="23"/>
      <c r="H616" s="23"/>
      <c r="I616" s="23"/>
      <c r="J616" s="178"/>
      <c r="K616" s="24"/>
      <c r="L616" s="23"/>
      <c r="M616" s="24"/>
      <c r="N616" s="23"/>
      <c r="O616" s="23"/>
      <c r="P616" s="23"/>
      <c r="Q616" s="23"/>
      <c r="R616" s="23"/>
    </row>
    <row r="617" spans="1:18" x14ac:dyDescent="0.25">
      <c r="A617" s="24"/>
      <c r="B617" s="177"/>
      <c r="C617" s="23"/>
      <c r="D617" s="23"/>
      <c r="E617" s="23"/>
      <c r="F617" s="23"/>
      <c r="G617" s="23"/>
      <c r="H617" s="23"/>
      <c r="I617" s="23"/>
      <c r="J617" s="178"/>
      <c r="K617" s="24"/>
      <c r="L617" s="23"/>
      <c r="M617" s="24"/>
      <c r="N617" s="23"/>
      <c r="O617" s="23"/>
      <c r="P617" s="23"/>
      <c r="Q617" s="23"/>
      <c r="R617" s="23"/>
    </row>
    <row r="618" spans="1:18" x14ac:dyDescent="0.25">
      <c r="A618" s="24"/>
      <c r="B618" s="177"/>
      <c r="C618" s="23"/>
      <c r="D618" s="23"/>
      <c r="E618" s="23"/>
      <c r="F618" s="23"/>
      <c r="G618" s="23"/>
      <c r="H618" s="23"/>
      <c r="I618" s="23"/>
      <c r="J618" s="178"/>
      <c r="K618" s="24"/>
      <c r="L618" s="23"/>
      <c r="M618" s="24"/>
      <c r="N618" s="23"/>
      <c r="O618" s="23"/>
      <c r="P618" s="23"/>
      <c r="Q618" s="23"/>
      <c r="R618" s="23"/>
    </row>
    <row r="619" spans="1:18" x14ac:dyDescent="0.25">
      <c r="A619" s="24"/>
      <c r="B619" s="177"/>
      <c r="C619" s="23"/>
      <c r="D619" s="23"/>
      <c r="E619" s="23"/>
      <c r="F619" s="23"/>
      <c r="G619" s="23"/>
      <c r="H619" s="23"/>
      <c r="I619" s="23"/>
      <c r="J619" s="178"/>
      <c r="K619" s="24"/>
      <c r="L619" s="23"/>
      <c r="M619" s="24"/>
      <c r="N619" s="23"/>
      <c r="O619" s="23"/>
      <c r="P619" s="23"/>
      <c r="Q619" s="23"/>
      <c r="R619" s="23"/>
    </row>
    <row r="620" spans="1:18" x14ac:dyDescent="0.25">
      <c r="A620" s="24"/>
      <c r="B620" s="177"/>
      <c r="C620" s="23"/>
      <c r="D620" s="23"/>
      <c r="E620" s="23"/>
      <c r="F620" s="23"/>
      <c r="G620" s="23"/>
      <c r="H620" s="23"/>
      <c r="I620" s="23"/>
      <c r="J620" s="178"/>
      <c r="K620" s="24"/>
      <c r="L620" s="23"/>
      <c r="M620" s="24"/>
      <c r="N620" s="23"/>
      <c r="O620" s="23"/>
      <c r="P620" s="23"/>
      <c r="Q620" s="23"/>
      <c r="R620" s="23"/>
    </row>
    <row r="621" spans="1:18" x14ac:dyDescent="0.25">
      <c r="A621" s="24"/>
      <c r="B621" s="177"/>
      <c r="C621" s="23"/>
      <c r="D621" s="23"/>
      <c r="E621" s="23"/>
      <c r="F621" s="23"/>
      <c r="G621" s="23"/>
      <c r="H621" s="23"/>
      <c r="I621" s="23"/>
      <c r="J621" s="178"/>
      <c r="K621" s="24"/>
      <c r="L621" s="23"/>
      <c r="M621" s="24"/>
      <c r="N621" s="23"/>
      <c r="O621" s="23"/>
      <c r="P621" s="23"/>
      <c r="Q621" s="23"/>
      <c r="R621" s="23"/>
    </row>
    <row r="622" spans="1:18" x14ac:dyDescent="0.25">
      <c r="A622" s="24"/>
      <c r="B622" s="177"/>
      <c r="C622" s="23"/>
      <c r="D622" s="23"/>
      <c r="E622" s="23"/>
      <c r="F622" s="23"/>
      <c r="G622" s="23"/>
      <c r="H622" s="23"/>
      <c r="I622" s="23"/>
      <c r="J622" s="178"/>
      <c r="K622" s="24"/>
      <c r="L622" s="23"/>
      <c r="M622" s="24"/>
      <c r="N622" s="23"/>
      <c r="O622" s="23"/>
      <c r="P622" s="23"/>
      <c r="Q622" s="23"/>
      <c r="R622" s="23"/>
    </row>
    <row r="623" spans="1:18" x14ac:dyDescent="0.25">
      <c r="A623" s="24"/>
      <c r="B623" s="177"/>
      <c r="C623" s="23"/>
      <c r="D623" s="23"/>
      <c r="E623" s="23"/>
      <c r="F623" s="23"/>
      <c r="G623" s="23"/>
      <c r="H623" s="23"/>
      <c r="I623" s="23"/>
      <c r="J623" s="178"/>
      <c r="K623" s="24"/>
      <c r="L623" s="23"/>
      <c r="M623" s="24"/>
      <c r="N623" s="23"/>
      <c r="O623" s="23"/>
      <c r="P623" s="23"/>
      <c r="Q623" s="23"/>
      <c r="R623" s="23"/>
    </row>
    <row r="624" spans="1:18" x14ac:dyDescent="0.25">
      <c r="A624" s="24"/>
      <c r="B624" s="177"/>
      <c r="C624" s="23"/>
      <c r="D624" s="23"/>
      <c r="E624" s="23"/>
      <c r="F624" s="23"/>
      <c r="G624" s="23"/>
      <c r="H624" s="23"/>
      <c r="I624" s="23"/>
      <c r="J624" s="178"/>
      <c r="K624" s="24"/>
      <c r="L624" s="23"/>
      <c r="M624" s="24"/>
      <c r="N624" s="23"/>
      <c r="O624" s="23"/>
      <c r="P624" s="23"/>
      <c r="Q624" s="23"/>
      <c r="R624" s="23"/>
    </row>
    <row r="625" spans="1:18" x14ac:dyDescent="0.25">
      <c r="A625" s="24"/>
      <c r="B625" s="177"/>
      <c r="C625" s="23"/>
      <c r="D625" s="23"/>
      <c r="E625" s="23"/>
      <c r="F625" s="23"/>
      <c r="G625" s="23"/>
      <c r="H625" s="23"/>
      <c r="I625" s="23"/>
      <c r="J625" s="178"/>
      <c r="K625" s="24"/>
      <c r="L625" s="23"/>
      <c r="M625" s="24"/>
      <c r="N625" s="23"/>
      <c r="O625" s="23"/>
      <c r="P625" s="23"/>
      <c r="Q625" s="23"/>
      <c r="R625" s="23"/>
    </row>
    <row r="626" spans="1:18" x14ac:dyDescent="0.25">
      <c r="A626" s="24"/>
      <c r="B626" s="177"/>
      <c r="C626" s="23"/>
      <c r="D626" s="23"/>
      <c r="E626" s="23"/>
      <c r="F626" s="23"/>
      <c r="G626" s="23"/>
      <c r="H626" s="23"/>
      <c r="I626" s="23"/>
      <c r="J626" s="178"/>
      <c r="K626" s="24"/>
      <c r="L626" s="23"/>
      <c r="M626" s="24"/>
      <c r="N626" s="23"/>
      <c r="O626" s="23"/>
      <c r="P626" s="23"/>
      <c r="Q626" s="23"/>
      <c r="R626" s="23"/>
    </row>
    <row r="627" spans="1:18" x14ac:dyDescent="0.25">
      <c r="A627" s="24"/>
      <c r="B627" s="177"/>
      <c r="C627" s="23"/>
      <c r="D627" s="23"/>
      <c r="E627" s="23"/>
      <c r="F627" s="23"/>
      <c r="G627" s="23"/>
      <c r="H627" s="23"/>
      <c r="I627" s="23"/>
      <c r="J627" s="178"/>
      <c r="K627" s="24"/>
      <c r="L627" s="23"/>
      <c r="M627" s="24"/>
      <c r="N627" s="23"/>
      <c r="O627" s="23"/>
      <c r="P627" s="23"/>
      <c r="Q627" s="23"/>
      <c r="R627" s="23"/>
    </row>
    <row r="628" spans="1:18" x14ac:dyDescent="0.25">
      <c r="A628" s="24"/>
      <c r="B628" s="177"/>
      <c r="C628" s="23"/>
      <c r="D628" s="23"/>
      <c r="E628" s="23"/>
      <c r="F628" s="23"/>
      <c r="G628" s="23"/>
      <c r="H628" s="23"/>
      <c r="I628" s="23"/>
      <c r="J628" s="178"/>
      <c r="K628" s="24"/>
      <c r="L628" s="23"/>
      <c r="M628" s="24"/>
      <c r="N628" s="23"/>
      <c r="O628" s="23"/>
      <c r="P628" s="23"/>
      <c r="Q628" s="23"/>
      <c r="R628" s="23"/>
    </row>
    <row r="629" spans="1:18" x14ac:dyDescent="0.25">
      <c r="A629" s="24"/>
      <c r="B629" s="177"/>
      <c r="C629" s="23"/>
      <c r="D629" s="23"/>
      <c r="E629" s="23"/>
      <c r="F629" s="23"/>
      <c r="G629" s="23"/>
      <c r="H629" s="23"/>
      <c r="I629" s="23"/>
      <c r="J629" s="178"/>
      <c r="K629" s="24"/>
      <c r="L629" s="23"/>
      <c r="M629" s="24"/>
      <c r="N629" s="23"/>
      <c r="O629" s="23"/>
      <c r="P629" s="23"/>
      <c r="Q629" s="23"/>
      <c r="R629" s="23"/>
    </row>
    <row r="630" spans="1:18" x14ac:dyDescent="0.25">
      <c r="A630" s="24"/>
      <c r="B630" s="177"/>
      <c r="C630" s="23"/>
      <c r="D630" s="23"/>
      <c r="E630" s="23"/>
      <c r="F630" s="23"/>
      <c r="G630" s="23"/>
      <c r="H630" s="23"/>
      <c r="I630" s="23"/>
      <c r="J630" s="178"/>
      <c r="K630" s="24"/>
      <c r="L630" s="23"/>
      <c r="M630" s="24"/>
      <c r="N630" s="23"/>
      <c r="O630" s="23"/>
      <c r="P630" s="23"/>
      <c r="Q630" s="23"/>
      <c r="R630" s="23"/>
    </row>
    <row r="631" spans="1:18" x14ac:dyDescent="0.25">
      <c r="A631" s="24"/>
      <c r="B631" s="177"/>
      <c r="C631" s="23"/>
      <c r="D631" s="23"/>
      <c r="E631" s="23"/>
      <c r="F631" s="23"/>
      <c r="G631" s="23"/>
      <c r="H631" s="23"/>
      <c r="I631" s="23"/>
      <c r="J631" s="178"/>
      <c r="K631" s="24"/>
      <c r="L631" s="23"/>
      <c r="M631" s="24"/>
      <c r="N631" s="23"/>
      <c r="O631" s="23"/>
      <c r="P631" s="23"/>
      <c r="Q631" s="23"/>
      <c r="R631" s="23"/>
    </row>
    <row r="632" spans="1:18" x14ac:dyDescent="0.25">
      <c r="A632" s="24"/>
      <c r="B632" s="177"/>
      <c r="C632" s="23"/>
      <c r="D632" s="23"/>
      <c r="E632" s="23"/>
      <c r="F632" s="23"/>
      <c r="G632" s="23"/>
      <c r="H632" s="23"/>
      <c r="I632" s="23"/>
      <c r="J632" s="178"/>
      <c r="K632" s="24"/>
      <c r="L632" s="23"/>
      <c r="M632" s="24"/>
      <c r="N632" s="23"/>
      <c r="O632" s="23"/>
      <c r="P632" s="23"/>
      <c r="Q632" s="23"/>
      <c r="R632" s="23"/>
    </row>
    <row r="633" spans="1:18" x14ac:dyDescent="0.25">
      <c r="A633" s="24"/>
      <c r="B633" s="177"/>
      <c r="C633" s="23"/>
      <c r="D633" s="23"/>
      <c r="E633" s="23"/>
      <c r="F633" s="23"/>
      <c r="G633" s="23"/>
      <c r="H633" s="23"/>
      <c r="I633" s="23"/>
      <c r="J633" s="178"/>
      <c r="K633" s="24"/>
      <c r="L633" s="23"/>
      <c r="M633" s="24"/>
      <c r="N633" s="23"/>
      <c r="O633" s="23"/>
      <c r="P633" s="23"/>
      <c r="Q633" s="23"/>
      <c r="R633" s="23"/>
    </row>
    <row r="634" spans="1:18" x14ac:dyDescent="0.25">
      <c r="A634" s="24"/>
      <c r="B634" s="177"/>
      <c r="C634" s="23"/>
      <c r="D634" s="23"/>
      <c r="E634" s="23"/>
      <c r="F634" s="23"/>
      <c r="G634" s="23"/>
      <c r="H634" s="23"/>
      <c r="I634" s="23"/>
      <c r="J634" s="178"/>
      <c r="K634" s="24"/>
      <c r="L634" s="23"/>
      <c r="M634" s="24"/>
      <c r="N634" s="23"/>
      <c r="O634" s="23"/>
      <c r="P634" s="23"/>
      <c r="Q634" s="23"/>
      <c r="R634" s="23"/>
    </row>
    <row r="635" spans="1:18" x14ac:dyDescent="0.25">
      <c r="A635" s="24"/>
      <c r="B635" s="177"/>
      <c r="C635" s="23"/>
      <c r="D635" s="23"/>
      <c r="E635" s="23"/>
      <c r="F635" s="23"/>
      <c r="G635" s="23"/>
      <c r="H635" s="23"/>
      <c r="I635" s="23"/>
      <c r="J635" s="178"/>
      <c r="K635" s="24"/>
      <c r="L635" s="23"/>
      <c r="M635" s="24"/>
      <c r="N635" s="23"/>
      <c r="O635" s="23"/>
      <c r="P635" s="23"/>
      <c r="Q635" s="23"/>
      <c r="R635" s="23"/>
    </row>
    <row r="636" spans="1:18" x14ac:dyDescent="0.25">
      <c r="A636" s="24"/>
      <c r="B636" s="177"/>
      <c r="C636" s="23"/>
      <c r="D636" s="23"/>
      <c r="E636" s="23"/>
      <c r="F636" s="23"/>
      <c r="G636" s="23"/>
      <c r="H636" s="23"/>
      <c r="I636" s="23"/>
      <c r="J636" s="178"/>
      <c r="K636" s="24"/>
      <c r="L636" s="23"/>
      <c r="M636" s="24"/>
      <c r="N636" s="23"/>
      <c r="O636" s="23"/>
      <c r="P636" s="23"/>
      <c r="Q636" s="23"/>
      <c r="R636" s="23"/>
    </row>
    <row r="637" spans="1:18" x14ac:dyDescent="0.25">
      <c r="A637" s="24"/>
      <c r="B637" s="177"/>
      <c r="C637" s="23"/>
      <c r="D637" s="23"/>
      <c r="E637" s="23"/>
      <c r="F637" s="23"/>
      <c r="G637" s="23"/>
      <c r="H637" s="23"/>
      <c r="I637" s="23"/>
      <c r="J637" s="178"/>
      <c r="K637" s="24"/>
      <c r="L637" s="23"/>
      <c r="M637" s="24"/>
      <c r="N637" s="23"/>
      <c r="O637" s="23"/>
      <c r="P637" s="23"/>
      <c r="Q637" s="23"/>
      <c r="R637" s="23"/>
    </row>
    <row r="638" spans="1:18" x14ac:dyDescent="0.25">
      <c r="A638" s="24"/>
      <c r="B638" s="177"/>
      <c r="C638" s="23"/>
      <c r="D638" s="23"/>
      <c r="E638" s="23"/>
      <c r="F638" s="23"/>
      <c r="G638" s="23"/>
      <c r="H638" s="23"/>
      <c r="I638" s="23"/>
      <c r="J638" s="178"/>
      <c r="K638" s="24"/>
      <c r="L638" s="23"/>
      <c r="M638" s="24"/>
      <c r="N638" s="23"/>
      <c r="O638" s="23"/>
      <c r="P638" s="23"/>
      <c r="Q638" s="23"/>
      <c r="R638" s="23"/>
    </row>
    <row r="639" spans="1:18" x14ac:dyDescent="0.25">
      <c r="A639" s="24"/>
      <c r="B639" s="177"/>
      <c r="C639" s="23"/>
      <c r="D639" s="23"/>
      <c r="E639" s="23"/>
      <c r="F639" s="23"/>
      <c r="G639" s="23"/>
      <c r="H639" s="23"/>
      <c r="I639" s="23"/>
      <c r="J639" s="178"/>
      <c r="K639" s="24"/>
      <c r="L639" s="23"/>
      <c r="M639" s="24"/>
      <c r="N639" s="23"/>
      <c r="O639" s="23"/>
      <c r="P639" s="23"/>
      <c r="Q639" s="23"/>
      <c r="R639" s="23"/>
    </row>
    <row r="640" spans="1:18" x14ac:dyDescent="0.25">
      <c r="A640" s="24"/>
      <c r="B640" s="177"/>
      <c r="C640" s="23"/>
      <c r="D640" s="23"/>
      <c r="E640" s="23"/>
      <c r="F640" s="23"/>
      <c r="G640" s="23"/>
      <c r="H640" s="23"/>
      <c r="I640" s="23"/>
      <c r="J640" s="178"/>
      <c r="K640" s="24"/>
      <c r="L640" s="23"/>
      <c r="M640" s="24"/>
      <c r="N640" s="23"/>
      <c r="O640" s="23"/>
      <c r="P640" s="23"/>
      <c r="Q640" s="23"/>
      <c r="R640" s="23"/>
    </row>
    <row r="641" spans="1:18" x14ac:dyDescent="0.25">
      <c r="A641" s="24"/>
      <c r="B641" s="177"/>
      <c r="C641" s="23"/>
      <c r="D641" s="23"/>
      <c r="E641" s="23"/>
      <c r="F641" s="23"/>
      <c r="G641" s="23"/>
      <c r="H641" s="23"/>
      <c r="I641" s="23"/>
      <c r="J641" s="178"/>
      <c r="K641" s="24"/>
      <c r="L641" s="23"/>
      <c r="M641" s="24"/>
      <c r="N641" s="23"/>
      <c r="O641" s="23"/>
      <c r="P641" s="23"/>
      <c r="Q641" s="23"/>
      <c r="R641" s="23"/>
    </row>
    <row r="642" spans="1:18" x14ac:dyDescent="0.25">
      <c r="A642" s="24"/>
      <c r="B642" s="177"/>
      <c r="C642" s="23"/>
      <c r="D642" s="23"/>
      <c r="E642" s="23"/>
      <c r="F642" s="23"/>
      <c r="G642" s="23"/>
      <c r="H642" s="23"/>
      <c r="I642" s="23"/>
      <c r="J642" s="178"/>
      <c r="K642" s="24"/>
      <c r="L642" s="23"/>
      <c r="M642" s="24"/>
      <c r="N642" s="23"/>
      <c r="O642" s="23"/>
      <c r="P642" s="23"/>
      <c r="Q642" s="23"/>
      <c r="R642" s="23"/>
    </row>
    <row r="643" spans="1:18" x14ac:dyDescent="0.25">
      <c r="A643" s="24"/>
      <c r="B643" s="177"/>
      <c r="C643" s="23"/>
      <c r="D643" s="23"/>
      <c r="E643" s="23"/>
      <c r="F643" s="23"/>
      <c r="G643" s="23"/>
      <c r="H643" s="23"/>
      <c r="I643" s="23"/>
      <c r="J643" s="178"/>
      <c r="K643" s="24"/>
      <c r="L643" s="23"/>
      <c r="M643" s="24"/>
      <c r="N643" s="23"/>
      <c r="O643" s="23"/>
      <c r="P643" s="23"/>
      <c r="Q643" s="23"/>
      <c r="R643" s="23"/>
    </row>
    <row r="644" spans="1:18" x14ac:dyDescent="0.25">
      <c r="A644" s="24"/>
      <c r="B644" s="177"/>
      <c r="C644" s="23"/>
      <c r="D644" s="23"/>
      <c r="E644" s="23"/>
      <c r="F644" s="23"/>
      <c r="G644" s="23"/>
      <c r="H644" s="23"/>
      <c r="I644" s="23"/>
      <c r="J644" s="178"/>
      <c r="K644" s="24"/>
      <c r="L644" s="23"/>
      <c r="M644" s="24"/>
      <c r="N644" s="23"/>
      <c r="O644" s="23"/>
      <c r="P644" s="23"/>
      <c r="Q644" s="23"/>
      <c r="R644" s="23"/>
    </row>
    <row r="645" spans="1:18" x14ac:dyDescent="0.25">
      <c r="A645" s="24"/>
      <c r="B645" s="177"/>
      <c r="C645" s="23"/>
      <c r="D645" s="23"/>
      <c r="E645" s="23"/>
      <c r="F645" s="23"/>
      <c r="G645" s="23"/>
      <c r="H645" s="23"/>
      <c r="I645" s="23"/>
      <c r="J645" s="178"/>
      <c r="K645" s="24"/>
      <c r="L645" s="23"/>
      <c r="M645" s="24"/>
      <c r="N645" s="23"/>
      <c r="O645" s="23"/>
      <c r="P645" s="23"/>
      <c r="Q645" s="23"/>
      <c r="R645" s="23"/>
    </row>
    <row r="646" spans="1:18" x14ac:dyDescent="0.25">
      <c r="A646" s="24"/>
      <c r="B646" s="177"/>
      <c r="C646" s="23"/>
      <c r="D646" s="23"/>
      <c r="E646" s="23"/>
      <c r="F646" s="23"/>
      <c r="G646" s="23"/>
      <c r="H646" s="23"/>
      <c r="I646" s="23"/>
      <c r="J646" s="178"/>
      <c r="K646" s="24"/>
      <c r="L646" s="23"/>
      <c r="M646" s="24"/>
      <c r="N646" s="23"/>
      <c r="O646" s="23"/>
      <c r="P646" s="23"/>
      <c r="Q646" s="23"/>
      <c r="R646" s="23"/>
    </row>
    <row r="647" spans="1:18" x14ac:dyDescent="0.25">
      <c r="A647" s="24"/>
      <c r="B647" s="177"/>
      <c r="C647" s="23"/>
      <c r="D647" s="23"/>
      <c r="E647" s="23"/>
      <c r="F647" s="23"/>
      <c r="G647" s="23"/>
      <c r="H647" s="23"/>
      <c r="I647" s="23"/>
      <c r="J647" s="178"/>
      <c r="K647" s="24"/>
      <c r="L647" s="23"/>
      <c r="M647" s="24"/>
      <c r="N647" s="23"/>
      <c r="O647" s="23"/>
      <c r="P647" s="23"/>
      <c r="Q647" s="23"/>
      <c r="R647" s="23"/>
    </row>
    <row r="648" spans="1:18" x14ac:dyDescent="0.25">
      <c r="A648" s="24"/>
      <c r="B648" s="177"/>
      <c r="C648" s="23"/>
      <c r="D648" s="23"/>
      <c r="E648" s="23"/>
      <c r="F648" s="23"/>
      <c r="G648" s="23"/>
      <c r="H648" s="23"/>
      <c r="I648" s="23"/>
      <c r="J648" s="178"/>
      <c r="K648" s="24"/>
      <c r="L648" s="23"/>
      <c r="M648" s="24"/>
      <c r="N648" s="23"/>
      <c r="O648" s="23"/>
      <c r="P648" s="23"/>
      <c r="Q648" s="23"/>
      <c r="R648" s="23"/>
    </row>
    <row r="649" spans="1:18" x14ac:dyDescent="0.25">
      <c r="A649" s="24"/>
      <c r="B649" s="177"/>
      <c r="C649" s="23"/>
      <c r="D649" s="23"/>
      <c r="E649" s="23"/>
      <c r="F649" s="23"/>
      <c r="G649" s="23"/>
      <c r="H649" s="23"/>
      <c r="I649" s="23"/>
      <c r="J649" s="178"/>
      <c r="K649" s="24"/>
      <c r="L649" s="23"/>
      <c r="M649" s="24"/>
      <c r="N649" s="23"/>
      <c r="O649" s="23"/>
      <c r="P649" s="23"/>
      <c r="Q649" s="23"/>
      <c r="R649" s="23"/>
    </row>
    <row r="650" spans="1:18" x14ac:dyDescent="0.25">
      <c r="A650" s="24"/>
      <c r="B650" s="177"/>
      <c r="C650" s="23"/>
      <c r="D650" s="23"/>
      <c r="E650" s="23"/>
      <c r="F650" s="23"/>
      <c r="G650" s="23"/>
      <c r="H650" s="23"/>
      <c r="I650" s="23"/>
      <c r="J650" s="178"/>
      <c r="K650" s="24"/>
      <c r="L650" s="23"/>
      <c r="M650" s="24"/>
      <c r="N650" s="23"/>
      <c r="O650" s="23"/>
      <c r="P650" s="23"/>
      <c r="Q650" s="23"/>
      <c r="R650" s="23"/>
    </row>
    <row r="651" spans="1:18" x14ac:dyDescent="0.25">
      <c r="A651" s="24"/>
      <c r="B651" s="177"/>
      <c r="C651" s="23"/>
      <c r="D651" s="23"/>
      <c r="E651" s="23"/>
      <c r="F651" s="23"/>
      <c r="G651" s="23"/>
      <c r="H651" s="23"/>
      <c r="I651" s="23"/>
      <c r="J651" s="178"/>
      <c r="K651" s="24"/>
      <c r="L651" s="23"/>
      <c r="M651" s="24"/>
      <c r="N651" s="23"/>
      <c r="O651" s="23"/>
      <c r="P651" s="23"/>
      <c r="Q651" s="23"/>
      <c r="R651" s="23"/>
    </row>
    <row r="652" spans="1:18" x14ac:dyDescent="0.25">
      <c r="A652" s="24"/>
      <c r="B652" s="177"/>
      <c r="C652" s="23"/>
      <c r="D652" s="23"/>
      <c r="E652" s="23"/>
      <c r="F652" s="23"/>
      <c r="G652" s="23"/>
      <c r="H652" s="23"/>
      <c r="I652" s="23"/>
      <c r="J652" s="178"/>
      <c r="K652" s="24"/>
      <c r="L652" s="23"/>
      <c r="M652" s="24"/>
      <c r="N652" s="23"/>
      <c r="O652" s="23"/>
      <c r="P652" s="23"/>
      <c r="Q652" s="23"/>
      <c r="R652" s="23"/>
    </row>
    <row r="653" spans="1:18" x14ac:dyDescent="0.25">
      <c r="A653" s="24"/>
      <c r="B653" s="177"/>
      <c r="C653" s="23"/>
      <c r="D653" s="23"/>
      <c r="E653" s="23"/>
      <c r="F653" s="23"/>
      <c r="G653" s="23"/>
      <c r="H653" s="23"/>
      <c r="I653" s="23"/>
      <c r="J653" s="178"/>
      <c r="K653" s="24"/>
      <c r="L653" s="23"/>
      <c r="M653" s="24"/>
      <c r="N653" s="23"/>
      <c r="O653" s="23"/>
      <c r="P653" s="23"/>
      <c r="Q653" s="23"/>
      <c r="R653" s="23"/>
    </row>
    <row r="654" spans="1:18" x14ac:dyDescent="0.25">
      <c r="A654" s="24"/>
      <c r="B654" s="177"/>
      <c r="C654" s="23"/>
      <c r="D654" s="23"/>
      <c r="E654" s="23"/>
      <c r="F654" s="23"/>
      <c r="G654" s="23"/>
      <c r="H654" s="23"/>
      <c r="I654" s="23"/>
      <c r="J654" s="178"/>
      <c r="K654" s="24"/>
      <c r="L654" s="23"/>
      <c r="M654" s="24"/>
      <c r="N654" s="23"/>
      <c r="O654" s="23"/>
      <c r="P654" s="23"/>
      <c r="Q654" s="23"/>
      <c r="R654" s="23"/>
    </row>
    <row r="655" spans="1:18" x14ac:dyDescent="0.25">
      <c r="A655" s="24"/>
      <c r="B655" s="177"/>
      <c r="C655" s="23"/>
      <c r="D655" s="23"/>
      <c r="E655" s="23"/>
      <c r="F655" s="23"/>
      <c r="G655" s="23"/>
      <c r="H655" s="23"/>
      <c r="I655" s="23"/>
      <c r="J655" s="178"/>
      <c r="K655" s="24"/>
      <c r="L655" s="23"/>
      <c r="M655" s="24"/>
      <c r="N655" s="23"/>
      <c r="O655" s="23"/>
      <c r="P655" s="23"/>
      <c r="Q655" s="23"/>
      <c r="R655" s="23"/>
    </row>
    <row r="656" spans="1:18" x14ac:dyDescent="0.25">
      <c r="A656" s="24"/>
      <c r="B656" s="177"/>
      <c r="C656" s="23"/>
      <c r="D656" s="23"/>
      <c r="E656" s="23"/>
      <c r="F656" s="23"/>
      <c r="G656" s="23"/>
      <c r="H656" s="23"/>
      <c r="I656" s="23"/>
      <c r="J656" s="178"/>
      <c r="K656" s="24"/>
      <c r="L656" s="23"/>
      <c r="M656" s="24"/>
      <c r="N656" s="23"/>
      <c r="O656" s="23"/>
      <c r="P656" s="23"/>
      <c r="Q656" s="23"/>
      <c r="R656" s="23"/>
    </row>
    <row r="657" spans="1:18" x14ac:dyDescent="0.25">
      <c r="A657" s="24"/>
      <c r="B657" s="177"/>
      <c r="C657" s="23"/>
      <c r="D657" s="23"/>
      <c r="E657" s="23"/>
      <c r="F657" s="23"/>
      <c r="G657" s="23"/>
      <c r="H657" s="23"/>
      <c r="I657" s="23"/>
      <c r="J657" s="178"/>
      <c r="K657" s="24"/>
      <c r="L657" s="23"/>
      <c r="M657" s="24"/>
      <c r="N657" s="23"/>
      <c r="O657" s="23"/>
      <c r="P657" s="23"/>
      <c r="Q657" s="23"/>
      <c r="R657" s="23"/>
    </row>
    <row r="658" spans="1:18" x14ac:dyDescent="0.25">
      <c r="A658" s="24"/>
      <c r="B658" s="177"/>
      <c r="C658" s="23"/>
      <c r="D658" s="23"/>
      <c r="E658" s="23"/>
      <c r="F658" s="23"/>
      <c r="G658" s="23"/>
      <c r="H658" s="23"/>
      <c r="I658" s="23"/>
      <c r="J658" s="178"/>
      <c r="K658" s="24"/>
      <c r="L658" s="23"/>
      <c r="M658" s="24"/>
      <c r="N658" s="23"/>
      <c r="O658" s="23"/>
      <c r="P658" s="23"/>
      <c r="Q658" s="23"/>
      <c r="R658" s="23"/>
    </row>
    <row r="659" spans="1:18" x14ac:dyDescent="0.25">
      <c r="A659" s="24"/>
      <c r="B659" s="177"/>
      <c r="C659" s="23"/>
      <c r="D659" s="23"/>
      <c r="E659" s="23"/>
      <c r="F659" s="23"/>
      <c r="G659" s="23"/>
      <c r="H659" s="23"/>
      <c r="I659" s="23"/>
      <c r="J659" s="178"/>
      <c r="K659" s="24"/>
      <c r="L659" s="23"/>
      <c r="M659" s="24"/>
      <c r="N659" s="23"/>
      <c r="O659" s="23"/>
      <c r="P659" s="23"/>
      <c r="Q659" s="23"/>
      <c r="R659" s="23"/>
    </row>
    <row r="660" spans="1:18" x14ac:dyDescent="0.25">
      <c r="A660" s="24"/>
      <c r="B660" s="177"/>
      <c r="C660" s="23"/>
      <c r="D660" s="23"/>
      <c r="E660" s="23"/>
      <c r="F660" s="23"/>
      <c r="G660" s="23"/>
      <c r="H660" s="23"/>
      <c r="I660" s="23"/>
      <c r="J660" s="178"/>
      <c r="K660" s="24"/>
      <c r="L660" s="23"/>
      <c r="M660" s="24"/>
      <c r="N660" s="23"/>
      <c r="O660" s="23"/>
      <c r="P660" s="23"/>
      <c r="Q660" s="23"/>
      <c r="R660" s="23"/>
    </row>
    <row r="661" spans="1:18" x14ac:dyDescent="0.25">
      <c r="A661" s="24"/>
      <c r="B661" s="177"/>
      <c r="C661" s="23"/>
      <c r="D661" s="23"/>
      <c r="E661" s="23"/>
      <c r="F661" s="23"/>
      <c r="G661" s="23"/>
      <c r="H661" s="23"/>
      <c r="I661" s="23"/>
      <c r="J661" s="178"/>
      <c r="K661" s="24"/>
      <c r="L661" s="23"/>
      <c r="M661" s="24"/>
      <c r="N661" s="23"/>
      <c r="O661" s="23"/>
      <c r="P661" s="23"/>
      <c r="Q661" s="23"/>
      <c r="R661" s="23"/>
    </row>
    <row r="662" spans="1:18" x14ac:dyDescent="0.25">
      <c r="A662" s="24"/>
      <c r="B662" s="177"/>
      <c r="C662" s="23"/>
      <c r="D662" s="23"/>
      <c r="E662" s="23"/>
      <c r="F662" s="23"/>
      <c r="G662" s="23"/>
      <c r="H662" s="23"/>
      <c r="I662" s="23"/>
      <c r="J662" s="178"/>
      <c r="K662" s="24"/>
      <c r="L662" s="23"/>
      <c r="M662" s="24"/>
      <c r="N662" s="23"/>
      <c r="O662" s="23"/>
      <c r="P662" s="23"/>
      <c r="Q662" s="23"/>
      <c r="R662" s="23"/>
    </row>
    <row r="663" spans="1:18" x14ac:dyDescent="0.25">
      <c r="A663" s="24"/>
      <c r="B663" s="177"/>
      <c r="C663" s="23"/>
      <c r="D663" s="23"/>
      <c r="E663" s="23"/>
      <c r="F663" s="23"/>
      <c r="G663" s="23"/>
      <c r="H663" s="23"/>
      <c r="I663" s="23"/>
      <c r="J663" s="178"/>
      <c r="K663" s="24"/>
      <c r="L663" s="23"/>
      <c r="M663" s="24"/>
      <c r="N663" s="23"/>
      <c r="O663" s="23"/>
      <c r="P663" s="23"/>
      <c r="Q663" s="23"/>
      <c r="R663" s="23"/>
    </row>
    <row r="664" spans="1:18" x14ac:dyDescent="0.25">
      <c r="A664" s="24"/>
      <c r="B664" s="177"/>
      <c r="C664" s="23"/>
      <c r="D664" s="23"/>
      <c r="E664" s="23"/>
      <c r="F664" s="23"/>
      <c r="G664" s="23"/>
      <c r="H664" s="23"/>
      <c r="I664" s="23"/>
      <c r="J664" s="178"/>
      <c r="K664" s="24"/>
      <c r="L664" s="23"/>
      <c r="M664" s="24"/>
      <c r="N664" s="23"/>
      <c r="O664" s="23"/>
      <c r="P664" s="23"/>
      <c r="Q664" s="23"/>
      <c r="R664" s="23"/>
    </row>
    <row r="665" spans="1:18" x14ac:dyDescent="0.25">
      <c r="A665" s="24"/>
      <c r="B665" s="177"/>
      <c r="C665" s="23"/>
      <c r="D665" s="23"/>
      <c r="E665" s="23"/>
      <c r="F665" s="23"/>
      <c r="G665" s="23"/>
      <c r="H665" s="23"/>
      <c r="I665" s="23"/>
      <c r="J665" s="178"/>
      <c r="K665" s="24"/>
      <c r="L665" s="23"/>
      <c r="M665" s="24"/>
      <c r="N665" s="23"/>
      <c r="O665" s="23"/>
      <c r="P665" s="23"/>
      <c r="Q665" s="23"/>
      <c r="R665" s="23"/>
    </row>
    <row r="666" spans="1:18" x14ac:dyDescent="0.25">
      <c r="A666" s="24"/>
      <c r="B666" s="177"/>
      <c r="C666" s="23"/>
      <c r="D666" s="23"/>
      <c r="E666" s="23"/>
      <c r="F666" s="23"/>
      <c r="G666" s="23"/>
      <c r="H666" s="23"/>
      <c r="I666" s="23"/>
      <c r="J666" s="178"/>
      <c r="K666" s="24"/>
      <c r="L666" s="23"/>
      <c r="M666" s="24"/>
      <c r="N666" s="23"/>
      <c r="O666" s="23"/>
      <c r="P666" s="23"/>
      <c r="Q666" s="23"/>
      <c r="R666" s="23"/>
    </row>
    <row r="667" spans="1:18" x14ac:dyDescent="0.25">
      <c r="A667" s="24"/>
      <c r="B667" s="177"/>
      <c r="C667" s="23"/>
      <c r="D667" s="23"/>
      <c r="E667" s="23"/>
      <c r="F667" s="23"/>
      <c r="G667" s="23"/>
      <c r="H667" s="23"/>
      <c r="I667" s="23"/>
      <c r="J667" s="178"/>
      <c r="K667" s="24"/>
      <c r="L667" s="23"/>
      <c r="M667" s="24"/>
      <c r="N667" s="23"/>
      <c r="O667" s="23"/>
      <c r="P667" s="23"/>
      <c r="Q667" s="23"/>
      <c r="R667" s="23"/>
    </row>
    <row r="668" spans="1:18" x14ac:dyDescent="0.25">
      <c r="A668" s="24"/>
      <c r="B668" s="177"/>
      <c r="C668" s="23"/>
      <c r="D668" s="23"/>
      <c r="E668" s="23"/>
      <c r="F668" s="23"/>
      <c r="G668" s="23"/>
      <c r="H668" s="23"/>
      <c r="I668" s="23"/>
      <c r="J668" s="178"/>
      <c r="K668" s="24"/>
      <c r="L668" s="23"/>
      <c r="M668" s="24"/>
      <c r="N668" s="23"/>
      <c r="O668" s="23"/>
      <c r="P668" s="23"/>
      <c r="Q668" s="23"/>
      <c r="R668" s="23"/>
    </row>
    <row r="669" spans="1:18" x14ac:dyDescent="0.25">
      <c r="A669" s="24"/>
      <c r="B669" s="177"/>
      <c r="C669" s="23"/>
      <c r="D669" s="23"/>
      <c r="E669" s="23"/>
      <c r="F669" s="23"/>
      <c r="G669" s="23"/>
      <c r="H669" s="23"/>
      <c r="I669" s="23"/>
      <c r="J669" s="178"/>
      <c r="K669" s="24"/>
      <c r="L669" s="23"/>
      <c r="M669" s="24"/>
      <c r="N669" s="23"/>
      <c r="O669" s="23"/>
      <c r="P669" s="23"/>
      <c r="Q669" s="23"/>
      <c r="R669" s="23"/>
    </row>
    <row r="670" spans="1:18" x14ac:dyDescent="0.25">
      <c r="A670" s="24"/>
      <c r="B670" s="177"/>
      <c r="C670" s="23"/>
      <c r="D670" s="23"/>
      <c r="E670" s="23"/>
      <c r="F670" s="23"/>
      <c r="G670" s="23"/>
      <c r="H670" s="23"/>
      <c r="I670" s="23"/>
      <c r="J670" s="178"/>
      <c r="K670" s="24"/>
      <c r="L670" s="23"/>
      <c r="M670" s="24"/>
      <c r="N670" s="23"/>
      <c r="O670" s="23"/>
      <c r="P670" s="23"/>
      <c r="Q670" s="23"/>
      <c r="R670" s="23"/>
    </row>
    <row r="671" spans="1:18" x14ac:dyDescent="0.25">
      <c r="A671" s="24"/>
      <c r="B671" s="177"/>
      <c r="C671" s="23"/>
      <c r="D671" s="23"/>
      <c r="E671" s="23"/>
      <c r="F671" s="23"/>
      <c r="G671" s="23"/>
      <c r="H671" s="23"/>
      <c r="I671" s="23"/>
      <c r="J671" s="178"/>
      <c r="K671" s="24"/>
      <c r="L671" s="23"/>
      <c r="M671" s="24"/>
      <c r="N671" s="23"/>
      <c r="O671" s="23"/>
      <c r="P671" s="23"/>
      <c r="Q671" s="23"/>
      <c r="R671" s="23"/>
    </row>
    <row r="672" spans="1:18" x14ac:dyDescent="0.25">
      <c r="A672" s="24"/>
      <c r="B672" s="177"/>
      <c r="C672" s="23"/>
      <c r="D672" s="23"/>
      <c r="E672" s="23"/>
      <c r="F672" s="23"/>
      <c r="G672" s="23"/>
      <c r="H672" s="23"/>
      <c r="I672" s="23"/>
      <c r="J672" s="178"/>
      <c r="K672" s="24"/>
      <c r="L672" s="23"/>
      <c r="M672" s="24"/>
      <c r="N672" s="23"/>
      <c r="O672" s="23"/>
      <c r="P672" s="23"/>
      <c r="Q672" s="23"/>
      <c r="R672" s="23"/>
    </row>
    <row r="673" spans="1:18" x14ac:dyDescent="0.25">
      <c r="A673" s="24"/>
      <c r="B673" s="177"/>
      <c r="C673" s="23"/>
      <c r="D673" s="23"/>
      <c r="E673" s="23"/>
      <c r="F673" s="23"/>
      <c r="G673" s="23"/>
      <c r="H673" s="23"/>
      <c r="I673" s="23"/>
      <c r="J673" s="178"/>
      <c r="K673" s="24"/>
      <c r="L673" s="23"/>
      <c r="M673" s="24"/>
      <c r="N673" s="23"/>
      <c r="O673" s="23"/>
      <c r="P673" s="23"/>
      <c r="Q673" s="23"/>
      <c r="R673" s="23"/>
    </row>
    <row r="674" spans="1:18" x14ac:dyDescent="0.25">
      <c r="A674" s="24"/>
      <c r="B674" s="177"/>
      <c r="C674" s="23"/>
      <c r="D674" s="23"/>
      <c r="E674" s="23"/>
      <c r="F674" s="23"/>
      <c r="G674" s="23"/>
      <c r="H674" s="23"/>
      <c r="I674" s="23"/>
      <c r="J674" s="178"/>
      <c r="K674" s="24"/>
      <c r="L674" s="23"/>
      <c r="M674" s="24"/>
      <c r="N674" s="23"/>
      <c r="O674" s="23"/>
      <c r="P674" s="23"/>
      <c r="Q674" s="23"/>
      <c r="R674" s="23"/>
    </row>
    <row r="675" spans="1:18" x14ac:dyDescent="0.25">
      <c r="A675" s="24"/>
      <c r="B675" s="177"/>
      <c r="C675" s="23"/>
      <c r="D675" s="23"/>
      <c r="E675" s="23"/>
      <c r="F675" s="23"/>
      <c r="G675" s="23"/>
      <c r="H675" s="23"/>
      <c r="I675" s="23"/>
      <c r="J675" s="178"/>
      <c r="K675" s="24"/>
      <c r="L675" s="23"/>
      <c r="M675" s="24"/>
      <c r="N675" s="23"/>
      <c r="O675" s="23"/>
      <c r="P675" s="23"/>
      <c r="Q675" s="23"/>
      <c r="R675" s="23"/>
    </row>
    <row r="676" spans="1:18" x14ac:dyDescent="0.25">
      <c r="A676" s="24"/>
      <c r="B676" s="177"/>
      <c r="C676" s="23"/>
      <c r="D676" s="23"/>
      <c r="E676" s="23"/>
      <c r="F676" s="23"/>
      <c r="G676" s="23"/>
      <c r="H676" s="23"/>
      <c r="I676" s="23"/>
      <c r="J676" s="178"/>
      <c r="K676" s="24"/>
      <c r="L676" s="23"/>
      <c r="M676" s="24"/>
      <c r="N676" s="23"/>
      <c r="O676" s="23"/>
      <c r="P676" s="23"/>
      <c r="Q676" s="23"/>
      <c r="R676" s="23"/>
    </row>
    <row r="677" spans="1:18" x14ac:dyDescent="0.25">
      <c r="A677" s="24"/>
      <c r="B677" s="177"/>
      <c r="C677" s="23"/>
      <c r="D677" s="23"/>
      <c r="E677" s="23"/>
      <c r="F677" s="23"/>
      <c r="G677" s="23"/>
      <c r="H677" s="23"/>
      <c r="I677" s="23"/>
      <c r="J677" s="178"/>
      <c r="K677" s="24"/>
      <c r="L677" s="23"/>
      <c r="M677" s="24"/>
      <c r="N677" s="23"/>
      <c r="O677" s="23"/>
      <c r="P677" s="23"/>
      <c r="Q677" s="23"/>
      <c r="R677" s="23"/>
    </row>
    <row r="678" spans="1:18" x14ac:dyDescent="0.25">
      <c r="A678" s="24"/>
      <c r="B678" s="177"/>
      <c r="C678" s="23"/>
      <c r="D678" s="23"/>
      <c r="E678" s="23"/>
      <c r="F678" s="23"/>
      <c r="G678" s="23"/>
      <c r="H678" s="23"/>
      <c r="I678" s="23"/>
      <c r="J678" s="178"/>
      <c r="K678" s="24"/>
      <c r="L678" s="23"/>
      <c r="M678" s="24"/>
      <c r="N678" s="23"/>
      <c r="O678" s="23"/>
      <c r="P678" s="23"/>
      <c r="Q678" s="23"/>
      <c r="R678" s="23"/>
    </row>
    <row r="679" spans="1:18" x14ac:dyDescent="0.25">
      <c r="A679" s="24"/>
      <c r="B679" s="177"/>
      <c r="C679" s="23"/>
      <c r="D679" s="23"/>
      <c r="E679" s="23"/>
      <c r="F679" s="23"/>
      <c r="G679" s="23"/>
      <c r="H679" s="23"/>
      <c r="I679" s="23"/>
      <c r="J679" s="178"/>
      <c r="K679" s="24"/>
      <c r="L679" s="23"/>
      <c r="M679" s="24"/>
      <c r="N679" s="23"/>
      <c r="O679" s="23"/>
      <c r="P679" s="23"/>
      <c r="Q679" s="23"/>
      <c r="R679" s="23"/>
    </row>
    <row r="680" spans="1:18" x14ac:dyDescent="0.25">
      <c r="A680" s="24"/>
      <c r="B680" s="177"/>
      <c r="C680" s="23"/>
      <c r="D680" s="23"/>
      <c r="E680" s="23"/>
      <c r="F680" s="23"/>
      <c r="G680" s="23"/>
      <c r="H680" s="23"/>
      <c r="I680" s="23"/>
      <c r="J680" s="178"/>
      <c r="K680" s="24"/>
      <c r="L680" s="23"/>
      <c r="M680" s="24"/>
      <c r="N680" s="23"/>
      <c r="O680" s="23"/>
      <c r="P680" s="23"/>
      <c r="Q680" s="23"/>
      <c r="R680" s="23"/>
    </row>
    <row r="681" spans="1:18" x14ac:dyDescent="0.25">
      <c r="A681" s="24"/>
      <c r="B681" s="177"/>
      <c r="C681" s="23"/>
      <c r="D681" s="23"/>
      <c r="E681" s="23"/>
      <c r="F681" s="23"/>
      <c r="G681" s="23"/>
      <c r="H681" s="23"/>
      <c r="I681" s="23"/>
      <c r="J681" s="178"/>
      <c r="K681" s="24"/>
      <c r="L681" s="23"/>
      <c r="M681" s="24"/>
      <c r="N681" s="23"/>
      <c r="O681" s="23"/>
      <c r="P681" s="23"/>
      <c r="Q681" s="23"/>
      <c r="R681" s="23"/>
    </row>
    <row r="682" spans="1:18" x14ac:dyDescent="0.25">
      <c r="A682" s="24"/>
      <c r="B682" s="177"/>
      <c r="C682" s="23"/>
      <c r="D682" s="23"/>
      <c r="E682" s="23"/>
      <c r="F682" s="23"/>
      <c r="G682" s="23"/>
      <c r="H682" s="23"/>
      <c r="I682" s="23"/>
      <c r="J682" s="178"/>
      <c r="K682" s="24"/>
      <c r="L682" s="23"/>
      <c r="M682" s="24"/>
      <c r="N682" s="23"/>
      <c r="O682" s="23"/>
      <c r="P682" s="23"/>
      <c r="Q682" s="23"/>
      <c r="R682" s="23"/>
    </row>
    <row r="683" spans="1:18" x14ac:dyDescent="0.25">
      <c r="A683" s="24"/>
      <c r="B683" s="177"/>
      <c r="C683" s="23"/>
      <c r="D683" s="23"/>
      <c r="E683" s="23"/>
      <c r="F683" s="23"/>
      <c r="G683" s="23"/>
      <c r="H683" s="23"/>
      <c r="I683" s="23"/>
      <c r="J683" s="178"/>
      <c r="K683" s="24"/>
      <c r="L683" s="23"/>
      <c r="M683" s="24"/>
      <c r="N683" s="23"/>
      <c r="O683" s="23"/>
      <c r="P683" s="23"/>
      <c r="Q683" s="23"/>
      <c r="R683" s="23"/>
    </row>
    <row r="684" spans="1:18" x14ac:dyDescent="0.25">
      <c r="A684" s="24"/>
      <c r="B684" s="177"/>
      <c r="C684" s="23"/>
      <c r="D684" s="23"/>
      <c r="E684" s="23"/>
      <c r="F684" s="23"/>
      <c r="G684" s="23"/>
      <c r="H684" s="23"/>
      <c r="I684" s="23"/>
      <c r="J684" s="178"/>
      <c r="K684" s="24"/>
      <c r="L684" s="23"/>
      <c r="M684" s="24"/>
      <c r="N684" s="23"/>
      <c r="O684" s="23"/>
      <c r="P684" s="23"/>
      <c r="Q684" s="23"/>
      <c r="R684" s="23"/>
    </row>
    <row r="685" spans="1:18" x14ac:dyDescent="0.25">
      <c r="A685" s="24"/>
      <c r="B685" s="177"/>
      <c r="C685" s="23"/>
      <c r="D685" s="23"/>
      <c r="E685" s="23"/>
      <c r="F685" s="23"/>
      <c r="G685" s="23"/>
      <c r="H685" s="23"/>
      <c r="I685" s="23"/>
      <c r="J685" s="178"/>
      <c r="K685" s="24"/>
      <c r="L685" s="23"/>
      <c r="M685" s="24"/>
      <c r="N685" s="23"/>
      <c r="O685" s="23"/>
      <c r="P685" s="23"/>
      <c r="Q685" s="23"/>
      <c r="R685" s="23"/>
    </row>
    <row r="686" spans="1:18" x14ac:dyDescent="0.25">
      <c r="A686" s="24"/>
      <c r="B686" s="177"/>
      <c r="C686" s="23"/>
      <c r="D686" s="23"/>
      <c r="E686" s="23"/>
      <c r="F686" s="23"/>
      <c r="G686" s="23"/>
      <c r="H686" s="23"/>
      <c r="I686" s="23"/>
      <c r="J686" s="178"/>
      <c r="K686" s="24"/>
      <c r="L686" s="23"/>
      <c r="M686" s="24"/>
      <c r="N686" s="23"/>
      <c r="O686" s="23"/>
      <c r="P686" s="23"/>
      <c r="Q686" s="23"/>
      <c r="R686" s="23"/>
    </row>
    <row r="687" spans="1:18" x14ac:dyDescent="0.25">
      <c r="A687" s="24"/>
      <c r="B687" s="177"/>
      <c r="C687" s="23"/>
      <c r="D687" s="23"/>
      <c r="E687" s="23"/>
      <c r="F687" s="23"/>
      <c r="G687" s="23"/>
      <c r="H687" s="23"/>
      <c r="I687" s="23"/>
      <c r="J687" s="178"/>
      <c r="K687" s="24"/>
      <c r="L687" s="23"/>
      <c r="M687" s="24"/>
      <c r="N687" s="23"/>
      <c r="O687" s="23"/>
      <c r="P687" s="23"/>
      <c r="Q687" s="23"/>
      <c r="R687" s="23"/>
    </row>
    <row r="688" spans="1:18" x14ac:dyDescent="0.25">
      <c r="A688" s="24"/>
      <c r="B688" s="177"/>
      <c r="C688" s="23"/>
      <c r="D688" s="23"/>
      <c r="E688" s="23"/>
      <c r="F688" s="23"/>
      <c r="G688" s="23"/>
      <c r="H688" s="23"/>
      <c r="I688" s="23"/>
      <c r="J688" s="178"/>
      <c r="K688" s="24"/>
      <c r="L688" s="23"/>
      <c r="M688" s="24"/>
      <c r="N688" s="23"/>
      <c r="O688" s="23"/>
      <c r="P688" s="23"/>
      <c r="Q688" s="23"/>
      <c r="R688" s="23"/>
    </row>
    <row r="689" spans="1:18" x14ac:dyDescent="0.25">
      <c r="A689" s="24"/>
      <c r="B689" s="177"/>
      <c r="C689" s="23"/>
      <c r="D689" s="23"/>
      <c r="E689" s="23"/>
      <c r="F689" s="23"/>
      <c r="G689" s="23"/>
      <c r="H689" s="23"/>
      <c r="I689" s="23"/>
      <c r="J689" s="178"/>
      <c r="K689" s="24"/>
      <c r="L689" s="23"/>
      <c r="M689" s="24"/>
      <c r="N689" s="23"/>
      <c r="O689" s="23"/>
      <c r="P689" s="23"/>
      <c r="Q689" s="23"/>
      <c r="R689" s="23"/>
    </row>
    <row r="690" spans="1:18" x14ac:dyDescent="0.25">
      <c r="A690" s="24"/>
      <c r="B690" s="177"/>
      <c r="C690" s="23"/>
      <c r="D690" s="23"/>
      <c r="E690" s="23"/>
      <c r="F690" s="23"/>
      <c r="G690" s="23"/>
      <c r="H690" s="23"/>
      <c r="I690" s="23"/>
      <c r="J690" s="178"/>
      <c r="K690" s="24"/>
      <c r="L690" s="23"/>
      <c r="M690" s="24"/>
      <c r="N690" s="23"/>
      <c r="O690" s="23"/>
      <c r="P690" s="23"/>
      <c r="Q690" s="23"/>
      <c r="R690" s="23"/>
    </row>
    <row r="691" spans="1:18" x14ac:dyDescent="0.25">
      <c r="A691" s="24"/>
      <c r="B691" s="177"/>
      <c r="C691" s="23"/>
      <c r="D691" s="23"/>
      <c r="E691" s="23"/>
      <c r="F691" s="23"/>
      <c r="G691" s="23"/>
      <c r="H691" s="23"/>
      <c r="I691" s="23"/>
      <c r="J691" s="178"/>
      <c r="K691" s="24"/>
      <c r="L691" s="23"/>
      <c r="M691" s="24"/>
      <c r="N691" s="23"/>
      <c r="O691" s="23"/>
      <c r="P691" s="23"/>
      <c r="Q691" s="23"/>
      <c r="R691" s="23"/>
    </row>
    <row r="692" spans="1:18" x14ac:dyDescent="0.25">
      <c r="A692" s="24"/>
      <c r="B692" s="177"/>
      <c r="C692" s="23"/>
      <c r="D692" s="23"/>
      <c r="E692" s="23"/>
      <c r="F692" s="23"/>
      <c r="G692" s="23"/>
      <c r="H692" s="23"/>
      <c r="I692" s="23"/>
      <c r="J692" s="178"/>
      <c r="K692" s="24"/>
      <c r="L692" s="23"/>
      <c r="M692" s="24"/>
      <c r="N692" s="23"/>
      <c r="O692" s="23"/>
      <c r="P692" s="23"/>
      <c r="Q692" s="23"/>
      <c r="R692" s="23"/>
    </row>
    <row r="693" spans="1:18" x14ac:dyDescent="0.25">
      <c r="A693" s="24"/>
      <c r="B693" s="177"/>
      <c r="C693" s="23"/>
      <c r="D693" s="23"/>
      <c r="E693" s="23"/>
      <c r="F693" s="23"/>
      <c r="G693" s="23"/>
      <c r="H693" s="23"/>
      <c r="I693" s="23"/>
      <c r="J693" s="178"/>
      <c r="K693" s="24"/>
      <c r="L693" s="23"/>
      <c r="M693" s="24"/>
      <c r="N693" s="23"/>
      <c r="O693" s="23"/>
      <c r="P693" s="23"/>
      <c r="Q693" s="23"/>
      <c r="R693" s="23"/>
    </row>
    <row r="694" spans="1:18" x14ac:dyDescent="0.25">
      <c r="A694" s="24"/>
      <c r="B694" s="177"/>
      <c r="C694" s="23"/>
      <c r="D694" s="23"/>
      <c r="E694" s="23"/>
      <c r="F694" s="23"/>
      <c r="G694" s="23"/>
      <c r="H694" s="23"/>
      <c r="I694" s="23"/>
      <c r="J694" s="178"/>
      <c r="K694" s="24"/>
      <c r="L694" s="23"/>
      <c r="M694" s="24"/>
      <c r="N694" s="23"/>
      <c r="O694" s="23"/>
      <c r="P694" s="23"/>
      <c r="Q694" s="23"/>
      <c r="R694" s="23"/>
    </row>
    <row r="695" spans="1:18" x14ac:dyDescent="0.25">
      <c r="A695" s="24"/>
      <c r="B695" s="177"/>
      <c r="C695" s="23"/>
      <c r="D695" s="23"/>
      <c r="E695" s="23"/>
      <c r="F695" s="23"/>
      <c r="G695" s="23"/>
      <c r="H695" s="23"/>
      <c r="I695" s="23"/>
      <c r="J695" s="178"/>
      <c r="K695" s="24"/>
      <c r="L695" s="23"/>
      <c r="M695" s="24"/>
      <c r="N695" s="23"/>
      <c r="O695" s="23"/>
      <c r="P695" s="23"/>
      <c r="Q695" s="23"/>
      <c r="R695" s="23"/>
    </row>
    <row r="696" spans="1:18" x14ac:dyDescent="0.25">
      <c r="A696" s="24"/>
      <c r="B696" s="177"/>
      <c r="C696" s="23"/>
      <c r="D696" s="23"/>
      <c r="E696" s="23"/>
      <c r="F696" s="23"/>
      <c r="G696" s="23"/>
      <c r="H696" s="23"/>
      <c r="I696" s="23"/>
      <c r="J696" s="178"/>
      <c r="K696" s="24"/>
      <c r="L696" s="23"/>
      <c r="M696" s="24"/>
      <c r="N696" s="23"/>
      <c r="O696" s="23"/>
      <c r="P696" s="23"/>
      <c r="Q696" s="23"/>
      <c r="R696" s="23"/>
    </row>
    <row r="697" spans="1:18" x14ac:dyDescent="0.25">
      <c r="A697" s="24"/>
      <c r="B697" s="177"/>
      <c r="C697" s="23"/>
      <c r="D697" s="23"/>
      <c r="E697" s="23"/>
      <c r="F697" s="23"/>
      <c r="G697" s="23"/>
      <c r="H697" s="23"/>
      <c r="I697" s="23"/>
      <c r="J697" s="178"/>
      <c r="K697" s="24"/>
      <c r="L697" s="23"/>
      <c r="M697" s="24"/>
      <c r="N697" s="23"/>
      <c r="O697" s="23"/>
      <c r="P697" s="23"/>
      <c r="Q697" s="23"/>
      <c r="R697" s="23"/>
    </row>
    <row r="698" spans="1:18" x14ac:dyDescent="0.25">
      <c r="A698" s="24"/>
      <c r="B698" s="177"/>
      <c r="C698" s="23"/>
      <c r="D698" s="23"/>
      <c r="E698" s="23"/>
      <c r="F698" s="23"/>
      <c r="G698" s="23"/>
      <c r="H698" s="23"/>
      <c r="I698" s="23"/>
      <c r="J698" s="178"/>
      <c r="K698" s="24"/>
      <c r="L698" s="23"/>
      <c r="M698" s="24"/>
      <c r="N698" s="23"/>
      <c r="O698" s="23"/>
      <c r="P698" s="23"/>
      <c r="Q698" s="23"/>
      <c r="R698" s="23"/>
    </row>
    <row r="699" spans="1:18" x14ac:dyDescent="0.25">
      <c r="A699" s="24"/>
      <c r="B699" s="177"/>
      <c r="C699" s="23"/>
      <c r="D699" s="23"/>
      <c r="E699" s="23"/>
      <c r="F699" s="23"/>
      <c r="G699" s="23"/>
      <c r="H699" s="23"/>
      <c r="I699" s="23"/>
      <c r="J699" s="178"/>
      <c r="K699" s="24"/>
      <c r="L699" s="23"/>
      <c r="M699" s="24"/>
      <c r="N699" s="23"/>
      <c r="O699" s="23"/>
      <c r="P699" s="23"/>
      <c r="Q699" s="23"/>
      <c r="R699" s="23"/>
    </row>
    <row r="700" spans="1:18" x14ac:dyDescent="0.25">
      <c r="A700" s="24"/>
      <c r="B700" s="177"/>
      <c r="C700" s="23"/>
      <c r="D700" s="23"/>
      <c r="E700" s="23"/>
      <c r="F700" s="23"/>
      <c r="G700" s="23"/>
      <c r="H700" s="23"/>
      <c r="I700" s="23"/>
      <c r="J700" s="178"/>
      <c r="K700" s="24"/>
      <c r="L700" s="23"/>
      <c r="M700" s="24"/>
      <c r="N700" s="23"/>
      <c r="O700" s="23"/>
      <c r="P700" s="23"/>
      <c r="Q700" s="23"/>
      <c r="R700" s="23"/>
    </row>
    <row r="701" spans="1:18" x14ac:dyDescent="0.25">
      <c r="A701" s="24"/>
      <c r="B701" s="177"/>
      <c r="C701" s="23"/>
      <c r="D701" s="23"/>
      <c r="E701" s="23"/>
      <c r="F701" s="23"/>
      <c r="G701" s="23"/>
      <c r="H701" s="23"/>
      <c r="I701" s="23"/>
      <c r="J701" s="178"/>
      <c r="K701" s="24"/>
      <c r="L701" s="23"/>
      <c r="M701" s="24"/>
      <c r="N701" s="23"/>
      <c r="O701" s="23"/>
      <c r="P701" s="23"/>
      <c r="Q701" s="23"/>
      <c r="R701" s="23"/>
    </row>
    <row r="702" spans="1:18" x14ac:dyDescent="0.25">
      <c r="A702" s="24"/>
      <c r="B702" s="177"/>
      <c r="C702" s="23"/>
      <c r="D702" s="23"/>
      <c r="E702" s="23"/>
      <c r="F702" s="23"/>
      <c r="G702" s="23"/>
      <c r="H702" s="23"/>
      <c r="I702" s="23"/>
      <c r="J702" s="178"/>
      <c r="K702" s="24"/>
      <c r="L702" s="23"/>
      <c r="M702" s="24"/>
      <c r="N702" s="23"/>
      <c r="O702" s="23"/>
      <c r="P702" s="23"/>
      <c r="Q702" s="23"/>
      <c r="R702" s="23"/>
    </row>
    <row r="703" spans="1:18" x14ac:dyDescent="0.25">
      <c r="A703" s="24"/>
      <c r="B703" s="177"/>
      <c r="C703" s="23"/>
      <c r="D703" s="23"/>
      <c r="E703" s="23"/>
      <c r="F703" s="23"/>
      <c r="G703" s="23"/>
      <c r="H703" s="23"/>
      <c r="I703" s="23"/>
      <c r="J703" s="178"/>
      <c r="K703" s="24"/>
      <c r="L703" s="23"/>
      <c r="M703" s="24"/>
      <c r="N703" s="23"/>
      <c r="O703" s="23"/>
      <c r="P703" s="23"/>
      <c r="Q703" s="23"/>
      <c r="R703" s="23"/>
    </row>
    <row r="704" spans="1:18" x14ac:dyDescent="0.25">
      <c r="A704" s="24"/>
      <c r="B704" s="177"/>
      <c r="C704" s="23"/>
      <c r="D704" s="23"/>
      <c r="E704" s="23"/>
      <c r="F704" s="23"/>
      <c r="G704" s="23"/>
      <c r="H704" s="23"/>
      <c r="I704" s="23"/>
      <c r="J704" s="178"/>
      <c r="K704" s="24"/>
      <c r="L704" s="23"/>
      <c r="M704" s="24"/>
      <c r="N704" s="23"/>
      <c r="O704" s="23"/>
      <c r="P704" s="23"/>
      <c r="Q704" s="23"/>
      <c r="R704" s="23"/>
    </row>
    <row r="705" spans="1:18" x14ac:dyDescent="0.25">
      <c r="A705" s="24"/>
      <c r="B705" s="177"/>
      <c r="C705" s="23"/>
      <c r="D705" s="23"/>
      <c r="E705" s="23"/>
      <c r="F705" s="23"/>
      <c r="G705" s="23"/>
      <c r="H705" s="23"/>
      <c r="I705" s="23"/>
      <c r="J705" s="178"/>
      <c r="K705" s="24"/>
      <c r="L705" s="23"/>
      <c r="M705" s="24"/>
      <c r="N705" s="23"/>
      <c r="O705" s="23"/>
      <c r="P705" s="23"/>
      <c r="Q705" s="23"/>
      <c r="R705" s="23"/>
    </row>
    <row r="706" spans="1:18" x14ac:dyDescent="0.25">
      <c r="A706" s="24"/>
      <c r="B706" s="177"/>
      <c r="C706" s="23"/>
      <c r="D706" s="23"/>
      <c r="E706" s="23"/>
      <c r="F706" s="23"/>
      <c r="G706" s="23"/>
      <c r="H706" s="23"/>
      <c r="I706" s="23"/>
      <c r="J706" s="178"/>
      <c r="K706" s="24"/>
      <c r="L706" s="23"/>
      <c r="M706" s="24"/>
      <c r="N706" s="23"/>
      <c r="O706" s="23"/>
      <c r="P706" s="23"/>
      <c r="Q706" s="23"/>
      <c r="R706" s="23"/>
    </row>
    <row r="707" spans="1:18" x14ac:dyDescent="0.25">
      <c r="A707" s="24"/>
      <c r="B707" s="177"/>
      <c r="C707" s="23"/>
      <c r="D707" s="23"/>
      <c r="E707" s="23"/>
      <c r="F707" s="23"/>
      <c r="G707" s="23"/>
      <c r="H707" s="23"/>
      <c r="I707" s="23"/>
      <c r="J707" s="178"/>
      <c r="K707" s="24"/>
      <c r="L707" s="23"/>
      <c r="M707" s="24"/>
      <c r="N707" s="23"/>
      <c r="O707" s="23"/>
      <c r="P707" s="23"/>
      <c r="Q707" s="23"/>
      <c r="R707" s="23"/>
    </row>
    <row r="708" spans="1:18" x14ac:dyDescent="0.25">
      <c r="A708" s="24"/>
      <c r="B708" s="177"/>
      <c r="C708" s="23"/>
      <c r="D708" s="23"/>
      <c r="E708" s="23"/>
      <c r="F708" s="23"/>
      <c r="G708" s="23"/>
      <c r="H708" s="23"/>
      <c r="I708" s="23"/>
      <c r="J708" s="178"/>
      <c r="K708" s="24"/>
      <c r="L708" s="23"/>
      <c r="M708" s="24"/>
      <c r="N708" s="23"/>
      <c r="O708" s="23"/>
      <c r="P708" s="23"/>
      <c r="Q708" s="23"/>
      <c r="R708" s="23"/>
    </row>
    <row r="709" spans="1:18" x14ac:dyDescent="0.25">
      <c r="A709" s="24"/>
      <c r="B709" s="177"/>
      <c r="C709" s="23"/>
      <c r="D709" s="23"/>
      <c r="E709" s="23"/>
      <c r="F709" s="23"/>
      <c r="G709" s="23"/>
      <c r="H709" s="23"/>
      <c r="I709" s="23"/>
      <c r="J709" s="178"/>
      <c r="K709" s="24"/>
      <c r="L709" s="23"/>
      <c r="M709" s="24"/>
      <c r="N709" s="23"/>
      <c r="O709" s="23"/>
      <c r="P709" s="23"/>
      <c r="Q709" s="23"/>
      <c r="R709" s="23"/>
    </row>
    <row r="710" spans="1:18" x14ac:dyDescent="0.25">
      <c r="A710" s="24"/>
      <c r="B710" s="177"/>
      <c r="C710" s="23"/>
      <c r="D710" s="23"/>
      <c r="E710" s="23"/>
      <c r="F710" s="23"/>
      <c r="G710" s="23"/>
      <c r="H710" s="23"/>
      <c r="I710" s="23"/>
      <c r="J710" s="178"/>
      <c r="K710" s="24"/>
      <c r="L710" s="23"/>
      <c r="M710" s="24"/>
      <c r="N710" s="23"/>
      <c r="O710" s="23"/>
      <c r="P710" s="23"/>
      <c r="Q710" s="23"/>
      <c r="R710" s="23"/>
    </row>
    <row r="711" spans="1:18" x14ac:dyDescent="0.25">
      <c r="A711" s="24"/>
      <c r="B711" s="177"/>
      <c r="C711" s="23"/>
      <c r="D711" s="23"/>
      <c r="E711" s="23"/>
      <c r="F711" s="23"/>
      <c r="G711" s="23"/>
      <c r="H711" s="23"/>
      <c r="I711" s="23"/>
      <c r="J711" s="178"/>
      <c r="K711" s="24"/>
      <c r="L711" s="23"/>
      <c r="M711" s="24"/>
      <c r="N711" s="23"/>
      <c r="O711" s="23"/>
      <c r="P711" s="23"/>
      <c r="Q711" s="23"/>
      <c r="R711" s="23"/>
    </row>
    <row r="712" spans="1:18" x14ac:dyDescent="0.25">
      <c r="A712" s="24"/>
      <c r="B712" s="177"/>
      <c r="C712" s="23"/>
      <c r="D712" s="23"/>
      <c r="E712" s="23"/>
      <c r="F712" s="23"/>
      <c r="G712" s="23"/>
      <c r="H712" s="23"/>
      <c r="I712" s="23"/>
      <c r="J712" s="178"/>
      <c r="K712" s="24"/>
      <c r="L712" s="23"/>
      <c r="M712" s="24"/>
      <c r="N712" s="23"/>
      <c r="O712" s="23"/>
      <c r="P712" s="23"/>
      <c r="Q712" s="23"/>
      <c r="R712" s="23"/>
    </row>
    <row r="713" spans="1:18" x14ac:dyDescent="0.25">
      <c r="A713" s="24"/>
      <c r="B713" s="177"/>
      <c r="C713" s="23"/>
      <c r="D713" s="23"/>
      <c r="E713" s="23"/>
      <c r="F713" s="23"/>
      <c r="G713" s="23"/>
      <c r="H713" s="23"/>
      <c r="I713" s="23"/>
      <c r="J713" s="178"/>
      <c r="K713" s="24"/>
      <c r="L713" s="23"/>
      <c r="M713" s="24"/>
      <c r="N713" s="23"/>
      <c r="O713" s="23"/>
      <c r="P713" s="23"/>
      <c r="Q713" s="23"/>
      <c r="R713" s="23"/>
    </row>
    <row r="714" spans="1:18" x14ac:dyDescent="0.25">
      <c r="A714" s="24"/>
      <c r="B714" s="177"/>
      <c r="C714" s="23"/>
      <c r="D714" s="23"/>
      <c r="E714" s="23"/>
      <c r="F714" s="23"/>
      <c r="G714" s="23"/>
      <c r="H714" s="23"/>
      <c r="I714" s="23"/>
      <c r="J714" s="178"/>
      <c r="K714" s="24"/>
      <c r="L714" s="23"/>
      <c r="M714" s="24"/>
      <c r="N714" s="23"/>
      <c r="O714" s="23"/>
      <c r="P714" s="23"/>
      <c r="Q714" s="23"/>
      <c r="R714" s="23"/>
    </row>
    <row r="715" spans="1:18" x14ac:dyDescent="0.25">
      <c r="A715" s="24"/>
      <c r="B715" s="177"/>
      <c r="C715" s="23"/>
      <c r="D715" s="23"/>
      <c r="E715" s="23"/>
      <c r="F715" s="23"/>
      <c r="G715" s="23"/>
      <c r="H715" s="23"/>
      <c r="I715" s="23"/>
      <c r="J715" s="178"/>
      <c r="K715" s="24"/>
      <c r="L715" s="23"/>
      <c r="M715" s="24"/>
      <c r="N715" s="23"/>
      <c r="O715" s="23"/>
      <c r="P715" s="23"/>
      <c r="Q715" s="23"/>
      <c r="R715" s="23"/>
    </row>
    <row r="716" spans="1:18" x14ac:dyDescent="0.25">
      <c r="A716" s="24"/>
      <c r="B716" s="177"/>
      <c r="C716" s="23"/>
      <c r="D716" s="23"/>
      <c r="E716" s="23"/>
      <c r="F716" s="23"/>
      <c r="G716" s="23"/>
      <c r="H716" s="23"/>
      <c r="I716" s="23"/>
      <c r="J716" s="178"/>
      <c r="K716" s="24"/>
      <c r="L716" s="23"/>
      <c r="M716" s="24"/>
      <c r="N716" s="23"/>
      <c r="O716" s="23"/>
      <c r="P716" s="23"/>
      <c r="Q716" s="23"/>
      <c r="R716" s="23"/>
    </row>
    <row r="717" spans="1:18" x14ac:dyDescent="0.25">
      <c r="A717" s="24"/>
      <c r="B717" s="177"/>
      <c r="C717" s="23"/>
      <c r="D717" s="23"/>
      <c r="E717" s="23"/>
      <c r="F717" s="23"/>
      <c r="G717" s="23"/>
      <c r="H717" s="23"/>
      <c r="I717" s="23"/>
      <c r="J717" s="178"/>
      <c r="K717" s="24"/>
      <c r="L717" s="23"/>
      <c r="M717" s="24"/>
      <c r="N717" s="23"/>
      <c r="O717" s="23"/>
      <c r="P717" s="23"/>
      <c r="Q717" s="23"/>
      <c r="R717" s="23"/>
    </row>
    <row r="718" spans="1:18" x14ac:dyDescent="0.25">
      <c r="A718" s="24"/>
      <c r="B718" s="177"/>
      <c r="C718" s="23"/>
      <c r="D718" s="23"/>
      <c r="E718" s="23"/>
      <c r="F718" s="23"/>
      <c r="G718" s="23"/>
      <c r="H718" s="23"/>
      <c r="I718" s="23"/>
      <c r="J718" s="178"/>
      <c r="K718" s="24"/>
      <c r="L718" s="23"/>
      <c r="M718" s="24"/>
      <c r="N718" s="23"/>
      <c r="O718" s="23"/>
      <c r="P718" s="23"/>
      <c r="Q718" s="23"/>
      <c r="R718" s="23"/>
    </row>
    <row r="719" spans="1:18" x14ac:dyDescent="0.25">
      <c r="A719" s="24"/>
      <c r="B719" s="177"/>
      <c r="C719" s="23"/>
      <c r="D719" s="23"/>
      <c r="E719" s="23"/>
      <c r="F719" s="23"/>
      <c r="G719" s="23"/>
      <c r="H719" s="23"/>
      <c r="I719" s="23"/>
      <c r="J719" s="178"/>
      <c r="K719" s="24"/>
      <c r="L719" s="23"/>
      <c r="M719" s="24"/>
      <c r="N719" s="23"/>
      <c r="O719" s="23"/>
      <c r="P719" s="23"/>
      <c r="Q719" s="23"/>
      <c r="R719" s="23"/>
    </row>
    <row r="720" spans="1:18" x14ac:dyDescent="0.25">
      <c r="A720" s="24"/>
      <c r="B720" s="177"/>
      <c r="C720" s="23"/>
      <c r="D720" s="23"/>
      <c r="E720" s="23"/>
      <c r="F720" s="23"/>
      <c r="G720" s="23"/>
      <c r="H720" s="23"/>
      <c r="I720" s="23"/>
      <c r="J720" s="178"/>
      <c r="K720" s="24"/>
      <c r="L720" s="23"/>
      <c r="M720" s="24"/>
      <c r="N720" s="23"/>
      <c r="O720" s="23"/>
      <c r="P720" s="23"/>
      <c r="Q720" s="23"/>
      <c r="R720" s="23"/>
    </row>
    <row r="721" spans="1:18" x14ac:dyDescent="0.25">
      <c r="A721" s="24"/>
      <c r="B721" s="177"/>
      <c r="C721" s="23"/>
      <c r="D721" s="23"/>
      <c r="E721" s="23"/>
      <c r="F721" s="23"/>
      <c r="G721" s="23"/>
      <c r="H721" s="23"/>
      <c r="I721" s="23"/>
      <c r="J721" s="178"/>
      <c r="K721" s="24"/>
      <c r="L721" s="23"/>
      <c r="M721" s="24"/>
      <c r="N721" s="23"/>
      <c r="O721" s="23"/>
      <c r="P721" s="23"/>
      <c r="Q721" s="23"/>
      <c r="R721" s="23"/>
    </row>
    <row r="722" spans="1:18" x14ac:dyDescent="0.25">
      <c r="A722" s="24"/>
      <c r="B722" s="177"/>
      <c r="C722" s="23"/>
      <c r="D722" s="23"/>
      <c r="E722" s="23"/>
      <c r="F722" s="23"/>
      <c r="G722" s="23"/>
      <c r="H722" s="23"/>
      <c r="I722" s="23"/>
      <c r="J722" s="178"/>
      <c r="K722" s="24"/>
      <c r="L722" s="23"/>
      <c r="M722" s="24"/>
      <c r="N722" s="23"/>
      <c r="O722" s="23"/>
      <c r="P722" s="23"/>
      <c r="Q722" s="23"/>
      <c r="R722" s="23"/>
    </row>
    <row r="723" spans="1:18" x14ac:dyDescent="0.25">
      <c r="A723" s="24"/>
      <c r="B723" s="177"/>
      <c r="C723" s="23"/>
      <c r="D723" s="23"/>
      <c r="E723" s="23"/>
      <c r="F723" s="23"/>
      <c r="G723" s="23"/>
      <c r="H723" s="23"/>
      <c r="I723" s="23"/>
      <c r="J723" s="178"/>
      <c r="K723" s="24"/>
      <c r="L723" s="23"/>
      <c r="M723" s="24"/>
      <c r="N723" s="23"/>
      <c r="O723" s="23"/>
      <c r="P723" s="23"/>
      <c r="Q723" s="23"/>
      <c r="R723" s="23"/>
    </row>
    <row r="724" spans="1:18" x14ac:dyDescent="0.25">
      <c r="A724" s="24"/>
      <c r="B724" s="177"/>
      <c r="C724" s="23"/>
      <c r="D724" s="23"/>
      <c r="E724" s="23"/>
      <c r="F724" s="23"/>
      <c r="G724" s="23"/>
      <c r="H724" s="23"/>
      <c r="I724" s="23"/>
      <c r="J724" s="178"/>
      <c r="K724" s="24"/>
      <c r="L724" s="23"/>
      <c r="M724" s="24"/>
      <c r="N724" s="23"/>
      <c r="O724" s="23"/>
      <c r="P724" s="23"/>
      <c r="Q724" s="23"/>
      <c r="R724" s="23"/>
    </row>
    <row r="725" spans="1:18" x14ac:dyDescent="0.25">
      <c r="A725" s="24"/>
      <c r="B725" s="177"/>
      <c r="C725" s="23"/>
      <c r="D725" s="23"/>
      <c r="E725" s="23"/>
      <c r="F725" s="23"/>
      <c r="G725" s="23"/>
      <c r="H725" s="23"/>
      <c r="I725" s="23"/>
      <c r="J725" s="178"/>
      <c r="K725" s="24"/>
      <c r="L725" s="23"/>
      <c r="M725" s="24"/>
      <c r="N725" s="23"/>
      <c r="O725" s="23"/>
      <c r="P725" s="23"/>
      <c r="Q725" s="23"/>
      <c r="R725" s="23"/>
    </row>
    <row r="726" spans="1:18" x14ac:dyDescent="0.25">
      <c r="A726" s="24"/>
      <c r="B726" s="177"/>
      <c r="C726" s="23"/>
      <c r="D726" s="23"/>
      <c r="E726" s="23"/>
      <c r="F726" s="23"/>
      <c r="G726" s="23"/>
      <c r="H726" s="23"/>
      <c r="I726" s="23"/>
      <c r="J726" s="178"/>
      <c r="K726" s="24"/>
      <c r="L726" s="23"/>
      <c r="M726" s="24"/>
      <c r="N726" s="23"/>
      <c r="O726" s="23"/>
      <c r="P726" s="23"/>
      <c r="Q726" s="23"/>
      <c r="R726" s="23"/>
    </row>
    <row r="727" spans="1:18" x14ac:dyDescent="0.25">
      <c r="A727" s="24"/>
      <c r="B727" s="177"/>
      <c r="C727" s="23"/>
      <c r="D727" s="23"/>
      <c r="E727" s="23"/>
      <c r="F727" s="23"/>
      <c r="G727" s="23"/>
      <c r="H727" s="23"/>
      <c r="I727" s="23"/>
      <c r="J727" s="178"/>
      <c r="K727" s="24"/>
      <c r="L727" s="23"/>
      <c r="M727" s="24"/>
      <c r="N727" s="23"/>
      <c r="O727" s="23"/>
      <c r="P727" s="23"/>
      <c r="Q727" s="23"/>
      <c r="R727" s="23"/>
    </row>
    <row r="728" spans="1:18" x14ac:dyDescent="0.25">
      <c r="A728" s="24"/>
      <c r="B728" s="177"/>
      <c r="C728" s="23"/>
      <c r="D728" s="23"/>
      <c r="E728" s="23"/>
      <c r="F728" s="23"/>
      <c r="G728" s="23"/>
      <c r="H728" s="23"/>
      <c r="I728" s="23"/>
      <c r="J728" s="178"/>
      <c r="K728" s="24"/>
      <c r="L728" s="23"/>
      <c r="M728" s="24"/>
      <c r="N728" s="23"/>
      <c r="O728" s="23"/>
      <c r="P728" s="23"/>
      <c r="Q728" s="23"/>
      <c r="R728" s="23"/>
    </row>
    <row r="729" spans="1:18" x14ac:dyDescent="0.25">
      <c r="A729" s="24"/>
      <c r="B729" s="177"/>
      <c r="C729" s="23"/>
      <c r="D729" s="23"/>
      <c r="E729" s="23"/>
      <c r="F729" s="23"/>
      <c r="G729" s="23"/>
      <c r="H729" s="23"/>
      <c r="I729" s="23"/>
      <c r="J729" s="178"/>
      <c r="K729" s="24"/>
      <c r="L729" s="23"/>
      <c r="M729" s="24"/>
      <c r="N729" s="23"/>
      <c r="O729" s="23"/>
      <c r="P729" s="23"/>
      <c r="Q729" s="23"/>
      <c r="R729" s="23"/>
    </row>
    <row r="730" spans="1:18" x14ac:dyDescent="0.25">
      <c r="A730" s="24"/>
      <c r="B730" s="177"/>
      <c r="C730" s="23"/>
      <c r="D730" s="23"/>
      <c r="E730" s="23"/>
      <c r="F730" s="23"/>
      <c r="G730" s="23"/>
      <c r="H730" s="23"/>
      <c r="I730" s="23"/>
      <c r="J730" s="178"/>
      <c r="K730" s="24"/>
      <c r="L730" s="23"/>
      <c r="M730" s="24"/>
      <c r="N730" s="23"/>
      <c r="O730" s="23"/>
      <c r="P730" s="23"/>
      <c r="Q730" s="23"/>
      <c r="R730" s="23"/>
    </row>
    <row r="731" spans="1:18" x14ac:dyDescent="0.25">
      <c r="A731" s="24"/>
      <c r="B731" s="177"/>
      <c r="C731" s="23"/>
      <c r="D731" s="23"/>
      <c r="E731" s="23"/>
      <c r="F731" s="23"/>
      <c r="G731" s="23"/>
      <c r="H731" s="23"/>
      <c r="I731" s="23"/>
      <c r="J731" s="178"/>
      <c r="K731" s="24"/>
      <c r="L731" s="23"/>
      <c r="M731" s="24"/>
      <c r="N731" s="23"/>
      <c r="O731" s="23"/>
      <c r="P731" s="23"/>
      <c r="Q731" s="23"/>
      <c r="R731" s="23"/>
    </row>
    <row r="732" spans="1:18" x14ac:dyDescent="0.25">
      <c r="A732" s="24"/>
      <c r="B732" s="177"/>
      <c r="C732" s="23"/>
      <c r="D732" s="23"/>
      <c r="E732" s="23"/>
      <c r="F732" s="23"/>
      <c r="G732" s="23"/>
      <c r="H732" s="23"/>
      <c r="I732" s="23"/>
      <c r="J732" s="178"/>
      <c r="K732" s="24"/>
      <c r="L732" s="23"/>
      <c r="M732" s="24"/>
      <c r="N732" s="23"/>
      <c r="O732" s="23"/>
      <c r="P732" s="23"/>
      <c r="Q732" s="23"/>
      <c r="R732" s="23"/>
    </row>
    <row r="733" spans="1:18" x14ac:dyDescent="0.25">
      <c r="A733" s="24"/>
      <c r="B733" s="177"/>
      <c r="C733" s="23"/>
      <c r="D733" s="23"/>
      <c r="E733" s="23"/>
      <c r="F733" s="23"/>
      <c r="G733" s="23"/>
      <c r="H733" s="23"/>
      <c r="I733" s="23"/>
      <c r="J733" s="178"/>
      <c r="K733" s="24"/>
      <c r="L733" s="23"/>
      <c r="M733" s="24"/>
      <c r="N733" s="23"/>
      <c r="O733" s="23"/>
      <c r="P733" s="23"/>
      <c r="Q733" s="23"/>
      <c r="R733" s="23"/>
    </row>
    <row r="734" spans="1:18" x14ac:dyDescent="0.25">
      <c r="A734" s="24"/>
      <c r="B734" s="177"/>
      <c r="C734" s="23"/>
      <c r="D734" s="23"/>
      <c r="E734" s="23"/>
      <c r="F734" s="23"/>
      <c r="G734" s="23"/>
      <c r="H734" s="23"/>
      <c r="I734" s="23"/>
      <c r="J734" s="178"/>
      <c r="K734" s="24"/>
      <c r="L734" s="23"/>
      <c r="M734" s="24"/>
      <c r="N734" s="23"/>
      <c r="O734" s="23"/>
      <c r="P734" s="23"/>
      <c r="Q734" s="23"/>
      <c r="R734" s="23"/>
    </row>
    <row r="735" spans="1:18" x14ac:dyDescent="0.25">
      <c r="A735" s="24"/>
      <c r="B735" s="177"/>
      <c r="C735" s="23"/>
      <c r="D735" s="23"/>
      <c r="E735" s="23"/>
      <c r="F735" s="23"/>
      <c r="G735" s="23"/>
      <c r="H735" s="23"/>
      <c r="I735" s="23"/>
      <c r="J735" s="178"/>
      <c r="K735" s="24"/>
      <c r="L735" s="23"/>
      <c r="M735" s="24"/>
      <c r="N735" s="23"/>
      <c r="O735" s="23"/>
      <c r="P735" s="23"/>
      <c r="Q735" s="23"/>
      <c r="R735" s="23"/>
    </row>
    <row r="736" spans="1:18" x14ac:dyDescent="0.25">
      <c r="A736" s="24"/>
      <c r="B736" s="177"/>
      <c r="C736" s="23"/>
      <c r="D736" s="23"/>
      <c r="E736" s="23"/>
      <c r="F736" s="23"/>
      <c r="G736" s="23"/>
      <c r="H736" s="23"/>
      <c r="I736" s="23"/>
      <c r="J736" s="178"/>
      <c r="K736" s="24"/>
      <c r="L736" s="23"/>
      <c r="M736" s="24"/>
      <c r="N736" s="23"/>
      <c r="O736" s="23"/>
      <c r="P736" s="23"/>
      <c r="Q736" s="23"/>
      <c r="R736" s="23"/>
    </row>
    <row r="737" spans="1:18" x14ac:dyDescent="0.25">
      <c r="A737" s="24"/>
      <c r="B737" s="177"/>
      <c r="C737" s="23"/>
      <c r="D737" s="23"/>
      <c r="E737" s="23"/>
      <c r="F737" s="23"/>
      <c r="G737" s="23"/>
      <c r="H737" s="23"/>
      <c r="I737" s="23"/>
      <c r="J737" s="178"/>
      <c r="K737" s="24"/>
      <c r="L737" s="23"/>
      <c r="M737" s="24"/>
      <c r="N737" s="23"/>
      <c r="O737" s="23"/>
      <c r="P737" s="23"/>
      <c r="Q737" s="23"/>
      <c r="R737" s="23"/>
    </row>
    <row r="738" spans="1:18" x14ac:dyDescent="0.25">
      <c r="A738" s="24"/>
      <c r="B738" s="177"/>
      <c r="C738" s="23"/>
      <c r="D738" s="23"/>
      <c r="E738" s="23"/>
      <c r="F738" s="23"/>
      <c r="G738" s="23"/>
      <c r="H738" s="23"/>
      <c r="I738" s="23"/>
      <c r="J738" s="178"/>
      <c r="K738" s="24"/>
      <c r="L738" s="23"/>
      <c r="M738" s="24"/>
      <c r="N738" s="23"/>
      <c r="O738" s="23"/>
      <c r="P738" s="23"/>
      <c r="Q738" s="23"/>
      <c r="R738" s="23"/>
    </row>
    <row r="739" spans="1:18" x14ac:dyDescent="0.25">
      <c r="A739" s="24"/>
      <c r="B739" s="177"/>
      <c r="C739" s="23"/>
      <c r="D739" s="23"/>
      <c r="E739" s="23"/>
      <c r="F739" s="23"/>
      <c r="G739" s="23"/>
      <c r="H739" s="23"/>
      <c r="I739" s="23"/>
      <c r="J739" s="178"/>
      <c r="K739" s="24"/>
      <c r="L739" s="23"/>
      <c r="M739" s="24"/>
      <c r="N739" s="23"/>
      <c r="O739" s="23"/>
      <c r="P739" s="23"/>
      <c r="Q739" s="23"/>
      <c r="R739" s="23"/>
    </row>
    <row r="740" spans="1:18" x14ac:dyDescent="0.25">
      <c r="A740" s="24"/>
      <c r="B740" s="177"/>
      <c r="C740" s="23"/>
      <c r="D740" s="23"/>
      <c r="E740" s="23"/>
      <c r="F740" s="23"/>
      <c r="G740" s="23"/>
      <c r="H740" s="23"/>
      <c r="I740" s="23"/>
      <c r="J740" s="178"/>
      <c r="K740" s="24"/>
      <c r="L740" s="23"/>
      <c r="M740" s="24"/>
      <c r="N740" s="23"/>
      <c r="O740" s="23"/>
      <c r="P740" s="23"/>
      <c r="Q740" s="23"/>
      <c r="R740" s="23"/>
    </row>
    <row r="741" spans="1:18" x14ac:dyDescent="0.25">
      <c r="A741" s="24"/>
      <c r="B741" s="177"/>
      <c r="C741" s="23"/>
      <c r="D741" s="23"/>
      <c r="E741" s="23"/>
      <c r="F741" s="23"/>
      <c r="G741" s="23"/>
      <c r="H741" s="23"/>
      <c r="I741" s="23"/>
      <c r="J741" s="178"/>
      <c r="K741" s="24"/>
      <c r="L741" s="23"/>
      <c r="M741" s="24"/>
      <c r="N741" s="23"/>
      <c r="O741" s="23"/>
      <c r="P741" s="23"/>
      <c r="Q741" s="23"/>
      <c r="R741" s="23"/>
    </row>
    <row r="742" spans="1:18" x14ac:dyDescent="0.25">
      <c r="A742" s="24"/>
      <c r="B742" s="177"/>
      <c r="C742" s="23"/>
      <c r="D742" s="23"/>
      <c r="E742" s="23"/>
      <c r="F742" s="23"/>
      <c r="G742" s="23"/>
      <c r="H742" s="23"/>
      <c r="I742" s="23"/>
      <c r="J742" s="178"/>
      <c r="K742" s="24"/>
      <c r="L742" s="23"/>
      <c r="M742" s="24"/>
      <c r="N742" s="23"/>
      <c r="O742" s="23"/>
      <c r="P742" s="23"/>
      <c r="Q742" s="23"/>
      <c r="R742" s="23"/>
    </row>
    <row r="743" spans="1:18" x14ac:dyDescent="0.25">
      <c r="A743" s="24"/>
      <c r="B743" s="177"/>
      <c r="C743" s="23"/>
      <c r="D743" s="23"/>
      <c r="E743" s="23"/>
      <c r="F743" s="23"/>
      <c r="G743" s="23"/>
      <c r="H743" s="23"/>
      <c r="I743" s="23"/>
      <c r="J743" s="178"/>
      <c r="K743" s="24"/>
      <c r="L743" s="23"/>
      <c r="M743" s="24"/>
      <c r="N743" s="23"/>
      <c r="O743" s="23"/>
      <c r="P743" s="23"/>
      <c r="Q743" s="23"/>
      <c r="R743" s="23"/>
    </row>
    <row r="744" spans="1:18" x14ac:dyDescent="0.25">
      <c r="A744" s="24"/>
      <c r="B744" s="177"/>
      <c r="C744" s="23"/>
      <c r="D744" s="23"/>
      <c r="E744" s="23"/>
      <c r="F744" s="23"/>
      <c r="G744" s="23"/>
      <c r="H744" s="23"/>
      <c r="I744" s="23"/>
      <c r="J744" s="178"/>
      <c r="K744" s="24"/>
      <c r="L744" s="23"/>
      <c r="M744" s="24"/>
      <c r="N744" s="23"/>
      <c r="O744" s="23"/>
      <c r="P744" s="23"/>
      <c r="Q744" s="23"/>
      <c r="R744" s="23"/>
    </row>
    <row r="745" spans="1:18" x14ac:dyDescent="0.25">
      <c r="A745" s="24"/>
      <c r="B745" s="177"/>
      <c r="C745" s="23"/>
      <c r="D745" s="23"/>
      <c r="E745" s="23"/>
      <c r="F745" s="23"/>
      <c r="G745" s="23"/>
      <c r="H745" s="23"/>
      <c r="I745" s="23"/>
      <c r="J745" s="178"/>
      <c r="K745" s="24"/>
      <c r="L745" s="23"/>
      <c r="M745" s="24"/>
      <c r="N745" s="23"/>
      <c r="O745" s="23"/>
      <c r="P745" s="23"/>
      <c r="Q745" s="23"/>
      <c r="R745" s="23"/>
    </row>
    <row r="746" spans="1:18" x14ac:dyDescent="0.25">
      <c r="A746" s="24"/>
      <c r="B746" s="177"/>
      <c r="C746" s="23"/>
      <c r="D746" s="23"/>
      <c r="E746" s="23"/>
      <c r="F746" s="23"/>
      <c r="G746" s="23"/>
      <c r="H746" s="23"/>
      <c r="I746" s="23"/>
      <c r="J746" s="178"/>
      <c r="K746" s="24"/>
      <c r="L746" s="23"/>
      <c r="M746" s="24"/>
      <c r="N746" s="23"/>
      <c r="O746" s="23"/>
      <c r="P746" s="23"/>
      <c r="Q746" s="23"/>
      <c r="R746" s="23"/>
    </row>
    <row r="747" spans="1:18" x14ac:dyDescent="0.25">
      <c r="A747" s="24"/>
      <c r="B747" s="177"/>
      <c r="C747" s="23"/>
      <c r="D747" s="23"/>
      <c r="E747" s="23"/>
      <c r="F747" s="23"/>
      <c r="G747" s="23"/>
      <c r="H747" s="23"/>
      <c r="I747" s="23"/>
      <c r="J747" s="178"/>
      <c r="K747" s="24"/>
      <c r="L747" s="23"/>
      <c r="M747" s="24"/>
      <c r="N747" s="23"/>
      <c r="O747" s="23"/>
      <c r="P747" s="23"/>
      <c r="Q747" s="23"/>
      <c r="R747" s="23"/>
    </row>
    <row r="748" spans="1:18" x14ac:dyDescent="0.25">
      <c r="A748" s="24"/>
      <c r="B748" s="177"/>
      <c r="C748" s="23"/>
      <c r="D748" s="23"/>
      <c r="E748" s="23"/>
      <c r="F748" s="23"/>
      <c r="G748" s="23"/>
      <c r="H748" s="23"/>
      <c r="I748" s="23"/>
      <c r="J748" s="178"/>
      <c r="K748" s="24"/>
      <c r="L748" s="23"/>
      <c r="M748" s="24"/>
      <c r="N748" s="23"/>
      <c r="O748" s="23"/>
      <c r="P748" s="23"/>
      <c r="Q748" s="23"/>
      <c r="R748" s="23"/>
    </row>
    <row r="749" spans="1:18" x14ac:dyDescent="0.25">
      <c r="A749" s="24"/>
      <c r="B749" s="177"/>
      <c r="C749" s="23"/>
      <c r="D749" s="23"/>
      <c r="E749" s="23"/>
      <c r="F749" s="23"/>
      <c r="G749" s="23"/>
      <c r="H749" s="23"/>
      <c r="I749" s="23"/>
      <c r="J749" s="178"/>
      <c r="K749" s="24"/>
      <c r="L749" s="23"/>
      <c r="M749" s="24"/>
      <c r="N749" s="23"/>
      <c r="O749" s="23"/>
      <c r="P749" s="23"/>
      <c r="Q749" s="23"/>
      <c r="R749" s="23"/>
    </row>
    <row r="750" spans="1:18" x14ac:dyDescent="0.25">
      <c r="A750" s="24"/>
      <c r="B750" s="177"/>
      <c r="C750" s="23"/>
      <c r="D750" s="23"/>
      <c r="E750" s="23"/>
      <c r="F750" s="23"/>
      <c r="G750" s="23"/>
      <c r="H750" s="23"/>
      <c r="I750" s="23"/>
      <c r="J750" s="178"/>
      <c r="K750" s="24"/>
      <c r="L750" s="23"/>
      <c r="M750" s="24"/>
      <c r="N750" s="23"/>
      <c r="O750" s="23"/>
      <c r="P750" s="23"/>
      <c r="Q750" s="23"/>
      <c r="R750" s="23"/>
    </row>
    <row r="751" spans="1:18" x14ac:dyDescent="0.25">
      <c r="A751" s="24"/>
      <c r="B751" s="177"/>
      <c r="C751" s="23"/>
      <c r="D751" s="23"/>
      <c r="E751" s="23"/>
      <c r="F751" s="23"/>
      <c r="G751" s="23"/>
      <c r="H751" s="23"/>
      <c r="I751" s="23"/>
      <c r="J751" s="178"/>
      <c r="K751" s="24"/>
      <c r="L751" s="23"/>
      <c r="M751" s="24"/>
      <c r="N751" s="23"/>
      <c r="O751" s="23"/>
      <c r="P751" s="23"/>
      <c r="Q751" s="23"/>
      <c r="R751" s="23"/>
    </row>
    <row r="752" spans="1:18" x14ac:dyDescent="0.25">
      <c r="A752" s="24"/>
      <c r="B752" s="177"/>
      <c r="C752" s="23"/>
      <c r="D752" s="23"/>
      <c r="E752" s="23"/>
      <c r="F752" s="23"/>
      <c r="G752" s="23"/>
      <c r="H752" s="23"/>
      <c r="I752" s="23"/>
      <c r="J752" s="178"/>
      <c r="K752" s="24"/>
      <c r="L752" s="23"/>
      <c r="M752" s="24"/>
      <c r="N752" s="23"/>
      <c r="O752" s="23"/>
      <c r="P752" s="23"/>
      <c r="Q752" s="23"/>
      <c r="R752" s="23"/>
    </row>
    <row r="753" spans="1:18" x14ac:dyDescent="0.25">
      <c r="A753" s="24"/>
      <c r="B753" s="177"/>
      <c r="C753" s="23"/>
      <c r="D753" s="23"/>
      <c r="E753" s="23"/>
      <c r="F753" s="23"/>
      <c r="G753" s="23"/>
      <c r="H753" s="23"/>
      <c r="I753" s="23"/>
      <c r="J753" s="178"/>
      <c r="K753" s="24"/>
      <c r="L753" s="23"/>
      <c r="M753" s="24"/>
      <c r="N753" s="23"/>
      <c r="O753" s="23"/>
      <c r="P753" s="23"/>
      <c r="Q753" s="23"/>
      <c r="R753" s="23"/>
    </row>
    <row r="754" spans="1:18" x14ac:dyDescent="0.25">
      <c r="A754" s="24"/>
      <c r="B754" s="177"/>
      <c r="C754" s="23"/>
      <c r="D754" s="23"/>
      <c r="E754" s="23"/>
      <c r="F754" s="23"/>
      <c r="G754" s="23"/>
      <c r="H754" s="23"/>
      <c r="I754" s="23"/>
      <c r="J754" s="178"/>
      <c r="K754" s="24"/>
      <c r="L754" s="23"/>
      <c r="M754" s="24"/>
      <c r="N754" s="23"/>
      <c r="O754" s="23"/>
      <c r="P754" s="23"/>
      <c r="Q754" s="23"/>
      <c r="R754" s="23"/>
    </row>
    <row r="755" spans="1:18" x14ac:dyDescent="0.25">
      <c r="A755" s="24"/>
      <c r="B755" s="177"/>
      <c r="C755" s="23"/>
      <c r="D755" s="23"/>
      <c r="E755" s="23"/>
      <c r="F755" s="23"/>
      <c r="G755" s="23"/>
      <c r="H755" s="23"/>
      <c r="I755" s="23"/>
      <c r="J755" s="178"/>
      <c r="K755" s="24"/>
      <c r="L755" s="23"/>
      <c r="M755" s="24"/>
      <c r="N755" s="23"/>
      <c r="O755" s="23"/>
      <c r="P755" s="23"/>
      <c r="Q755" s="23"/>
      <c r="R755" s="23"/>
    </row>
    <row r="756" spans="1:18" x14ac:dyDescent="0.25">
      <c r="A756" s="24"/>
      <c r="B756" s="177"/>
      <c r="C756" s="23"/>
      <c r="D756" s="23"/>
      <c r="E756" s="23"/>
      <c r="F756" s="23"/>
      <c r="G756" s="23"/>
      <c r="H756" s="23"/>
      <c r="I756" s="23"/>
      <c r="J756" s="178"/>
      <c r="K756" s="24"/>
      <c r="L756" s="23"/>
      <c r="M756" s="24"/>
      <c r="N756" s="23"/>
      <c r="O756" s="23"/>
      <c r="P756" s="23"/>
      <c r="Q756" s="23"/>
      <c r="R756" s="23"/>
    </row>
    <row r="757" spans="1:18" x14ac:dyDescent="0.25">
      <c r="A757" s="24"/>
      <c r="B757" s="177"/>
      <c r="C757" s="23"/>
      <c r="D757" s="23"/>
      <c r="E757" s="23"/>
      <c r="F757" s="23"/>
      <c r="G757" s="23"/>
      <c r="H757" s="23"/>
      <c r="I757" s="23"/>
      <c r="J757" s="178"/>
      <c r="K757" s="24"/>
      <c r="L757" s="23"/>
      <c r="M757" s="24"/>
      <c r="N757" s="23"/>
      <c r="O757" s="23"/>
      <c r="P757" s="23"/>
      <c r="Q757" s="23"/>
      <c r="R757" s="23"/>
    </row>
    <row r="758" spans="1:18" x14ac:dyDescent="0.25">
      <c r="A758" s="24"/>
      <c r="B758" s="177"/>
      <c r="C758" s="23"/>
      <c r="D758" s="23"/>
      <c r="E758" s="23"/>
      <c r="F758" s="23"/>
      <c r="G758" s="23"/>
      <c r="H758" s="23"/>
      <c r="I758" s="23"/>
      <c r="J758" s="178"/>
      <c r="K758" s="24"/>
      <c r="L758" s="23"/>
      <c r="M758" s="24"/>
      <c r="N758" s="23"/>
      <c r="O758" s="23"/>
      <c r="P758" s="23"/>
      <c r="Q758" s="23"/>
      <c r="R758" s="23"/>
    </row>
    <row r="759" spans="1:18" x14ac:dyDescent="0.25">
      <c r="A759" s="24"/>
      <c r="B759" s="177"/>
      <c r="C759" s="23"/>
      <c r="D759" s="23"/>
      <c r="E759" s="23"/>
      <c r="F759" s="23"/>
      <c r="G759" s="23"/>
      <c r="H759" s="23"/>
      <c r="I759" s="23"/>
      <c r="J759" s="178"/>
      <c r="K759" s="24"/>
      <c r="L759" s="23"/>
      <c r="M759" s="24"/>
      <c r="N759" s="23"/>
      <c r="O759" s="23"/>
      <c r="P759" s="23"/>
      <c r="Q759" s="23"/>
      <c r="R759" s="23"/>
    </row>
    <row r="760" spans="1:18" x14ac:dyDescent="0.25">
      <c r="A760" s="24"/>
      <c r="B760" s="177"/>
      <c r="C760" s="23"/>
      <c r="D760" s="23"/>
      <c r="E760" s="23"/>
      <c r="F760" s="23"/>
      <c r="G760" s="23"/>
      <c r="H760" s="23"/>
      <c r="I760" s="23"/>
      <c r="J760" s="178"/>
      <c r="K760" s="24"/>
      <c r="L760" s="23"/>
      <c r="M760" s="24"/>
      <c r="N760" s="23"/>
      <c r="O760" s="23"/>
      <c r="P760" s="23"/>
      <c r="Q760" s="23"/>
      <c r="R760" s="23"/>
    </row>
    <row r="761" spans="1:18" x14ac:dyDescent="0.25">
      <c r="A761" s="24"/>
      <c r="B761" s="177"/>
      <c r="C761" s="23"/>
      <c r="D761" s="23"/>
      <c r="E761" s="23"/>
      <c r="F761" s="23"/>
      <c r="G761" s="23"/>
      <c r="H761" s="23"/>
      <c r="I761" s="23"/>
      <c r="J761" s="178"/>
      <c r="K761" s="24"/>
      <c r="L761" s="23"/>
      <c r="M761" s="24"/>
      <c r="N761" s="23"/>
      <c r="O761" s="23"/>
      <c r="P761" s="23"/>
      <c r="Q761" s="23"/>
      <c r="R761" s="23"/>
    </row>
    <row r="762" spans="1:18" x14ac:dyDescent="0.25">
      <c r="A762" s="24"/>
      <c r="B762" s="177"/>
      <c r="C762" s="23"/>
      <c r="D762" s="23"/>
      <c r="E762" s="23"/>
      <c r="F762" s="23"/>
      <c r="G762" s="23"/>
      <c r="H762" s="23"/>
      <c r="I762" s="23"/>
      <c r="J762" s="178"/>
      <c r="K762" s="24"/>
      <c r="L762" s="23"/>
      <c r="M762" s="24"/>
      <c r="N762" s="23"/>
      <c r="O762" s="23"/>
      <c r="P762" s="23"/>
      <c r="Q762" s="23"/>
      <c r="R762" s="23"/>
    </row>
    <row r="763" spans="1:18" x14ac:dyDescent="0.25">
      <c r="A763" s="24"/>
      <c r="B763" s="177"/>
      <c r="C763" s="23"/>
      <c r="D763" s="23"/>
      <c r="E763" s="23"/>
      <c r="F763" s="23"/>
      <c r="G763" s="23"/>
      <c r="H763" s="23"/>
      <c r="I763" s="23"/>
      <c r="J763" s="178"/>
      <c r="K763" s="24"/>
      <c r="L763" s="23"/>
      <c r="M763" s="24"/>
      <c r="N763" s="23"/>
      <c r="O763" s="23"/>
      <c r="P763" s="23"/>
      <c r="Q763" s="23"/>
      <c r="R763" s="23"/>
    </row>
    <row r="764" spans="1:18" x14ac:dyDescent="0.25">
      <c r="A764" s="24"/>
      <c r="B764" s="177"/>
      <c r="C764" s="23"/>
      <c r="D764" s="23"/>
      <c r="E764" s="23"/>
      <c r="F764" s="23"/>
      <c r="G764" s="23"/>
      <c r="H764" s="23"/>
      <c r="I764" s="23"/>
      <c r="J764" s="178"/>
      <c r="K764" s="24"/>
      <c r="L764" s="23"/>
      <c r="M764" s="24"/>
      <c r="N764" s="23"/>
      <c r="O764" s="23"/>
      <c r="P764" s="23"/>
      <c r="Q764" s="23"/>
      <c r="R764" s="23"/>
    </row>
    <row r="765" spans="1:18" x14ac:dyDescent="0.25">
      <c r="A765" s="24"/>
      <c r="B765" s="177"/>
      <c r="C765" s="23"/>
      <c r="D765" s="23"/>
      <c r="E765" s="23"/>
      <c r="F765" s="23"/>
      <c r="G765" s="23"/>
      <c r="H765" s="23"/>
      <c r="I765" s="23"/>
      <c r="J765" s="178"/>
      <c r="K765" s="24"/>
      <c r="L765" s="23"/>
      <c r="M765" s="24"/>
      <c r="N765" s="23"/>
      <c r="O765" s="23"/>
      <c r="P765" s="23"/>
      <c r="Q765" s="23"/>
      <c r="R765" s="23"/>
    </row>
    <row r="766" spans="1:18" x14ac:dyDescent="0.25">
      <c r="A766" s="24"/>
      <c r="B766" s="177"/>
      <c r="C766" s="23"/>
      <c r="D766" s="23"/>
      <c r="E766" s="23"/>
      <c r="F766" s="23"/>
      <c r="G766" s="23"/>
      <c r="H766" s="23"/>
      <c r="I766" s="23"/>
      <c r="J766" s="178"/>
      <c r="K766" s="24"/>
      <c r="L766" s="23"/>
      <c r="M766" s="24"/>
      <c r="N766" s="23"/>
      <c r="O766" s="23"/>
      <c r="P766" s="23"/>
      <c r="Q766" s="23"/>
      <c r="R766" s="23"/>
    </row>
    <row r="767" spans="1:18" x14ac:dyDescent="0.25">
      <c r="A767" s="24"/>
      <c r="B767" s="177"/>
      <c r="C767" s="23"/>
      <c r="D767" s="23"/>
      <c r="E767" s="23"/>
      <c r="F767" s="23"/>
      <c r="G767" s="23"/>
      <c r="H767" s="23"/>
      <c r="I767" s="23"/>
      <c r="J767" s="178"/>
      <c r="K767" s="24"/>
      <c r="L767" s="23"/>
      <c r="M767" s="24"/>
      <c r="N767" s="23"/>
      <c r="O767" s="23"/>
      <c r="P767" s="23"/>
      <c r="Q767" s="23"/>
      <c r="R767" s="23"/>
    </row>
    <row r="768" spans="1:18" x14ac:dyDescent="0.25">
      <c r="A768" s="24"/>
      <c r="B768" s="177"/>
      <c r="C768" s="23"/>
      <c r="D768" s="23"/>
      <c r="E768" s="23"/>
      <c r="F768" s="23"/>
      <c r="G768" s="23"/>
      <c r="H768" s="23"/>
      <c r="I768" s="23"/>
      <c r="J768" s="178"/>
      <c r="K768" s="24"/>
      <c r="L768" s="23"/>
      <c r="M768" s="24"/>
      <c r="N768" s="23"/>
      <c r="O768" s="23"/>
      <c r="P768" s="23"/>
      <c r="Q768" s="23"/>
      <c r="R768" s="23"/>
    </row>
    <row r="769" spans="1:18" x14ac:dyDescent="0.25">
      <c r="A769" s="24"/>
      <c r="B769" s="177"/>
      <c r="C769" s="23"/>
      <c r="D769" s="23"/>
      <c r="E769" s="23"/>
      <c r="F769" s="23"/>
      <c r="G769" s="23"/>
      <c r="H769" s="23"/>
      <c r="I769" s="23"/>
      <c r="J769" s="178"/>
      <c r="K769" s="24"/>
      <c r="L769" s="23"/>
      <c r="M769" s="24"/>
      <c r="N769" s="23"/>
      <c r="O769" s="23"/>
      <c r="P769" s="23"/>
      <c r="Q769" s="23"/>
      <c r="R769" s="23"/>
    </row>
    <row r="770" spans="1:18" x14ac:dyDescent="0.25">
      <c r="A770" s="24"/>
      <c r="B770" s="177"/>
      <c r="C770" s="23"/>
      <c r="D770" s="23"/>
      <c r="E770" s="23"/>
      <c r="F770" s="23"/>
      <c r="G770" s="23"/>
      <c r="H770" s="23"/>
      <c r="I770" s="23"/>
      <c r="J770" s="178"/>
      <c r="K770" s="24"/>
      <c r="L770" s="23"/>
      <c r="M770" s="24"/>
      <c r="N770" s="23"/>
      <c r="O770" s="23"/>
      <c r="P770" s="23"/>
      <c r="Q770" s="23"/>
      <c r="R770" s="23"/>
    </row>
    <row r="771" spans="1:18" x14ac:dyDescent="0.25">
      <c r="A771" s="24"/>
      <c r="B771" s="177"/>
      <c r="C771" s="23"/>
      <c r="D771" s="23"/>
      <c r="E771" s="23"/>
      <c r="F771" s="23"/>
      <c r="G771" s="23"/>
      <c r="H771" s="23"/>
      <c r="I771" s="23"/>
      <c r="J771" s="178"/>
      <c r="K771" s="24"/>
      <c r="L771" s="23"/>
      <c r="M771" s="24"/>
      <c r="N771" s="23"/>
      <c r="O771" s="23"/>
      <c r="P771" s="23"/>
      <c r="Q771" s="23"/>
      <c r="R771" s="23"/>
    </row>
    <row r="772" spans="1:18" x14ac:dyDescent="0.25">
      <c r="A772" s="24"/>
      <c r="B772" s="177"/>
      <c r="C772" s="23"/>
      <c r="D772" s="23"/>
      <c r="E772" s="23"/>
      <c r="F772" s="23"/>
      <c r="G772" s="23"/>
      <c r="H772" s="23"/>
      <c r="I772" s="23"/>
      <c r="J772" s="178"/>
      <c r="K772" s="24"/>
      <c r="L772" s="23"/>
      <c r="M772" s="24"/>
      <c r="N772" s="23"/>
      <c r="O772" s="23"/>
      <c r="P772" s="23"/>
      <c r="Q772" s="23"/>
      <c r="R772" s="23"/>
    </row>
    <row r="773" spans="1:18" x14ac:dyDescent="0.25">
      <c r="A773" s="24"/>
      <c r="B773" s="177"/>
      <c r="C773" s="23"/>
      <c r="D773" s="23"/>
      <c r="E773" s="23"/>
      <c r="F773" s="23"/>
      <c r="G773" s="23"/>
      <c r="H773" s="23"/>
      <c r="I773" s="23"/>
      <c r="J773" s="178"/>
      <c r="K773" s="24"/>
      <c r="L773" s="23"/>
      <c r="M773" s="24"/>
      <c r="N773" s="23"/>
      <c r="O773" s="23"/>
      <c r="P773" s="23"/>
      <c r="Q773" s="23"/>
      <c r="R773" s="23"/>
    </row>
    <row r="774" spans="1:18" x14ac:dyDescent="0.25">
      <c r="A774" s="24"/>
      <c r="B774" s="177"/>
      <c r="C774" s="23"/>
      <c r="D774" s="23"/>
      <c r="E774" s="23"/>
      <c r="F774" s="23"/>
      <c r="G774" s="23"/>
      <c r="H774" s="23"/>
      <c r="I774" s="23"/>
      <c r="J774" s="178"/>
      <c r="K774" s="24"/>
      <c r="L774" s="23"/>
      <c r="M774" s="24"/>
      <c r="N774" s="23"/>
      <c r="O774" s="23"/>
      <c r="P774" s="23"/>
      <c r="Q774" s="23"/>
      <c r="R774" s="23"/>
    </row>
    <row r="775" spans="1:18" x14ac:dyDescent="0.25">
      <c r="A775" s="24"/>
      <c r="B775" s="177"/>
      <c r="C775" s="23"/>
      <c r="D775" s="23"/>
      <c r="E775" s="23"/>
      <c r="F775" s="23"/>
      <c r="G775" s="23"/>
      <c r="H775" s="23"/>
      <c r="I775" s="23"/>
      <c r="J775" s="178"/>
      <c r="K775" s="24"/>
      <c r="L775" s="23"/>
      <c r="M775" s="24"/>
      <c r="N775" s="23"/>
      <c r="O775" s="23"/>
      <c r="P775" s="23"/>
      <c r="Q775" s="23"/>
      <c r="R775" s="23"/>
    </row>
    <row r="776" spans="1:18" x14ac:dyDescent="0.25">
      <c r="A776" s="24"/>
      <c r="B776" s="177"/>
      <c r="C776" s="23"/>
      <c r="D776" s="23"/>
      <c r="E776" s="23"/>
      <c r="F776" s="23"/>
      <c r="G776" s="23"/>
      <c r="H776" s="23"/>
      <c r="I776" s="23"/>
      <c r="J776" s="178"/>
      <c r="K776" s="24"/>
      <c r="L776" s="23"/>
      <c r="M776" s="24"/>
      <c r="N776" s="23"/>
      <c r="O776" s="23"/>
      <c r="P776" s="23"/>
      <c r="Q776" s="23"/>
      <c r="R776" s="23"/>
    </row>
    <row r="777" spans="1:18" x14ac:dyDescent="0.25">
      <c r="A777" s="24"/>
      <c r="B777" s="177"/>
      <c r="C777" s="23"/>
      <c r="D777" s="23"/>
      <c r="E777" s="23"/>
      <c r="F777" s="23"/>
      <c r="G777" s="23"/>
      <c r="H777" s="23"/>
      <c r="I777" s="23"/>
      <c r="J777" s="178"/>
      <c r="K777" s="24"/>
      <c r="L777" s="23"/>
      <c r="M777" s="24"/>
      <c r="N777" s="23"/>
      <c r="O777" s="23"/>
      <c r="P777" s="23"/>
      <c r="Q777" s="23"/>
      <c r="R777" s="23"/>
    </row>
    <row r="778" spans="1:18" x14ac:dyDescent="0.25">
      <c r="A778" s="24"/>
      <c r="B778" s="177"/>
      <c r="C778" s="23"/>
      <c r="D778" s="23"/>
      <c r="E778" s="23"/>
      <c r="F778" s="23"/>
      <c r="G778" s="23"/>
      <c r="H778" s="23"/>
      <c r="I778" s="23"/>
      <c r="J778" s="178"/>
      <c r="K778" s="24"/>
      <c r="L778" s="23"/>
      <c r="M778" s="24"/>
      <c r="N778" s="23"/>
      <c r="O778" s="23"/>
      <c r="P778" s="23"/>
      <c r="Q778" s="23"/>
      <c r="R778" s="23"/>
    </row>
    <row r="779" spans="1:18" x14ac:dyDescent="0.25">
      <c r="A779" s="24"/>
      <c r="B779" s="177"/>
      <c r="C779" s="23"/>
      <c r="D779" s="23"/>
      <c r="E779" s="23"/>
      <c r="F779" s="23"/>
      <c r="G779" s="23"/>
      <c r="H779" s="23"/>
      <c r="I779" s="23"/>
      <c r="J779" s="178"/>
      <c r="K779" s="24"/>
      <c r="L779" s="23"/>
      <c r="M779" s="24"/>
      <c r="N779" s="23"/>
      <c r="O779" s="23"/>
      <c r="P779" s="23"/>
      <c r="Q779" s="23"/>
      <c r="R779" s="23"/>
    </row>
    <row r="780" spans="1:18" x14ac:dyDescent="0.25">
      <c r="A780" s="24"/>
      <c r="B780" s="177"/>
      <c r="C780" s="23"/>
      <c r="D780" s="23"/>
      <c r="E780" s="23"/>
      <c r="F780" s="23"/>
      <c r="G780" s="23"/>
      <c r="H780" s="23"/>
      <c r="I780" s="23"/>
      <c r="J780" s="178"/>
      <c r="K780" s="24"/>
      <c r="L780" s="23"/>
      <c r="M780" s="24"/>
      <c r="N780" s="23"/>
      <c r="O780" s="23"/>
      <c r="P780" s="23"/>
      <c r="Q780" s="23"/>
      <c r="R780" s="23"/>
    </row>
    <row r="781" spans="1:18" x14ac:dyDescent="0.25">
      <c r="A781" s="24"/>
      <c r="B781" s="177"/>
      <c r="C781" s="23"/>
      <c r="D781" s="23"/>
      <c r="E781" s="23"/>
      <c r="F781" s="23"/>
      <c r="G781" s="23"/>
      <c r="H781" s="23"/>
      <c r="I781" s="23"/>
      <c r="J781" s="178"/>
      <c r="K781" s="24"/>
      <c r="L781" s="23"/>
      <c r="M781" s="24"/>
      <c r="N781" s="23"/>
      <c r="O781" s="23"/>
      <c r="P781" s="23"/>
      <c r="Q781" s="23"/>
      <c r="R781" s="23"/>
    </row>
    <row r="782" spans="1:18" x14ac:dyDescent="0.25">
      <c r="A782" s="24"/>
      <c r="B782" s="177"/>
      <c r="C782" s="23"/>
      <c r="D782" s="23"/>
      <c r="E782" s="23"/>
      <c r="F782" s="23"/>
      <c r="G782" s="23"/>
      <c r="H782" s="23"/>
      <c r="I782" s="23"/>
      <c r="J782" s="178"/>
      <c r="K782" s="24"/>
      <c r="L782" s="23"/>
      <c r="M782" s="24"/>
      <c r="N782" s="23"/>
      <c r="O782" s="23"/>
      <c r="P782" s="23"/>
      <c r="Q782" s="23"/>
      <c r="R782" s="23"/>
    </row>
    <row r="783" spans="1:18" x14ac:dyDescent="0.25">
      <c r="A783" s="24"/>
      <c r="B783" s="177"/>
      <c r="C783" s="23"/>
      <c r="D783" s="23"/>
      <c r="E783" s="23"/>
      <c r="F783" s="23"/>
      <c r="G783" s="23"/>
      <c r="H783" s="23"/>
      <c r="I783" s="23"/>
      <c r="J783" s="178"/>
      <c r="K783" s="24"/>
      <c r="L783" s="23"/>
      <c r="M783" s="24"/>
      <c r="N783" s="23"/>
      <c r="O783" s="23"/>
      <c r="P783" s="23"/>
      <c r="Q783" s="23"/>
      <c r="R783" s="23"/>
    </row>
    <row r="784" spans="1:18" x14ac:dyDescent="0.25">
      <c r="A784" s="24"/>
      <c r="B784" s="177"/>
      <c r="C784" s="23"/>
      <c r="D784" s="23"/>
      <c r="E784" s="23"/>
      <c r="F784" s="23"/>
      <c r="G784" s="23"/>
      <c r="H784" s="23"/>
      <c r="I784" s="23"/>
      <c r="J784" s="178"/>
      <c r="K784" s="24"/>
      <c r="L784" s="23"/>
      <c r="M784" s="24"/>
      <c r="N784" s="23"/>
      <c r="O784" s="23"/>
      <c r="P784" s="23"/>
      <c r="Q784" s="23"/>
      <c r="R784" s="23"/>
    </row>
    <row r="785" spans="1:18" x14ac:dyDescent="0.25">
      <c r="A785" s="24"/>
      <c r="B785" s="177"/>
      <c r="C785" s="23"/>
      <c r="D785" s="23"/>
      <c r="E785" s="23"/>
      <c r="F785" s="23"/>
      <c r="G785" s="23"/>
      <c r="H785" s="23"/>
      <c r="I785" s="23"/>
      <c r="J785" s="178"/>
      <c r="K785" s="24"/>
      <c r="L785" s="23"/>
      <c r="M785" s="24"/>
      <c r="N785" s="23"/>
      <c r="O785" s="23"/>
      <c r="P785" s="23"/>
      <c r="Q785" s="23"/>
      <c r="R785" s="23"/>
    </row>
    <row r="786" spans="1:18" x14ac:dyDescent="0.25">
      <c r="A786" s="24"/>
      <c r="B786" s="177"/>
      <c r="C786" s="23"/>
      <c r="D786" s="23"/>
      <c r="E786" s="23"/>
      <c r="F786" s="23"/>
      <c r="G786" s="23"/>
      <c r="H786" s="23"/>
      <c r="I786" s="23"/>
      <c r="J786" s="178"/>
      <c r="K786" s="24"/>
      <c r="L786" s="23"/>
      <c r="M786" s="24"/>
      <c r="N786" s="23"/>
      <c r="O786" s="23"/>
      <c r="P786" s="23"/>
      <c r="Q786" s="23"/>
      <c r="R786" s="23"/>
    </row>
    <row r="787" spans="1:18" x14ac:dyDescent="0.25">
      <c r="A787" s="24"/>
      <c r="B787" s="177"/>
      <c r="C787" s="23"/>
      <c r="D787" s="23"/>
      <c r="E787" s="23"/>
      <c r="F787" s="23"/>
      <c r="G787" s="23"/>
      <c r="H787" s="23"/>
      <c r="I787" s="23"/>
      <c r="J787" s="178"/>
      <c r="K787" s="24"/>
      <c r="L787" s="23"/>
      <c r="M787" s="24"/>
      <c r="N787" s="23"/>
      <c r="O787" s="23"/>
      <c r="P787" s="23"/>
      <c r="Q787" s="23"/>
      <c r="R787" s="23"/>
    </row>
    <row r="788" spans="1:18" x14ac:dyDescent="0.25">
      <c r="A788" s="24"/>
      <c r="B788" s="177"/>
      <c r="C788" s="23"/>
      <c r="D788" s="23"/>
      <c r="E788" s="23"/>
      <c r="F788" s="23"/>
      <c r="G788" s="23"/>
      <c r="H788" s="23"/>
      <c r="I788" s="23"/>
      <c r="J788" s="178"/>
      <c r="K788" s="24"/>
      <c r="L788" s="23"/>
      <c r="M788" s="24"/>
      <c r="N788" s="23"/>
      <c r="O788" s="23"/>
      <c r="P788" s="23"/>
      <c r="Q788" s="23"/>
      <c r="R788" s="23"/>
    </row>
    <row r="789" spans="1:18" x14ac:dyDescent="0.25">
      <c r="A789" s="24"/>
      <c r="B789" s="177"/>
      <c r="C789" s="23"/>
      <c r="D789" s="23"/>
      <c r="E789" s="23"/>
      <c r="F789" s="23"/>
      <c r="G789" s="23"/>
      <c r="H789" s="23"/>
      <c r="I789" s="23"/>
      <c r="J789" s="178"/>
      <c r="K789" s="24"/>
      <c r="L789" s="23"/>
      <c r="M789" s="24"/>
      <c r="N789" s="23"/>
      <c r="O789" s="23"/>
      <c r="P789" s="23"/>
      <c r="Q789" s="23"/>
      <c r="R789" s="23"/>
    </row>
    <row r="790" spans="1:18" x14ac:dyDescent="0.25">
      <c r="A790" s="24"/>
      <c r="B790" s="177"/>
      <c r="C790" s="23"/>
      <c r="D790" s="23"/>
      <c r="E790" s="23"/>
      <c r="F790" s="23"/>
      <c r="G790" s="23"/>
      <c r="H790" s="23"/>
      <c r="I790" s="23"/>
      <c r="J790" s="178"/>
      <c r="K790" s="24"/>
      <c r="L790" s="23"/>
      <c r="M790" s="24"/>
      <c r="N790" s="23"/>
      <c r="O790" s="23"/>
      <c r="P790" s="23"/>
      <c r="Q790" s="23"/>
      <c r="R790" s="23"/>
    </row>
    <row r="791" spans="1:18" x14ac:dyDescent="0.25">
      <c r="A791" s="24"/>
      <c r="B791" s="177"/>
      <c r="C791" s="23"/>
      <c r="D791" s="23"/>
      <c r="E791" s="23"/>
      <c r="F791" s="23"/>
      <c r="G791" s="23"/>
      <c r="H791" s="23"/>
      <c r="I791" s="23"/>
      <c r="J791" s="178"/>
      <c r="K791" s="24"/>
      <c r="L791" s="23"/>
      <c r="M791" s="24"/>
      <c r="N791" s="23"/>
      <c r="O791" s="23"/>
      <c r="P791" s="23"/>
      <c r="Q791" s="23"/>
      <c r="R791" s="23"/>
    </row>
    <row r="792" spans="1:18" x14ac:dyDescent="0.25">
      <c r="A792" s="24"/>
      <c r="B792" s="177"/>
      <c r="C792" s="23"/>
      <c r="D792" s="23"/>
      <c r="E792" s="23"/>
      <c r="F792" s="23"/>
      <c r="G792" s="23"/>
      <c r="H792" s="23"/>
      <c r="I792" s="23"/>
      <c r="J792" s="178"/>
      <c r="K792" s="24"/>
      <c r="L792" s="23"/>
      <c r="M792" s="24"/>
      <c r="N792" s="23"/>
      <c r="O792" s="23"/>
      <c r="P792" s="23"/>
      <c r="Q792" s="23"/>
      <c r="R792" s="23"/>
    </row>
    <row r="793" spans="1:18" x14ac:dyDescent="0.25">
      <c r="A793" s="24"/>
      <c r="B793" s="177"/>
      <c r="C793" s="23"/>
      <c r="D793" s="23"/>
      <c r="E793" s="23"/>
      <c r="F793" s="23"/>
      <c r="G793" s="23"/>
      <c r="H793" s="23"/>
      <c r="I793" s="23"/>
      <c r="J793" s="178"/>
      <c r="K793" s="24"/>
      <c r="L793" s="23"/>
      <c r="M793" s="24"/>
      <c r="N793" s="23"/>
      <c r="O793" s="23"/>
      <c r="P793" s="23"/>
      <c r="Q793" s="23"/>
      <c r="R793" s="23"/>
    </row>
    <row r="794" spans="1:18" x14ac:dyDescent="0.25">
      <c r="A794" s="24"/>
      <c r="B794" s="177"/>
      <c r="C794" s="23"/>
      <c r="D794" s="23"/>
      <c r="E794" s="23"/>
      <c r="F794" s="23"/>
      <c r="G794" s="23"/>
      <c r="H794" s="23"/>
      <c r="I794" s="23"/>
      <c r="J794" s="178"/>
      <c r="K794" s="24"/>
      <c r="L794" s="23"/>
      <c r="M794" s="24"/>
      <c r="N794" s="23"/>
      <c r="O794" s="23"/>
      <c r="P794" s="23"/>
      <c r="Q794" s="23"/>
      <c r="R794" s="23"/>
    </row>
    <row r="795" spans="1:18" x14ac:dyDescent="0.25">
      <c r="A795" s="24"/>
      <c r="B795" s="177"/>
      <c r="C795" s="23"/>
      <c r="D795" s="23"/>
      <c r="E795" s="23"/>
      <c r="F795" s="23"/>
      <c r="G795" s="23"/>
      <c r="H795" s="23"/>
      <c r="I795" s="23"/>
      <c r="J795" s="178"/>
      <c r="K795" s="24"/>
      <c r="L795" s="23"/>
      <c r="M795" s="24"/>
      <c r="N795" s="23"/>
      <c r="O795" s="23"/>
      <c r="P795" s="23"/>
      <c r="Q795" s="23"/>
      <c r="R795" s="23"/>
    </row>
    <row r="796" spans="1:18" x14ac:dyDescent="0.25">
      <c r="A796" s="24"/>
      <c r="B796" s="177"/>
      <c r="C796" s="23"/>
      <c r="D796" s="23"/>
      <c r="E796" s="23"/>
      <c r="F796" s="23"/>
      <c r="G796" s="23"/>
      <c r="H796" s="23"/>
      <c r="I796" s="23"/>
      <c r="J796" s="178"/>
      <c r="K796" s="24"/>
      <c r="L796" s="23"/>
      <c r="M796" s="24"/>
      <c r="N796" s="23"/>
      <c r="O796" s="23"/>
      <c r="P796" s="23"/>
      <c r="Q796" s="23"/>
      <c r="R796" s="23"/>
    </row>
    <row r="797" spans="1:18" x14ac:dyDescent="0.25">
      <c r="A797" s="24"/>
      <c r="B797" s="177"/>
      <c r="C797" s="23"/>
      <c r="D797" s="23"/>
      <c r="E797" s="23"/>
      <c r="F797" s="23"/>
      <c r="G797" s="23"/>
      <c r="H797" s="23"/>
      <c r="I797" s="23"/>
      <c r="J797" s="178"/>
      <c r="K797" s="24"/>
      <c r="L797" s="23"/>
      <c r="M797" s="24"/>
      <c r="N797" s="23"/>
      <c r="O797" s="23"/>
      <c r="P797" s="23"/>
      <c r="Q797" s="23"/>
      <c r="R797" s="23"/>
    </row>
    <row r="798" spans="1:18" x14ac:dyDescent="0.25">
      <c r="A798" s="24"/>
      <c r="B798" s="177"/>
      <c r="C798" s="23"/>
      <c r="D798" s="23"/>
      <c r="E798" s="23"/>
      <c r="F798" s="23"/>
      <c r="G798" s="23"/>
      <c r="H798" s="23"/>
      <c r="I798" s="23"/>
      <c r="J798" s="178"/>
      <c r="K798" s="24"/>
      <c r="L798" s="23"/>
      <c r="M798" s="24"/>
      <c r="N798" s="23"/>
      <c r="O798" s="23"/>
      <c r="P798" s="23"/>
      <c r="Q798" s="23"/>
      <c r="R798" s="23"/>
    </row>
    <row r="799" spans="1:18" x14ac:dyDescent="0.25">
      <c r="A799" s="24"/>
      <c r="B799" s="177"/>
      <c r="C799" s="23"/>
      <c r="D799" s="23"/>
      <c r="E799" s="23"/>
      <c r="F799" s="23"/>
      <c r="G799" s="23"/>
      <c r="H799" s="23"/>
      <c r="I799" s="23"/>
      <c r="J799" s="178"/>
      <c r="K799" s="24"/>
      <c r="L799" s="23"/>
      <c r="M799" s="24"/>
      <c r="N799" s="23"/>
      <c r="O799" s="23"/>
      <c r="P799" s="23"/>
      <c r="Q799" s="23"/>
      <c r="R799" s="23"/>
    </row>
    <row r="800" spans="1:18" x14ac:dyDescent="0.25">
      <c r="A800" s="24"/>
      <c r="B800" s="177"/>
      <c r="C800" s="23"/>
      <c r="D800" s="23"/>
      <c r="E800" s="23"/>
      <c r="F800" s="23"/>
      <c r="G800" s="23"/>
      <c r="H800" s="23"/>
      <c r="I800" s="23"/>
      <c r="J800" s="178"/>
      <c r="K800" s="24"/>
      <c r="L800" s="23"/>
      <c r="M800" s="24"/>
      <c r="N800" s="23"/>
      <c r="O800" s="23"/>
      <c r="P800" s="23"/>
      <c r="Q800" s="23"/>
      <c r="R800" s="23"/>
    </row>
    <row r="801" spans="1:18" x14ac:dyDescent="0.25">
      <c r="A801" s="24"/>
      <c r="B801" s="177"/>
      <c r="C801" s="23"/>
      <c r="D801" s="23"/>
      <c r="E801" s="23"/>
      <c r="F801" s="23"/>
      <c r="G801" s="23"/>
      <c r="H801" s="23"/>
      <c r="I801" s="23"/>
      <c r="J801" s="178"/>
      <c r="K801" s="24"/>
      <c r="L801" s="23"/>
      <c r="M801" s="24"/>
      <c r="N801" s="23"/>
      <c r="O801" s="23"/>
      <c r="P801" s="23"/>
      <c r="Q801" s="23"/>
      <c r="R801" s="23"/>
    </row>
    <row r="802" spans="1:18" x14ac:dyDescent="0.25">
      <c r="A802" s="24"/>
      <c r="B802" s="177"/>
      <c r="C802" s="23"/>
      <c r="D802" s="23"/>
      <c r="E802" s="23"/>
      <c r="F802" s="23"/>
      <c r="G802" s="23"/>
      <c r="H802" s="23"/>
      <c r="I802" s="23"/>
      <c r="J802" s="178"/>
      <c r="K802" s="24"/>
      <c r="L802" s="23"/>
      <c r="M802" s="24"/>
      <c r="N802" s="23"/>
      <c r="O802" s="23"/>
      <c r="P802" s="23"/>
      <c r="Q802" s="23"/>
      <c r="R802" s="23"/>
    </row>
    <row r="803" spans="1:18" x14ac:dyDescent="0.25">
      <c r="A803" s="24"/>
      <c r="B803" s="177"/>
      <c r="C803" s="23"/>
      <c r="D803" s="23"/>
      <c r="E803" s="23"/>
      <c r="F803" s="23"/>
      <c r="G803" s="23"/>
      <c r="H803" s="23"/>
      <c r="I803" s="23"/>
      <c r="J803" s="178"/>
      <c r="K803" s="24"/>
      <c r="L803" s="23"/>
      <c r="M803" s="24"/>
      <c r="N803" s="23"/>
      <c r="O803" s="23"/>
      <c r="P803" s="23"/>
      <c r="Q803" s="23"/>
      <c r="R803" s="23"/>
    </row>
    <row r="804" spans="1:18" x14ac:dyDescent="0.25">
      <c r="A804" s="24"/>
      <c r="B804" s="177"/>
      <c r="C804" s="23"/>
      <c r="D804" s="23"/>
      <c r="E804" s="23"/>
      <c r="F804" s="23"/>
      <c r="G804" s="23"/>
      <c r="H804" s="23"/>
      <c r="I804" s="23"/>
      <c r="J804" s="178"/>
      <c r="K804" s="24"/>
      <c r="L804" s="23"/>
      <c r="M804" s="24"/>
      <c r="N804" s="23"/>
      <c r="O804" s="23"/>
      <c r="P804" s="23"/>
      <c r="Q804" s="23"/>
      <c r="R804" s="23"/>
    </row>
    <row r="805" spans="1:18" x14ac:dyDescent="0.25">
      <c r="A805" s="24"/>
      <c r="B805" s="177"/>
      <c r="C805" s="23"/>
      <c r="D805" s="23"/>
      <c r="E805" s="23"/>
      <c r="F805" s="23"/>
      <c r="G805" s="23"/>
      <c r="H805" s="23"/>
      <c r="I805" s="23"/>
      <c r="J805" s="178"/>
      <c r="K805" s="24"/>
      <c r="L805" s="23"/>
      <c r="M805" s="24"/>
      <c r="N805" s="23"/>
      <c r="O805" s="23"/>
      <c r="P805" s="23"/>
      <c r="Q805" s="23"/>
      <c r="R805" s="23"/>
    </row>
    <row r="806" spans="1:18" x14ac:dyDescent="0.25">
      <c r="A806" s="24"/>
      <c r="B806" s="177"/>
      <c r="C806" s="23"/>
      <c r="D806" s="23"/>
      <c r="E806" s="23"/>
      <c r="F806" s="23"/>
      <c r="G806" s="23"/>
      <c r="H806" s="23"/>
      <c r="I806" s="23"/>
      <c r="J806" s="178"/>
      <c r="K806" s="24"/>
      <c r="L806" s="23"/>
      <c r="M806" s="24"/>
      <c r="N806" s="23"/>
      <c r="O806" s="23"/>
      <c r="P806" s="23"/>
      <c r="Q806" s="23"/>
      <c r="R806" s="23"/>
    </row>
    <row r="807" spans="1:18" x14ac:dyDescent="0.25">
      <c r="A807" s="24"/>
      <c r="B807" s="177"/>
      <c r="C807" s="23"/>
      <c r="D807" s="23"/>
      <c r="E807" s="23"/>
      <c r="F807" s="23"/>
      <c r="G807" s="23"/>
      <c r="H807" s="23"/>
      <c r="I807" s="23"/>
      <c r="J807" s="178"/>
      <c r="K807" s="24"/>
      <c r="L807" s="23"/>
      <c r="M807" s="24"/>
      <c r="N807" s="23"/>
      <c r="O807" s="23"/>
      <c r="P807" s="23"/>
      <c r="Q807" s="23"/>
      <c r="R807" s="23"/>
    </row>
    <row r="808" spans="1:18" x14ac:dyDescent="0.25">
      <c r="A808" s="24"/>
      <c r="B808" s="177"/>
      <c r="C808" s="23"/>
      <c r="D808" s="23"/>
      <c r="E808" s="23"/>
      <c r="F808" s="23"/>
      <c r="G808" s="23"/>
      <c r="H808" s="23"/>
      <c r="I808" s="23"/>
      <c r="J808" s="178"/>
      <c r="K808" s="24"/>
      <c r="L808" s="23"/>
      <c r="M808" s="24"/>
      <c r="N808" s="23"/>
      <c r="O808" s="23"/>
      <c r="P808" s="23"/>
      <c r="Q808" s="23"/>
      <c r="R808" s="23"/>
    </row>
    <row r="809" spans="1:18" x14ac:dyDescent="0.25">
      <c r="A809" s="24"/>
      <c r="B809" s="177"/>
      <c r="C809" s="23"/>
      <c r="D809" s="23"/>
      <c r="E809" s="23"/>
      <c r="F809" s="23"/>
      <c r="G809" s="23"/>
      <c r="H809" s="23"/>
      <c r="I809" s="23"/>
      <c r="J809" s="178"/>
      <c r="K809" s="24"/>
      <c r="L809" s="23"/>
      <c r="M809" s="24"/>
      <c r="N809" s="23"/>
      <c r="O809" s="23"/>
      <c r="P809" s="23"/>
      <c r="Q809" s="23"/>
      <c r="R809" s="23"/>
    </row>
    <row r="810" spans="1:18" x14ac:dyDescent="0.25">
      <c r="A810" s="24"/>
      <c r="B810" s="177"/>
      <c r="C810" s="23"/>
      <c r="D810" s="23"/>
      <c r="E810" s="23"/>
      <c r="F810" s="23"/>
      <c r="G810" s="23"/>
      <c r="H810" s="23"/>
      <c r="I810" s="23"/>
      <c r="J810" s="178"/>
      <c r="K810" s="24"/>
      <c r="L810" s="23"/>
      <c r="M810" s="24"/>
      <c r="N810" s="23"/>
      <c r="O810" s="23"/>
      <c r="P810" s="23"/>
      <c r="Q810" s="23"/>
      <c r="R810" s="23"/>
    </row>
    <row r="811" spans="1:18" x14ac:dyDescent="0.25">
      <c r="A811" s="24"/>
      <c r="B811" s="177"/>
      <c r="C811" s="23"/>
      <c r="D811" s="23"/>
      <c r="E811" s="23"/>
      <c r="F811" s="23"/>
      <c r="G811" s="23"/>
      <c r="H811" s="23"/>
      <c r="I811" s="23"/>
      <c r="J811" s="178"/>
      <c r="K811" s="24"/>
      <c r="L811" s="23"/>
      <c r="M811" s="24"/>
      <c r="N811" s="23"/>
      <c r="O811" s="23"/>
      <c r="P811" s="23"/>
      <c r="Q811" s="23"/>
      <c r="R811" s="23"/>
    </row>
    <row r="812" spans="1:18" x14ac:dyDescent="0.25">
      <c r="A812" s="24"/>
      <c r="B812" s="177"/>
      <c r="C812" s="23"/>
      <c r="D812" s="23"/>
      <c r="E812" s="23"/>
      <c r="F812" s="23"/>
      <c r="G812" s="23"/>
      <c r="H812" s="23"/>
      <c r="I812" s="23"/>
      <c r="J812" s="178"/>
      <c r="K812" s="24"/>
      <c r="L812" s="23"/>
      <c r="M812" s="24"/>
      <c r="N812" s="23"/>
      <c r="O812" s="23"/>
      <c r="P812" s="23"/>
      <c r="Q812" s="23"/>
      <c r="R812" s="23"/>
    </row>
    <row r="813" spans="1:18" x14ac:dyDescent="0.25">
      <c r="A813" s="24"/>
      <c r="B813" s="177"/>
      <c r="C813" s="23"/>
      <c r="D813" s="23"/>
      <c r="E813" s="23"/>
      <c r="F813" s="23"/>
      <c r="G813" s="23"/>
      <c r="H813" s="23"/>
      <c r="I813" s="23"/>
      <c r="J813" s="178"/>
      <c r="K813" s="24"/>
      <c r="L813" s="23"/>
      <c r="M813" s="24"/>
      <c r="N813" s="23"/>
      <c r="O813" s="23"/>
      <c r="P813" s="23"/>
      <c r="Q813" s="23"/>
      <c r="R813" s="23"/>
    </row>
    <row r="814" spans="1:18" x14ac:dyDescent="0.25">
      <c r="A814" s="24"/>
      <c r="B814" s="177"/>
      <c r="C814" s="23"/>
      <c r="D814" s="23"/>
      <c r="E814" s="23"/>
      <c r="F814" s="23"/>
      <c r="G814" s="23"/>
      <c r="H814" s="23"/>
      <c r="I814" s="23"/>
      <c r="J814" s="178"/>
      <c r="K814" s="24"/>
      <c r="L814" s="23"/>
      <c r="M814" s="24"/>
      <c r="N814" s="23"/>
      <c r="O814" s="23"/>
      <c r="P814" s="23"/>
      <c r="Q814" s="23"/>
      <c r="R814" s="23"/>
    </row>
    <row r="815" spans="1:18" x14ac:dyDescent="0.25">
      <c r="A815" s="24"/>
      <c r="B815" s="177"/>
      <c r="C815" s="23"/>
      <c r="D815" s="23"/>
      <c r="E815" s="23"/>
      <c r="F815" s="23"/>
      <c r="G815" s="23"/>
      <c r="H815" s="23"/>
      <c r="I815" s="23"/>
      <c r="J815" s="178"/>
      <c r="K815" s="24"/>
      <c r="L815" s="23"/>
      <c r="M815" s="24"/>
      <c r="N815" s="23"/>
      <c r="O815" s="23"/>
      <c r="P815" s="23"/>
      <c r="Q815" s="23"/>
      <c r="R815" s="23"/>
    </row>
    <row r="816" spans="1:18" x14ac:dyDescent="0.25">
      <c r="A816" s="24"/>
      <c r="B816" s="177"/>
      <c r="C816" s="23"/>
      <c r="D816" s="23"/>
      <c r="E816" s="23"/>
      <c r="F816" s="23"/>
      <c r="G816" s="23"/>
      <c r="H816" s="23"/>
      <c r="I816" s="23"/>
      <c r="J816" s="178"/>
      <c r="K816" s="24"/>
      <c r="L816" s="23"/>
      <c r="M816" s="24"/>
      <c r="N816" s="23"/>
      <c r="O816" s="23"/>
      <c r="P816" s="23"/>
      <c r="Q816" s="23"/>
      <c r="R816" s="23"/>
    </row>
    <row r="817" spans="1:18" x14ac:dyDescent="0.25">
      <c r="A817" s="24"/>
      <c r="B817" s="177"/>
      <c r="C817" s="23"/>
      <c r="D817" s="23"/>
      <c r="E817" s="23"/>
      <c r="F817" s="23"/>
      <c r="G817" s="23"/>
      <c r="H817" s="23"/>
      <c r="I817" s="23"/>
      <c r="J817" s="178"/>
      <c r="K817" s="24"/>
      <c r="L817" s="23"/>
      <c r="M817" s="24"/>
      <c r="N817" s="23"/>
      <c r="O817" s="23"/>
      <c r="P817" s="23"/>
      <c r="Q817" s="23"/>
      <c r="R817" s="23"/>
    </row>
    <row r="818" spans="1:18" x14ac:dyDescent="0.25">
      <c r="A818" s="24"/>
      <c r="B818" s="177"/>
      <c r="C818" s="23"/>
      <c r="D818" s="23"/>
      <c r="E818" s="23"/>
      <c r="F818" s="23"/>
      <c r="G818" s="23"/>
      <c r="H818" s="23"/>
      <c r="I818" s="23"/>
      <c r="J818" s="178"/>
      <c r="K818" s="24"/>
      <c r="L818" s="23"/>
      <c r="M818" s="24"/>
      <c r="N818" s="23"/>
      <c r="O818" s="23"/>
      <c r="P818" s="23"/>
      <c r="Q818" s="23"/>
      <c r="R818" s="23"/>
    </row>
    <row r="819" spans="1:18" x14ac:dyDescent="0.25">
      <c r="A819" s="24"/>
      <c r="B819" s="177"/>
      <c r="C819" s="23"/>
      <c r="D819" s="23"/>
      <c r="E819" s="23"/>
      <c r="F819" s="23"/>
      <c r="G819" s="23"/>
      <c r="H819" s="23"/>
      <c r="I819" s="23"/>
      <c r="J819" s="178"/>
      <c r="K819" s="24"/>
      <c r="L819" s="23"/>
      <c r="M819" s="24"/>
      <c r="N819" s="23"/>
      <c r="O819" s="23"/>
      <c r="P819" s="23"/>
      <c r="Q819" s="23"/>
      <c r="R819" s="23"/>
    </row>
    <row r="820" spans="1:18" x14ac:dyDescent="0.25">
      <c r="A820" s="24"/>
      <c r="B820" s="177"/>
      <c r="C820" s="23"/>
      <c r="D820" s="23"/>
      <c r="E820" s="23"/>
      <c r="F820" s="23"/>
      <c r="G820" s="23"/>
      <c r="H820" s="23"/>
      <c r="I820" s="23"/>
      <c r="J820" s="178"/>
      <c r="K820" s="24"/>
      <c r="L820" s="23"/>
      <c r="M820" s="24"/>
      <c r="N820" s="23"/>
      <c r="O820" s="23"/>
      <c r="P820" s="23"/>
      <c r="Q820" s="23"/>
      <c r="R820" s="23"/>
    </row>
    <row r="821" spans="1:18" x14ac:dyDescent="0.25">
      <c r="A821" s="24"/>
      <c r="B821" s="177"/>
      <c r="C821" s="23"/>
      <c r="D821" s="23"/>
      <c r="E821" s="23"/>
      <c r="F821" s="23"/>
      <c r="G821" s="23"/>
      <c r="H821" s="23"/>
      <c r="I821" s="23"/>
      <c r="J821" s="178"/>
      <c r="K821" s="24"/>
      <c r="L821" s="23"/>
      <c r="M821" s="24"/>
      <c r="N821" s="23"/>
      <c r="O821" s="23"/>
      <c r="P821" s="23"/>
      <c r="Q821" s="23"/>
      <c r="R821" s="23"/>
    </row>
    <row r="822" spans="1:18" x14ac:dyDescent="0.25">
      <c r="A822" s="24"/>
      <c r="B822" s="177"/>
      <c r="C822" s="23"/>
      <c r="D822" s="23"/>
      <c r="E822" s="23"/>
      <c r="F822" s="23"/>
      <c r="G822" s="23"/>
      <c r="H822" s="23"/>
      <c r="I822" s="23"/>
      <c r="J822" s="178"/>
      <c r="K822" s="24"/>
      <c r="L822" s="23"/>
      <c r="M822" s="24"/>
      <c r="N822" s="23"/>
      <c r="O822" s="23"/>
      <c r="P822" s="23"/>
      <c r="Q822" s="23"/>
      <c r="R822" s="23"/>
    </row>
    <row r="823" spans="1:18" x14ac:dyDescent="0.25">
      <c r="A823" s="24"/>
      <c r="B823" s="177"/>
      <c r="C823" s="23"/>
      <c r="D823" s="23"/>
      <c r="E823" s="23"/>
      <c r="F823" s="23"/>
      <c r="G823" s="23"/>
      <c r="H823" s="23"/>
      <c r="I823" s="23"/>
      <c r="J823" s="178"/>
      <c r="K823" s="24"/>
      <c r="L823" s="23"/>
      <c r="M823" s="24"/>
      <c r="N823" s="23"/>
      <c r="O823" s="23"/>
      <c r="P823" s="23"/>
      <c r="Q823" s="23"/>
      <c r="R823" s="23"/>
    </row>
    <row r="824" spans="1:18" x14ac:dyDescent="0.25">
      <c r="A824" s="24"/>
      <c r="B824" s="177"/>
      <c r="C824" s="23"/>
      <c r="D824" s="23"/>
      <c r="E824" s="23"/>
      <c r="F824" s="23"/>
      <c r="G824" s="23"/>
      <c r="H824" s="23"/>
      <c r="I824" s="23"/>
      <c r="J824" s="178"/>
      <c r="K824" s="24"/>
      <c r="L824" s="23"/>
      <c r="M824" s="24"/>
      <c r="N824" s="23"/>
      <c r="O824" s="23"/>
      <c r="P824" s="23"/>
      <c r="Q824" s="23"/>
      <c r="R824" s="23"/>
    </row>
    <row r="825" spans="1:18" x14ac:dyDescent="0.25">
      <c r="A825" s="24"/>
      <c r="B825" s="177"/>
      <c r="C825" s="23"/>
      <c r="D825" s="23"/>
      <c r="E825" s="23"/>
      <c r="F825" s="23"/>
      <c r="G825" s="23"/>
      <c r="H825" s="23"/>
      <c r="I825" s="23"/>
      <c r="J825" s="178"/>
      <c r="K825" s="24"/>
      <c r="L825" s="23"/>
      <c r="M825" s="24"/>
      <c r="N825" s="23"/>
      <c r="O825" s="23"/>
      <c r="P825" s="23"/>
      <c r="Q825" s="23"/>
      <c r="R825" s="23"/>
    </row>
    <row r="826" spans="1:18" x14ac:dyDescent="0.25">
      <c r="A826" s="24"/>
      <c r="B826" s="177"/>
      <c r="C826" s="23"/>
      <c r="D826" s="23"/>
      <c r="E826" s="23"/>
      <c r="F826" s="23"/>
      <c r="G826" s="23"/>
      <c r="H826" s="23"/>
      <c r="I826" s="23"/>
      <c r="J826" s="178"/>
      <c r="K826" s="24"/>
      <c r="L826" s="23"/>
      <c r="M826" s="24"/>
      <c r="N826" s="23"/>
      <c r="O826" s="23"/>
      <c r="P826" s="23"/>
      <c r="Q826" s="23"/>
      <c r="R826" s="23"/>
    </row>
    <row r="827" spans="1:18" x14ac:dyDescent="0.25">
      <c r="A827" s="24"/>
      <c r="B827" s="177"/>
      <c r="C827" s="23"/>
      <c r="D827" s="23"/>
      <c r="E827" s="23"/>
      <c r="F827" s="23"/>
      <c r="G827" s="23"/>
      <c r="H827" s="23"/>
      <c r="I827" s="23"/>
      <c r="J827" s="178"/>
      <c r="K827" s="24"/>
      <c r="L827" s="23"/>
      <c r="M827" s="24"/>
      <c r="N827" s="23"/>
      <c r="O827" s="23"/>
      <c r="P827" s="23"/>
      <c r="Q827" s="23"/>
      <c r="R827" s="23"/>
    </row>
    <row r="828" spans="1:18" x14ac:dyDescent="0.25">
      <c r="A828" s="24"/>
      <c r="B828" s="177"/>
      <c r="C828" s="23"/>
      <c r="D828" s="23"/>
      <c r="E828" s="23"/>
      <c r="F828" s="23"/>
      <c r="G828" s="23"/>
      <c r="H828" s="23"/>
      <c r="I828" s="23"/>
      <c r="J828" s="178"/>
      <c r="K828" s="24"/>
      <c r="L828" s="23"/>
      <c r="M828" s="24"/>
      <c r="N828" s="23"/>
      <c r="O828" s="23"/>
      <c r="P828" s="23"/>
      <c r="Q828" s="23"/>
      <c r="R828" s="23"/>
    </row>
    <row r="829" spans="1:18" x14ac:dyDescent="0.25">
      <c r="A829" s="24"/>
      <c r="B829" s="177"/>
      <c r="C829" s="23"/>
      <c r="D829" s="23"/>
      <c r="E829" s="23"/>
      <c r="F829" s="23"/>
      <c r="G829" s="23"/>
      <c r="H829" s="23"/>
      <c r="I829" s="23"/>
      <c r="J829" s="178"/>
      <c r="K829" s="24"/>
      <c r="L829" s="23"/>
      <c r="M829" s="24"/>
      <c r="N829" s="23"/>
      <c r="O829" s="23"/>
      <c r="P829" s="23"/>
      <c r="Q829" s="23"/>
      <c r="R829" s="23"/>
    </row>
    <row r="830" spans="1:18" x14ac:dyDescent="0.25">
      <c r="A830" s="24"/>
      <c r="B830" s="177"/>
      <c r="C830" s="23"/>
      <c r="D830" s="23"/>
      <c r="E830" s="23"/>
      <c r="F830" s="23"/>
      <c r="G830" s="23"/>
      <c r="H830" s="23"/>
      <c r="I830" s="23"/>
      <c r="J830" s="178"/>
      <c r="K830" s="24"/>
      <c r="L830" s="23"/>
      <c r="M830" s="24"/>
      <c r="N830" s="23"/>
      <c r="O830" s="23"/>
      <c r="P830" s="23"/>
      <c r="Q830" s="23"/>
      <c r="R830" s="23"/>
    </row>
    <row r="831" spans="1:18" x14ac:dyDescent="0.25">
      <c r="A831" s="24"/>
      <c r="B831" s="177"/>
      <c r="C831" s="23"/>
      <c r="D831" s="23"/>
      <c r="E831" s="23"/>
      <c r="F831" s="23"/>
      <c r="G831" s="23"/>
      <c r="H831" s="23"/>
      <c r="I831" s="23"/>
      <c r="J831" s="178"/>
      <c r="K831" s="24"/>
      <c r="L831" s="23"/>
      <c r="M831" s="24"/>
      <c r="N831" s="23"/>
      <c r="O831" s="23"/>
      <c r="P831" s="23"/>
      <c r="Q831" s="23"/>
      <c r="R831" s="23"/>
    </row>
    <row r="832" spans="1:18" x14ac:dyDescent="0.25">
      <c r="A832" s="24"/>
      <c r="B832" s="177"/>
      <c r="C832" s="23"/>
      <c r="D832" s="23"/>
      <c r="E832" s="23"/>
      <c r="F832" s="23"/>
      <c r="G832" s="23"/>
      <c r="H832" s="23"/>
      <c r="I832" s="23"/>
      <c r="J832" s="178"/>
      <c r="K832" s="24"/>
      <c r="L832" s="23"/>
      <c r="M832" s="24"/>
      <c r="N832" s="23"/>
      <c r="O832" s="23"/>
      <c r="P832" s="23"/>
      <c r="Q832" s="23"/>
      <c r="R832" s="23"/>
    </row>
    <row r="833" spans="1:18" x14ac:dyDescent="0.25">
      <c r="A833" s="24"/>
      <c r="B833" s="177"/>
      <c r="C833" s="23"/>
      <c r="D833" s="23"/>
      <c r="E833" s="23"/>
      <c r="F833" s="23"/>
      <c r="G833" s="23"/>
      <c r="H833" s="23"/>
      <c r="I833" s="23"/>
      <c r="J833" s="178"/>
      <c r="K833" s="24"/>
      <c r="L833" s="23"/>
      <c r="M833" s="24"/>
      <c r="N833" s="23"/>
      <c r="O833" s="23"/>
      <c r="P833" s="23"/>
      <c r="Q833" s="23"/>
      <c r="R833" s="23"/>
    </row>
    <row r="834" spans="1:18" x14ac:dyDescent="0.25">
      <c r="A834" s="24"/>
      <c r="B834" s="177"/>
      <c r="C834" s="23"/>
      <c r="D834" s="23"/>
      <c r="E834" s="23"/>
      <c r="F834" s="23"/>
      <c r="G834" s="23"/>
      <c r="H834" s="23"/>
      <c r="I834" s="23"/>
      <c r="J834" s="178"/>
      <c r="K834" s="24"/>
      <c r="L834" s="23"/>
      <c r="M834" s="24"/>
      <c r="N834" s="23"/>
      <c r="O834" s="23"/>
      <c r="P834" s="23"/>
      <c r="Q834" s="23"/>
      <c r="R834" s="23"/>
    </row>
    <row r="835" spans="1:18" x14ac:dyDescent="0.25">
      <c r="A835" s="24"/>
      <c r="B835" s="177"/>
      <c r="C835" s="23"/>
      <c r="D835" s="23"/>
      <c r="E835" s="23"/>
      <c r="F835" s="23"/>
      <c r="G835" s="23"/>
      <c r="H835" s="23"/>
      <c r="I835" s="23"/>
      <c r="J835" s="178"/>
      <c r="K835" s="24"/>
      <c r="L835" s="23"/>
      <c r="M835" s="24"/>
      <c r="N835" s="23"/>
      <c r="O835" s="23"/>
      <c r="P835" s="23"/>
      <c r="Q835" s="23"/>
      <c r="R835" s="23"/>
    </row>
    <row r="836" spans="1:18" x14ac:dyDescent="0.25">
      <c r="A836" s="24"/>
      <c r="B836" s="177"/>
      <c r="C836" s="23"/>
      <c r="D836" s="23"/>
      <c r="E836" s="23"/>
      <c r="F836" s="23"/>
      <c r="G836" s="23"/>
      <c r="H836" s="23"/>
      <c r="I836" s="23"/>
      <c r="J836" s="178"/>
      <c r="K836" s="24"/>
      <c r="L836" s="23"/>
      <c r="M836" s="24"/>
      <c r="N836" s="23"/>
      <c r="O836" s="23"/>
      <c r="P836" s="23"/>
      <c r="Q836" s="23"/>
      <c r="R836" s="23"/>
    </row>
    <row r="837" spans="1:18" x14ac:dyDescent="0.25">
      <c r="A837" s="24"/>
      <c r="B837" s="177"/>
      <c r="C837" s="23"/>
      <c r="D837" s="23"/>
      <c r="E837" s="23"/>
      <c r="F837" s="23"/>
      <c r="G837" s="23"/>
      <c r="H837" s="23"/>
      <c r="I837" s="23"/>
      <c r="J837" s="178"/>
      <c r="K837" s="24"/>
      <c r="L837" s="23"/>
      <c r="M837" s="24"/>
      <c r="N837" s="23"/>
      <c r="O837" s="23"/>
      <c r="P837" s="23"/>
      <c r="Q837" s="23"/>
      <c r="R837" s="23"/>
    </row>
    <row r="838" spans="1:18" x14ac:dyDescent="0.25">
      <c r="A838" s="24"/>
      <c r="B838" s="177"/>
      <c r="C838" s="23"/>
      <c r="D838" s="23"/>
      <c r="E838" s="23"/>
      <c r="F838" s="23"/>
      <c r="G838" s="23"/>
      <c r="H838" s="23"/>
      <c r="I838" s="23"/>
      <c r="J838" s="178"/>
      <c r="K838" s="24"/>
      <c r="L838" s="23"/>
      <c r="M838" s="24"/>
      <c r="N838" s="23"/>
      <c r="O838" s="23"/>
      <c r="P838" s="23"/>
      <c r="Q838" s="23"/>
      <c r="R838" s="23"/>
    </row>
    <row r="839" spans="1:18" x14ac:dyDescent="0.25">
      <c r="A839" s="24"/>
      <c r="B839" s="177"/>
      <c r="C839" s="23"/>
      <c r="D839" s="23"/>
      <c r="E839" s="23"/>
      <c r="F839" s="23"/>
      <c r="G839" s="23"/>
      <c r="H839" s="23"/>
      <c r="I839" s="23"/>
      <c r="J839" s="178"/>
      <c r="K839" s="24"/>
      <c r="L839" s="23"/>
      <c r="M839" s="24"/>
      <c r="N839" s="23"/>
      <c r="O839" s="23"/>
      <c r="P839" s="23"/>
      <c r="Q839" s="23"/>
      <c r="R839" s="23"/>
    </row>
    <row r="840" spans="1:18" x14ac:dyDescent="0.25">
      <c r="A840" s="24"/>
      <c r="B840" s="177"/>
      <c r="C840" s="23"/>
      <c r="D840" s="23"/>
      <c r="E840" s="23"/>
      <c r="F840" s="23"/>
      <c r="G840" s="23"/>
      <c r="H840" s="23"/>
      <c r="I840" s="23"/>
      <c r="J840" s="178"/>
      <c r="K840" s="24"/>
      <c r="L840" s="23"/>
      <c r="M840" s="24"/>
      <c r="N840" s="23"/>
      <c r="O840" s="23"/>
      <c r="P840" s="23"/>
      <c r="Q840" s="23"/>
      <c r="R840" s="23"/>
    </row>
    <row r="841" spans="1:18" x14ac:dyDescent="0.25">
      <c r="A841" s="24"/>
      <c r="B841" s="177"/>
      <c r="C841" s="23"/>
      <c r="D841" s="23"/>
      <c r="E841" s="23"/>
      <c r="F841" s="23"/>
      <c r="G841" s="23"/>
      <c r="H841" s="23"/>
      <c r="I841" s="23"/>
      <c r="J841" s="178"/>
      <c r="K841" s="24"/>
      <c r="L841" s="23"/>
      <c r="M841" s="24"/>
      <c r="N841" s="23"/>
      <c r="O841" s="23"/>
      <c r="P841" s="23"/>
      <c r="Q841" s="23"/>
      <c r="R841" s="23"/>
    </row>
    <row r="842" spans="1:18" x14ac:dyDescent="0.25">
      <c r="A842" s="24"/>
      <c r="B842" s="177"/>
      <c r="C842" s="23"/>
      <c r="D842" s="23"/>
      <c r="E842" s="23"/>
      <c r="F842" s="23"/>
      <c r="G842" s="23"/>
      <c r="H842" s="23"/>
      <c r="I842" s="23"/>
      <c r="J842" s="178"/>
      <c r="K842" s="24"/>
      <c r="L842" s="23"/>
      <c r="M842" s="24"/>
      <c r="N842" s="23"/>
      <c r="O842" s="23"/>
      <c r="P842" s="23"/>
      <c r="Q842" s="23"/>
      <c r="R842" s="23"/>
    </row>
    <row r="843" spans="1:18" x14ac:dyDescent="0.25">
      <c r="A843" s="24"/>
      <c r="B843" s="177"/>
      <c r="C843" s="23"/>
      <c r="D843" s="23"/>
      <c r="E843" s="23"/>
      <c r="F843" s="23"/>
      <c r="G843" s="23"/>
      <c r="H843" s="23"/>
      <c r="I843" s="23"/>
      <c r="J843" s="178"/>
      <c r="K843" s="24"/>
      <c r="L843" s="23"/>
      <c r="M843" s="24"/>
      <c r="N843" s="23"/>
      <c r="O843" s="23"/>
      <c r="P843" s="23"/>
      <c r="Q843" s="23"/>
      <c r="R843" s="23"/>
    </row>
    <row r="844" spans="1:18" x14ac:dyDescent="0.25">
      <c r="A844" s="24"/>
      <c r="B844" s="177"/>
      <c r="C844" s="23"/>
      <c r="D844" s="23"/>
      <c r="E844" s="23"/>
      <c r="F844" s="23"/>
      <c r="G844" s="23"/>
      <c r="H844" s="23"/>
      <c r="I844" s="23"/>
      <c r="J844" s="178"/>
      <c r="K844" s="24"/>
      <c r="L844" s="23"/>
      <c r="M844" s="24"/>
      <c r="N844" s="23"/>
      <c r="O844" s="23"/>
      <c r="P844" s="23"/>
      <c r="Q844" s="23"/>
      <c r="R844" s="23"/>
    </row>
    <row r="845" spans="1:18" x14ac:dyDescent="0.25">
      <c r="A845" s="24"/>
      <c r="B845" s="177"/>
      <c r="C845" s="23"/>
      <c r="D845" s="23"/>
      <c r="E845" s="23"/>
      <c r="F845" s="23"/>
      <c r="G845" s="23"/>
      <c r="H845" s="23"/>
      <c r="I845" s="23"/>
      <c r="J845" s="178"/>
      <c r="K845" s="24"/>
      <c r="L845" s="23"/>
      <c r="M845" s="24"/>
      <c r="N845" s="23"/>
      <c r="O845" s="23"/>
      <c r="P845" s="23"/>
      <c r="Q845" s="23"/>
      <c r="R845" s="23"/>
    </row>
    <row r="846" spans="1:18" x14ac:dyDescent="0.25">
      <c r="A846" s="24"/>
      <c r="B846" s="177"/>
      <c r="C846" s="23"/>
      <c r="D846" s="23"/>
      <c r="E846" s="23"/>
      <c r="F846" s="23"/>
      <c r="G846" s="23"/>
      <c r="H846" s="23"/>
      <c r="I846" s="23"/>
      <c r="J846" s="178"/>
      <c r="K846" s="24"/>
      <c r="L846" s="23"/>
      <c r="M846" s="24"/>
      <c r="N846" s="23"/>
      <c r="O846" s="23"/>
      <c r="P846" s="23"/>
      <c r="Q846" s="23"/>
      <c r="R846" s="23"/>
    </row>
    <row r="847" spans="1:18" x14ac:dyDescent="0.25">
      <c r="A847" s="24"/>
      <c r="B847" s="177"/>
      <c r="C847" s="23"/>
      <c r="D847" s="23"/>
      <c r="E847" s="23"/>
      <c r="F847" s="23"/>
      <c r="G847" s="23"/>
      <c r="H847" s="23"/>
      <c r="I847" s="23"/>
      <c r="J847" s="178"/>
      <c r="K847" s="24"/>
      <c r="L847" s="23"/>
      <c r="M847" s="24"/>
      <c r="N847" s="23"/>
      <c r="O847" s="23"/>
      <c r="P847" s="23"/>
      <c r="Q847" s="23"/>
      <c r="R847" s="23"/>
    </row>
    <row r="848" spans="1:18" x14ac:dyDescent="0.25">
      <c r="A848" s="24"/>
      <c r="B848" s="177"/>
      <c r="C848" s="23"/>
      <c r="D848" s="23"/>
      <c r="E848" s="23"/>
      <c r="F848" s="23"/>
      <c r="G848" s="23"/>
      <c r="H848" s="23"/>
      <c r="I848" s="23"/>
      <c r="J848" s="178"/>
      <c r="K848" s="24"/>
      <c r="L848" s="23"/>
      <c r="M848" s="24"/>
      <c r="N848" s="23"/>
      <c r="O848" s="23"/>
      <c r="P848" s="23"/>
      <c r="Q848" s="23"/>
      <c r="R848" s="23"/>
    </row>
    <row r="849" spans="1:18" x14ac:dyDescent="0.25">
      <c r="A849" s="24"/>
      <c r="B849" s="177"/>
      <c r="C849" s="23"/>
      <c r="D849" s="23"/>
      <c r="E849" s="23"/>
      <c r="F849" s="23"/>
      <c r="G849" s="23"/>
      <c r="H849" s="23"/>
      <c r="I849" s="23"/>
      <c r="J849" s="178"/>
      <c r="K849" s="24"/>
      <c r="L849" s="23"/>
      <c r="M849" s="24"/>
      <c r="N849" s="23"/>
      <c r="O849" s="23"/>
      <c r="P849" s="23"/>
      <c r="Q849" s="23"/>
      <c r="R849" s="23"/>
    </row>
    <row r="850" spans="1:18" x14ac:dyDescent="0.25">
      <c r="A850" s="24"/>
      <c r="B850" s="177"/>
      <c r="C850" s="23"/>
      <c r="D850" s="23"/>
      <c r="E850" s="23"/>
      <c r="F850" s="23"/>
      <c r="G850" s="23"/>
      <c r="H850" s="23"/>
      <c r="I850" s="23"/>
      <c r="J850" s="178"/>
      <c r="K850" s="24"/>
      <c r="L850" s="23"/>
      <c r="M850" s="24"/>
      <c r="N850" s="23"/>
      <c r="O850" s="23"/>
      <c r="P850" s="23"/>
      <c r="Q850" s="23"/>
      <c r="R850" s="23"/>
    </row>
    <row r="851" spans="1:18" x14ac:dyDescent="0.25">
      <c r="A851" s="24"/>
      <c r="B851" s="177"/>
      <c r="C851" s="23"/>
      <c r="D851" s="23"/>
      <c r="E851" s="23"/>
      <c r="F851" s="23"/>
      <c r="G851" s="23"/>
      <c r="H851" s="23"/>
      <c r="I851" s="23"/>
      <c r="J851" s="178"/>
      <c r="K851" s="24"/>
      <c r="L851" s="23"/>
      <c r="M851" s="24"/>
      <c r="N851" s="23"/>
      <c r="O851" s="23"/>
      <c r="P851" s="23"/>
      <c r="Q851" s="23"/>
      <c r="R851" s="23"/>
    </row>
    <row r="852" spans="1:18" x14ac:dyDescent="0.25">
      <c r="A852" s="24"/>
      <c r="B852" s="177"/>
      <c r="C852" s="23"/>
      <c r="D852" s="23"/>
      <c r="E852" s="23"/>
      <c r="F852" s="23"/>
      <c r="G852" s="23"/>
      <c r="H852" s="23"/>
      <c r="I852" s="23"/>
      <c r="J852" s="178"/>
      <c r="K852" s="24"/>
      <c r="L852" s="23"/>
      <c r="M852" s="24"/>
      <c r="N852" s="23"/>
      <c r="O852" s="23"/>
      <c r="P852" s="23"/>
      <c r="Q852" s="23"/>
      <c r="R852" s="23"/>
    </row>
    <row r="853" spans="1:18" x14ac:dyDescent="0.25">
      <c r="A853" s="24"/>
      <c r="B853" s="177"/>
      <c r="C853" s="23"/>
      <c r="D853" s="23"/>
      <c r="E853" s="23"/>
      <c r="F853" s="23"/>
      <c r="G853" s="23"/>
      <c r="H853" s="23"/>
      <c r="I853" s="23"/>
      <c r="J853" s="178"/>
      <c r="K853" s="24"/>
      <c r="L853" s="23"/>
      <c r="M853" s="24"/>
      <c r="N853" s="23"/>
      <c r="O853" s="23"/>
      <c r="P853" s="23"/>
      <c r="Q853" s="23"/>
      <c r="R853" s="23"/>
    </row>
    <row r="854" spans="1:18" x14ac:dyDescent="0.25">
      <c r="A854" s="24"/>
      <c r="B854" s="177"/>
      <c r="C854" s="23"/>
      <c r="D854" s="23"/>
      <c r="E854" s="23"/>
      <c r="F854" s="23"/>
      <c r="G854" s="23"/>
      <c r="H854" s="23"/>
      <c r="I854" s="23"/>
      <c r="J854" s="178"/>
      <c r="K854" s="24"/>
      <c r="L854" s="23"/>
      <c r="M854" s="24"/>
      <c r="N854" s="23"/>
      <c r="O854" s="23"/>
      <c r="P854" s="23"/>
      <c r="Q854" s="23"/>
      <c r="R854" s="23"/>
    </row>
    <row r="855" spans="1:18" x14ac:dyDescent="0.25">
      <c r="A855" s="24"/>
      <c r="B855" s="177"/>
      <c r="C855" s="23"/>
      <c r="D855" s="23"/>
      <c r="E855" s="23"/>
      <c r="F855" s="23"/>
      <c r="G855" s="23"/>
      <c r="H855" s="23"/>
      <c r="I855" s="23"/>
      <c r="J855" s="178"/>
      <c r="K855" s="24"/>
      <c r="L855" s="23"/>
      <c r="M855" s="24"/>
      <c r="N855" s="23"/>
      <c r="O855" s="23"/>
      <c r="P855" s="23"/>
      <c r="Q855" s="23"/>
      <c r="R855" s="23"/>
    </row>
    <row r="856" spans="1:18" x14ac:dyDescent="0.25">
      <c r="A856" s="24"/>
      <c r="B856" s="177"/>
      <c r="C856" s="23"/>
      <c r="D856" s="23"/>
      <c r="E856" s="23"/>
      <c r="F856" s="23"/>
      <c r="G856" s="23"/>
      <c r="H856" s="23"/>
      <c r="I856" s="23"/>
      <c r="J856" s="178"/>
      <c r="K856" s="24"/>
      <c r="L856" s="23"/>
      <c r="M856" s="24"/>
      <c r="N856" s="23"/>
      <c r="O856" s="23"/>
      <c r="P856" s="23"/>
      <c r="Q856" s="23"/>
      <c r="R856" s="23"/>
    </row>
    <row r="857" spans="1:18" x14ac:dyDescent="0.25">
      <c r="A857" s="24"/>
      <c r="B857" s="177"/>
      <c r="C857" s="23"/>
      <c r="D857" s="23"/>
      <c r="E857" s="23"/>
      <c r="F857" s="23"/>
      <c r="G857" s="23"/>
      <c r="H857" s="23"/>
      <c r="I857" s="23"/>
      <c r="J857" s="178"/>
      <c r="K857" s="24"/>
      <c r="L857" s="23"/>
      <c r="M857" s="24"/>
      <c r="N857" s="23"/>
      <c r="O857" s="23"/>
      <c r="P857" s="23"/>
      <c r="Q857" s="23"/>
      <c r="R857" s="23"/>
    </row>
    <row r="858" spans="1:18" x14ac:dyDescent="0.25">
      <c r="A858" s="24"/>
      <c r="B858" s="177"/>
      <c r="C858" s="23"/>
      <c r="D858" s="23"/>
      <c r="E858" s="23"/>
      <c r="F858" s="23"/>
      <c r="G858" s="23"/>
      <c r="H858" s="23"/>
      <c r="I858" s="23"/>
      <c r="J858" s="178"/>
      <c r="K858" s="24"/>
      <c r="L858" s="23"/>
      <c r="M858" s="24"/>
      <c r="N858" s="23"/>
      <c r="O858" s="23"/>
      <c r="P858" s="23"/>
      <c r="Q858" s="23"/>
      <c r="R858" s="23"/>
    </row>
    <row r="859" spans="1:18" x14ac:dyDescent="0.25">
      <c r="A859" s="24"/>
      <c r="B859" s="177"/>
      <c r="C859" s="23"/>
      <c r="D859" s="23"/>
      <c r="E859" s="23"/>
      <c r="F859" s="23"/>
      <c r="G859" s="23"/>
      <c r="H859" s="23"/>
      <c r="I859" s="23"/>
      <c r="J859" s="178"/>
      <c r="K859" s="24"/>
      <c r="L859" s="23"/>
      <c r="M859" s="24"/>
      <c r="N859" s="23"/>
      <c r="O859" s="23"/>
      <c r="P859" s="23"/>
      <c r="Q859" s="23"/>
      <c r="R859" s="23"/>
    </row>
    <row r="860" spans="1:18" x14ac:dyDescent="0.25">
      <c r="A860" s="24"/>
      <c r="B860" s="177"/>
      <c r="C860" s="23"/>
      <c r="D860" s="23"/>
      <c r="E860" s="23"/>
      <c r="F860" s="23"/>
      <c r="G860" s="23"/>
      <c r="H860" s="23"/>
      <c r="I860" s="23"/>
      <c r="J860" s="178"/>
      <c r="K860" s="24"/>
      <c r="L860" s="23"/>
      <c r="M860" s="24"/>
      <c r="N860" s="23"/>
      <c r="O860" s="23"/>
      <c r="P860" s="23"/>
      <c r="Q860" s="23"/>
      <c r="R860" s="23"/>
    </row>
    <row r="861" spans="1:18" x14ac:dyDescent="0.25">
      <c r="A861" s="24"/>
      <c r="B861" s="177"/>
      <c r="C861" s="23"/>
      <c r="D861" s="23"/>
      <c r="E861" s="23"/>
      <c r="F861" s="23"/>
      <c r="G861" s="23"/>
      <c r="H861" s="23"/>
      <c r="I861" s="23"/>
      <c r="J861" s="178"/>
      <c r="K861" s="24"/>
      <c r="L861" s="23"/>
      <c r="M861" s="24"/>
      <c r="N861" s="23"/>
      <c r="O861" s="23"/>
      <c r="P861" s="23"/>
      <c r="Q861" s="23"/>
      <c r="R861" s="23"/>
    </row>
    <row r="862" spans="1:18" x14ac:dyDescent="0.25">
      <c r="A862" s="24"/>
      <c r="B862" s="177"/>
      <c r="C862" s="23"/>
      <c r="D862" s="23"/>
      <c r="E862" s="23"/>
      <c r="F862" s="23"/>
      <c r="G862" s="23"/>
      <c r="H862" s="23"/>
      <c r="I862" s="23"/>
      <c r="J862" s="178"/>
      <c r="K862" s="24"/>
      <c r="L862" s="23"/>
      <c r="M862" s="24"/>
      <c r="N862" s="23"/>
      <c r="O862" s="23"/>
      <c r="P862" s="23"/>
      <c r="Q862" s="23"/>
      <c r="R862" s="23"/>
    </row>
    <row r="863" spans="1:18" x14ac:dyDescent="0.25">
      <c r="A863" s="24"/>
      <c r="B863" s="177"/>
      <c r="C863" s="23"/>
      <c r="D863" s="23"/>
      <c r="E863" s="23"/>
      <c r="F863" s="23"/>
      <c r="G863" s="23"/>
      <c r="H863" s="23"/>
      <c r="I863" s="23"/>
      <c r="J863" s="178"/>
      <c r="K863" s="24"/>
      <c r="L863" s="23"/>
      <c r="M863" s="24"/>
      <c r="N863" s="23"/>
      <c r="O863" s="23"/>
      <c r="P863" s="23"/>
      <c r="Q863" s="23"/>
      <c r="R863" s="23"/>
    </row>
    <row r="864" spans="1:18" x14ac:dyDescent="0.25">
      <c r="A864" s="24"/>
      <c r="B864" s="177"/>
      <c r="C864" s="23"/>
      <c r="D864" s="23"/>
      <c r="E864" s="23"/>
      <c r="F864" s="23"/>
      <c r="G864" s="23"/>
      <c r="H864" s="23"/>
      <c r="I864" s="23"/>
      <c r="J864" s="178"/>
      <c r="K864" s="24"/>
      <c r="L864" s="23"/>
      <c r="M864" s="24"/>
      <c r="N864" s="23"/>
      <c r="O864" s="23"/>
      <c r="P864" s="23"/>
      <c r="Q864" s="23"/>
      <c r="R864" s="23"/>
    </row>
    <row r="865" spans="1:18" x14ac:dyDescent="0.25">
      <c r="A865" s="24"/>
      <c r="B865" s="177"/>
      <c r="C865" s="23"/>
      <c r="D865" s="23"/>
      <c r="E865" s="23"/>
      <c r="F865" s="23"/>
      <c r="G865" s="23"/>
      <c r="H865" s="23"/>
      <c r="I865" s="23"/>
      <c r="J865" s="178"/>
      <c r="K865" s="24"/>
      <c r="L865" s="23"/>
      <c r="M865" s="24"/>
      <c r="N865" s="23"/>
      <c r="O865" s="23"/>
      <c r="P865" s="23"/>
      <c r="Q865" s="23"/>
      <c r="R865" s="23"/>
    </row>
    <row r="866" spans="1:18" x14ac:dyDescent="0.25">
      <c r="A866" s="24"/>
      <c r="B866" s="177"/>
      <c r="C866" s="23"/>
      <c r="D866" s="23"/>
      <c r="E866" s="23"/>
      <c r="F866" s="23"/>
      <c r="G866" s="23"/>
      <c r="H866" s="23"/>
      <c r="I866" s="23"/>
      <c r="J866" s="178"/>
      <c r="K866" s="24"/>
      <c r="L866" s="23"/>
      <c r="M866" s="24"/>
      <c r="N866" s="23"/>
      <c r="O866" s="23"/>
      <c r="P866" s="23"/>
      <c r="Q866" s="23"/>
      <c r="R866" s="23"/>
    </row>
    <row r="867" spans="1:18" x14ac:dyDescent="0.25">
      <c r="A867" s="24"/>
      <c r="B867" s="177"/>
      <c r="C867" s="23"/>
      <c r="D867" s="23"/>
      <c r="E867" s="23"/>
      <c r="F867" s="23"/>
      <c r="G867" s="23"/>
      <c r="H867" s="23"/>
      <c r="I867" s="23"/>
      <c r="J867" s="178"/>
      <c r="K867" s="24"/>
      <c r="L867" s="23"/>
      <c r="M867" s="24"/>
      <c r="N867" s="23"/>
      <c r="O867" s="23"/>
      <c r="P867" s="23"/>
      <c r="Q867" s="23"/>
      <c r="R867" s="23"/>
    </row>
    <row r="868" spans="1:18" x14ac:dyDescent="0.25">
      <c r="A868" s="24"/>
      <c r="B868" s="177"/>
      <c r="C868" s="23"/>
      <c r="D868" s="23"/>
      <c r="E868" s="23"/>
      <c r="F868" s="23"/>
      <c r="G868" s="23"/>
      <c r="H868" s="23"/>
      <c r="I868" s="23"/>
      <c r="J868" s="178"/>
      <c r="K868" s="24"/>
      <c r="L868" s="23"/>
      <c r="M868" s="24"/>
      <c r="N868" s="23"/>
      <c r="O868" s="23"/>
      <c r="P868" s="23"/>
      <c r="Q868" s="23"/>
      <c r="R868" s="23"/>
    </row>
    <row r="869" spans="1:18" x14ac:dyDescent="0.25">
      <c r="A869" s="24"/>
      <c r="B869" s="177"/>
      <c r="C869" s="23"/>
      <c r="D869" s="23"/>
      <c r="E869" s="23"/>
      <c r="F869" s="23"/>
      <c r="G869" s="23"/>
      <c r="H869" s="23"/>
      <c r="I869" s="23"/>
      <c r="J869" s="178"/>
      <c r="K869" s="24"/>
      <c r="L869" s="23"/>
      <c r="M869" s="24"/>
      <c r="N869" s="23"/>
      <c r="O869" s="23"/>
      <c r="P869" s="23"/>
      <c r="Q869" s="23"/>
      <c r="R869" s="23"/>
    </row>
    <row r="870" spans="1:18" x14ac:dyDescent="0.25">
      <c r="A870" s="24"/>
      <c r="B870" s="177"/>
      <c r="C870" s="23"/>
      <c r="D870" s="23"/>
      <c r="E870" s="23"/>
      <c r="F870" s="23"/>
      <c r="G870" s="23"/>
      <c r="H870" s="23"/>
      <c r="I870" s="23"/>
      <c r="J870" s="178"/>
      <c r="K870" s="24"/>
      <c r="L870" s="23"/>
      <c r="M870" s="24"/>
      <c r="N870" s="23"/>
      <c r="O870" s="23"/>
      <c r="P870" s="23"/>
      <c r="Q870" s="23"/>
      <c r="R870" s="23"/>
    </row>
    <row r="871" spans="1:18" x14ac:dyDescent="0.25">
      <c r="A871" s="24"/>
      <c r="B871" s="177"/>
      <c r="C871" s="23"/>
      <c r="D871" s="23"/>
      <c r="E871" s="23"/>
      <c r="F871" s="23"/>
      <c r="G871" s="23"/>
      <c r="H871" s="23"/>
      <c r="I871" s="23"/>
      <c r="J871" s="178"/>
      <c r="K871" s="24"/>
      <c r="L871" s="23"/>
      <c r="M871" s="24"/>
      <c r="N871" s="23"/>
      <c r="O871" s="23"/>
      <c r="P871" s="23"/>
      <c r="Q871" s="23"/>
      <c r="R871" s="23"/>
    </row>
    <row r="872" spans="1:18" x14ac:dyDescent="0.25">
      <c r="A872" s="24"/>
      <c r="B872" s="177"/>
      <c r="C872" s="23"/>
      <c r="D872" s="23"/>
      <c r="E872" s="23"/>
      <c r="F872" s="23"/>
      <c r="G872" s="23"/>
      <c r="H872" s="23"/>
      <c r="I872" s="23"/>
      <c r="J872" s="178"/>
      <c r="K872" s="24"/>
      <c r="L872" s="23"/>
      <c r="M872" s="24"/>
      <c r="N872" s="23"/>
      <c r="O872" s="23"/>
      <c r="P872" s="23"/>
      <c r="Q872" s="23"/>
      <c r="R872" s="23"/>
    </row>
    <row r="873" spans="1:18" x14ac:dyDescent="0.25">
      <c r="A873" s="24"/>
      <c r="B873" s="177"/>
      <c r="C873" s="23"/>
      <c r="D873" s="23"/>
      <c r="E873" s="23"/>
      <c r="F873" s="23"/>
      <c r="G873" s="23"/>
      <c r="H873" s="23"/>
      <c r="I873" s="23"/>
      <c r="J873" s="178"/>
      <c r="K873" s="24"/>
      <c r="L873" s="23"/>
      <c r="M873" s="24"/>
      <c r="N873" s="23"/>
      <c r="O873" s="23"/>
      <c r="P873" s="23"/>
      <c r="Q873" s="23"/>
      <c r="R873" s="23"/>
    </row>
    <row r="874" spans="1:18" x14ac:dyDescent="0.25">
      <c r="A874" s="24"/>
      <c r="B874" s="177"/>
      <c r="C874" s="23"/>
      <c r="D874" s="23"/>
      <c r="E874" s="23"/>
      <c r="F874" s="23"/>
      <c r="G874" s="23"/>
      <c r="H874" s="23"/>
      <c r="I874" s="23"/>
      <c r="J874" s="178"/>
      <c r="K874" s="24"/>
      <c r="L874" s="23"/>
      <c r="M874" s="24"/>
      <c r="N874" s="23"/>
      <c r="O874" s="23"/>
      <c r="P874" s="23"/>
      <c r="Q874" s="23"/>
      <c r="R874" s="23"/>
    </row>
    <row r="875" spans="1:18" x14ac:dyDescent="0.25">
      <c r="A875" s="24"/>
      <c r="B875" s="177"/>
      <c r="C875" s="23"/>
      <c r="D875" s="23"/>
      <c r="E875" s="23"/>
      <c r="F875" s="23"/>
      <c r="G875" s="23"/>
      <c r="H875" s="23"/>
      <c r="I875" s="23"/>
      <c r="J875" s="178"/>
      <c r="K875" s="24"/>
      <c r="L875" s="23"/>
      <c r="M875" s="24"/>
      <c r="N875" s="23"/>
      <c r="O875" s="23"/>
      <c r="P875" s="23"/>
      <c r="Q875" s="23"/>
      <c r="R875" s="23"/>
    </row>
    <row r="876" spans="1:18" x14ac:dyDescent="0.25">
      <c r="A876" s="24"/>
      <c r="B876" s="177"/>
      <c r="C876" s="23"/>
      <c r="D876" s="23"/>
      <c r="E876" s="23"/>
      <c r="F876" s="23"/>
      <c r="G876" s="23"/>
      <c r="H876" s="23"/>
      <c r="I876" s="23"/>
      <c r="J876" s="178"/>
      <c r="K876" s="24"/>
      <c r="L876" s="23"/>
      <c r="M876" s="24"/>
      <c r="N876" s="23"/>
      <c r="O876" s="23"/>
      <c r="P876" s="23"/>
      <c r="Q876" s="23"/>
      <c r="R876" s="23"/>
    </row>
    <row r="877" spans="1:18" x14ac:dyDescent="0.25">
      <c r="A877" s="24"/>
      <c r="B877" s="177"/>
      <c r="C877" s="23"/>
      <c r="D877" s="23"/>
      <c r="E877" s="23"/>
      <c r="F877" s="23"/>
      <c r="G877" s="23"/>
      <c r="H877" s="23"/>
      <c r="I877" s="23"/>
      <c r="J877" s="178"/>
      <c r="K877" s="24"/>
      <c r="L877" s="23"/>
      <c r="M877" s="24"/>
      <c r="N877" s="23"/>
      <c r="O877" s="23"/>
      <c r="P877" s="23"/>
      <c r="Q877" s="23"/>
      <c r="R877" s="23"/>
    </row>
    <row r="878" spans="1:18" x14ac:dyDescent="0.25">
      <c r="A878" s="24"/>
      <c r="B878" s="177"/>
      <c r="C878" s="23"/>
      <c r="D878" s="23"/>
      <c r="E878" s="23"/>
      <c r="F878" s="23"/>
      <c r="G878" s="23"/>
      <c r="H878" s="23"/>
      <c r="I878" s="23"/>
      <c r="J878" s="178"/>
      <c r="K878" s="24"/>
      <c r="L878" s="23"/>
      <c r="M878" s="24"/>
      <c r="N878" s="23"/>
      <c r="O878" s="23"/>
      <c r="P878" s="23"/>
      <c r="Q878" s="23"/>
      <c r="R878" s="23"/>
    </row>
    <row r="879" spans="1:18" x14ac:dyDescent="0.25">
      <c r="A879" s="24"/>
      <c r="B879" s="177"/>
      <c r="C879" s="23"/>
      <c r="D879" s="23"/>
      <c r="E879" s="23"/>
      <c r="F879" s="23"/>
      <c r="G879" s="23"/>
      <c r="H879" s="23"/>
      <c r="I879" s="23"/>
      <c r="J879" s="178"/>
      <c r="K879" s="24"/>
      <c r="L879" s="23"/>
      <c r="M879" s="24"/>
      <c r="N879" s="23"/>
      <c r="O879" s="23"/>
      <c r="P879" s="23"/>
      <c r="Q879" s="23"/>
      <c r="R879" s="23"/>
    </row>
    <row r="880" spans="1:18" x14ac:dyDescent="0.25">
      <c r="A880" s="24"/>
      <c r="B880" s="177"/>
      <c r="C880" s="23"/>
      <c r="D880" s="23"/>
      <c r="E880" s="23"/>
      <c r="F880" s="23"/>
      <c r="G880" s="23"/>
      <c r="H880" s="23"/>
      <c r="I880" s="23"/>
      <c r="J880" s="178"/>
      <c r="K880" s="24"/>
      <c r="L880" s="23"/>
      <c r="M880" s="24"/>
      <c r="N880" s="23"/>
      <c r="O880" s="23"/>
      <c r="P880" s="23"/>
      <c r="Q880" s="23"/>
      <c r="R880" s="23"/>
    </row>
    <row r="881" spans="1:18" x14ac:dyDescent="0.25">
      <c r="A881" s="24"/>
      <c r="B881" s="177"/>
      <c r="C881" s="23"/>
      <c r="D881" s="23"/>
      <c r="E881" s="23"/>
      <c r="F881" s="23"/>
      <c r="G881" s="23"/>
      <c r="H881" s="23"/>
      <c r="I881" s="23"/>
      <c r="J881" s="178"/>
      <c r="K881" s="24"/>
      <c r="L881" s="23"/>
      <c r="M881" s="24"/>
      <c r="N881" s="23"/>
      <c r="O881" s="23"/>
      <c r="P881" s="23"/>
      <c r="Q881" s="23"/>
      <c r="R881" s="23"/>
    </row>
    <row r="882" spans="1:18" x14ac:dyDescent="0.25">
      <c r="A882" s="24"/>
      <c r="B882" s="177"/>
      <c r="C882" s="23"/>
      <c r="D882" s="23"/>
      <c r="E882" s="23"/>
      <c r="F882" s="23"/>
      <c r="G882" s="23"/>
      <c r="H882" s="23"/>
      <c r="I882" s="23"/>
      <c r="J882" s="178"/>
      <c r="K882" s="24"/>
      <c r="L882" s="23"/>
      <c r="M882" s="24"/>
      <c r="N882" s="23"/>
      <c r="O882" s="23"/>
      <c r="P882" s="23"/>
      <c r="Q882" s="23"/>
      <c r="R882" s="23"/>
    </row>
    <row r="883" spans="1:18" x14ac:dyDescent="0.25">
      <c r="A883" s="24"/>
      <c r="B883" s="177"/>
      <c r="C883" s="23"/>
      <c r="D883" s="23"/>
      <c r="E883" s="23"/>
      <c r="F883" s="23"/>
      <c r="G883" s="23"/>
      <c r="H883" s="23"/>
      <c r="I883" s="23"/>
      <c r="J883" s="178"/>
      <c r="K883" s="24"/>
      <c r="L883" s="23"/>
      <c r="M883" s="24"/>
      <c r="N883" s="23"/>
      <c r="O883" s="23"/>
      <c r="P883" s="23"/>
      <c r="Q883" s="23"/>
      <c r="R883" s="23"/>
    </row>
    <row r="884" spans="1:18" x14ac:dyDescent="0.25">
      <c r="A884" s="24"/>
      <c r="B884" s="177"/>
      <c r="C884" s="23"/>
      <c r="D884" s="23"/>
      <c r="E884" s="23"/>
      <c r="F884" s="23"/>
      <c r="G884" s="23"/>
      <c r="H884" s="23"/>
      <c r="I884" s="23"/>
      <c r="J884" s="178"/>
      <c r="K884" s="24"/>
      <c r="L884" s="23"/>
      <c r="M884" s="24"/>
      <c r="N884" s="23"/>
      <c r="O884" s="23"/>
      <c r="P884" s="23"/>
      <c r="Q884" s="23"/>
      <c r="R884" s="23"/>
    </row>
    <row r="885" spans="1:18" x14ac:dyDescent="0.25">
      <c r="A885" s="24"/>
      <c r="B885" s="177"/>
      <c r="C885" s="23"/>
      <c r="D885" s="23"/>
      <c r="E885" s="23"/>
      <c r="F885" s="23"/>
      <c r="G885" s="23"/>
      <c r="H885" s="23"/>
      <c r="I885" s="23"/>
      <c r="J885" s="178"/>
      <c r="K885" s="24"/>
      <c r="L885" s="23"/>
      <c r="M885" s="24"/>
      <c r="N885" s="23"/>
      <c r="O885" s="23"/>
      <c r="P885" s="23"/>
      <c r="Q885" s="23"/>
      <c r="R885" s="23"/>
    </row>
    <row r="886" spans="1:18" x14ac:dyDescent="0.25">
      <c r="A886" s="24"/>
      <c r="B886" s="177"/>
      <c r="C886" s="177"/>
      <c r="D886" s="23"/>
      <c r="E886" s="23"/>
      <c r="F886" s="23"/>
      <c r="G886" s="23"/>
      <c r="H886" s="23"/>
      <c r="I886" s="23"/>
      <c r="J886" s="23"/>
      <c r="K886" s="24"/>
      <c r="L886" s="23"/>
      <c r="M886" s="24"/>
      <c r="N886" s="23"/>
      <c r="O886" s="23"/>
      <c r="P886" s="23"/>
      <c r="Q886" s="23"/>
      <c r="R886" s="23"/>
    </row>
    <row r="887" spans="1:18" x14ac:dyDescent="0.25">
      <c r="A887" s="24"/>
      <c r="B887" s="177"/>
      <c r="C887" s="177"/>
      <c r="D887" s="23"/>
      <c r="E887" s="23"/>
      <c r="F887" s="23"/>
      <c r="G887" s="23"/>
      <c r="H887" s="23"/>
      <c r="I887" s="23"/>
      <c r="J887" s="23"/>
      <c r="K887" s="24"/>
      <c r="L887" s="23"/>
      <c r="M887" s="24"/>
      <c r="N887" s="23"/>
      <c r="O887" s="23"/>
      <c r="P887" s="23"/>
      <c r="Q887" s="23"/>
      <c r="R887" s="23"/>
    </row>
    <row r="888" spans="1:18" x14ac:dyDescent="0.25">
      <c r="A888" s="24"/>
      <c r="B888" s="177"/>
      <c r="C888" s="177"/>
      <c r="D888" s="23"/>
      <c r="E888" s="23"/>
      <c r="F888" s="23"/>
      <c r="G888" s="23"/>
      <c r="H888" s="23"/>
      <c r="I888" s="23"/>
      <c r="J888" s="23"/>
      <c r="K888" s="24"/>
      <c r="L888" s="23"/>
      <c r="M888" s="24"/>
      <c r="N888" s="23"/>
      <c r="O888" s="23"/>
      <c r="P888" s="23"/>
      <c r="Q888" s="23"/>
      <c r="R888" s="23"/>
    </row>
    <row r="889" spans="1:18" x14ac:dyDescent="0.25">
      <c r="A889" s="24"/>
      <c r="B889" s="177"/>
      <c r="C889" s="177"/>
      <c r="D889" s="23"/>
      <c r="E889" s="23"/>
      <c r="F889" s="23"/>
      <c r="G889" s="23"/>
      <c r="H889" s="23"/>
      <c r="I889" s="23"/>
      <c r="J889" s="23"/>
      <c r="K889" s="24"/>
      <c r="L889" s="23"/>
      <c r="M889" s="24"/>
      <c r="N889" s="23"/>
      <c r="O889" s="23"/>
      <c r="P889" s="23"/>
      <c r="Q889" s="23"/>
      <c r="R889" s="23"/>
    </row>
    <row r="890" spans="1:18" x14ac:dyDescent="0.25">
      <c r="A890" s="24"/>
      <c r="B890" s="177"/>
      <c r="C890" s="177"/>
      <c r="D890" s="23"/>
      <c r="E890" s="23"/>
      <c r="F890" s="23"/>
      <c r="G890" s="23"/>
      <c r="H890" s="23"/>
      <c r="I890" s="23"/>
      <c r="J890" s="23"/>
      <c r="K890" s="24"/>
      <c r="L890" s="23"/>
      <c r="M890" s="24"/>
      <c r="N890" s="23"/>
      <c r="O890" s="23"/>
      <c r="P890" s="23"/>
      <c r="Q890" s="23"/>
      <c r="R890" s="23"/>
    </row>
    <row r="891" spans="1:18" x14ac:dyDescent="0.25">
      <c r="A891" s="24"/>
      <c r="B891" s="177"/>
      <c r="C891" s="177"/>
      <c r="D891" s="23"/>
      <c r="E891" s="23"/>
      <c r="F891" s="23"/>
      <c r="G891" s="23"/>
      <c r="H891" s="23"/>
      <c r="I891" s="23"/>
      <c r="J891" s="23"/>
      <c r="K891" s="24"/>
      <c r="L891" s="23"/>
      <c r="M891" s="24"/>
      <c r="N891" s="23"/>
      <c r="O891" s="23"/>
      <c r="P891" s="23"/>
      <c r="Q891" s="23"/>
      <c r="R891" s="23"/>
    </row>
    <row r="892" spans="1:18" x14ac:dyDescent="0.25">
      <c r="A892" s="24"/>
      <c r="B892" s="177"/>
      <c r="C892" s="177"/>
      <c r="D892" s="23"/>
      <c r="E892" s="23"/>
      <c r="F892" s="23"/>
      <c r="G892" s="23"/>
      <c r="H892" s="23"/>
      <c r="I892" s="23"/>
      <c r="J892" s="23"/>
      <c r="K892" s="24"/>
      <c r="L892" s="23"/>
      <c r="M892" s="24"/>
      <c r="N892" s="23"/>
      <c r="O892" s="23"/>
      <c r="P892" s="23"/>
      <c r="Q892" s="23"/>
      <c r="R892" s="23"/>
    </row>
  </sheetData>
  <mergeCells count="2">
    <mergeCell ref="V9:W9"/>
    <mergeCell ref="A2:U2"/>
  </mergeCells>
  <pageMargins left="0.25" right="0.25" top="0.75" bottom="0.75" header="0.3" footer="0.3"/>
  <pageSetup paperSize="9" scale="41" fitToHeight="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AM7"/>
  <sheetViews>
    <sheetView topLeftCell="X1" workbookViewId="0">
      <selection activeCell="Z14" sqref="Z14"/>
    </sheetView>
  </sheetViews>
  <sheetFormatPr defaultColWidth="9.140625" defaultRowHeight="15" x14ac:dyDescent="0.25"/>
  <cols>
    <col min="1" max="1" width="14.28515625" style="18" bestFit="1" customWidth="1"/>
    <col min="2" max="2" width="11.42578125" style="18" customWidth="1"/>
    <col min="3" max="3" width="17.85546875" style="18" customWidth="1"/>
    <col min="4" max="4" width="11.28515625" style="18" customWidth="1"/>
    <col min="5" max="5" width="12.7109375" style="18" customWidth="1"/>
    <col min="6" max="6" width="10.42578125" style="18" customWidth="1"/>
    <col min="7" max="8" width="12.42578125" style="18" customWidth="1"/>
    <col min="9" max="9" width="13.140625" style="18" customWidth="1"/>
    <col min="10" max="11" width="12.42578125" style="18" customWidth="1"/>
    <col min="12" max="12" width="15.42578125" style="18" customWidth="1"/>
    <col min="13" max="13" width="14.28515625" style="18" customWidth="1"/>
    <col min="14" max="39" width="12.42578125" style="18" customWidth="1"/>
    <col min="40" max="16384" width="9.140625" style="18"/>
  </cols>
  <sheetData>
    <row r="2" spans="1:39" x14ac:dyDescent="0.25">
      <c r="A2" s="469" t="s">
        <v>3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469"/>
      <c r="V2" s="469"/>
      <c r="W2" s="469"/>
      <c r="X2" s="469"/>
      <c r="Y2" s="469"/>
      <c r="Z2" s="469"/>
      <c r="AA2" s="469"/>
      <c r="AB2" s="469"/>
      <c r="AC2" s="469"/>
      <c r="AD2" s="469"/>
      <c r="AE2" s="469"/>
      <c r="AF2" s="469"/>
      <c r="AG2" s="469"/>
      <c r="AH2" s="469"/>
      <c r="AI2" s="469"/>
      <c r="AJ2" s="469"/>
      <c r="AK2" s="469"/>
      <c r="AL2" s="469"/>
      <c r="AM2" s="469"/>
    </row>
    <row r="3" spans="1:39" x14ac:dyDescent="0.25">
      <c r="A3" s="267"/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</row>
    <row r="4" spans="1:39" ht="15.75" customHeight="1" x14ac:dyDescent="0.25">
      <c r="A4" s="481" t="s">
        <v>52</v>
      </c>
      <c r="B4" s="481"/>
      <c r="C4" s="481"/>
      <c r="D4" s="481"/>
      <c r="E4" s="481"/>
      <c r="F4" s="481"/>
      <c r="G4" s="482" t="s">
        <v>49</v>
      </c>
      <c r="H4" s="482"/>
      <c r="I4" s="482"/>
      <c r="J4" s="486" t="s">
        <v>32</v>
      </c>
      <c r="K4" s="486"/>
      <c r="L4" s="485" t="s">
        <v>740</v>
      </c>
      <c r="M4" s="485"/>
      <c r="N4" s="483" t="s">
        <v>33</v>
      </c>
      <c r="O4" s="483"/>
      <c r="P4" s="483"/>
      <c r="Q4" s="484" t="s">
        <v>50</v>
      </c>
      <c r="R4" s="484"/>
      <c r="S4" s="484"/>
      <c r="T4" s="484"/>
      <c r="U4" s="482" t="s">
        <v>54</v>
      </c>
      <c r="V4" s="482"/>
      <c r="W4" s="482"/>
      <c r="X4" s="482"/>
      <c r="Y4" s="482"/>
      <c r="Z4" s="482"/>
      <c r="AA4" s="487" t="s">
        <v>668</v>
      </c>
      <c r="AB4" s="481" t="s">
        <v>51</v>
      </c>
      <c r="AC4" s="481"/>
      <c r="AD4" s="481"/>
      <c r="AE4" s="481"/>
      <c r="AF4" s="481"/>
      <c r="AG4" s="481"/>
      <c r="AH4" s="481"/>
      <c r="AI4" s="481"/>
      <c r="AJ4" s="481"/>
      <c r="AK4" s="481"/>
      <c r="AL4" s="481"/>
      <c r="AM4" s="481"/>
    </row>
    <row r="5" spans="1:39" ht="60" x14ac:dyDescent="0.25">
      <c r="A5" s="181" t="s">
        <v>26</v>
      </c>
      <c r="B5" s="181" t="s">
        <v>44</v>
      </c>
      <c r="C5" s="181" t="s">
        <v>45</v>
      </c>
      <c r="D5" s="181" t="s">
        <v>46</v>
      </c>
      <c r="E5" s="181" t="s">
        <v>47</v>
      </c>
      <c r="F5" s="181" t="s">
        <v>48</v>
      </c>
      <c r="G5" s="268" t="s">
        <v>53</v>
      </c>
      <c r="H5" s="268" t="s">
        <v>36</v>
      </c>
      <c r="I5" s="268" t="s">
        <v>737</v>
      </c>
      <c r="J5" s="269" t="s">
        <v>53</v>
      </c>
      <c r="K5" s="269" t="s">
        <v>36</v>
      </c>
      <c r="L5" s="270" t="s">
        <v>738</v>
      </c>
      <c r="M5" s="270" t="s">
        <v>734</v>
      </c>
      <c r="N5" s="271" t="s">
        <v>53</v>
      </c>
      <c r="O5" s="271" t="s">
        <v>36</v>
      </c>
      <c r="P5" s="271" t="s">
        <v>736</v>
      </c>
      <c r="Q5" s="272" t="s">
        <v>53</v>
      </c>
      <c r="R5" s="272" t="s">
        <v>36</v>
      </c>
      <c r="S5" s="272" t="s">
        <v>737</v>
      </c>
      <c r="T5" s="272" t="s">
        <v>735</v>
      </c>
      <c r="U5" s="268" t="s">
        <v>55</v>
      </c>
      <c r="V5" s="268" t="s">
        <v>122</v>
      </c>
      <c r="W5" s="268" t="s">
        <v>123</v>
      </c>
      <c r="X5" s="268" t="s">
        <v>56</v>
      </c>
      <c r="Y5" s="268" t="s">
        <v>57</v>
      </c>
      <c r="Z5" s="268" t="s">
        <v>58</v>
      </c>
      <c r="AA5" s="487"/>
      <c r="AB5" s="181" t="s">
        <v>14</v>
      </c>
      <c r="AC5" s="181" t="s">
        <v>15</v>
      </c>
      <c r="AD5" s="181" t="s">
        <v>16</v>
      </c>
      <c r="AE5" s="181" t="s">
        <v>17</v>
      </c>
      <c r="AF5" s="181" t="s">
        <v>18</v>
      </c>
      <c r="AG5" s="181" t="s">
        <v>19</v>
      </c>
      <c r="AH5" s="181" t="s">
        <v>20</v>
      </c>
      <c r="AI5" s="181" t="s">
        <v>21</v>
      </c>
      <c r="AJ5" s="181" t="s">
        <v>22</v>
      </c>
      <c r="AK5" s="181" t="s">
        <v>23</v>
      </c>
      <c r="AL5" s="181" t="s">
        <v>24</v>
      </c>
      <c r="AM5" s="181" t="s">
        <v>25</v>
      </c>
    </row>
    <row r="6" spans="1:39" x14ac:dyDescent="0.25">
      <c r="A6" s="273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3"/>
    </row>
    <row r="7" spans="1:39" x14ac:dyDescent="0.25">
      <c r="A7" s="106"/>
      <c r="B7" s="106"/>
      <c r="C7" s="106"/>
      <c r="D7" s="106"/>
      <c r="E7" s="106"/>
      <c r="F7" s="106"/>
      <c r="G7" s="274" t="s">
        <v>739</v>
      </c>
      <c r="H7" s="274" t="s">
        <v>739</v>
      </c>
      <c r="I7" s="274" t="s">
        <v>739</v>
      </c>
      <c r="J7" s="274" t="s">
        <v>739</v>
      </c>
      <c r="K7" s="274" t="s">
        <v>739</v>
      </c>
      <c r="L7" s="274" t="s">
        <v>739</v>
      </c>
      <c r="M7" s="274" t="s">
        <v>739</v>
      </c>
      <c r="N7" s="274" t="s">
        <v>739</v>
      </c>
      <c r="O7" s="274" t="s">
        <v>739</v>
      </c>
      <c r="P7" s="274" t="s">
        <v>739</v>
      </c>
      <c r="Q7" s="274" t="s">
        <v>739</v>
      </c>
      <c r="R7" s="274" t="s">
        <v>739</v>
      </c>
      <c r="S7" s="274" t="s">
        <v>739</v>
      </c>
      <c r="T7" s="274" t="s">
        <v>739</v>
      </c>
      <c r="U7" s="274" t="s">
        <v>739</v>
      </c>
      <c r="V7" s="274" t="s">
        <v>739</v>
      </c>
      <c r="W7" s="274" t="s">
        <v>739</v>
      </c>
      <c r="X7" s="274" t="s">
        <v>739</v>
      </c>
      <c r="Y7" s="274" t="s">
        <v>739</v>
      </c>
      <c r="Z7" s="274" t="s">
        <v>739</v>
      </c>
      <c r="AA7" s="274" t="s">
        <v>739</v>
      </c>
      <c r="AB7" s="274" t="s">
        <v>739</v>
      </c>
      <c r="AC7" s="274" t="s">
        <v>739</v>
      </c>
      <c r="AD7" s="274" t="s">
        <v>739</v>
      </c>
      <c r="AE7" s="274" t="s">
        <v>739</v>
      </c>
      <c r="AF7" s="274" t="s">
        <v>739</v>
      </c>
      <c r="AG7" s="274" t="s">
        <v>739</v>
      </c>
      <c r="AH7" s="274" t="s">
        <v>739</v>
      </c>
      <c r="AI7" s="274" t="s">
        <v>739</v>
      </c>
      <c r="AJ7" s="274" t="s">
        <v>739</v>
      </c>
      <c r="AK7" s="274" t="s">
        <v>739</v>
      </c>
      <c r="AL7" s="274" t="s">
        <v>739</v>
      </c>
      <c r="AM7" s="274" t="s">
        <v>739</v>
      </c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left="0.25" right="0.25" top="0.75" bottom="0.75" header="0.3" footer="0.3"/>
  <pageSetup paperSize="9" scale="29" fitToHeight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M10"/>
  <sheetViews>
    <sheetView workbookViewId="0">
      <selection activeCell="G16" sqref="G16"/>
    </sheetView>
  </sheetViews>
  <sheetFormatPr defaultColWidth="9.140625" defaultRowHeight="15" x14ac:dyDescent="0.25"/>
  <cols>
    <col min="1" max="1" width="11.28515625" style="18" customWidth="1"/>
    <col min="2" max="2" width="15" style="18" customWidth="1"/>
    <col min="3" max="3" width="11" style="18" customWidth="1"/>
    <col min="4" max="4" width="19.5703125" style="18" customWidth="1"/>
    <col min="5" max="5" width="15.5703125" style="18" customWidth="1"/>
    <col min="6" max="6" width="14.28515625" style="18" customWidth="1"/>
    <col min="7" max="7" width="17.7109375" style="18" customWidth="1"/>
    <col min="8" max="8" width="14.140625" style="18" customWidth="1"/>
    <col min="9" max="9" width="17.7109375" style="18" customWidth="1"/>
    <col min="10" max="10" width="14.85546875" style="18" customWidth="1"/>
    <col min="11" max="13" width="17.7109375" style="18" customWidth="1"/>
    <col min="14" max="16384" width="9.140625" style="18"/>
  </cols>
  <sheetData>
    <row r="2" spans="1:13" x14ac:dyDescent="0.25">
      <c r="A2" s="469" t="s">
        <v>85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</row>
    <row r="3" spans="1:13" x14ac:dyDescent="0.2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</row>
    <row r="4" spans="1:13" x14ac:dyDescent="0.25">
      <c r="A4" s="481" t="s">
        <v>86</v>
      </c>
      <c r="B4" s="481"/>
      <c r="C4" s="481"/>
      <c r="D4" s="481"/>
      <c r="E4" s="481"/>
      <c r="F4" s="481" t="s">
        <v>49</v>
      </c>
      <c r="G4" s="481"/>
      <c r="H4" s="481" t="s">
        <v>32</v>
      </c>
      <c r="I4" s="481"/>
      <c r="J4" s="481" t="s">
        <v>33</v>
      </c>
      <c r="K4" s="481"/>
      <c r="L4" s="488" t="s">
        <v>50</v>
      </c>
      <c r="M4" s="488"/>
    </row>
    <row r="5" spans="1:13" ht="27.75" customHeight="1" x14ac:dyDescent="0.25">
      <c r="A5" s="181" t="s">
        <v>1190</v>
      </c>
      <c r="B5" s="181" t="s">
        <v>80</v>
      </c>
      <c r="C5" s="181" t="s">
        <v>11</v>
      </c>
      <c r="D5" s="181" t="s">
        <v>103</v>
      </c>
      <c r="E5" s="181" t="s">
        <v>87</v>
      </c>
      <c r="F5" s="181" t="s">
        <v>53</v>
      </c>
      <c r="G5" s="181" t="s">
        <v>36</v>
      </c>
      <c r="H5" s="181" t="s">
        <v>53</v>
      </c>
      <c r="I5" s="181" t="s">
        <v>36</v>
      </c>
      <c r="J5" s="181" t="s">
        <v>53</v>
      </c>
      <c r="K5" s="181" t="s">
        <v>36</v>
      </c>
      <c r="L5" s="181" t="s">
        <v>53</v>
      </c>
      <c r="M5" s="181" t="s">
        <v>36</v>
      </c>
    </row>
    <row r="6" spans="1:13" ht="27.75" customHeight="1" x14ac:dyDescent="0.25">
      <c r="A6" s="181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</row>
    <row r="7" spans="1:13" ht="27.75" customHeight="1" x14ac:dyDescent="0.25">
      <c r="A7" s="181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</row>
    <row r="8" spans="1:13" ht="27.75" customHeight="1" x14ac:dyDescent="0.25">
      <c r="A8" s="181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</row>
    <row r="9" spans="1:13" x14ac:dyDescent="0.25">
      <c r="A9" s="273"/>
      <c r="B9" s="273"/>
      <c r="C9" s="273"/>
      <c r="D9" s="273"/>
      <c r="E9" s="273"/>
      <c r="F9" s="275" t="s">
        <v>739</v>
      </c>
      <c r="G9" s="275" t="s">
        <v>739</v>
      </c>
      <c r="H9" s="275" t="s">
        <v>739</v>
      </c>
      <c r="I9" s="275" t="s">
        <v>739</v>
      </c>
      <c r="J9" s="275" t="s">
        <v>739</v>
      </c>
      <c r="K9" s="275" t="s">
        <v>739</v>
      </c>
      <c r="L9" s="275" t="s">
        <v>739</v>
      </c>
      <c r="M9" s="275" t="s">
        <v>739</v>
      </c>
    </row>
    <row r="10" spans="1:13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left="0.25" right="0.25" top="0.75" bottom="0.75" header="0.3" footer="0.3"/>
  <pageSetup paperSize="9" scale="6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U13"/>
  <sheetViews>
    <sheetView topLeftCell="H1" workbookViewId="0">
      <selection activeCell="G13" sqref="G13"/>
    </sheetView>
  </sheetViews>
  <sheetFormatPr defaultColWidth="9.140625" defaultRowHeight="15" x14ac:dyDescent="0.25"/>
  <cols>
    <col min="1" max="1" width="9.5703125" style="110" bestFit="1" customWidth="1"/>
    <col min="2" max="2" width="15.140625" style="110" customWidth="1"/>
    <col min="3" max="3" width="16.7109375" style="110" customWidth="1"/>
    <col min="4" max="4" width="15.5703125" style="110" customWidth="1"/>
    <col min="5" max="5" width="18.140625" style="110" customWidth="1"/>
    <col min="6" max="6" width="15.28515625" style="110" customWidth="1"/>
    <col min="7" max="9" width="18.28515625" style="110" customWidth="1"/>
    <col min="10" max="11" width="17.7109375" style="110" customWidth="1"/>
    <col min="12" max="12" width="17.85546875" style="110" customWidth="1"/>
    <col min="13" max="13" width="9.140625" style="110"/>
    <col min="14" max="20" width="11.28515625" style="110" customWidth="1"/>
    <col min="21" max="16384" width="9.140625" style="110"/>
  </cols>
  <sheetData>
    <row r="2" spans="1:21" x14ac:dyDescent="0.25">
      <c r="B2" s="490" t="s">
        <v>4</v>
      </c>
      <c r="C2" s="490"/>
      <c r="D2" s="490"/>
      <c r="E2" s="490"/>
      <c r="F2" s="490"/>
      <c r="G2" s="490"/>
      <c r="H2" s="490"/>
      <c r="I2" s="490"/>
      <c r="J2" s="490"/>
      <c r="K2" s="490"/>
      <c r="L2" s="490"/>
    </row>
    <row r="4" spans="1:21" ht="25.5" customHeight="1" x14ac:dyDescent="0.25">
      <c r="A4" s="489" t="s">
        <v>1352</v>
      </c>
      <c r="B4" s="489"/>
      <c r="C4" s="489"/>
      <c r="D4" s="489"/>
      <c r="E4" s="489"/>
      <c r="F4" s="489" t="s">
        <v>1353</v>
      </c>
      <c r="G4" s="489"/>
      <c r="H4" s="489"/>
      <c r="I4" s="489"/>
      <c r="J4" s="489"/>
      <c r="K4" s="489"/>
      <c r="L4" s="489"/>
      <c r="M4" s="489"/>
      <c r="N4" s="489" t="s">
        <v>1354</v>
      </c>
      <c r="O4" s="489"/>
      <c r="P4" s="489"/>
      <c r="Q4" s="489"/>
      <c r="R4" s="489"/>
      <c r="S4" s="489"/>
      <c r="T4" s="489"/>
      <c r="U4" s="489" t="s">
        <v>1355</v>
      </c>
    </row>
    <row r="5" spans="1:21" s="278" customFormat="1" ht="30" x14ac:dyDescent="0.25">
      <c r="A5" s="276" t="s">
        <v>59</v>
      </c>
      <c r="B5" s="277" t="s">
        <v>60</v>
      </c>
      <c r="C5" s="276" t="s">
        <v>61</v>
      </c>
      <c r="D5" s="276" t="s">
        <v>62</v>
      </c>
      <c r="E5" s="276" t="s">
        <v>81</v>
      </c>
      <c r="F5" s="276" t="s">
        <v>743</v>
      </c>
      <c r="G5" s="276" t="s">
        <v>1356</v>
      </c>
      <c r="H5" s="276" t="s">
        <v>1357</v>
      </c>
      <c r="I5" s="276" t="s">
        <v>1358</v>
      </c>
      <c r="J5" s="276" t="s">
        <v>1359</v>
      </c>
      <c r="K5" s="276" t="s">
        <v>1360</v>
      </c>
      <c r="L5" s="276" t="s">
        <v>1361</v>
      </c>
      <c r="M5" s="276" t="s">
        <v>1362</v>
      </c>
      <c r="N5" s="276" t="s">
        <v>35</v>
      </c>
      <c r="O5" s="276" t="s">
        <v>1363</v>
      </c>
      <c r="P5" s="276" t="s">
        <v>1364</v>
      </c>
      <c r="Q5" s="276" t="s">
        <v>1365</v>
      </c>
      <c r="R5" s="276" t="s">
        <v>1366</v>
      </c>
      <c r="S5" s="276" t="s">
        <v>1367</v>
      </c>
      <c r="T5" s="276" t="s">
        <v>1368</v>
      </c>
      <c r="U5" s="489"/>
    </row>
    <row r="6" spans="1:21" x14ac:dyDescent="0.25">
      <c r="A6" s="279"/>
      <c r="B6" s="279"/>
      <c r="C6" s="280"/>
      <c r="D6" s="281"/>
      <c r="E6" s="281"/>
      <c r="F6" s="281"/>
      <c r="G6" s="281"/>
      <c r="H6" s="281"/>
      <c r="I6" s="281"/>
      <c r="J6" s="281"/>
      <c r="K6" s="281"/>
      <c r="L6" s="281"/>
      <c r="M6" s="282">
        <f>SUM(F6:L6)</f>
        <v>0</v>
      </c>
      <c r="N6" s="281"/>
      <c r="O6" s="281"/>
      <c r="P6" s="281"/>
      <c r="Q6" s="281"/>
      <c r="R6" s="281"/>
      <c r="S6" s="281"/>
      <c r="T6" s="283">
        <f>SUM(N6:S6)</f>
        <v>0</v>
      </c>
      <c r="U6" s="283">
        <f>M6-T6</f>
        <v>0</v>
      </c>
    </row>
    <row r="7" spans="1:21" x14ac:dyDescent="0.25">
      <c r="A7" s="284"/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2">
        <f t="shared" ref="M7:M12" si="0">SUM(F7:L7)</f>
        <v>0</v>
      </c>
      <c r="N7" s="284"/>
      <c r="O7" s="284"/>
      <c r="P7" s="284"/>
      <c r="Q7" s="284"/>
      <c r="R7" s="284"/>
      <c r="S7" s="284"/>
      <c r="T7" s="283">
        <f t="shared" ref="T7:T12" si="1">SUM(N7:S7)</f>
        <v>0</v>
      </c>
      <c r="U7" s="283">
        <f t="shared" ref="U7:U12" si="2">M7-T7</f>
        <v>0</v>
      </c>
    </row>
    <row r="8" spans="1:21" x14ac:dyDescent="0.25">
      <c r="A8" s="284"/>
      <c r="B8" s="284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2">
        <f t="shared" si="0"/>
        <v>0</v>
      </c>
      <c r="N8" s="284"/>
      <c r="O8" s="284"/>
      <c r="P8" s="284"/>
      <c r="Q8" s="284"/>
      <c r="R8" s="284"/>
      <c r="S8" s="284"/>
      <c r="T8" s="283">
        <f t="shared" si="1"/>
        <v>0</v>
      </c>
      <c r="U8" s="283">
        <f t="shared" si="2"/>
        <v>0</v>
      </c>
    </row>
    <row r="9" spans="1:21" x14ac:dyDescent="0.25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2">
        <f t="shared" si="0"/>
        <v>0</v>
      </c>
      <c r="N9" s="284"/>
      <c r="O9" s="284"/>
      <c r="P9" s="284"/>
      <c r="Q9" s="284"/>
      <c r="R9" s="284"/>
      <c r="S9" s="284"/>
      <c r="T9" s="283">
        <f t="shared" si="1"/>
        <v>0</v>
      </c>
      <c r="U9" s="283">
        <f t="shared" si="2"/>
        <v>0</v>
      </c>
    </row>
    <row r="10" spans="1:21" x14ac:dyDescent="0.25">
      <c r="A10" s="284"/>
      <c r="B10" s="284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2">
        <f t="shared" si="0"/>
        <v>0</v>
      </c>
      <c r="N10" s="284"/>
      <c r="O10" s="284"/>
      <c r="P10" s="284"/>
      <c r="Q10" s="284"/>
      <c r="R10" s="284"/>
      <c r="S10" s="284"/>
      <c r="T10" s="283">
        <f t="shared" si="1"/>
        <v>0</v>
      </c>
      <c r="U10" s="283">
        <f t="shared" si="2"/>
        <v>0</v>
      </c>
    </row>
    <row r="11" spans="1:21" x14ac:dyDescent="0.25">
      <c r="A11" s="284"/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2">
        <f t="shared" si="0"/>
        <v>0</v>
      </c>
      <c r="N11" s="284"/>
      <c r="O11" s="284"/>
      <c r="P11" s="284"/>
      <c r="Q11" s="284"/>
      <c r="R11" s="284"/>
      <c r="S11" s="284"/>
      <c r="T11" s="283">
        <f t="shared" si="1"/>
        <v>0</v>
      </c>
      <c r="U11" s="283">
        <f t="shared" si="2"/>
        <v>0</v>
      </c>
    </row>
    <row r="12" spans="1:21" x14ac:dyDescent="0.25">
      <c r="A12" s="284"/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2">
        <f t="shared" si="0"/>
        <v>0</v>
      </c>
      <c r="N12" s="284"/>
      <c r="O12" s="284"/>
      <c r="P12" s="284"/>
      <c r="Q12" s="284"/>
      <c r="R12" s="284"/>
      <c r="S12" s="284"/>
      <c r="T12" s="283">
        <f t="shared" si="1"/>
        <v>0</v>
      </c>
      <c r="U12" s="283">
        <f t="shared" si="2"/>
        <v>0</v>
      </c>
    </row>
    <row r="13" spans="1:21" x14ac:dyDescent="0.25">
      <c r="A13" s="284"/>
      <c r="B13" s="284"/>
      <c r="C13" s="284"/>
      <c r="D13" s="284"/>
      <c r="E13" s="284"/>
      <c r="F13" s="285" t="s">
        <v>1369</v>
      </c>
      <c r="G13" s="285" t="s">
        <v>1369</v>
      </c>
      <c r="H13" s="285" t="s">
        <v>1369</v>
      </c>
      <c r="I13" s="285" t="s">
        <v>1369</v>
      </c>
      <c r="J13" s="285" t="s">
        <v>1369</v>
      </c>
      <c r="K13" s="285" t="s">
        <v>1369</v>
      </c>
      <c r="L13" s="285" t="s">
        <v>1369</v>
      </c>
      <c r="M13" s="285" t="s">
        <v>1369</v>
      </c>
      <c r="N13" s="285" t="s">
        <v>1369</v>
      </c>
      <c r="O13" s="285" t="s">
        <v>1369</v>
      </c>
      <c r="P13" s="285" t="s">
        <v>1369</v>
      </c>
      <c r="Q13" s="285" t="s">
        <v>1369</v>
      </c>
      <c r="R13" s="285" t="s">
        <v>1369</v>
      </c>
      <c r="S13" s="285" t="s">
        <v>1369</v>
      </c>
      <c r="T13" s="285" t="s">
        <v>1369</v>
      </c>
      <c r="U13" s="285" t="s">
        <v>1369</v>
      </c>
    </row>
  </sheetData>
  <mergeCells count="5">
    <mergeCell ref="N4:T4"/>
    <mergeCell ref="U4:U5"/>
    <mergeCell ref="B2:L2"/>
    <mergeCell ref="A4:E4"/>
    <mergeCell ref="F4:M4"/>
  </mergeCells>
  <pageMargins left="0.25" right="0.25" top="0.75" bottom="0.75" header="0.3" footer="0.3"/>
  <pageSetup paperSize="9"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Q114"/>
  <sheetViews>
    <sheetView workbookViewId="0">
      <selection activeCell="B5" sqref="B5"/>
    </sheetView>
  </sheetViews>
  <sheetFormatPr defaultColWidth="9.140625" defaultRowHeight="15" x14ac:dyDescent="0.3"/>
  <cols>
    <col min="1" max="1" width="12.5703125" style="1" customWidth="1"/>
    <col min="2" max="3" width="11.5703125" style="1" customWidth="1"/>
    <col min="4" max="4" width="60.85546875" style="197" customWidth="1"/>
    <col min="5" max="5" width="22.7109375" style="1" customWidth="1"/>
    <col min="6" max="17" width="14.140625" style="1" customWidth="1"/>
    <col min="18" max="18" width="8.140625" style="1" customWidth="1"/>
    <col min="19" max="16384" width="9.140625" style="1"/>
  </cols>
  <sheetData>
    <row r="2" spans="1:17" ht="18.75" customHeight="1" x14ac:dyDescent="0.3">
      <c r="A2" s="491" t="s">
        <v>2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  <c r="Q2" s="491"/>
    </row>
    <row r="3" spans="1:17" ht="18.75" customHeight="1" x14ac:dyDescent="0.3">
      <c r="A3" s="492" t="s">
        <v>545</v>
      </c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2"/>
    </row>
    <row r="4" spans="1:17" ht="15.75" customHeight="1" x14ac:dyDescent="0.3">
      <c r="A4" s="3"/>
      <c r="B4" s="3"/>
      <c r="C4" s="3"/>
      <c r="D4" s="19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53.25" customHeight="1" x14ac:dyDescent="0.3">
      <c r="A5" s="4" t="s">
        <v>115</v>
      </c>
      <c r="B5" s="4" t="s">
        <v>116</v>
      </c>
      <c r="C5" s="4" t="s">
        <v>117</v>
      </c>
      <c r="D5" s="4" t="s">
        <v>31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</row>
    <row r="6" spans="1:17" x14ac:dyDescent="0.3">
      <c r="A6" s="15">
        <v>70101</v>
      </c>
      <c r="B6" s="15">
        <v>80101</v>
      </c>
      <c r="C6" s="11" t="s">
        <v>377</v>
      </c>
      <c r="D6" s="193" t="s">
        <v>585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3">
      <c r="A7" s="15">
        <v>70101</v>
      </c>
      <c r="B7" s="15">
        <v>80101</v>
      </c>
      <c r="C7" s="12" t="s">
        <v>379</v>
      </c>
      <c r="D7" s="194" t="s">
        <v>380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3">
      <c r="A8" s="15">
        <v>70101</v>
      </c>
      <c r="B8" s="15">
        <v>80101</v>
      </c>
      <c r="C8" s="12" t="s">
        <v>381</v>
      </c>
      <c r="D8" s="194" t="s">
        <v>382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3">
      <c r="A9" s="15">
        <v>70101</v>
      </c>
      <c r="B9" s="15">
        <v>80101</v>
      </c>
      <c r="C9" s="12" t="s">
        <v>383</v>
      </c>
      <c r="D9" s="194" t="s">
        <v>384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3">
      <c r="A10" s="15">
        <v>70101</v>
      </c>
      <c r="B10" s="15">
        <v>80101</v>
      </c>
      <c r="C10" s="13" t="s">
        <v>385</v>
      </c>
      <c r="D10" s="195" t="s">
        <v>547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15">
        <v>70101</v>
      </c>
      <c r="B11" s="15">
        <v>80101</v>
      </c>
      <c r="C11" s="13" t="s">
        <v>386</v>
      </c>
      <c r="D11" s="195" t="s">
        <v>387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15">
        <v>70101</v>
      </c>
      <c r="B12" s="15">
        <v>80101</v>
      </c>
      <c r="C12" s="13" t="s">
        <v>388</v>
      </c>
      <c r="D12" s="195" t="s">
        <v>548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15">
        <v>70101</v>
      </c>
      <c r="B13" s="15">
        <v>80101</v>
      </c>
      <c r="C13" s="13" t="s">
        <v>389</v>
      </c>
      <c r="D13" s="195" t="s">
        <v>549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15">
        <v>70101</v>
      </c>
      <c r="B14" s="15">
        <v>80101</v>
      </c>
      <c r="C14" s="13" t="s">
        <v>390</v>
      </c>
      <c r="D14" s="195" t="s">
        <v>391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15">
        <v>70101</v>
      </c>
      <c r="B15" s="15">
        <v>80101</v>
      </c>
      <c r="C15" s="12" t="s">
        <v>392</v>
      </c>
      <c r="D15" s="194" t="s">
        <v>393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15">
        <v>70101</v>
      </c>
      <c r="B16" s="15">
        <v>80101</v>
      </c>
      <c r="C16" s="13" t="s">
        <v>394</v>
      </c>
      <c r="D16" s="195" t="s">
        <v>395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15">
        <v>70101</v>
      </c>
      <c r="B17" s="15">
        <v>80101</v>
      </c>
      <c r="C17" s="13" t="s">
        <v>396</v>
      </c>
      <c r="D17" s="195" t="s">
        <v>397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15">
        <v>70101</v>
      </c>
      <c r="B18" s="15">
        <v>80101</v>
      </c>
      <c r="C18" s="13" t="s">
        <v>398</v>
      </c>
      <c r="D18" s="195" t="s">
        <v>399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15">
        <v>70101</v>
      </c>
      <c r="B19" s="15">
        <v>80101</v>
      </c>
      <c r="C19" s="13" t="s">
        <v>400</v>
      </c>
      <c r="D19" s="195" t="s">
        <v>401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15">
        <v>70101</v>
      </c>
      <c r="B20" s="15">
        <v>80101</v>
      </c>
      <c r="C20" s="13" t="s">
        <v>402</v>
      </c>
      <c r="D20" s="195" t="s">
        <v>403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15">
        <v>70101</v>
      </c>
      <c r="B21" s="15">
        <v>80101</v>
      </c>
      <c r="C21" s="12" t="s">
        <v>404</v>
      </c>
      <c r="D21" s="194" t="s">
        <v>405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15">
        <v>70101</v>
      </c>
      <c r="B22" s="15">
        <v>80101</v>
      </c>
      <c r="C22" s="13" t="s">
        <v>406</v>
      </c>
      <c r="D22" s="195" t="s">
        <v>407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15">
        <v>70101</v>
      </c>
      <c r="B23" s="15">
        <v>80101</v>
      </c>
      <c r="C23" s="13" t="s">
        <v>408</v>
      </c>
      <c r="D23" s="195" t="s">
        <v>409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15">
        <v>70101</v>
      </c>
      <c r="B24" s="15">
        <v>80101</v>
      </c>
      <c r="C24" s="13" t="s">
        <v>410</v>
      </c>
      <c r="D24" s="195" t="s">
        <v>411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15">
        <v>70101</v>
      </c>
      <c r="B25" s="15">
        <v>80101</v>
      </c>
      <c r="C25" s="13" t="s">
        <v>412</v>
      </c>
      <c r="D25" s="195" t="s">
        <v>413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15">
        <v>70101</v>
      </c>
      <c r="B26" s="15">
        <v>80101</v>
      </c>
      <c r="C26" s="12" t="s">
        <v>414</v>
      </c>
      <c r="D26" s="194" t="s">
        <v>415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15">
        <v>70101</v>
      </c>
      <c r="B27" s="15">
        <v>80101</v>
      </c>
      <c r="C27" s="13" t="s">
        <v>416</v>
      </c>
      <c r="D27" s="195" t="s">
        <v>417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15">
        <v>70101</v>
      </c>
      <c r="B28" s="15">
        <v>80101</v>
      </c>
      <c r="C28" s="13" t="s">
        <v>418</v>
      </c>
      <c r="D28" s="195" t="s">
        <v>419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15">
        <v>70101</v>
      </c>
      <c r="B29" s="15">
        <v>80101</v>
      </c>
      <c r="C29" s="13" t="s">
        <v>420</v>
      </c>
      <c r="D29" s="195" t="s">
        <v>421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15">
        <v>70101</v>
      </c>
      <c r="B30" s="15">
        <v>80101</v>
      </c>
      <c r="C30" s="13" t="s">
        <v>422</v>
      </c>
      <c r="D30" s="195" t="s">
        <v>423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30" x14ac:dyDescent="0.3">
      <c r="A31" s="15">
        <v>70101</v>
      </c>
      <c r="B31" s="15">
        <v>80101</v>
      </c>
      <c r="C31" s="13" t="s">
        <v>424</v>
      </c>
      <c r="D31" s="195" t="s">
        <v>425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15">
        <v>70101</v>
      </c>
      <c r="B32" s="15">
        <v>80101</v>
      </c>
      <c r="C32" s="13" t="s">
        <v>426</v>
      </c>
      <c r="D32" s="195" t="s">
        <v>427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15">
        <v>70101</v>
      </c>
      <c r="B33" s="15">
        <v>80101</v>
      </c>
      <c r="C33" s="12" t="s">
        <v>428</v>
      </c>
      <c r="D33" s="194" t="s">
        <v>429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15">
        <v>70101</v>
      </c>
      <c r="B34" s="15">
        <v>80101</v>
      </c>
      <c r="C34" s="13" t="s">
        <v>430</v>
      </c>
      <c r="D34" s="195" t="s">
        <v>431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15">
        <v>70101</v>
      </c>
      <c r="B35" s="15">
        <v>80101</v>
      </c>
      <c r="C35" s="13" t="s">
        <v>432</v>
      </c>
      <c r="D35" s="195" t="s">
        <v>433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15">
        <v>70101</v>
      </c>
      <c r="B36" s="15">
        <v>80101</v>
      </c>
      <c r="C36" s="13" t="s">
        <v>434</v>
      </c>
      <c r="D36" s="195" t="s">
        <v>435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15">
        <v>70101</v>
      </c>
      <c r="B37" s="15">
        <v>80101</v>
      </c>
      <c r="C37" s="12" t="s">
        <v>436</v>
      </c>
      <c r="D37" s="194" t="s">
        <v>437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15">
        <v>70101</v>
      </c>
      <c r="B38" s="15">
        <v>80101</v>
      </c>
      <c r="C38" s="13" t="s">
        <v>438</v>
      </c>
      <c r="D38" s="195" t="s">
        <v>439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15">
        <v>70101</v>
      </c>
      <c r="B39" s="15">
        <v>80101</v>
      </c>
      <c r="C39" s="13" t="s">
        <v>440</v>
      </c>
      <c r="D39" s="195" t="s">
        <v>441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15">
        <v>70101</v>
      </c>
      <c r="B40" s="15">
        <v>80101</v>
      </c>
      <c r="C40" s="13" t="s">
        <v>442</v>
      </c>
      <c r="D40" s="195" t="s">
        <v>443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15">
        <v>70101</v>
      </c>
      <c r="B41" s="15">
        <v>80101</v>
      </c>
      <c r="C41" s="13" t="s">
        <v>444</v>
      </c>
      <c r="D41" s="195" t="s">
        <v>445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15">
        <v>70101</v>
      </c>
      <c r="B42" s="15">
        <v>80101</v>
      </c>
      <c r="C42" s="12">
        <v>2107</v>
      </c>
      <c r="D42" s="194" t="s">
        <v>446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15">
        <v>70101</v>
      </c>
      <c r="B43" s="15">
        <v>80101</v>
      </c>
      <c r="C43" s="13" t="s">
        <v>447</v>
      </c>
      <c r="D43" s="195" t="s">
        <v>448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15">
        <v>70101</v>
      </c>
      <c r="B44" s="15">
        <v>80101</v>
      </c>
      <c r="C44" s="13" t="s">
        <v>449</v>
      </c>
      <c r="D44" s="195" t="s">
        <v>450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15">
        <v>70101</v>
      </c>
      <c r="B45" s="15">
        <v>80101</v>
      </c>
      <c r="C45" s="13" t="s">
        <v>451</v>
      </c>
      <c r="D45" s="195" t="s">
        <v>452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ht="30" x14ac:dyDescent="0.3">
      <c r="A46" s="15">
        <v>70101</v>
      </c>
      <c r="B46" s="15">
        <v>80101</v>
      </c>
      <c r="C46" s="12" t="s">
        <v>453</v>
      </c>
      <c r="D46" s="194" t="s">
        <v>454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ht="30" x14ac:dyDescent="0.3">
      <c r="A47" s="15">
        <v>70101</v>
      </c>
      <c r="B47" s="15">
        <v>80101</v>
      </c>
      <c r="C47" s="13" t="s">
        <v>455</v>
      </c>
      <c r="D47" s="195" t="s">
        <v>456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15">
        <v>70101</v>
      </c>
      <c r="B48" s="15">
        <v>80101</v>
      </c>
      <c r="C48" s="13" t="s">
        <v>457</v>
      </c>
      <c r="D48" s="195" t="s">
        <v>550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15">
        <v>70101</v>
      </c>
      <c r="B49" s="15">
        <v>80101</v>
      </c>
      <c r="C49" s="13" t="s">
        <v>458</v>
      </c>
      <c r="D49" s="195" t="s">
        <v>459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15">
        <v>70101</v>
      </c>
      <c r="B50" s="15">
        <v>80101</v>
      </c>
      <c r="C50" s="13" t="s">
        <v>460</v>
      </c>
      <c r="D50" s="195" t="s">
        <v>461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15">
        <v>70101</v>
      </c>
      <c r="B51" s="15">
        <v>80101</v>
      </c>
      <c r="C51" s="13" t="s">
        <v>462</v>
      </c>
      <c r="D51" s="195" t="s">
        <v>463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15">
        <v>70101</v>
      </c>
      <c r="B52" s="15">
        <v>80101</v>
      </c>
      <c r="C52" s="13" t="s">
        <v>464</v>
      </c>
      <c r="D52" s="195" t="s">
        <v>465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15">
        <v>70101</v>
      </c>
      <c r="B53" s="15">
        <v>80101</v>
      </c>
      <c r="C53" s="13" t="s">
        <v>466</v>
      </c>
      <c r="D53" s="195" t="s">
        <v>551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15">
        <v>70101</v>
      </c>
      <c r="B54" s="15">
        <v>80101</v>
      </c>
      <c r="C54" s="13" t="s">
        <v>467</v>
      </c>
      <c r="D54" s="195" t="s">
        <v>468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15">
        <v>70101</v>
      </c>
      <c r="B55" s="15">
        <v>80101</v>
      </c>
      <c r="C55" s="13" t="s">
        <v>469</v>
      </c>
      <c r="D55" s="195" t="s">
        <v>470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15">
        <v>70101</v>
      </c>
      <c r="B56" s="15">
        <v>80101</v>
      </c>
      <c r="C56" s="12" t="s">
        <v>471</v>
      </c>
      <c r="D56" s="194" t="s">
        <v>472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15">
        <v>70101</v>
      </c>
      <c r="B57" s="15">
        <v>80101</v>
      </c>
      <c r="C57" s="13" t="s">
        <v>473</v>
      </c>
      <c r="D57" s="195" t="s">
        <v>474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15">
        <v>70101</v>
      </c>
      <c r="B58" s="15">
        <v>80101</v>
      </c>
      <c r="C58" s="13" t="s">
        <v>475</v>
      </c>
      <c r="D58" s="195" t="s">
        <v>552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15">
        <v>70101</v>
      </c>
      <c r="B59" s="15">
        <v>80101</v>
      </c>
      <c r="C59" s="12" t="s">
        <v>476</v>
      </c>
      <c r="D59" s="194" t="s">
        <v>477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15">
        <v>70101</v>
      </c>
      <c r="B60" s="15">
        <v>80101</v>
      </c>
      <c r="C60" s="12" t="s">
        <v>478</v>
      </c>
      <c r="D60" s="194" t="s">
        <v>479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15">
        <v>70101</v>
      </c>
      <c r="B61" s="15">
        <v>80101</v>
      </c>
      <c r="C61" s="13" t="s">
        <v>480</v>
      </c>
      <c r="D61" s="195" t="s">
        <v>481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15">
        <v>70101</v>
      </c>
      <c r="B62" s="15">
        <v>80101</v>
      </c>
      <c r="C62" s="12" t="s">
        <v>482</v>
      </c>
      <c r="D62" s="194" t="s">
        <v>483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15">
        <v>70101</v>
      </c>
      <c r="B63" s="15">
        <v>80101</v>
      </c>
      <c r="C63" s="13" t="s">
        <v>484</v>
      </c>
      <c r="D63" s="195" t="s">
        <v>485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15">
        <v>70101</v>
      </c>
      <c r="B64" s="15">
        <v>80101</v>
      </c>
      <c r="C64" s="12" t="s">
        <v>486</v>
      </c>
      <c r="D64" s="194" t="s">
        <v>487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15">
        <v>70101</v>
      </c>
      <c r="B65" s="15">
        <v>80101</v>
      </c>
      <c r="C65" s="12" t="s">
        <v>488</v>
      </c>
      <c r="D65" s="194" t="s">
        <v>489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15">
        <v>70101</v>
      </c>
      <c r="B66" s="15">
        <v>80101</v>
      </c>
      <c r="C66" s="13" t="s">
        <v>490</v>
      </c>
      <c r="D66" s="195" t="s">
        <v>491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15">
        <v>70101</v>
      </c>
      <c r="B67" s="15">
        <v>80101</v>
      </c>
      <c r="C67" s="12" t="s">
        <v>492</v>
      </c>
      <c r="D67" s="194" t="s">
        <v>493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15">
        <v>70101</v>
      </c>
      <c r="B68" s="15">
        <v>80101</v>
      </c>
      <c r="C68" s="13" t="s">
        <v>494</v>
      </c>
      <c r="D68" s="195" t="s">
        <v>495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15">
        <v>70101</v>
      </c>
      <c r="B69" s="15">
        <v>80101</v>
      </c>
      <c r="C69" s="12" t="s">
        <v>496</v>
      </c>
      <c r="D69" s="194" t="s">
        <v>497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15">
        <v>70101</v>
      </c>
      <c r="B70" s="15">
        <v>80101</v>
      </c>
      <c r="C70" s="12" t="s">
        <v>498</v>
      </c>
      <c r="D70" s="194" t="s">
        <v>499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15">
        <v>70101</v>
      </c>
      <c r="B71" s="15">
        <v>80101</v>
      </c>
      <c r="C71" s="13" t="s">
        <v>500</v>
      </c>
      <c r="D71" s="195" t="s">
        <v>501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15">
        <v>70101</v>
      </c>
      <c r="B72" s="15">
        <v>80101</v>
      </c>
      <c r="C72" s="13" t="s">
        <v>502</v>
      </c>
      <c r="D72" s="195" t="s">
        <v>503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15">
        <v>70101</v>
      </c>
      <c r="B73" s="15">
        <v>80101</v>
      </c>
      <c r="C73" s="12" t="s">
        <v>504</v>
      </c>
      <c r="D73" s="194" t="s">
        <v>505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15">
        <v>70101</v>
      </c>
      <c r="B74" s="15">
        <v>80101</v>
      </c>
      <c r="C74" s="13" t="s">
        <v>506</v>
      </c>
      <c r="D74" s="195" t="s">
        <v>507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15">
        <v>70101</v>
      </c>
      <c r="B75" s="15">
        <v>80101</v>
      </c>
      <c r="C75" s="13" t="s">
        <v>508</v>
      </c>
      <c r="D75" s="195" t="s">
        <v>509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15">
        <v>70101</v>
      </c>
      <c r="B76" s="15">
        <v>80101</v>
      </c>
      <c r="C76" s="13" t="s">
        <v>510</v>
      </c>
      <c r="D76" s="195" t="s">
        <v>553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15">
        <v>70101</v>
      </c>
      <c r="B77" s="15">
        <v>80101</v>
      </c>
      <c r="C77" s="13" t="s">
        <v>511</v>
      </c>
      <c r="D77" s="195" t="s">
        <v>512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15">
        <v>70101</v>
      </c>
      <c r="B78" s="15">
        <v>80101</v>
      </c>
      <c r="C78" s="13" t="s">
        <v>513</v>
      </c>
      <c r="D78" s="195" t="s">
        <v>514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15">
        <v>70101</v>
      </c>
      <c r="B79" s="15">
        <v>80101</v>
      </c>
      <c r="C79" s="13" t="s">
        <v>515</v>
      </c>
      <c r="D79" s="195" t="s">
        <v>516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ht="30" x14ac:dyDescent="0.3">
      <c r="A80" s="15">
        <v>70101</v>
      </c>
      <c r="B80" s="15">
        <v>80101</v>
      </c>
      <c r="C80" s="13" t="s">
        <v>517</v>
      </c>
      <c r="D80" s="195" t="s">
        <v>554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15">
        <v>70101</v>
      </c>
      <c r="B81" s="15">
        <v>80101</v>
      </c>
      <c r="C81" s="13" t="s">
        <v>518</v>
      </c>
      <c r="D81" s="195" t="s">
        <v>555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15">
        <v>70101</v>
      </c>
      <c r="B82" s="15">
        <v>80101</v>
      </c>
      <c r="C82" s="12" t="s">
        <v>525</v>
      </c>
      <c r="D82" s="194" t="s">
        <v>526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15">
        <v>70101</v>
      </c>
      <c r="B83" s="15">
        <v>80101</v>
      </c>
      <c r="C83" s="13" t="s">
        <v>527</v>
      </c>
      <c r="D83" s="195" t="s">
        <v>528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15">
        <v>70101</v>
      </c>
      <c r="B84" s="15">
        <v>80101</v>
      </c>
      <c r="C84" s="13" t="s">
        <v>529</v>
      </c>
      <c r="D84" s="195" t="s">
        <v>530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15">
        <v>70101</v>
      </c>
      <c r="B85" s="15">
        <v>80101</v>
      </c>
      <c r="C85" s="13" t="s">
        <v>531</v>
      </c>
      <c r="D85" s="195" t="s">
        <v>532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15">
        <v>70101</v>
      </c>
      <c r="B86" s="15">
        <v>80101</v>
      </c>
      <c r="C86" s="13" t="s">
        <v>533</v>
      </c>
      <c r="D86" s="195" t="s">
        <v>534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15">
        <v>70101</v>
      </c>
      <c r="B87" s="15">
        <v>80101</v>
      </c>
      <c r="C87" s="13" t="s">
        <v>535</v>
      </c>
      <c r="D87" s="195" t="s">
        <v>536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ht="30" x14ac:dyDescent="0.3">
      <c r="A88" s="15">
        <v>70101</v>
      </c>
      <c r="B88" s="15">
        <v>80101</v>
      </c>
      <c r="C88" s="12" t="s">
        <v>559</v>
      </c>
      <c r="D88" s="194" t="s">
        <v>560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15">
        <v>70101</v>
      </c>
      <c r="B89" s="15">
        <v>80101</v>
      </c>
      <c r="C89" s="13" t="s">
        <v>561</v>
      </c>
      <c r="D89" s="195" t="s">
        <v>562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15">
        <v>70101</v>
      </c>
      <c r="B90" s="15">
        <v>80101</v>
      </c>
      <c r="C90" s="14" t="s">
        <v>563</v>
      </c>
      <c r="D90" s="196" t="s">
        <v>564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15">
        <v>70101</v>
      </c>
      <c r="B91" s="15">
        <v>80101</v>
      </c>
      <c r="C91" s="13" t="s">
        <v>565</v>
      </c>
      <c r="D91" s="195" t="s">
        <v>566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15">
        <v>70101</v>
      </c>
      <c r="B92" s="15">
        <v>80101</v>
      </c>
      <c r="C92" s="12" t="s">
        <v>537</v>
      </c>
      <c r="D92" s="194" t="s">
        <v>586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15">
        <v>70101</v>
      </c>
      <c r="B93" s="15">
        <v>80101</v>
      </c>
      <c r="C93" s="12" t="s">
        <v>125</v>
      </c>
      <c r="D93" s="194" t="s">
        <v>587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15">
        <v>70101</v>
      </c>
      <c r="B94" s="15">
        <v>80101</v>
      </c>
      <c r="C94" s="13" t="s">
        <v>588</v>
      </c>
      <c r="D94" s="195" t="s">
        <v>589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15">
        <v>70101</v>
      </c>
      <c r="B95" s="15">
        <v>80101</v>
      </c>
      <c r="C95" s="13" t="s">
        <v>590</v>
      </c>
      <c r="D95" s="195" t="s">
        <v>363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15">
        <v>70101</v>
      </c>
      <c r="B96" s="15">
        <v>80101</v>
      </c>
      <c r="C96" s="13" t="s">
        <v>591</v>
      </c>
      <c r="D96" s="195" t="s">
        <v>364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15">
        <v>70101</v>
      </c>
      <c r="B97" s="15">
        <v>80101</v>
      </c>
      <c r="C97" s="13" t="s">
        <v>592</v>
      </c>
      <c r="D97" s="195" t="s">
        <v>365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15">
        <v>70101</v>
      </c>
      <c r="B98" s="15">
        <v>80101</v>
      </c>
      <c r="C98" s="12" t="s">
        <v>142</v>
      </c>
      <c r="D98" s="194" t="s">
        <v>593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15">
        <v>70101</v>
      </c>
      <c r="B99" s="15">
        <v>80101</v>
      </c>
      <c r="C99" s="13" t="s">
        <v>594</v>
      </c>
      <c r="D99" s="195" t="s">
        <v>595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15">
        <v>70101</v>
      </c>
      <c r="B100" s="15">
        <v>80101</v>
      </c>
      <c r="C100" s="14" t="s">
        <v>596</v>
      </c>
      <c r="D100" s="196" t="s">
        <v>372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30" x14ac:dyDescent="0.3">
      <c r="A101" s="15">
        <v>70101</v>
      </c>
      <c r="B101" s="15">
        <v>80101</v>
      </c>
      <c r="C101" s="12" t="s">
        <v>145</v>
      </c>
      <c r="D101" s="194" t="s">
        <v>597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15">
        <v>70101</v>
      </c>
      <c r="B102" s="15">
        <v>80101</v>
      </c>
      <c r="C102" s="13" t="s">
        <v>598</v>
      </c>
      <c r="D102" s="195" t="s">
        <v>375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 x14ac:dyDescent="0.3">
      <c r="A103" s="15">
        <v>70101</v>
      </c>
      <c r="B103" s="15">
        <v>80101</v>
      </c>
      <c r="C103" s="13" t="s">
        <v>599</v>
      </c>
      <c r="D103" s="195" t="s">
        <v>376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 x14ac:dyDescent="0.3">
      <c r="A104" s="15">
        <v>70101</v>
      </c>
      <c r="B104" s="15">
        <v>80101</v>
      </c>
      <c r="C104" s="12" t="s">
        <v>162</v>
      </c>
      <c r="D104" s="194" t="s">
        <v>600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 x14ac:dyDescent="0.3">
      <c r="A105" s="15">
        <v>70101</v>
      </c>
      <c r="B105" s="15">
        <v>80101</v>
      </c>
      <c r="C105" s="13" t="s">
        <v>601</v>
      </c>
      <c r="D105" s="195" t="s">
        <v>602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 x14ac:dyDescent="0.3">
      <c r="A106" s="15">
        <v>70101</v>
      </c>
      <c r="B106" s="15">
        <v>80101</v>
      </c>
      <c r="C106" s="12" t="s">
        <v>175</v>
      </c>
      <c r="D106" s="194" t="s">
        <v>603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 x14ac:dyDescent="0.3">
      <c r="A107" s="15">
        <v>70101</v>
      </c>
      <c r="B107" s="15">
        <v>80101</v>
      </c>
      <c r="C107" s="13" t="s">
        <v>604</v>
      </c>
      <c r="D107" s="195" t="s">
        <v>605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 x14ac:dyDescent="0.3">
      <c r="A108" s="15">
        <v>70101</v>
      </c>
      <c r="B108" s="15">
        <v>80101</v>
      </c>
      <c r="C108" s="13" t="s">
        <v>606</v>
      </c>
      <c r="D108" s="195" t="s">
        <v>607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 x14ac:dyDescent="0.3">
      <c r="A109" s="15">
        <v>70101</v>
      </c>
      <c r="B109" s="15">
        <v>80101</v>
      </c>
      <c r="C109" s="13" t="s">
        <v>608</v>
      </c>
      <c r="D109" s="195" t="s">
        <v>609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 x14ac:dyDescent="0.3">
      <c r="A110" s="15">
        <v>70101</v>
      </c>
      <c r="B110" s="15">
        <v>80101</v>
      </c>
      <c r="C110" s="13" t="s">
        <v>610</v>
      </c>
      <c r="D110" s="195" t="s">
        <v>611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 x14ac:dyDescent="0.3">
      <c r="A111" s="15">
        <v>70101</v>
      </c>
      <c r="B111" s="15">
        <v>80101</v>
      </c>
      <c r="C111" s="12" t="s">
        <v>203</v>
      </c>
      <c r="D111" s="194" t="s">
        <v>612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x14ac:dyDescent="0.3">
      <c r="A112" s="15">
        <v>70101</v>
      </c>
      <c r="B112" s="15">
        <v>80101</v>
      </c>
      <c r="C112" s="13" t="s">
        <v>613</v>
      </c>
      <c r="D112" s="195" t="s">
        <v>614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x14ac:dyDescent="0.3">
      <c r="A113" s="15">
        <v>70101</v>
      </c>
      <c r="B113" s="15">
        <v>80101</v>
      </c>
      <c r="C113" s="12" t="s">
        <v>212</v>
      </c>
      <c r="D113" s="194" t="s">
        <v>615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30" x14ac:dyDescent="0.3">
      <c r="A114" s="15">
        <v>70101</v>
      </c>
      <c r="B114" s="15">
        <v>80101</v>
      </c>
      <c r="C114" s="13" t="s">
        <v>616</v>
      </c>
      <c r="D114" s="195" t="s">
        <v>362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</sheetData>
  <autoFilter ref="A5:D5"/>
  <mergeCells count="2">
    <mergeCell ref="A2:Q2"/>
    <mergeCell ref="A3:Q3"/>
  </mergeCells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E296"/>
  <sheetViews>
    <sheetView topLeftCell="A4" workbookViewId="0">
      <selection activeCell="C12" sqref="C12"/>
    </sheetView>
  </sheetViews>
  <sheetFormatPr defaultColWidth="9.140625" defaultRowHeight="15" x14ac:dyDescent="0.25"/>
  <cols>
    <col min="1" max="1" width="8.42578125" style="349" customWidth="1"/>
    <col min="2" max="2" width="65.7109375" style="18" customWidth="1"/>
    <col min="3" max="4" width="19.5703125" style="375" customWidth="1"/>
    <col min="5" max="16384" width="9.140625" style="18"/>
  </cols>
  <sheetData>
    <row r="1" spans="1:4" x14ac:dyDescent="0.25">
      <c r="D1" s="376" t="s">
        <v>544</v>
      </c>
    </row>
    <row r="3" spans="1:4" x14ac:dyDescent="0.25">
      <c r="A3" s="469" t="s">
        <v>5</v>
      </c>
      <c r="B3" s="469"/>
      <c r="C3" s="469"/>
      <c r="D3" s="469"/>
    </row>
    <row r="4" spans="1:4" x14ac:dyDescent="0.25">
      <c r="A4" s="350"/>
      <c r="B4" s="80"/>
      <c r="C4" s="377"/>
      <c r="D4" s="377"/>
    </row>
    <row r="5" spans="1:4" x14ac:dyDescent="0.25">
      <c r="A5" s="350"/>
      <c r="B5" s="19"/>
      <c r="C5" s="378"/>
      <c r="D5" s="379" t="s">
        <v>921</v>
      </c>
    </row>
    <row r="6" spans="1:4" x14ac:dyDescent="0.25">
      <c r="A6" s="350"/>
      <c r="B6" s="19"/>
      <c r="C6" s="378"/>
      <c r="D6" s="380"/>
    </row>
    <row r="7" spans="1:4" ht="42.75" customHeight="1" x14ac:dyDescent="0.25">
      <c r="A7" s="351" t="s">
        <v>64</v>
      </c>
      <c r="B7" s="221" t="s">
        <v>63</v>
      </c>
      <c r="C7" s="381" t="s">
        <v>49</v>
      </c>
      <c r="D7" s="381" t="s">
        <v>50</v>
      </c>
    </row>
    <row r="8" spans="1:4" x14ac:dyDescent="0.25">
      <c r="A8" s="297">
        <v>1</v>
      </c>
      <c r="B8" s="118" t="s">
        <v>124</v>
      </c>
      <c r="C8" s="382">
        <f>C9+C30+C34+C55+C67+C83</f>
        <v>5230242893.1300001</v>
      </c>
      <c r="D8" s="382">
        <f>D9+D30+D34+D55+D67+D83</f>
        <v>5667327456.3600006</v>
      </c>
    </row>
    <row r="9" spans="1:4" x14ac:dyDescent="0.25">
      <c r="A9" s="297">
        <v>31</v>
      </c>
      <c r="B9" s="118" t="s">
        <v>126</v>
      </c>
      <c r="C9" s="384">
        <f>C10+C15+C28+C29</f>
        <v>47162348.990000002</v>
      </c>
      <c r="D9" s="384">
        <f>D10+D15+D28+D29</f>
        <v>54078176</v>
      </c>
    </row>
    <row r="10" spans="1:4" x14ac:dyDescent="0.25">
      <c r="A10" s="297">
        <v>311</v>
      </c>
      <c r="B10" s="118" t="s">
        <v>127</v>
      </c>
      <c r="C10" s="383">
        <f>SUM(C11:C14)</f>
        <v>0</v>
      </c>
      <c r="D10" s="383">
        <f>SUM(D11:D14)</f>
        <v>0</v>
      </c>
    </row>
    <row r="11" spans="1:4" x14ac:dyDescent="0.25">
      <c r="A11" s="298">
        <v>31110</v>
      </c>
      <c r="B11" s="121" t="s">
        <v>128</v>
      </c>
      <c r="C11" s="385"/>
      <c r="D11" s="385"/>
    </row>
    <row r="12" spans="1:4" x14ac:dyDescent="0.25">
      <c r="A12" s="298">
        <v>31120</v>
      </c>
      <c r="B12" s="121" t="s">
        <v>129</v>
      </c>
      <c r="C12" s="385"/>
      <c r="D12" s="385"/>
    </row>
    <row r="13" spans="1:4" x14ac:dyDescent="0.25">
      <c r="A13" s="298">
        <v>31130</v>
      </c>
      <c r="B13" s="121" t="s">
        <v>130</v>
      </c>
      <c r="C13" s="385"/>
      <c r="D13" s="385"/>
    </row>
    <row r="14" spans="1:4" x14ac:dyDescent="0.25">
      <c r="A14" s="299">
        <v>31140</v>
      </c>
      <c r="B14" s="157" t="s">
        <v>779</v>
      </c>
      <c r="C14" s="385"/>
      <c r="D14" s="385"/>
    </row>
    <row r="15" spans="1:4" x14ac:dyDescent="0.25">
      <c r="A15" s="297">
        <v>312</v>
      </c>
      <c r="B15" s="118" t="s">
        <v>131</v>
      </c>
      <c r="C15" s="384">
        <f>C16+C23</f>
        <v>47162348.990000002</v>
      </c>
      <c r="D15" s="384">
        <f>D16+D23</f>
        <v>54078176</v>
      </c>
    </row>
    <row r="16" spans="1:4" x14ac:dyDescent="0.25">
      <c r="A16" s="297">
        <v>3121</v>
      </c>
      <c r="B16" s="118" t="s">
        <v>132</v>
      </c>
      <c r="C16" s="384">
        <f>SUM(C17:C22)</f>
        <v>47162348.990000002</v>
      </c>
      <c r="D16" s="383">
        <f>SUM(D17:D22)</f>
        <v>52679060.130000003</v>
      </c>
    </row>
    <row r="17" spans="1:4" x14ac:dyDescent="0.25">
      <c r="A17" s="298">
        <v>31211</v>
      </c>
      <c r="B17" s="121" t="s">
        <v>133</v>
      </c>
      <c r="C17" s="385">
        <v>34533272.5</v>
      </c>
      <c r="D17" s="385">
        <v>34533272.5</v>
      </c>
    </row>
    <row r="18" spans="1:4" x14ac:dyDescent="0.25">
      <c r="A18" s="298">
        <v>31212</v>
      </c>
      <c r="B18" s="121" t="s">
        <v>1402</v>
      </c>
      <c r="C18" s="385">
        <v>2400800</v>
      </c>
      <c r="D18" s="385">
        <v>2105500.02</v>
      </c>
    </row>
    <row r="19" spans="1:4" x14ac:dyDescent="0.25">
      <c r="A19" s="298">
        <v>31213</v>
      </c>
      <c r="B19" s="121" t="s">
        <v>135</v>
      </c>
      <c r="C19" s="385">
        <v>10228276.49</v>
      </c>
      <c r="D19" s="385">
        <v>16040287.609999999</v>
      </c>
    </row>
    <row r="20" spans="1:4" x14ac:dyDescent="0.25">
      <c r="A20" s="298">
        <v>31214</v>
      </c>
      <c r="B20" s="121" t="s">
        <v>136</v>
      </c>
      <c r="C20" s="385"/>
      <c r="D20" s="385"/>
    </row>
    <row r="21" spans="1:4" x14ac:dyDescent="0.25">
      <c r="A21" s="298">
        <v>31215</v>
      </c>
      <c r="B21" s="121" t="s">
        <v>137</v>
      </c>
      <c r="C21" s="385"/>
      <c r="D21" s="385"/>
    </row>
    <row r="22" spans="1:4" x14ac:dyDescent="0.25">
      <c r="A22" s="299">
        <v>31216</v>
      </c>
      <c r="B22" s="157" t="s">
        <v>778</v>
      </c>
      <c r="C22" s="385"/>
      <c r="D22" s="385"/>
    </row>
    <row r="23" spans="1:4" x14ac:dyDescent="0.25">
      <c r="A23" s="297">
        <v>3122</v>
      </c>
      <c r="B23" s="118" t="s">
        <v>138</v>
      </c>
      <c r="C23" s="383">
        <f>SUM(C24:C27)</f>
        <v>0</v>
      </c>
      <c r="D23" s="383">
        <f>SUM(D24:D27)</f>
        <v>1399115.87</v>
      </c>
    </row>
    <row r="24" spans="1:4" x14ac:dyDescent="0.25">
      <c r="A24" s="298">
        <v>31221</v>
      </c>
      <c r="B24" s="121" t="s">
        <v>133</v>
      </c>
      <c r="C24" s="385"/>
      <c r="D24" s="385"/>
    </row>
    <row r="25" spans="1:4" x14ac:dyDescent="0.25">
      <c r="A25" s="298">
        <v>31222</v>
      </c>
      <c r="B25" s="121" t="s">
        <v>139</v>
      </c>
      <c r="C25" s="385"/>
      <c r="D25" s="385"/>
    </row>
    <row r="26" spans="1:4" x14ac:dyDescent="0.25">
      <c r="A26" s="298">
        <v>31223</v>
      </c>
      <c r="B26" s="121" t="s">
        <v>135</v>
      </c>
      <c r="C26" s="385"/>
      <c r="D26" s="385">
        <v>1399115.87</v>
      </c>
    </row>
    <row r="27" spans="1:4" x14ac:dyDescent="0.25">
      <c r="A27" s="298">
        <v>31224</v>
      </c>
      <c r="B27" s="121" t="s">
        <v>136</v>
      </c>
      <c r="C27" s="385"/>
      <c r="D27" s="385"/>
    </row>
    <row r="28" spans="1:4" x14ac:dyDescent="0.25">
      <c r="A28" s="298">
        <v>31400</v>
      </c>
      <c r="B28" s="121" t="s">
        <v>140</v>
      </c>
      <c r="C28" s="385"/>
      <c r="D28" s="385"/>
    </row>
    <row r="29" spans="1:4" x14ac:dyDescent="0.25">
      <c r="A29" s="298">
        <v>31500</v>
      </c>
      <c r="B29" s="121" t="s">
        <v>141</v>
      </c>
      <c r="C29" s="385"/>
      <c r="D29" s="385"/>
    </row>
    <row r="30" spans="1:4" x14ac:dyDescent="0.25">
      <c r="A30" s="297">
        <v>32</v>
      </c>
      <c r="B30" s="118" t="s">
        <v>143</v>
      </c>
      <c r="C30" s="383">
        <f>SUM(C31)</f>
        <v>0</v>
      </c>
      <c r="D30" s="383">
        <f>SUM(D31)</f>
        <v>0</v>
      </c>
    </row>
    <row r="31" spans="1:4" x14ac:dyDescent="0.25">
      <c r="A31" s="297">
        <v>321</v>
      </c>
      <c r="B31" s="118" t="s">
        <v>144</v>
      </c>
      <c r="C31" s="383">
        <f>SUM(C32:C33)</f>
        <v>0</v>
      </c>
      <c r="D31" s="383">
        <f>SUM(D32:D33)</f>
        <v>0</v>
      </c>
    </row>
    <row r="32" spans="1:4" x14ac:dyDescent="0.25">
      <c r="A32" s="298">
        <v>32110</v>
      </c>
      <c r="B32" s="121" t="s">
        <v>128</v>
      </c>
      <c r="C32" s="385"/>
      <c r="D32" s="385"/>
    </row>
    <row r="33" spans="1:4" x14ac:dyDescent="0.25">
      <c r="A33" s="298">
        <v>32120</v>
      </c>
      <c r="B33" s="121" t="s">
        <v>129</v>
      </c>
      <c r="C33" s="385"/>
      <c r="D33" s="385"/>
    </row>
    <row r="34" spans="1:4" x14ac:dyDescent="0.25">
      <c r="A34" s="297">
        <v>33</v>
      </c>
      <c r="B34" s="118" t="s">
        <v>146</v>
      </c>
      <c r="C34" s="384">
        <f>C35+C36+C37+C38+C39+C40+C41+C44</f>
        <v>180354811.93000001</v>
      </c>
      <c r="D34" s="384">
        <f>D35+D36+D37+D38+D39+D40+D41+D44</f>
        <v>707746402.35000014</v>
      </c>
    </row>
    <row r="35" spans="1:4" x14ac:dyDescent="0.25">
      <c r="A35" s="298">
        <v>33100</v>
      </c>
      <c r="B35" s="121" t="s">
        <v>147</v>
      </c>
      <c r="C35" s="385">
        <v>22879762.899999999</v>
      </c>
      <c r="D35" s="385">
        <v>743505.26</v>
      </c>
    </row>
    <row r="36" spans="1:4" x14ac:dyDescent="0.25">
      <c r="A36" s="298">
        <v>33200</v>
      </c>
      <c r="B36" s="121" t="s">
        <v>148</v>
      </c>
      <c r="C36" s="385">
        <v>574594</v>
      </c>
      <c r="D36" s="385">
        <v>574594</v>
      </c>
    </row>
    <row r="37" spans="1:4" x14ac:dyDescent="0.25">
      <c r="A37" s="298">
        <v>33300</v>
      </c>
      <c r="B37" s="121" t="s">
        <v>149</v>
      </c>
      <c r="C37" s="385">
        <v>47148590.490000002</v>
      </c>
      <c r="D37" s="385">
        <v>14622823.390000001</v>
      </c>
    </row>
    <row r="38" spans="1:4" x14ac:dyDescent="0.25">
      <c r="A38" s="298">
        <v>33400</v>
      </c>
      <c r="B38" s="121" t="s">
        <v>150</v>
      </c>
      <c r="C38" s="385"/>
      <c r="D38" s="385"/>
    </row>
    <row r="39" spans="1:4" x14ac:dyDescent="0.25">
      <c r="A39" s="298">
        <v>33401</v>
      </c>
      <c r="B39" s="121" t="s">
        <v>757</v>
      </c>
      <c r="C39" s="385"/>
      <c r="D39" s="385"/>
    </row>
    <row r="40" spans="1:4" x14ac:dyDescent="0.25">
      <c r="A40" s="298">
        <v>33402</v>
      </c>
      <c r="B40" s="121" t="s">
        <v>758</v>
      </c>
      <c r="C40" s="385"/>
      <c r="D40" s="385">
        <v>1967393.17</v>
      </c>
    </row>
    <row r="41" spans="1:4" x14ac:dyDescent="0.25">
      <c r="A41" s="297">
        <v>335</v>
      </c>
      <c r="B41" s="118" t="s">
        <v>151</v>
      </c>
      <c r="C41" s="384">
        <f>SUM(C42:C43)</f>
        <v>95008946.539999992</v>
      </c>
      <c r="D41" s="384">
        <f>SUM(D42:D43)</f>
        <v>689838086.53000009</v>
      </c>
    </row>
    <row r="42" spans="1:4" x14ac:dyDescent="0.25">
      <c r="A42" s="298">
        <v>3351</v>
      </c>
      <c r="B42" s="121" t="s">
        <v>152</v>
      </c>
      <c r="C42" s="385">
        <v>48348612.539999999</v>
      </c>
      <c r="D42" s="385">
        <v>641002937.44000006</v>
      </c>
    </row>
    <row r="43" spans="1:4" x14ac:dyDescent="0.25">
      <c r="A43" s="298">
        <v>3352</v>
      </c>
      <c r="B43" s="121" t="s">
        <v>153</v>
      </c>
      <c r="C43" s="385">
        <v>46660334</v>
      </c>
      <c r="D43" s="385">
        <v>48835149.090000004</v>
      </c>
    </row>
    <row r="44" spans="1:4" x14ac:dyDescent="0.25">
      <c r="A44" s="297">
        <v>336</v>
      </c>
      <c r="B44" s="118" t="s">
        <v>154</v>
      </c>
      <c r="C44" s="383">
        <f>C45+C51</f>
        <v>14742918</v>
      </c>
      <c r="D44" s="383">
        <f>D45+D51</f>
        <v>0</v>
      </c>
    </row>
    <row r="45" spans="1:4" x14ac:dyDescent="0.25">
      <c r="A45" s="297">
        <v>3361</v>
      </c>
      <c r="B45" s="222" t="s">
        <v>155</v>
      </c>
      <c r="C45" s="383">
        <f>SUM(C46:C50)</f>
        <v>14742918</v>
      </c>
      <c r="D45" s="383">
        <f>SUM(D46:D50)</f>
        <v>0</v>
      </c>
    </row>
    <row r="46" spans="1:4" x14ac:dyDescent="0.25">
      <c r="A46" s="298">
        <v>33611</v>
      </c>
      <c r="B46" s="223" t="s">
        <v>156</v>
      </c>
      <c r="C46" s="385">
        <v>14742918</v>
      </c>
      <c r="D46" s="385"/>
    </row>
    <row r="47" spans="1:4" x14ac:dyDescent="0.25">
      <c r="A47" s="298">
        <v>33612</v>
      </c>
      <c r="B47" s="223" t="s">
        <v>157</v>
      </c>
      <c r="C47" s="385"/>
      <c r="D47" s="385"/>
    </row>
    <row r="48" spans="1:4" x14ac:dyDescent="0.25">
      <c r="A48" s="298">
        <v>33613</v>
      </c>
      <c r="B48" s="223" t="s">
        <v>158</v>
      </c>
      <c r="C48" s="385"/>
      <c r="D48" s="385"/>
    </row>
    <row r="49" spans="1:4" x14ac:dyDescent="0.25">
      <c r="A49" s="298">
        <v>33614</v>
      </c>
      <c r="B49" s="223" t="s">
        <v>159</v>
      </c>
      <c r="C49" s="385"/>
      <c r="D49" s="385"/>
    </row>
    <row r="50" spans="1:4" x14ac:dyDescent="0.25">
      <c r="A50" s="298">
        <v>33615</v>
      </c>
      <c r="B50" s="223" t="s">
        <v>160</v>
      </c>
      <c r="C50" s="385"/>
      <c r="D50" s="385"/>
    </row>
    <row r="51" spans="1:4" x14ac:dyDescent="0.25">
      <c r="A51" s="297">
        <v>3362</v>
      </c>
      <c r="B51" s="222" t="s">
        <v>161</v>
      </c>
      <c r="C51" s="383">
        <f>SUM(C52:C54)</f>
        <v>0</v>
      </c>
      <c r="D51" s="383">
        <f>SUM(D52:D54)</f>
        <v>0</v>
      </c>
    </row>
    <row r="52" spans="1:4" x14ac:dyDescent="0.25">
      <c r="A52" s="298">
        <v>33621</v>
      </c>
      <c r="B52" s="223" t="s">
        <v>156</v>
      </c>
      <c r="C52" s="385"/>
      <c r="D52" s="385"/>
    </row>
    <row r="53" spans="1:4" x14ac:dyDescent="0.25">
      <c r="A53" s="298">
        <v>33622</v>
      </c>
      <c r="B53" s="223" t="s">
        <v>159</v>
      </c>
      <c r="C53" s="385"/>
      <c r="D53" s="385"/>
    </row>
    <row r="54" spans="1:4" x14ac:dyDescent="0.25">
      <c r="A54" s="298">
        <v>33623</v>
      </c>
      <c r="B54" s="223" t="s">
        <v>160</v>
      </c>
      <c r="C54" s="385"/>
      <c r="D54" s="385"/>
    </row>
    <row r="55" spans="1:4" x14ac:dyDescent="0.25">
      <c r="A55" s="297">
        <v>34</v>
      </c>
      <c r="B55" s="118" t="s">
        <v>163</v>
      </c>
      <c r="C55" s="383">
        <f>SUM(C56:C62)</f>
        <v>0</v>
      </c>
      <c r="D55" s="383">
        <f>SUM(D56:D62)</f>
        <v>0</v>
      </c>
    </row>
    <row r="56" spans="1:4" x14ac:dyDescent="0.25">
      <c r="A56" s="298">
        <v>34100</v>
      </c>
      <c r="B56" s="121" t="s">
        <v>164</v>
      </c>
      <c r="C56" s="385"/>
      <c r="D56" s="385"/>
    </row>
    <row r="57" spans="1:4" x14ac:dyDescent="0.25">
      <c r="A57" s="298">
        <v>34200</v>
      </c>
      <c r="B57" s="121" t="s">
        <v>165</v>
      </c>
      <c r="C57" s="385"/>
      <c r="D57" s="385"/>
    </row>
    <row r="58" spans="1:4" x14ac:dyDescent="0.25">
      <c r="A58" s="298">
        <v>34300</v>
      </c>
      <c r="B58" s="121" t="s">
        <v>166</v>
      </c>
      <c r="C58" s="385"/>
      <c r="D58" s="385"/>
    </row>
    <row r="59" spans="1:4" x14ac:dyDescent="0.25">
      <c r="A59" s="298">
        <v>34400</v>
      </c>
      <c r="B59" s="121" t="s">
        <v>167</v>
      </c>
      <c r="C59" s="385"/>
      <c r="D59" s="385"/>
    </row>
    <row r="60" spans="1:4" x14ac:dyDescent="0.25">
      <c r="A60" s="298">
        <v>34500</v>
      </c>
      <c r="B60" s="121" t="s">
        <v>168</v>
      </c>
      <c r="C60" s="385"/>
      <c r="D60" s="385"/>
    </row>
    <row r="61" spans="1:4" x14ac:dyDescent="0.25">
      <c r="A61" s="298">
        <v>34600</v>
      </c>
      <c r="B61" s="121" t="s">
        <v>169</v>
      </c>
      <c r="C61" s="385"/>
      <c r="D61" s="385"/>
    </row>
    <row r="62" spans="1:4" x14ac:dyDescent="0.25">
      <c r="A62" s="297">
        <v>3471</v>
      </c>
      <c r="B62" s="118" t="s">
        <v>170</v>
      </c>
      <c r="C62" s="383">
        <f>SUM(C63:C66)</f>
        <v>0</v>
      </c>
      <c r="D62" s="383">
        <f>SUM(D63:D66)</f>
        <v>0</v>
      </c>
    </row>
    <row r="63" spans="1:4" x14ac:dyDescent="0.25">
      <c r="A63" s="298">
        <v>34711</v>
      </c>
      <c r="B63" s="121" t="s">
        <v>171</v>
      </c>
      <c r="C63" s="385"/>
      <c r="D63" s="385"/>
    </row>
    <row r="64" spans="1:4" x14ac:dyDescent="0.25">
      <c r="A64" s="298">
        <v>34712</v>
      </c>
      <c r="B64" s="121" t="s">
        <v>172</v>
      </c>
      <c r="C64" s="385"/>
      <c r="D64" s="385"/>
    </row>
    <row r="65" spans="1:4" x14ac:dyDescent="0.25">
      <c r="A65" s="298">
        <v>34713</v>
      </c>
      <c r="B65" s="121" t="s">
        <v>173</v>
      </c>
      <c r="C65" s="385"/>
      <c r="D65" s="385"/>
    </row>
    <row r="66" spans="1:4" x14ac:dyDescent="0.25">
      <c r="A66" s="298">
        <v>34714</v>
      </c>
      <c r="B66" s="121" t="s">
        <v>174</v>
      </c>
      <c r="C66" s="385"/>
      <c r="D66" s="385"/>
    </row>
    <row r="67" spans="1:4" x14ac:dyDescent="0.25">
      <c r="A67" s="297">
        <v>35</v>
      </c>
      <c r="B67" s="118" t="s">
        <v>176</v>
      </c>
      <c r="C67" s="384">
        <f>C68+C71+C72+C73+C81+C82</f>
        <v>4999669299.0500002</v>
      </c>
      <c r="D67" s="384">
        <f>D68+D71+D72+D73+D81+D82</f>
        <v>4905502878.0100002</v>
      </c>
    </row>
    <row r="68" spans="1:4" x14ac:dyDescent="0.25">
      <c r="A68" s="297">
        <v>351</v>
      </c>
      <c r="B68" s="118" t="s">
        <v>542</v>
      </c>
      <c r="C68" s="384">
        <f>C69+C70</f>
        <v>2118386191.1800001</v>
      </c>
      <c r="D68" s="384">
        <f>D69+D70</f>
        <v>1844229927.3599999</v>
      </c>
    </row>
    <row r="69" spans="1:4" x14ac:dyDescent="0.25">
      <c r="A69" s="298">
        <v>35110</v>
      </c>
      <c r="B69" s="121" t="s">
        <v>178</v>
      </c>
      <c r="C69" s="385">
        <v>2118054591.1800001</v>
      </c>
      <c r="D69" s="385">
        <v>1843898327.3599999</v>
      </c>
    </row>
    <row r="70" spans="1:4" x14ac:dyDescent="0.25">
      <c r="A70" s="298">
        <v>35130</v>
      </c>
      <c r="B70" s="121" t="s">
        <v>180</v>
      </c>
      <c r="C70" s="385">
        <v>331600</v>
      </c>
      <c r="D70" s="385">
        <v>331600</v>
      </c>
    </row>
    <row r="71" spans="1:4" x14ac:dyDescent="0.25">
      <c r="A71" s="298">
        <v>35200</v>
      </c>
      <c r="B71" s="121" t="s">
        <v>182</v>
      </c>
      <c r="C71" s="385">
        <v>1339312110</v>
      </c>
      <c r="D71" s="385"/>
    </row>
    <row r="72" spans="1:4" x14ac:dyDescent="0.25">
      <c r="A72" s="298">
        <v>35300</v>
      </c>
      <c r="B72" s="121" t="s">
        <v>183</v>
      </c>
      <c r="C72" s="385"/>
      <c r="D72" s="385">
        <v>587737341.39999998</v>
      </c>
    </row>
    <row r="73" spans="1:4" x14ac:dyDescent="0.25">
      <c r="A73" s="297">
        <v>354</v>
      </c>
      <c r="B73" s="118" t="s">
        <v>184</v>
      </c>
      <c r="C73" s="384">
        <f>SUM(C74:C80)</f>
        <v>1538224161.8700001</v>
      </c>
      <c r="D73" s="384">
        <f>SUM(D74:D80)</f>
        <v>2470299673.25</v>
      </c>
    </row>
    <row r="74" spans="1:4" x14ac:dyDescent="0.25">
      <c r="A74" s="298">
        <v>35410</v>
      </c>
      <c r="B74" s="121" t="s">
        <v>186</v>
      </c>
      <c r="C74" s="385">
        <v>220037222.21000001</v>
      </c>
      <c r="D74" s="385">
        <v>228593636.58000001</v>
      </c>
    </row>
    <row r="75" spans="1:4" x14ac:dyDescent="0.25">
      <c r="A75" s="298">
        <v>35420</v>
      </c>
      <c r="B75" s="121" t="s">
        <v>188</v>
      </c>
      <c r="C75" s="385">
        <v>898722171.24000001</v>
      </c>
      <c r="D75" s="385">
        <v>290729640.07999998</v>
      </c>
    </row>
    <row r="76" spans="1:4" x14ac:dyDescent="0.25">
      <c r="A76" s="298">
        <v>35430</v>
      </c>
      <c r="B76" s="121" t="s">
        <v>190</v>
      </c>
      <c r="C76" s="385">
        <v>43130445</v>
      </c>
      <c r="D76" s="385">
        <v>404578161</v>
      </c>
    </row>
    <row r="77" spans="1:4" x14ac:dyDescent="0.25">
      <c r="A77" s="298">
        <v>35440</v>
      </c>
      <c r="B77" s="121" t="s">
        <v>192</v>
      </c>
      <c r="C77" s="385">
        <v>2282211.91</v>
      </c>
      <c r="D77" s="385">
        <v>3864733.01</v>
      </c>
    </row>
    <row r="78" spans="1:4" x14ac:dyDescent="0.25">
      <c r="A78" s="298">
        <v>35450</v>
      </c>
      <c r="B78" s="121" t="s">
        <v>194</v>
      </c>
      <c r="C78" s="385">
        <v>90000</v>
      </c>
      <c r="D78" s="385"/>
    </row>
    <row r="79" spans="1:4" x14ac:dyDescent="0.25">
      <c r="A79" s="298">
        <v>35460</v>
      </c>
      <c r="B79" s="121" t="s">
        <v>196</v>
      </c>
      <c r="C79" s="385"/>
      <c r="D79" s="385"/>
    </row>
    <row r="80" spans="1:4" x14ac:dyDescent="0.25">
      <c r="A80" s="298">
        <v>35470</v>
      </c>
      <c r="B80" s="121" t="s">
        <v>198</v>
      </c>
      <c r="C80" s="385">
        <v>373962111.50999999</v>
      </c>
      <c r="D80" s="385">
        <v>1542533502.5799999</v>
      </c>
    </row>
    <row r="81" spans="1:4" x14ac:dyDescent="0.25">
      <c r="A81" s="298">
        <v>35500</v>
      </c>
      <c r="B81" s="121" t="s">
        <v>200</v>
      </c>
      <c r="C81" s="385"/>
      <c r="D81" s="385"/>
    </row>
    <row r="82" spans="1:4" x14ac:dyDescent="0.25">
      <c r="A82" s="298">
        <v>35600</v>
      </c>
      <c r="B82" s="121" t="s">
        <v>202</v>
      </c>
      <c r="C82" s="385">
        <v>3746836</v>
      </c>
      <c r="D82" s="385">
        <v>3235936</v>
      </c>
    </row>
    <row r="83" spans="1:4" x14ac:dyDescent="0.25">
      <c r="A83" s="297">
        <v>36</v>
      </c>
      <c r="B83" s="118" t="s">
        <v>204</v>
      </c>
      <c r="C83" s="384">
        <f>SUM(C84:C92)</f>
        <v>3056433.16</v>
      </c>
      <c r="D83" s="384">
        <f>SUM(D84:D92)</f>
        <v>0</v>
      </c>
    </row>
    <row r="84" spans="1:4" x14ac:dyDescent="0.25">
      <c r="A84" s="298">
        <v>36100</v>
      </c>
      <c r="B84" s="121" t="s">
        <v>205</v>
      </c>
      <c r="C84" s="385"/>
      <c r="D84" s="385"/>
    </row>
    <row r="85" spans="1:4" x14ac:dyDescent="0.25">
      <c r="A85" s="298">
        <v>36200</v>
      </c>
      <c r="B85" s="121" t="s">
        <v>206</v>
      </c>
      <c r="C85" s="385"/>
      <c r="D85" s="385"/>
    </row>
    <row r="86" spans="1:4" x14ac:dyDescent="0.25">
      <c r="A86" s="298">
        <v>36300</v>
      </c>
      <c r="B86" s="121" t="s">
        <v>207</v>
      </c>
      <c r="C86" s="385"/>
      <c r="D86" s="385"/>
    </row>
    <row r="87" spans="1:4" x14ac:dyDescent="0.25">
      <c r="A87" s="298">
        <v>36400</v>
      </c>
      <c r="B87" s="121" t="s">
        <v>208</v>
      </c>
      <c r="C87" s="385"/>
      <c r="D87" s="385"/>
    </row>
    <row r="88" spans="1:4" x14ac:dyDescent="0.25">
      <c r="A88" s="298">
        <v>36500</v>
      </c>
      <c r="B88" s="121" t="s">
        <v>209</v>
      </c>
      <c r="C88" s="385"/>
      <c r="D88" s="385"/>
    </row>
    <row r="89" spans="1:4" x14ac:dyDescent="0.25">
      <c r="A89" s="298">
        <v>36600</v>
      </c>
      <c r="B89" s="121" t="s">
        <v>210</v>
      </c>
      <c r="C89" s="385">
        <v>3056433.16</v>
      </c>
      <c r="D89" s="385"/>
    </row>
    <row r="90" spans="1:4" x14ac:dyDescent="0.25">
      <c r="A90" s="298">
        <v>36700</v>
      </c>
      <c r="B90" s="121" t="s">
        <v>759</v>
      </c>
      <c r="C90" s="385"/>
      <c r="D90" s="385"/>
    </row>
    <row r="91" spans="1:4" x14ac:dyDescent="0.25">
      <c r="A91" s="298">
        <v>36800</v>
      </c>
      <c r="B91" s="121" t="s">
        <v>760</v>
      </c>
      <c r="C91" s="385"/>
      <c r="D91" s="385"/>
    </row>
    <row r="92" spans="1:4" ht="30" x14ac:dyDescent="0.25">
      <c r="A92" s="298">
        <v>36900</v>
      </c>
      <c r="B92" s="121" t="s">
        <v>920</v>
      </c>
      <c r="C92" s="385"/>
      <c r="D92" s="385"/>
    </row>
    <row r="93" spans="1:4" x14ac:dyDescent="0.25">
      <c r="A93" s="297">
        <v>2</v>
      </c>
      <c r="B93" s="118" t="s">
        <v>211</v>
      </c>
      <c r="C93" s="386">
        <f>C94+C113</f>
        <v>16033290740.790003</v>
      </c>
      <c r="D93" s="386">
        <f>D94+D113</f>
        <v>10313628858.759996</v>
      </c>
    </row>
    <row r="94" spans="1:4" x14ac:dyDescent="0.25">
      <c r="A94" s="297">
        <v>37</v>
      </c>
      <c r="B94" s="118" t="s">
        <v>213</v>
      </c>
      <c r="C94" s="383">
        <f>C95+C98+C101</f>
        <v>0</v>
      </c>
      <c r="D94" s="383">
        <f>D95+D98+D101</f>
        <v>0</v>
      </c>
    </row>
    <row r="95" spans="1:4" x14ac:dyDescent="0.25">
      <c r="A95" s="297">
        <v>371</v>
      </c>
      <c r="B95" s="118" t="s">
        <v>214</v>
      </c>
      <c r="C95" s="383">
        <f>SUM(C96:C97)</f>
        <v>0</v>
      </c>
      <c r="D95" s="383">
        <f>SUM(D96:D97)</f>
        <v>0</v>
      </c>
    </row>
    <row r="96" spans="1:4" x14ac:dyDescent="0.25">
      <c r="A96" s="298">
        <v>37110</v>
      </c>
      <c r="B96" s="121" t="s">
        <v>128</v>
      </c>
      <c r="C96" s="385"/>
      <c r="D96" s="385"/>
    </row>
    <row r="97" spans="1:4" x14ac:dyDescent="0.25">
      <c r="A97" s="298">
        <v>37120</v>
      </c>
      <c r="B97" s="121" t="s">
        <v>129</v>
      </c>
      <c r="C97" s="385"/>
      <c r="D97" s="385"/>
    </row>
    <row r="98" spans="1:4" x14ac:dyDescent="0.25">
      <c r="A98" s="297">
        <v>372</v>
      </c>
      <c r="B98" s="118" t="s">
        <v>144</v>
      </c>
      <c r="C98" s="383">
        <f>SUM(C99:C100)</f>
        <v>0</v>
      </c>
      <c r="D98" s="383">
        <f>SUM(D99:D100)</f>
        <v>0</v>
      </c>
    </row>
    <row r="99" spans="1:4" x14ac:dyDescent="0.25">
      <c r="A99" s="298">
        <v>37210</v>
      </c>
      <c r="B99" s="121" t="s">
        <v>128</v>
      </c>
      <c r="C99" s="385"/>
      <c r="D99" s="385"/>
    </row>
    <row r="100" spans="1:4" x14ac:dyDescent="0.25">
      <c r="A100" s="298">
        <v>37220</v>
      </c>
      <c r="B100" s="121" t="s">
        <v>129</v>
      </c>
      <c r="C100" s="385"/>
      <c r="D100" s="385"/>
    </row>
    <row r="101" spans="1:4" x14ac:dyDescent="0.25">
      <c r="A101" s="297">
        <v>373</v>
      </c>
      <c r="B101" s="118" t="s">
        <v>215</v>
      </c>
      <c r="C101" s="383">
        <f>C102+C108+C112</f>
        <v>0</v>
      </c>
      <c r="D101" s="383">
        <f>D102+D108+D112</f>
        <v>0</v>
      </c>
    </row>
    <row r="102" spans="1:4" x14ac:dyDescent="0.25">
      <c r="A102" s="297">
        <v>3731</v>
      </c>
      <c r="B102" s="118" t="s">
        <v>155</v>
      </c>
      <c r="C102" s="383">
        <f>SUM(C103:C107)</f>
        <v>0</v>
      </c>
      <c r="D102" s="383">
        <f>SUM(D103:D107)</f>
        <v>0</v>
      </c>
    </row>
    <row r="103" spans="1:4" x14ac:dyDescent="0.25">
      <c r="A103" s="298">
        <v>37311</v>
      </c>
      <c r="B103" s="121" t="s">
        <v>156</v>
      </c>
      <c r="C103" s="385"/>
      <c r="D103" s="385"/>
    </row>
    <row r="104" spans="1:4" x14ac:dyDescent="0.25">
      <c r="A104" s="298">
        <v>37312</v>
      </c>
      <c r="B104" s="121" t="s">
        <v>157</v>
      </c>
      <c r="C104" s="385"/>
      <c r="D104" s="385"/>
    </row>
    <row r="105" spans="1:4" x14ac:dyDescent="0.25">
      <c r="A105" s="298">
        <v>37313</v>
      </c>
      <c r="B105" s="121" t="s">
        <v>158</v>
      </c>
      <c r="C105" s="385"/>
      <c r="D105" s="385"/>
    </row>
    <row r="106" spans="1:4" x14ac:dyDescent="0.25">
      <c r="A106" s="298">
        <v>37314</v>
      </c>
      <c r="B106" s="121" t="s">
        <v>159</v>
      </c>
      <c r="C106" s="385"/>
      <c r="D106" s="385"/>
    </row>
    <row r="107" spans="1:4" x14ac:dyDescent="0.25">
      <c r="A107" s="298">
        <v>37315</v>
      </c>
      <c r="B107" s="121" t="s">
        <v>160</v>
      </c>
      <c r="C107" s="385"/>
      <c r="D107" s="385"/>
    </row>
    <row r="108" spans="1:4" x14ac:dyDescent="0.25">
      <c r="A108" s="297">
        <v>3732</v>
      </c>
      <c r="B108" s="146" t="s">
        <v>753</v>
      </c>
      <c r="C108" s="383">
        <f>SUM(C109:C111)</f>
        <v>0</v>
      </c>
      <c r="D108" s="383">
        <f>SUM(D109:D111)</f>
        <v>0</v>
      </c>
    </row>
    <row r="109" spans="1:4" x14ac:dyDescent="0.25">
      <c r="A109" s="298">
        <v>37321</v>
      </c>
      <c r="B109" s="121" t="s">
        <v>156</v>
      </c>
      <c r="C109" s="385"/>
      <c r="D109" s="385"/>
    </row>
    <row r="110" spans="1:4" x14ac:dyDescent="0.25">
      <c r="A110" s="298">
        <v>37323</v>
      </c>
      <c r="B110" s="121" t="s">
        <v>159</v>
      </c>
      <c r="C110" s="385"/>
      <c r="D110" s="385"/>
    </row>
    <row r="111" spans="1:4" x14ac:dyDescent="0.25">
      <c r="A111" s="298">
        <v>37324</v>
      </c>
      <c r="B111" s="121" t="s">
        <v>160</v>
      </c>
      <c r="C111" s="385"/>
      <c r="D111" s="385"/>
    </row>
    <row r="112" spans="1:4" x14ac:dyDescent="0.25">
      <c r="A112" s="298">
        <v>37330</v>
      </c>
      <c r="B112" s="121" t="s">
        <v>216</v>
      </c>
      <c r="C112" s="385"/>
      <c r="D112" s="385"/>
    </row>
    <row r="113" spans="1:4" x14ac:dyDescent="0.25">
      <c r="A113" s="297">
        <v>39</v>
      </c>
      <c r="B113" s="118" t="s">
        <v>217</v>
      </c>
      <c r="C113" s="384">
        <f>C114+C115+C133+C138</f>
        <v>16033290740.790003</v>
      </c>
      <c r="D113" s="384">
        <f>D114+D115+D133+D138</f>
        <v>10313628858.759996</v>
      </c>
    </row>
    <row r="114" spans="1:4" x14ac:dyDescent="0.25">
      <c r="A114" s="298">
        <v>391</v>
      </c>
      <c r="B114" s="121" t="s">
        <v>218</v>
      </c>
      <c r="C114" s="385"/>
      <c r="D114" s="385"/>
    </row>
    <row r="115" spans="1:4" x14ac:dyDescent="0.25">
      <c r="A115" s="297">
        <v>392</v>
      </c>
      <c r="B115" s="118" t="s">
        <v>219</v>
      </c>
      <c r="C115" s="384">
        <f>SUM(C116:C132)</f>
        <v>14308863794.540003</v>
      </c>
      <c r="D115" s="384">
        <f>SUM(D116:D132)</f>
        <v>9423839359.659996</v>
      </c>
    </row>
    <row r="116" spans="1:4" x14ac:dyDescent="0.25">
      <c r="A116" s="298">
        <v>39201</v>
      </c>
      <c r="B116" s="121" t="s">
        <v>221</v>
      </c>
      <c r="C116" s="385">
        <v>5125779529.6199999</v>
      </c>
      <c r="D116" s="385">
        <v>5095347889.6199999</v>
      </c>
    </row>
    <row r="117" spans="1:4" x14ac:dyDescent="0.25">
      <c r="A117" s="298">
        <v>39202</v>
      </c>
      <c r="B117" s="121" t="s">
        <v>222</v>
      </c>
      <c r="C117" s="385">
        <v>-964895563.89999998</v>
      </c>
      <c r="D117" s="385">
        <v>-1062565646.15</v>
      </c>
    </row>
    <row r="118" spans="1:4" x14ac:dyDescent="0.25">
      <c r="A118" s="298">
        <v>39203</v>
      </c>
      <c r="B118" s="121" t="s">
        <v>224</v>
      </c>
      <c r="C118" s="385">
        <v>1607841249.79</v>
      </c>
      <c r="D118" s="385">
        <v>1352821086</v>
      </c>
    </row>
    <row r="119" spans="1:4" x14ac:dyDescent="0.25">
      <c r="A119" s="298">
        <v>39204</v>
      </c>
      <c r="B119" s="121" t="s">
        <v>222</v>
      </c>
      <c r="C119" s="385">
        <v>-1001269108.8200001</v>
      </c>
      <c r="D119" s="385">
        <v>-1011626990.91</v>
      </c>
    </row>
    <row r="120" spans="1:4" x14ac:dyDescent="0.25">
      <c r="A120" s="298">
        <v>39205</v>
      </c>
      <c r="B120" s="121" t="s">
        <v>801</v>
      </c>
      <c r="C120" s="385">
        <v>21855215732.720001</v>
      </c>
      <c r="D120" s="385">
        <v>20231982779.389999</v>
      </c>
    </row>
    <row r="121" spans="1:4" x14ac:dyDescent="0.25">
      <c r="A121" s="298">
        <v>39206</v>
      </c>
      <c r="B121" s="121" t="s">
        <v>222</v>
      </c>
      <c r="C121" s="385">
        <v>-14905653049.85</v>
      </c>
      <c r="D121" s="385">
        <v>-16616865703.540001</v>
      </c>
    </row>
    <row r="122" spans="1:4" x14ac:dyDescent="0.25">
      <c r="A122" s="298">
        <v>39207</v>
      </c>
      <c r="B122" s="121" t="s">
        <v>227</v>
      </c>
      <c r="C122" s="385">
        <v>2337530875.6300001</v>
      </c>
      <c r="D122" s="385">
        <v>1904927086.3299999</v>
      </c>
    </row>
    <row r="123" spans="1:4" x14ac:dyDescent="0.25">
      <c r="A123" s="298">
        <v>39208</v>
      </c>
      <c r="B123" s="121" t="s">
        <v>222</v>
      </c>
      <c r="C123" s="385">
        <v>-1320710175.8199999</v>
      </c>
      <c r="D123" s="385">
        <v>-1233733316.51</v>
      </c>
    </row>
    <row r="124" spans="1:4" x14ac:dyDescent="0.25">
      <c r="A124" s="298">
        <v>39209</v>
      </c>
      <c r="B124" s="121" t="s">
        <v>229</v>
      </c>
      <c r="C124" s="385"/>
      <c r="D124" s="385">
        <v>27308866.760000002</v>
      </c>
    </row>
    <row r="125" spans="1:4" x14ac:dyDescent="0.25">
      <c r="A125" s="298">
        <v>39210</v>
      </c>
      <c r="B125" s="121" t="s">
        <v>222</v>
      </c>
      <c r="C125" s="385"/>
      <c r="D125" s="385">
        <v>-2093679.88</v>
      </c>
    </row>
    <row r="126" spans="1:4" x14ac:dyDescent="0.25">
      <c r="A126" s="298">
        <v>39211</v>
      </c>
      <c r="B126" s="121" t="s">
        <v>231</v>
      </c>
      <c r="C126" s="385"/>
      <c r="D126" s="385"/>
    </row>
    <row r="127" spans="1:4" x14ac:dyDescent="0.25">
      <c r="A127" s="298">
        <v>39212</v>
      </c>
      <c r="B127" s="121" t="s">
        <v>222</v>
      </c>
      <c r="C127" s="385"/>
      <c r="D127" s="385"/>
    </row>
    <row r="128" spans="1:4" x14ac:dyDescent="0.25">
      <c r="A128" s="298">
        <v>39213</v>
      </c>
      <c r="B128" s="121" t="s">
        <v>233</v>
      </c>
      <c r="C128" s="385"/>
      <c r="D128" s="385"/>
    </row>
    <row r="129" spans="1:4" x14ac:dyDescent="0.25">
      <c r="A129" s="298">
        <v>39214</v>
      </c>
      <c r="B129" s="121" t="s">
        <v>235</v>
      </c>
      <c r="C129" s="385">
        <v>3531036680.02</v>
      </c>
      <c r="D129" s="385">
        <v>3470280346.3000002</v>
      </c>
    </row>
    <row r="130" spans="1:4" x14ac:dyDescent="0.25">
      <c r="A130" s="298">
        <v>39215</v>
      </c>
      <c r="B130" s="121" t="s">
        <v>222</v>
      </c>
      <c r="C130" s="385">
        <v>-1956012374.8499999</v>
      </c>
      <c r="D130" s="385">
        <v>-2740897982.6799998</v>
      </c>
    </row>
    <row r="131" spans="1:4" x14ac:dyDescent="0.25">
      <c r="A131" s="298">
        <v>39216</v>
      </c>
      <c r="B131" s="121" t="s">
        <v>237</v>
      </c>
      <c r="C131" s="385"/>
      <c r="D131" s="385"/>
    </row>
    <row r="132" spans="1:4" x14ac:dyDescent="0.25">
      <c r="A132" s="298">
        <v>39217</v>
      </c>
      <c r="B132" s="121" t="s">
        <v>239</v>
      </c>
      <c r="C132" s="385"/>
      <c r="D132" s="385">
        <v>8954624.9299999997</v>
      </c>
    </row>
    <row r="133" spans="1:4" x14ac:dyDescent="0.25">
      <c r="A133" s="297">
        <v>393</v>
      </c>
      <c r="B133" s="118" t="s">
        <v>240</v>
      </c>
      <c r="C133" s="384">
        <f>SUM(C134:C137)</f>
        <v>1724426946.2499995</v>
      </c>
      <c r="D133" s="384">
        <f>SUM(D134:D137)</f>
        <v>889789499.0999999</v>
      </c>
    </row>
    <row r="134" spans="1:4" x14ac:dyDescent="0.25">
      <c r="A134" s="298">
        <v>39301</v>
      </c>
      <c r="B134" s="121" t="s">
        <v>242</v>
      </c>
      <c r="C134" s="385">
        <v>5876739866.9099998</v>
      </c>
      <c r="D134" s="385">
        <v>5417441336.21</v>
      </c>
    </row>
    <row r="135" spans="1:4" x14ac:dyDescent="0.25">
      <c r="A135" s="298">
        <v>39302</v>
      </c>
      <c r="B135" s="121" t="s">
        <v>222</v>
      </c>
      <c r="C135" s="385">
        <v>-4554304273.9300003</v>
      </c>
      <c r="D135" s="385">
        <v>-4726308631.5500002</v>
      </c>
    </row>
    <row r="136" spans="1:4" x14ac:dyDescent="0.25">
      <c r="A136" s="298">
        <v>39303</v>
      </c>
      <c r="B136" s="121" t="s">
        <v>244</v>
      </c>
      <c r="C136" s="385">
        <v>847499831.73000002</v>
      </c>
      <c r="D136" s="385">
        <v>1037938295.73</v>
      </c>
    </row>
    <row r="137" spans="1:4" x14ac:dyDescent="0.25">
      <c r="A137" s="298">
        <v>39304</v>
      </c>
      <c r="B137" s="121" t="s">
        <v>222</v>
      </c>
      <c r="C137" s="385">
        <v>-445508478.45999998</v>
      </c>
      <c r="D137" s="385">
        <v>-839281501.28999996</v>
      </c>
    </row>
    <row r="138" spans="1:4" x14ac:dyDescent="0.25">
      <c r="A138" s="300">
        <v>394</v>
      </c>
      <c r="B138" s="153" t="s">
        <v>815</v>
      </c>
      <c r="C138" s="387">
        <f>SUM(C139:C143)</f>
        <v>0</v>
      </c>
      <c r="D138" s="387">
        <f>SUM(D139:D143)</f>
        <v>0</v>
      </c>
    </row>
    <row r="139" spans="1:4" x14ac:dyDescent="0.25">
      <c r="A139" s="298">
        <v>39401</v>
      </c>
      <c r="B139" s="157" t="s">
        <v>816</v>
      </c>
      <c r="C139" s="385"/>
      <c r="D139" s="385"/>
    </row>
    <row r="140" spans="1:4" x14ac:dyDescent="0.25">
      <c r="A140" s="298">
        <v>39402</v>
      </c>
      <c r="B140" s="157" t="s">
        <v>817</v>
      </c>
      <c r="C140" s="385"/>
      <c r="D140" s="385"/>
    </row>
    <row r="141" spans="1:4" x14ac:dyDescent="0.25">
      <c r="A141" s="298">
        <v>39403</v>
      </c>
      <c r="B141" s="157" t="s">
        <v>818</v>
      </c>
      <c r="C141" s="385"/>
      <c r="D141" s="385"/>
    </row>
    <row r="142" spans="1:4" ht="16.5" customHeight="1" x14ac:dyDescent="0.25">
      <c r="A142" s="298">
        <v>39404</v>
      </c>
      <c r="B142" s="157" t="s">
        <v>1399</v>
      </c>
      <c r="C142" s="385"/>
      <c r="D142" s="385"/>
    </row>
    <row r="143" spans="1:4" x14ac:dyDescent="0.25">
      <c r="A143" s="298">
        <v>39405</v>
      </c>
      <c r="B143" s="157" t="s">
        <v>820</v>
      </c>
      <c r="C143" s="385"/>
      <c r="D143" s="385"/>
    </row>
    <row r="144" spans="1:4" x14ac:dyDescent="0.25">
      <c r="A144" s="297">
        <v>3</v>
      </c>
      <c r="B144" s="118" t="s">
        <v>245</v>
      </c>
      <c r="C144" s="388">
        <f>C8+C93</f>
        <v>21263533633.920002</v>
      </c>
      <c r="D144" s="388">
        <f>D8+D93</f>
        <v>15980956315.119997</v>
      </c>
    </row>
    <row r="145" spans="1:4" x14ac:dyDescent="0.25">
      <c r="A145" s="297">
        <v>4</v>
      </c>
      <c r="B145" s="118" t="s">
        <v>246</v>
      </c>
      <c r="C145" s="386">
        <f>C146+C190</f>
        <v>1709448538.7</v>
      </c>
      <c r="D145" s="386">
        <f>D146+D190</f>
        <v>1715807122.3499999</v>
      </c>
    </row>
    <row r="146" spans="1:4" x14ac:dyDescent="0.25">
      <c r="A146" s="297">
        <v>41</v>
      </c>
      <c r="B146" s="118" t="s">
        <v>247</v>
      </c>
      <c r="C146" s="383">
        <f>C147+C156+C171+C184</f>
        <v>1709448538.7</v>
      </c>
      <c r="D146" s="383">
        <f>D147+D156+D171+D184</f>
        <v>1715807122.3499999</v>
      </c>
    </row>
    <row r="147" spans="1:4" x14ac:dyDescent="0.25">
      <c r="A147" s="297">
        <v>411</v>
      </c>
      <c r="B147" s="118" t="s">
        <v>248</v>
      </c>
      <c r="C147" s="383">
        <f>C148+C152</f>
        <v>0</v>
      </c>
      <c r="D147" s="383">
        <f>D148+D152</f>
        <v>0</v>
      </c>
    </row>
    <row r="148" spans="1:4" x14ac:dyDescent="0.25">
      <c r="A148" s="297">
        <v>4111</v>
      </c>
      <c r="B148" s="118" t="s">
        <v>132</v>
      </c>
      <c r="C148" s="383">
        <f>SUM(C149:C151)</f>
        <v>0</v>
      </c>
      <c r="D148" s="383">
        <f>SUM(D149:D151)</f>
        <v>0</v>
      </c>
    </row>
    <row r="149" spans="1:4" x14ac:dyDescent="0.25">
      <c r="A149" s="298">
        <v>41111</v>
      </c>
      <c r="B149" s="121" t="s">
        <v>249</v>
      </c>
      <c r="C149" s="385"/>
      <c r="D149" s="385"/>
    </row>
    <row r="150" spans="1:4" x14ac:dyDescent="0.25">
      <c r="A150" s="298">
        <v>41112</v>
      </c>
      <c r="B150" s="121" t="s">
        <v>250</v>
      </c>
      <c r="C150" s="385"/>
      <c r="D150" s="385"/>
    </row>
    <row r="151" spans="1:4" x14ac:dyDescent="0.25">
      <c r="A151" s="298">
        <v>41113</v>
      </c>
      <c r="B151" s="121" t="s">
        <v>251</v>
      </c>
      <c r="C151" s="385"/>
      <c r="D151" s="385"/>
    </row>
    <row r="152" spans="1:4" x14ac:dyDescent="0.25">
      <c r="A152" s="297">
        <v>4112</v>
      </c>
      <c r="B152" s="118" t="s">
        <v>138</v>
      </c>
      <c r="C152" s="383">
        <f>SUM(C153:C155)</f>
        <v>0</v>
      </c>
      <c r="D152" s="383">
        <f>SUM(D153:D155)</f>
        <v>0</v>
      </c>
    </row>
    <row r="153" spans="1:4" x14ac:dyDescent="0.25">
      <c r="A153" s="298">
        <v>41121</v>
      </c>
      <c r="B153" s="121" t="s">
        <v>249</v>
      </c>
      <c r="C153" s="385"/>
      <c r="D153" s="385"/>
    </row>
    <row r="154" spans="1:4" x14ac:dyDescent="0.25">
      <c r="A154" s="298">
        <v>41122</v>
      </c>
      <c r="B154" s="121" t="s">
        <v>250</v>
      </c>
      <c r="C154" s="385"/>
      <c r="D154" s="385"/>
    </row>
    <row r="155" spans="1:4" x14ac:dyDescent="0.25">
      <c r="A155" s="298">
        <v>41123</v>
      </c>
      <c r="B155" s="121" t="s">
        <v>251</v>
      </c>
      <c r="C155" s="385"/>
      <c r="D155" s="385"/>
    </row>
    <row r="156" spans="1:4" x14ac:dyDescent="0.25">
      <c r="A156" s="297">
        <v>412</v>
      </c>
      <c r="B156" s="118" t="s">
        <v>252</v>
      </c>
      <c r="C156" s="383">
        <f>C157+C165</f>
        <v>0</v>
      </c>
      <c r="D156" s="383">
        <f>D157+D165</f>
        <v>0</v>
      </c>
    </row>
    <row r="157" spans="1:4" x14ac:dyDescent="0.25">
      <c r="A157" s="297">
        <v>4121</v>
      </c>
      <c r="B157" s="118" t="s">
        <v>132</v>
      </c>
      <c r="C157" s="383">
        <f>SUM(C158:C164)</f>
        <v>0</v>
      </c>
      <c r="D157" s="383">
        <f>SUM(D158:D164)</f>
        <v>0</v>
      </c>
    </row>
    <row r="158" spans="1:4" x14ac:dyDescent="0.25">
      <c r="A158" s="298">
        <v>41211</v>
      </c>
      <c r="B158" s="121" t="s">
        <v>253</v>
      </c>
      <c r="C158" s="385"/>
      <c r="D158" s="385"/>
    </row>
    <row r="159" spans="1:4" x14ac:dyDescent="0.25">
      <c r="A159" s="298">
        <v>41212</v>
      </c>
      <c r="B159" s="121" t="s">
        <v>157</v>
      </c>
      <c r="C159" s="385"/>
      <c r="D159" s="385"/>
    </row>
    <row r="160" spans="1:4" x14ac:dyDescent="0.25">
      <c r="A160" s="298">
        <v>41213</v>
      </c>
      <c r="B160" s="121" t="s">
        <v>254</v>
      </c>
      <c r="C160" s="385"/>
      <c r="D160" s="385"/>
    </row>
    <row r="161" spans="1:4" x14ac:dyDescent="0.25">
      <c r="A161" s="298">
        <v>41214</v>
      </c>
      <c r="B161" s="121" t="s">
        <v>255</v>
      </c>
      <c r="C161" s="385"/>
      <c r="D161" s="385"/>
    </row>
    <row r="162" spans="1:4" x14ac:dyDescent="0.25">
      <c r="A162" s="298">
        <v>41215</v>
      </c>
      <c r="B162" s="121" t="s">
        <v>256</v>
      </c>
      <c r="C162" s="385"/>
      <c r="D162" s="385"/>
    </row>
    <row r="163" spans="1:4" x14ac:dyDescent="0.25">
      <c r="A163" s="298">
        <v>41216</v>
      </c>
      <c r="B163" s="121" t="s">
        <v>257</v>
      </c>
      <c r="C163" s="385"/>
      <c r="D163" s="385"/>
    </row>
    <row r="164" spans="1:4" x14ac:dyDescent="0.25">
      <c r="A164" s="298">
        <v>41217</v>
      </c>
      <c r="B164" s="121" t="s">
        <v>258</v>
      </c>
      <c r="C164" s="385"/>
      <c r="D164" s="385"/>
    </row>
    <row r="165" spans="1:4" x14ac:dyDescent="0.25">
      <c r="A165" s="297">
        <v>4122</v>
      </c>
      <c r="B165" s="118" t="s">
        <v>138</v>
      </c>
      <c r="C165" s="383">
        <f>SUM(C166:C170)</f>
        <v>0</v>
      </c>
      <c r="D165" s="383">
        <f>SUM(D166:D170)</f>
        <v>0</v>
      </c>
    </row>
    <row r="166" spans="1:4" x14ac:dyDescent="0.25">
      <c r="A166" s="298">
        <v>41221</v>
      </c>
      <c r="B166" s="121" t="s">
        <v>259</v>
      </c>
      <c r="C166" s="385"/>
      <c r="D166" s="385"/>
    </row>
    <row r="167" spans="1:4" x14ac:dyDescent="0.25">
      <c r="A167" s="298">
        <v>41222</v>
      </c>
      <c r="B167" s="121" t="s">
        <v>260</v>
      </c>
      <c r="C167" s="385"/>
      <c r="D167" s="385"/>
    </row>
    <row r="168" spans="1:4" x14ac:dyDescent="0.25">
      <c r="A168" s="298">
        <v>41223</v>
      </c>
      <c r="B168" s="121" t="s">
        <v>261</v>
      </c>
      <c r="C168" s="385"/>
      <c r="D168" s="385"/>
    </row>
    <row r="169" spans="1:4" x14ac:dyDescent="0.25">
      <c r="A169" s="298">
        <v>41224</v>
      </c>
      <c r="B169" s="121" t="s">
        <v>262</v>
      </c>
      <c r="C169" s="385"/>
      <c r="D169" s="385"/>
    </row>
    <row r="170" spans="1:4" x14ac:dyDescent="0.25">
      <c r="A170" s="298">
        <v>41225</v>
      </c>
      <c r="B170" s="157" t="s">
        <v>814</v>
      </c>
      <c r="C170" s="385"/>
      <c r="D170" s="385"/>
    </row>
    <row r="171" spans="1:4" x14ac:dyDescent="0.25">
      <c r="A171" s="297">
        <v>413</v>
      </c>
      <c r="B171" s="118" t="s">
        <v>265</v>
      </c>
      <c r="C171" s="384">
        <f>SUM(C172:C177)</f>
        <v>1703660188.7</v>
      </c>
      <c r="D171" s="384">
        <f>SUM(D172:D177)</f>
        <v>1698771124.8499999</v>
      </c>
    </row>
    <row r="172" spans="1:4" x14ac:dyDescent="0.25">
      <c r="A172" s="298">
        <v>41310</v>
      </c>
      <c r="B172" s="121" t="s">
        <v>266</v>
      </c>
      <c r="C172" s="385">
        <v>74432806.299999997</v>
      </c>
      <c r="D172" s="385">
        <v>83205349.620000005</v>
      </c>
    </row>
    <row r="173" spans="1:4" x14ac:dyDescent="0.25">
      <c r="A173" s="298">
        <v>41320</v>
      </c>
      <c r="B173" s="121" t="s">
        <v>267</v>
      </c>
      <c r="C173" s="385">
        <v>3975269</v>
      </c>
      <c r="D173" s="385">
        <v>11469592</v>
      </c>
    </row>
    <row r="174" spans="1:4" x14ac:dyDescent="0.25">
      <c r="A174" s="298">
        <v>41330</v>
      </c>
      <c r="B174" s="121" t="s">
        <v>268</v>
      </c>
      <c r="C174" s="385">
        <v>22785177.710000001</v>
      </c>
      <c r="D174" s="385">
        <v>0</v>
      </c>
    </row>
    <row r="175" spans="1:4" x14ac:dyDescent="0.25">
      <c r="A175" s="298">
        <v>41340</v>
      </c>
      <c r="B175" s="121" t="s">
        <v>269</v>
      </c>
      <c r="C175" s="385">
        <v>2811919</v>
      </c>
      <c r="D175" s="385">
        <v>2811919</v>
      </c>
    </row>
    <row r="176" spans="1:4" x14ac:dyDescent="0.25">
      <c r="A176" s="298">
        <v>41350</v>
      </c>
      <c r="B176" s="121" t="s">
        <v>270</v>
      </c>
      <c r="C176" s="385"/>
      <c r="D176" s="385"/>
    </row>
    <row r="177" spans="1:4" x14ac:dyDescent="0.25">
      <c r="A177" s="297">
        <v>4136</v>
      </c>
      <c r="B177" s="118" t="s">
        <v>762</v>
      </c>
      <c r="C177" s="384">
        <f>SUM(C178:C183)</f>
        <v>1599655016.6900001</v>
      </c>
      <c r="D177" s="384">
        <f>SUM(D178:D183)</f>
        <v>1601284264.23</v>
      </c>
    </row>
    <row r="178" spans="1:4" x14ac:dyDescent="0.25">
      <c r="A178" s="298">
        <v>41361</v>
      </c>
      <c r="B178" s="121" t="s">
        <v>271</v>
      </c>
      <c r="C178" s="385">
        <v>1561901158.6900001</v>
      </c>
      <c r="D178" s="385">
        <v>1600419796.23</v>
      </c>
    </row>
    <row r="179" spans="1:4" x14ac:dyDescent="0.25">
      <c r="A179" s="298">
        <v>41362</v>
      </c>
      <c r="B179" s="121" t="s">
        <v>272</v>
      </c>
      <c r="C179" s="385">
        <v>37753858</v>
      </c>
      <c r="D179" s="385">
        <v>14000</v>
      </c>
    </row>
    <row r="180" spans="1:4" x14ac:dyDescent="0.25">
      <c r="A180" s="298">
        <v>41363</v>
      </c>
      <c r="B180" s="225" t="s">
        <v>776</v>
      </c>
      <c r="C180" s="385"/>
      <c r="D180" s="385">
        <v>850468</v>
      </c>
    </row>
    <row r="181" spans="1:4" x14ac:dyDescent="0.25">
      <c r="A181" s="298">
        <v>41364</v>
      </c>
      <c r="B181" s="226" t="s">
        <v>802</v>
      </c>
      <c r="C181" s="385"/>
      <c r="D181" s="385"/>
    </row>
    <row r="182" spans="1:4" x14ac:dyDescent="0.25">
      <c r="A182" s="298">
        <v>41365</v>
      </c>
      <c r="B182" s="226" t="s">
        <v>803</v>
      </c>
      <c r="C182" s="385"/>
      <c r="D182" s="385"/>
    </row>
    <row r="183" spans="1:4" x14ac:dyDescent="0.25">
      <c r="A183" s="298">
        <v>41366</v>
      </c>
      <c r="B183" s="226" t="s">
        <v>804</v>
      </c>
      <c r="C183" s="385"/>
      <c r="D183" s="385"/>
    </row>
    <row r="184" spans="1:4" x14ac:dyDescent="0.25">
      <c r="A184" s="297">
        <v>414</v>
      </c>
      <c r="B184" s="118" t="s">
        <v>273</v>
      </c>
      <c r="C184" s="384">
        <f>SUM(C185:C189)</f>
        <v>5788350</v>
      </c>
      <c r="D184" s="384">
        <f>SUM(D185:D189)</f>
        <v>17035997.5</v>
      </c>
    </row>
    <row r="185" spans="1:4" x14ac:dyDescent="0.25">
      <c r="A185" s="298">
        <v>41410</v>
      </c>
      <c r="B185" s="121" t="s">
        <v>274</v>
      </c>
      <c r="C185" s="385"/>
      <c r="D185" s="385">
        <v>1416915.89</v>
      </c>
    </row>
    <row r="186" spans="1:4" x14ac:dyDescent="0.25">
      <c r="A186" s="298">
        <v>41420</v>
      </c>
      <c r="B186" s="121" t="s">
        <v>275</v>
      </c>
      <c r="C186" s="385">
        <v>5788350</v>
      </c>
      <c r="D186" s="385">
        <v>15619081.609999999</v>
      </c>
    </row>
    <row r="187" spans="1:4" x14ac:dyDescent="0.25">
      <c r="A187" s="298">
        <v>41430</v>
      </c>
      <c r="B187" s="121" t="s">
        <v>276</v>
      </c>
      <c r="C187" s="385"/>
      <c r="D187" s="385"/>
    </row>
    <row r="188" spans="1:4" x14ac:dyDescent="0.25">
      <c r="A188" s="298">
        <v>41440</v>
      </c>
      <c r="B188" s="121" t="s">
        <v>277</v>
      </c>
      <c r="C188" s="385"/>
      <c r="D188" s="385"/>
    </row>
    <row r="189" spans="1:4" x14ac:dyDescent="0.25">
      <c r="A189" s="298">
        <v>41450</v>
      </c>
      <c r="B189" s="121" t="s">
        <v>278</v>
      </c>
      <c r="C189" s="385"/>
      <c r="D189" s="385"/>
    </row>
    <row r="190" spans="1:4" x14ac:dyDescent="0.25">
      <c r="A190" s="297">
        <v>42</v>
      </c>
      <c r="B190" s="118" t="s">
        <v>279</v>
      </c>
      <c r="C190" s="383">
        <f>C191+C200</f>
        <v>0</v>
      </c>
      <c r="D190" s="383">
        <f>D191+D200</f>
        <v>0</v>
      </c>
    </row>
    <row r="191" spans="1:4" x14ac:dyDescent="0.25">
      <c r="A191" s="297">
        <v>421</v>
      </c>
      <c r="B191" s="118" t="s">
        <v>280</v>
      </c>
      <c r="C191" s="383">
        <f>C192+C196</f>
        <v>0</v>
      </c>
      <c r="D191" s="383">
        <f>D192+D196</f>
        <v>0</v>
      </c>
    </row>
    <row r="192" spans="1:4" x14ac:dyDescent="0.25">
      <c r="A192" s="297">
        <v>4211</v>
      </c>
      <c r="B192" s="118" t="s">
        <v>132</v>
      </c>
      <c r="C192" s="383">
        <f>SUM(C193:C195)</f>
        <v>0</v>
      </c>
      <c r="D192" s="383">
        <f>SUM(D193:D195)</f>
        <v>0</v>
      </c>
    </row>
    <row r="193" spans="1:4" x14ac:dyDescent="0.25">
      <c r="A193" s="298">
        <v>42111</v>
      </c>
      <c r="B193" s="121" t="s">
        <v>249</v>
      </c>
      <c r="C193" s="385"/>
      <c r="D193" s="385"/>
    </row>
    <row r="194" spans="1:4" x14ac:dyDescent="0.25">
      <c r="A194" s="298">
        <v>42112</v>
      </c>
      <c r="B194" s="121" t="s">
        <v>250</v>
      </c>
      <c r="C194" s="385"/>
      <c r="D194" s="385"/>
    </row>
    <row r="195" spans="1:4" x14ac:dyDescent="0.25">
      <c r="A195" s="298">
        <v>42113</v>
      </c>
      <c r="B195" s="121" t="s">
        <v>251</v>
      </c>
      <c r="C195" s="385"/>
      <c r="D195" s="385"/>
    </row>
    <row r="196" spans="1:4" x14ac:dyDescent="0.25">
      <c r="A196" s="300">
        <v>4212</v>
      </c>
      <c r="B196" s="153" t="s">
        <v>138</v>
      </c>
      <c r="C196" s="387">
        <f>SUM(C197:C199)</f>
        <v>0</v>
      </c>
      <c r="D196" s="387">
        <f>SUM(D197:D199)</f>
        <v>0</v>
      </c>
    </row>
    <row r="197" spans="1:4" x14ac:dyDescent="0.25">
      <c r="A197" s="298">
        <v>42121</v>
      </c>
      <c r="B197" s="121" t="s">
        <v>249</v>
      </c>
      <c r="C197" s="385"/>
      <c r="D197" s="385"/>
    </row>
    <row r="198" spans="1:4" x14ac:dyDescent="0.25">
      <c r="A198" s="298">
        <v>42122</v>
      </c>
      <c r="B198" s="121" t="s">
        <v>250</v>
      </c>
      <c r="C198" s="385"/>
      <c r="D198" s="385"/>
    </row>
    <row r="199" spans="1:4" x14ac:dyDescent="0.25">
      <c r="A199" s="298">
        <v>42123</v>
      </c>
      <c r="B199" s="121" t="s">
        <v>251</v>
      </c>
      <c r="C199" s="385"/>
      <c r="D199" s="385"/>
    </row>
    <row r="200" spans="1:4" x14ac:dyDescent="0.25">
      <c r="A200" s="297">
        <v>422</v>
      </c>
      <c r="B200" s="118" t="s">
        <v>215</v>
      </c>
      <c r="C200" s="383">
        <f>C201+C209</f>
        <v>0</v>
      </c>
      <c r="D200" s="383">
        <f>D201+D209</f>
        <v>0</v>
      </c>
    </row>
    <row r="201" spans="1:4" x14ac:dyDescent="0.25">
      <c r="A201" s="297">
        <v>4221</v>
      </c>
      <c r="B201" s="118" t="s">
        <v>132</v>
      </c>
      <c r="C201" s="383">
        <f>SUM(C202:C208)</f>
        <v>0</v>
      </c>
      <c r="D201" s="383">
        <f>SUM(D202:D208)</f>
        <v>0</v>
      </c>
    </row>
    <row r="202" spans="1:4" x14ac:dyDescent="0.25">
      <c r="A202" s="298">
        <v>42211</v>
      </c>
      <c r="B202" s="121" t="s">
        <v>253</v>
      </c>
      <c r="C202" s="385"/>
      <c r="D202" s="385"/>
    </row>
    <row r="203" spans="1:4" x14ac:dyDescent="0.25">
      <c r="A203" s="298">
        <v>42212</v>
      </c>
      <c r="B203" s="121" t="s">
        <v>281</v>
      </c>
      <c r="C203" s="385"/>
      <c r="D203" s="385"/>
    </row>
    <row r="204" spans="1:4" x14ac:dyDescent="0.25">
      <c r="A204" s="298">
        <v>42213</v>
      </c>
      <c r="B204" s="121" t="s">
        <v>254</v>
      </c>
      <c r="C204" s="385"/>
      <c r="D204" s="385"/>
    </row>
    <row r="205" spans="1:4" x14ac:dyDescent="0.25">
      <c r="A205" s="298">
        <v>42214</v>
      </c>
      <c r="B205" s="121" t="s">
        <v>255</v>
      </c>
      <c r="C205" s="385"/>
      <c r="D205" s="385"/>
    </row>
    <row r="206" spans="1:4" x14ac:dyDescent="0.25">
      <c r="A206" s="298">
        <v>42215</v>
      </c>
      <c r="B206" s="121" t="s">
        <v>256</v>
      </c>
      <c r="C206" s="385"/>
      <c r="D206" s="385"/>
    </row>
    <row r="207" spans="1:4" x14ac:dyDescent="0.25">
      <c r="A207" s="298">
        <v>42216</v>
      </c>
      <c r="B207" s="121" t="s">
        <v>257</v>
      </c>
      <c r="C207" s="385"/>
      <c r="D207" s="385"/>
    </row>
    <row r="208" spans="1:4" x14ac:dyDescent="0.25">
      <c r="A208" s="298">
        <v>42217</v>
      </c>
      <c r="B208" s="121" t="s">
        <v>258</v>
      </c>
      <c r="C208" s="385"/>
      <c r="D208" s="385"/>
    </row>
    <row r="209" spans="1:4" x14ac:dyDescent="0.25">
      <c r="A209" s="297">
        <v>4222</v>
      </c>
      <c r="B209" s="118" t="s">
        <v>138</v>
      </c>
      <c r="C209" s="383">
        <f>SUM(C210:C220)</f>
        <v>0</v>
      </c>
      <c r="D209" s="383">
        <f>SUM(D210:D220)</f>
        <v>0</v>
      </c>
    </row>
    <row r="210" spans="1:4" x14ac:dyDescent="0.25">
      <c r="A210" s="298">
        <v>42221</v>
      </c>
      <c r="B210" s="121" t="s">
        <v>282</v>
      </c>
      <c r="C210" s="385"/>
      <c r="D210" s="385"/>
    </row>
    <row r="211" spans="1:4" x14ac:dyDescent="0.25">
      <c r="A211" s="298">
        <v>42222</v>
      </c>
      <c r="B211" s="121" t="s">
        <v>283</v>
      </c>
      <c r="C211" s="385"/>
      <c r="D211" s="385"/>
    </row>
    <row r="212" spans="1:4" x14ac:dyDescent="0.25">
      <c r="A212" s="298">
        <v>42223</v>
      </c>
      <c r="B212" s="121" t="s">
        <v>261</v>
      </c>
      <c r="C212" s="385"/>
      <c r="D212" s="385"/>
    </row>
    <row r="213" spans="1:4" x14ac:dyDescent="0.25">
      <c r="A213" s="298">
        <v>42224</v>
      </c>
      <c r="B213" s="121" t="s">
        <v>262</v>
      </c>
      <c r="C213" s="385"/>
      <c r="D213" s="385"/>
    </row>
    <row r="214" spans="1:4" x14ac:dyDescent="0.25">
      <c r="A214" s="298">
        <v>42225</v>
      </c>
      <c r="B214" s="121" t="s">
        <v>263</v>
      </c>
      <c r="C214" s="385"/>
      <c r="D214" s="385"/>
    </row>
    <row r="215" spans="1:4" x14ac:dyDescent="0.25">
      <c r="A215" s="298">
        <v>42226</v>
      </c>
      <c r="B215" s="121" t="s">
        <v>264</v>
      </c>
      <c r="C215" s="385"/>
      <c r="D215" s="385"/>
    </row>
    <row r="216" spans="1:4" x14ac:dyDescent="0.25">
      <c r="A216" s="301">
        <v>42227</v>
      </c>
      <c r="B216" s="122" t="s">
        <v>748</v>
      </c>
      <c r="C216" s="385"/>
      <c r="D216" s="385"/>
    </row>
    <row r="217" spans="1:4" x14ac:dyDescent="0.25">
      <c r="A217" s="301">
        <v>42228</v>
      </c>
      <c r="B217" s="155" t="s">
        <v>805</v>
      </c>
      <c r="C217" s="385"/>
      <c r="D217" s="385"/>
    </row>
    <row r="218" spans="1:4" x14ac:dyDescent="0.25">
      <c r="A218" s="301">
        <v>42229</v>
      </c>
      <c r="B218" s="155" t="s">
        <v>806</v>
      </c>
      <c r="C218" s="385"/>
      <c r="D218" s="385"/>
    </row>
    <row r="219" spans="1:4" x14ac:dyDescent="0.25">
      <c r="A219" s="301">
        <v>42230</v>
      </c>
      <c r="B219" s="155" t="s">
        <v>807</v>
      </c>
      <c r="C219" s="385"/>
      <c r="D219" s="385"/>
    </row>
    <row r="220" spans="1:4" x14ac:dyDescent="0.25">
      <c r="A220" s="301">
        <v>42231</v>
      </c>
      <c r="B220" s="155" t="s">
        <v>777</v>
      </c>
      <c r="C220" s="385"/>
      <c r="D220" s="385"/>
    </row>
    <row r="221" spans="1:4" x14ac:dyDescent="0.25">
      <c r="A221" s="297">
        <v>5</v>
      </c>
      <c r="B221" s="118" t="s">
        <v>284</v>
      </c>
      <c r="C221" s="386">
        <f>SUM(C222)</f>
        <v>19554085095.220001</v>
      </c>
      <c r="D221" s="386">
        <f>SUM(D222)</f>
        <v>14265149192.769999</v>
      </c>
    </row>
    <row r="222" spans="1:4" x14ac:dyDescent="0.25">
      <c r="A222" s="297">
        <v>51</v>
      </c>
      <c r="B222" s="118" t="s">
        <v>285</v>
      </c>
      <c r="C222" s="384">
        <f>C223+C230+C234+C235+C236+C237</f>
        <v>19554085095.220001</v>
      </c>
      <c r="D222" s="384">
        <f>D223+D230+D234+D235+D236+D237</f>
        <v>14265149192.769999</v>
      </c>
    </row>
    <row r="223" spans="1:4" ht="37.5" customHeight="1" x14ac:dyDescent="0.25">
      <c r="A223" s="302">
        <v>511</v>
      </c>
      <c r="B223" s="227" t="s">
        <v>761</v>
      </c>
      <c r="C223" s="387">
        <f>SUM(C224:C229)</f>
        <v>0</v>
      </c>
      <c r="D223" s="387">
        <f>SUM(D224:D229)</f>
        <v>11949212153.07</v>
      </c>
    </row>
    <row r="224" spans="1:4" x14ac:dyDescent="0.25">
      <c r="A224" s="298">
        <v>51101</v>
      </c>
      <c r="B224" s="133" t="s">
        <v>808</v>
      </c>
      <c r="C224" s="385"/>
      <c r="D224" s="385">
        <v>11801055198.75</v>
      </c>
    </row>
    <row r="225" spans="1:5" x14ac:dyDescent="0.25">
      <c r="A225" s="298">
        <v>51102</v>
      </c>
      <c r="B225" s="133" t="s">
        <v>809</v>
      </c>
      <c r="C225" s="385"/>
      <c r="D225" s="387">
        <v>148156954.31999999</v>
      </c>
    </row>
    <row r="226" spans="1:5" x14ac:dyDescent="0.25">
      <c r="A226" s="298">
        <v>51103</v>
      </c>
      <c r="B226" s="133" t="s">
        <v>810</v>
      </c>
      <c r="C226" s="385"/>
      <c r="D226" s="385"/>
    </row>
    <row r="227" spans="1:5" x14ac:dyDescent="0.25">
      <c r="A227" s="298">
        <v>51104</v>
      </c>
      <c r="B227" s="133" t="s">
        <v>811</v>
      </c>
      <c r="C227" s="385"/>
      <c r="D227" s="385"/>
    </row>
    <row r="228" spans="1:5" x14ac:dyDescent="0.25">
      <c r="A228" s="298">
        <v>51105</v>
      </c>
      <c r="B228" s="133" t="s">
        <v>812</v>
      </c>
      <c r="C228" s="385"/>
      <c r="D228" s="385"/>
    </row>
    <row r="229" spans="1:5" x14ac:dyDescent="0.25">
      <c r="A229" s="298">
        <v>51106</v>
      </c>
      <c r="B229" s="133" t="s">
        <v>813</v>
      </c>
      <c r="C229" s="385"/>
      <c r="D229" s="385"/>
    </row>
    <row r="230" spans="1:5" x14ac:dyDescent="0.25">
      <c r="A230" s="297">
        <v>512</v>
      </c>
      <c r="B230" s="118" t="s">
        <v>286</v>
      </c>
      <c r="C230" s="384">
        <f>SUM(C231:C233)</f>
        <v>19554085095.220001</v>
      </c>
      <c r="D230" s="384">
        <f>SUM(D231:D233)</f>
        <v>2283659727.5399995</v>
      </c>
    </row>
    <row r="231" spans="1:5" x14ac:dyDescent="0.25">
      <c r="A231" s="298">
        <v>51210</v>
      </c>
      <c r="B231" s="121" t="s">
        <v>287</v>
      </c>
      <c r="C231" s="385">
        <v>24455986576.959999</v>
      </c>
      <c r="D231" s="385">
        <v>5264901683.8199997</v>
      </c>
    </row>
    <row r="232" spans="1:5" x14ac:dyDescent="0.25">
      <c r="A232" s="298">
        <v>51220</v>
      </c>
      <c r="B232" s="121" t="s">
        <v>288</v>
      </c>
      <c r="C232" s="385">
        <v>-4901901481.7399998</v>
      </c>
      <c r="D232" s="385">
        <v>-2981241956.2800002</v>
      </c>
    </row>
    <row r="233" spans="1:5" x14ac:dyDescent="0.25">
      <c r="A233" s="298">
        <v>51230</v>
      </c>
      <c r="B233" s="121" t="s">
        <v>289</v>
      </c>
      <c r="C233" s="385"/>
      <c r="D233" s="385"/>
    </row>
    <row r="234" spans="1:5" x14ac:dyDescent="0.25">
      <c r="A234" s="298">
        <v>51300</v>
      </c>
      <c r="B234" s="121" t="s">
        <v>290</v>
      </c>
      <c r="C234" s="385"/>
      <c r="D234" s="385">
        <v>32277312.16</v>
      </c>
    </row>
    <row r="235" spans="1:5" x14ac:dyDescent="0.25">
      <c r="A235" s="299">
        <v>51400</v>
      </c>
      <c r="B235" s="157" t="s">
        <v>293</v>
      </c>
      <c r="C235" s="385"/>
      <c r="D235" s="385"/>
    </row>
    <row r="236" spans="1:5" x14ac:dyDescent="0.25">
      <c r="A236" s="298">
        <v>51500</v>
      </c>
      <c r="B236" s="121" t="s">
        <v>291</v>
      </c>
      <c r="C236" s="385"/>
      <c r="D236" s="385"/>
    </row>
    <row r="237" spans="1:5" x14ac:dyDescent="0.25">
      <c r="A237" s="298">
        <v>51600</v>
      </c>
      <c r="B237" s="121" t="s">
        <v>292</v>
      </c>
      <c r="C237" s="385"/>
      <c r="D237" s="385"/>
    </row>
    <row r="238" spans="1:5" x14ac:dyDescent="0.25">
      <c r="A238" s="297">
        <v>6</v>
      </c>
      <c r="B238" s="118" t="s">
        <v>294</v>
      </c>
      <c r="C238" s="389">
        <f>C145+C221</f>
        <v>21263533633.920002</v>
      </c>
      <c r="D238" s="389">
        <f>D145+D221</f>
        <v>15980956315.119999</v>
      </c>
      <c r="E238" s="445">
        <f>D238-D144</f>
        <v>0</v>
      </c>
    </row>
    <row r="239" spans="1:5" x14ac:dyDescent="0.25">
      <c r="A239" s="352"/>
      <c r="B239" s="23"/>
      <c r="C239" s="390"/>
      <c r="D239" s="390"/>
    </row>
    <row r="240" spans="1:5" x14ac:dyDescent="0.25">
      <c r="A240" s="352"/>
      <c r="B240" s="23"/>
      <c r="C240" s="390"/>
      <c r="D240" s="390"/>
    </row>
    <row r="241" spans="1:4" x14ac:dyDescent="0.25">
      <c r="A241" s="352"/>
      <c r="B241" s="23"/>
      <c r="C241" s="390"/>
      <c r="D241" s="390"/>
    </row>
    <row r="242" spans="1:4" x14ac:dyDescent="0.25">
      <c r="A242" s="352"/>
      <c r="B242" s="23"/>
      <c r="C242" s="390"/>
      <c r="D242" s="390"/>
    </row>
    <row r="243" spans="1:4" x14ac:dyDescent="0.25">
      <c r="A243" s="352"/>
      <c r="B243" s="23"/>
      <c r="C243" s="390"/>
      <c r="D243" s="390"/>
    </row>
    <row r="244" spans="1:4" x14ac:dyDescent="0.25">
      <c r="A244" s="352"/>
      <c r="B244" s="23"/>
      <c r="C244" s="390"/>
      <c r="D244" s="390"/>
    </row>
    <row r="245" spans="1:4" x14ac:dyDescent="0.25">
      <c r="A245" s="352"/>
      <c r="B245" s="23"/>
      <c r="C245" s="390"/>
      <c r="D245" s="390"/>
    </row>
    <row r="246" spans="1:4" x14ac:dyDescent="0.25">
      <c r="A246" s="352"/>
      <c r="B246" s="23"/>
      <c r="C246" s="390"/>
      <c r="D246" s="390"/>
    </row>
    <row r="247" spans="1:4" x14ac:dyDescent="0.25">
      <c r="A247" s="352"/>
      <c r="B247" s="23"/>
      <c r="C247" s="390"/>
      <c r="D247" s="390"/>
    </row>
    <row r="248" spans="1:4" x14ac:dyDescent="0.25">
      <c r="A248" s="352"/>
      <c r="B248" s="23"/>
      <c r="C248" s="390"/>
      <c r="D248" s="390"/>
    </row>
    <row r="249" spans="1:4" x14ac:dyDescent="0.25">
      <c r="A249" s="352"/>
      <c r="B249" s="23"/>
      <c r="C249" s="390"/>
      <c r="D249" s="390"/>
    </row>
    <row r="250" spans="1:4" x14ac:dyDescent="0.25">
      <c r="A250" s="352"/>
      <c r="B250" s="23"/>
      <c r="C250" s="390"/>
      <c r="D250" s="390"/>
    </row>
    <row r="251" spans="1:4" x14ac:dyDescent="0.25">
      <c r="A251" s="352"/>
      <c r="B251" s="23"/>
      <c r="C251" s="390"/>
      <c r="D251" s="390"/>
    </row>
    <row r="252" spans="1:4" x14ac:dyDescent="0.25">
      <c r="A252" s="352"/>
      <c r="B252" s="23"/>
      <c r="C252" s="390"/>
      <c r="D252" s="390"/>
    </row>
    <row r="253" spans="1:4" x14ac:dyDescent="0.25">
      <c r="A253" s="352"/>
      <c r="B253" s="23"/>
      <c r="C253" s="390"/>
      <c r="D253" s="390"/>
    </row>
    <row r="254" spans="1:4" x14ac:dyDescent="0.25">
      <c r="A254" s="352"/>
      <c r="B254" s="23"/>
      <c r="C254" s="390"/>
      <c r="D254" s="390"/>
    </row>
    <row r="255" spans="1:4" x14ac:dyDescent="0.25">
      <c r="A255" s="352"/>
      <c r="B255" s="23"/>
      <c r="C255" s="390"/>
      <c r="D255" s="390"/>
    </row>
    <row r="256" spans="1:4" x14ac:dyDescent="0.25">
      <c r="A256" s="352"/>
      <c r="B256" s="23"/>
      <c r="C256" s="390"/>
      <c r="D256" s="390"/>
    </row>
    <row r="257" spans="1:4" x14ac:dyDescent="0.25">
      <c r="A257" s="352"/>
      <c r="B257" s="23"/>
      <c r="C257" s="390"/>
      <c r="D257" s="390"/>
    </row>
    <row r="258" spans="1:4" x14ac:dyDescent="0.25">
      <c r="A258" s="352"/>
      <c r="B258" s="23"/>
      <c r="C258" s="390"/>
      <c r="D258" s="390"/>
    </row>
    <row r="259" spans="1:4" x14ac:dyDescent="0.25">
      <c r="A259" s="352"/>
      <c r="B259" s="23"/>
      <c r="C259" s="390"/>
      <c r="D259" s="390"/>
    </row>
    <row r="260" spans="1:4" x14ac:dyDescent="0.25">
      <c r="A260" s="352"/>
      <c r="B260" s="23"/>
      <c r="C260" s="390"/>
      <c r="D260" s="390"/>
    </row>
    <row r="261" spans="1:4" x14ac:dyDescent="0.25">
      <c r="A261" s="352"/>
      <c r="B261" s="23"/>
      <c r="C261" s="390"/>
      <c r="D261" s="390"/>
    </row>
    <row r="262" spans="1:4" x14ac:dyDescent="0.25">
      <c r="A262" s="352"/>
      <c r="B262" s="23"/>
      <c r="C262" s="390"/>
      <c r="D262" s="390"/>
    </row>
    <row r="263" spans="1:4" x14ac:dyDescent="0.25">
      <c r="A263" s="352"/>
      <c r="B263" s="23"/>
      <c r="C263" s="390"/>
      <c r="D263" s="390"/>
    </row>
    <row r="264" spans="1:4" x14ac:dyDescent="0.25">
      <c r="A264" s="352"/>
      <c r="B264" s="23"/>
      <c r="C264" s="390"/>
      <c r="D264" s="390"/>
    </row>
    <row r="265" spans="1:4" x14ac:dyDescent="0.25">
      <c r="A265" s="352"/>
      <c r="B265" s="23"/>
      <c r="C265" s="390"/>
      <c r="D265" s="390"/>
    </row>
    <row r="266" spans="1:4" x14ac:dyDescent="0.25">
      <c r="A266" s="352"/>
      <c r="B266" s="23"/>
      <c r="C266" s="390"/>
      <c r="D266" s="390"/>
    </row>
    <row r="267" spans="1:4" x14ac:dyDescent="0.25">
      <c r="A267" s="352"/>
      <c r="B267" s="23"/>
      <c r="C267" s="390"/>
      <c r="D267" s="390"/>
    </row>
    <row r="268" spans="1:4" x14ac:dyDescent="0.25">
      <c r="A268" s="352"/>
      <c r="B268" s="23"/>
      <c r="C268" s="390"/>
      <c r="D268" s="390"/>
    </row>
    <row r="269" spans="1:4" x14ac:dyDescent="0.25">
      <c r="A269" s="352"/>
      <c r="B269" s="23"/>
      <c r="C269" s="390"/>
      <c r="D269" s="390"/>
    </row>
    <row r="270" spans="1:4" x14ac:dyDescent="0.25">
      <c r="A270" s="352"/>
      <c r="B270" s="23"/>
      <c r="C270" s="390"/>
      <c r="D270" s="390"/>
    </row>
    <row r="271" spans="1:4" x14ac:dyDescent="0.25">
      <c r="A271" s="352"/>
      <c r="B271" s="23"/>
      <c r="C271" s="390"/>
      <c r="D271" s="390"/>
    </row>
    <row r="272" spans="1:4" x14ac:dyDescent="0.25">
      <c r="A272" s="352"/>
      <c r="B272" s="23"/>
      <c r="C272" s="390"/>
      <c r="D272" s="390"/>
    </row>
    <row r="273" spans="1:4" x14ac:dyDescent="0.25">
      <c r="A273" s="352"/>
      <c r="B273" s="23"/>
      <c r="C273" s="390"/>
      <c r="D273" s="390"/>
    </row>
    <row r="274" spans="1:4" x14ac:dyDescent="0.25">
      <c r="A274" s="352"/>
      <c r="B274" s="23"/>
      <c r="C274" s="390"/>
      <c r="D274" s="390"/>
    </row>
    <row r="275" spans="1:4" x14ac:dyDescent="0.25">
      <c r="A275" s="352"/>
      <c r="B275" s="23"/>
      <c r="C275" s="390"/>
      <c r="D275" s="390"/>
    </row>
    <row r="276" spans="1:4" x14ac:dyDescent="0.25">
      <c r="A276" s="352"/>
      <c r="B276" s="23"/>
      <c r="C276" s="390"/>
      <c r="D276" s="390"/>
    </row>
    <row r="277" spans="1:4" x14ac:dyDescent="0.25">
      <c r="A277" s="352"/>
      <c r="B277" s="23"/>
      <c r="C277" s="390"/>
      <c r="D277" s="390"/>
    </row>
    <row r="278" spans="1:4" x14ac:dyDescent="0.25">
      <c r="A278" s="352"/>
      <c r="B278" s="23"/>
      <c r="C278" s="390"/>
      <c r="D278" s="390"/>
    </row>
    <row r="279" spans="1:4" x14ac:dyDescent="0.25">
      <c r="A279" s="352"/>
      <c r="B279" s="23"/>
      <c r="C279" s="390"/>
      <c r="D279" s="390"/>
    </row>
    <row r="280" spans="1:4" x14ac:dyDescent="0.25">
      <c r="A280" s="352"/>
      <c r="B280" s="23"/>
      <c r="C280" s="390"/>
      <c r="D280" s="390"/>
    </row>
    <row r="281" spans="1:4" x14ac:dyDescent="0.25">
      <c r="A281" s="352"/>
      <c r="B281" s="23"/>
      <c r="C281" s="390"/>
      <c r="D281" s="390"/>
    </row>
    <row r="282" spans="1:4" x14ac:dyDescent="0.25">
      <c r="A282" s="352"/>
      <c r="B282" s="23"/>
      <c r="C282" s="390"/>
      <c r="D282" s="390"/>
    </row>
    <row r="283" spans="1:4" x14ac:dyDescent="0.25">
      <c r="A283" s="352"/>
      <c r="B283" s="23"/>
      <c r="C283" s="390"/>
      <c r="D283" s="390"/>
    </row>
    <row r="284" spans="1:4" x14ac:dyDescent="0.25">
      <c r="A284" s="352"/>
      <c r="B284" s="23"/>
      <c r="C284" s="390"/>
      <c r="D284" s="390"/>
    </row>
    <row r="285" spans="1:4" x14ac:dyDescent="0.25">
      <c r="A285" s="352"/>
      <c r="B285" s="23"/>
      <c r="C285" s="390"/>
      <c r="D285" s="390"/>
    </row>
    <row r="286" spans="1:4" x14ac:dyDescent="0.25">
      <c r="A286" s="352"/>
      <c r="B286" s="23"/>
      <c r="C286" s="390"/>
      <c r="D286" s="390"/>
    </row>
    <row r="287" spans="1:4" x14ac:dyDescent="0.25">
      <c r="A287" s="352"/>
      <c r="B287" s="23"/>
      <c r="C287" s="390"/>
      <c r="D287" s="390"/>
    </row>
    <row r="288" spans="1:4" x14ac:dyDescent="0.25">
      <c r="A288" s="352"/>
      <c r="B288" s="23"/>
      <c r="C288" s="390"/>
      <c r="D288" s="390"/>
    </row>
    <row r="289" spans="1:4" x14ac:dyDescent="0.25">
      <c r="A289" s="352"/>
      <c r="B289" s="23"/>
      <c r="C289" s="390"/>
      <c r="D289" s="390"/>
    </row>
    <row r="290" spans="1:4" x14ac:dyDescent="0.25">
      <c r="A290" s="352"/>
      <c r="B290" s="23"/>
      <c r="C290" s="390"/>
      <c r="D290" s="390"/>
    </row>
    <row r="291" spans="1:4" x14ac:dyDescent="0.25">
      <c r="A291" s="352"/>
      <c r="B291" s="23"/>
      <c r="C291" s="390"/>
      <c r="D291" s="390"/>
    </row>
    <row r="292" spans="1:4" x14ac:dyDescent="0.25">
      <c r="A292" s="352"/>
      <c r="B292" s="23"/>
      <c r="C292" s="390"/>
      <c r="D292" s="390"/>
    </row>
    <row r="293" spans="1:4" x14ac:dyDescent="0.25">
      <c r="A293" s="352"/>
      <c r="B293" s="23"/>
      <c r="C293" s="390"/>
      <c r="D293" s="390"/>
    </row>
    <row r="294" spans="1:4" x14ac:dyDescent="0.25">
      <c r="A294" s="352"/>
      <c r="B294" s="23"/>
      <c r="C294" s="390"/>
      <c r="D294" s="390"/>
    </row>
    <row r="295" spans="1:4" x14ac:dyDescent="0.25">
      <c r="A295" s="352"/>
      <c r="B295" s="23"/>
      <c r="C295" s="390"/>
      <c r="D295" s="390"/>
    </row>
    <row r="296" spans="1:4" x14ac:dyDescent="0.25">
      <c r="A296" s="352"/>
      <c r="B296" s="23"/>
      <c r="C296" s="390"/>
      <c r="D296" s="390"/>
    </row>
  </sheetData>
  <mergeCells count="1">
    <mergeCell ref="A3:D3"/>
  </mergeCells>
  <pageMargins left="0.25" right="0.25" top="0.33" bottom="0.28999999999999998" header="0.3" footer="0.28000000000000003"/>
  <pageSetup paperSize="9" scale="95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393"/>
  <sheetViews>
    <sheetView topLeftCell="C1" workbookViewId="0">
      <pane xSplit="2" ySplit="7" topLeftCell="E8" activePane="bottomRight" state="frozen"/>
      <selection activeCell="C1" sqref="C1"/>
      <selection pane="topRight" activeCell="E1" sqref="E1"/>
      <selection pane="bottomLeft" activeCell="C8" sqref="C8"/>
      <selection pane="bottomRight" activeCell="G9" sqref="G9:H12"/>
    </sheetView>
  </sheetViews>
  <sheetFormatPr defaultColWidth="9.140625" defaultRowHeight="15" x14ac:dyDescent="0.25"/>
  <cols>
    <col min="1" max="1" width="14" style="18" hidden="1" customWidth="1"/>
    <col min="2" max="2" width="21.42578125" style="18" hidden="1" customWidth="1"/>
    <col min="3" max="3" width="13.5703125" style="361" customWidth="1"/>
    <col min="4" max="4" width="76" style="18" customWidth="1"/>
    <col min="5" max="5" width="16.140625" style="18" customWidth="1"/>
    <col min="6" max="6" width="17.85546875" style="18" customWidth="1"/>
    <col min="7" max="8" width="22.7109375" style="375" customWidth="1"/>
    <col min="9" max="16384" width="9.140625" style="18"/>
  </cols>
  <sheetData>
    <row r="1" spans="1:8" x14ac:dyDescent="0.25">
      <c r="H1" s="375" t="s">
        <v>1349</v>
      </c>
    </row>
    <row r="2" spans="1:8" x14ac:dyDescent="0.25">
      <c r="A2" s="41"/>
      <c r="B2" s="41"/>
      <c r="C2" s="365"/>
      <c r="D2" s="41"/>
      <c r="E2" s="41"/>
      <c r="F2" s="41"/>
      <c r="G2" s="433"/>
      <c r="H2" s="433"/>
    </row>
    <row r="3" spans="1:8" x14ac:dyDescent="0.25">
      <c r="A3" s="469" t="s">
        <v>8</v>
      </c>
      <c r="B3" s="469"/>
      <c r="C3" s="469"/>
      <c r="D3" s="469"/>
      <c r="E3" s="469"/>
      <c r="F3" s="469"/>
      <c r="G3" s="469"/>
      <c r="H3" s="469"/>
    </row>
    <row r="4" spans="1:8" x14ac:dyDescent="0.25">
      <c r="A4" s="29"/>
      <c r="B4" s="29"/>
      <c r="C4" s="267"/>
      <c r="D4" s="29"/>
      <c r="E4" s="258"/>
      <c r="F4" s="286"/>
      <c r="G4" s="377"/>
      <c r="H4" s="377"/>
    </row>
    <row r="5" spans="1:8" x14ac:dyDescent="0.25">
      <c r="A5" s="29"/>
      <c r="B5" s="29"/>
      <c r="C5" s="267"/>
      <c r="D5" s="29"/>
      <c r="E5" s="258"/>
      <c r="F5" s="286"/>
      <c r="G5" s="377"/>
      <c r="H5" s="377" t="s">
        <v>576</v>
      </c>
    </row>
    <row r="6" spans="1:8" ht="27.75" customHeight="1" x14ac:dyDescent="0.25">
      <c r="A6" s="19"/>
      <c r="B6" s="19"/>
      <c r="C6" s="495" t="s">
        <v>31</v>
      </c>
      <c r="D6" s="494" t="s">
        <v>12</v>
      </c>
      <c r="E6" s="486" t="s">
        <v>1370</v>
      </c>
      <c r="F6" s="486"/>
      <c r="G6" s="493" t="s">
        <v>1372</v>
      </c>
      <c r="H6" s="493"/>
    </row>
    <row r="7" spans="1:8" ht="41.25" customHeight="1" x14ac:dyDescent="0.25">
      <c r="A7" s="25" t="s">
        <v>115</v>
      </c>
      <c r="B7" s="198" t="s">
        <v>116</v>
      </c>
      <c r="C7" s="495"/>
      <c r="D7" s="494"/>
      <c r="E7" s="264" t="s">
        <v>1371</v>
      </c>
      <c r="F7" s="264" t="s">
        <v>30</v>
      </c>
      <c r="G7" s="434" t="s">
        <v>1371</v>
      </c>
      <c r="H7" s="434" t="s">
        <v>30</v>
      </c>
    </row>
    <row r="8" spans="1:8" x14ac:dyDescent="0.25">
      <c r="A8" s="42"/>
      <c r="B8" s="199"/>
      <c r="C8" s="126">
        <v>1</v>
      </c>
      <c r="D8" s="127" t="s">
        <v>584</v>
      </c>
      <c r="E8" s="127"/>
      <c r="F8" s="127"/>
      <c r="G8" s="435"/>
      <c r="H8" s="436"/>
    </row>
    <row r="9" spans="1:8" x14ac:dyDescent="0.25">
      <c r="A9" s="43">
        <v>70101</v>
      </c>
      <c r="B9" s="200">
        <v>80101</v>
      </c>
      <c r="C9" s="126">
        <v>2</v>
      </c>
      <c r="D9" s="127" t="s">
        <v>585</v>
      </c>
      <c r="E9" s="206">
        <f>E10+E86+E95</f>
        <v>0</v>
      </c>
      <c r="F9" s="206">
        <f>F10+F86+F95</f>
        <v>0</v>
      </c>
      <c r="G9" s="443">
        <f>G10+G86+G95</f>
        <v>31795758400</v>
      </c>
      <c r="H9" s="443">
        <f>H10+H86+H95</f>
        <v>28691903567.709999</v>
      </c>
    </row>
    <row r="10" spans="1:8" x14ac:dyDescent="0.25">
      <c r="A10" s="43">
        <v>70101</v>
      </c>
      <c r="B10" s="200">
        <v>80101</v>
      </c>
      <c r="C10" s="315">
        <v>21</v>
      </c>
      <c r="D10" s="127" t="s">
        <v>380</v>
      </c>
      <c r="E10" s="206">
        <f>SUM(E73,E68,E63,E11)</f>
        <v>0</v>
      </c>
      <c r="F10" s="206">
        <f>SUM(F73,F68,F63,F11)</f>
        <v>0</v>
      </c>
      <c r="G10" s="443">
        <f>SUM(G73,G68,G63,G11)</f>
        <v>31795758400</v>
      </c>
      <c r="H10" s="443">
        <f>SUM(H73,H68,H63,H11)</f>
        <v>28691903567.709999</v>
      </c>
    </row>
    <row r="11" spans="1:8" x14ac:dyDescent="0.25">
      <c r="A11" s="43">
        <v>70101</v>
      </c>
      <c r="B11" s="200">
        <v>80101</v>
      </c>
      <c r="C11" s="315">
        <v>210</v>
      </c>
      <c r="D11" s="127" t="s">
        <v>382</v>
      </c>
      <c r="E11" s="206">
        <f>SUM(E12,E18,E24,E29,E37,E41,E46,E50,E60)</f>
        <v>0</v>
      </c>
      <c r="F11" s="206">
        <f>SUM(F12,F18,F24,F29,F37,F41,F46,F50,F60)</f>
        <v>0</v>
      </c>
      <c r="G11" s="443">
        <f>SUM(G12,G18,G24,G29,G37,G41,G46,G50,G60)</f>
        <v>30743661200</v>
      </c>
      <c r="H11" s="443">
        <f>SUM(H12,H18,H24,H29,H37,H41,H46,H50,H60)</f>
        <v>27990982642.709999</v>
      </c>
    </row>
    <row r="12" spans="1:8" x14ac:dyDescent="0.25">
      <c r="A12" s="43">
        <v>70101</v>
      </c>
      <c r="B12" s="200">
        <v>80101</v>
      </c>
      <c r="C12" s="315">
        <v>2101</v>
      </c>
      <c r="D12" s="127" t="s">
        <v>384</v>
      </c>
      <c r="E12" s="206">
        <f>SUM(E13:E17)</f>
        <v>0</v>
      </c>
      <c r="F12" s="206">
        <f>SUM(F13:F17)</f>
        <v>0</v>
      </c>
      <c r="G12" s="443">
        <f>SUM(G13:G17)</f>
        <v>13415411200</v>
      </c>
      <c r="H12" s="443">
        <f>SUM(H13:H17)</f>
        <v>13407095903.860001</v>
      </c>
    </row>
    <row r="13" spans="1:8" x14ac:dyDescent="0.25">
      <c r="A13" s="43">
        <v>70101</v>
      </c>
      <c r="B13" s="200">
        <v>80101</v>
      </c>
      <c r="C13" s="308">
        <v>210101</v>
      </c>
      <c r="D13" s="202" t="s">
        <v>547</v>
      </c>
      <c r="E13" s="207"/>
      <c r="F13" s="207"/>
      <c r="G13" s="438">
        <v>11030235000</v>
      </c>
      <c r="H13" s="438">
        <v>10922923832.77</v>
      </c>
    </row>
    <row r="14" spans="1:8" x14ac:dyDescent="0.25">
      <c r="A14" s="43">
        <v>70101</v>
      </c>
      <c r="B14" s="200">
        <v>80101</v>
      </c>
      <c r="C14" s="308">
        <v>210102</v>
      </c>
      <c r="D14" s="202" t="s">
        <v>387</v>
      </c>
      <c r="E14" s="207"/>
      <c r="F14" s="207"/>
      <c r="G14" s="438">
        <v>806925000</v>
      </c>
      <c r="H14" s="438">
        <v>830543636.65999997</v>
      </c>
    </row>
    <row r="15" spans="1:8" x14ac:dyDescent="0.25">
      <c r="A15" s="43">
        <v>70101</v>
      </c>
      <c r="B15" s="200">
        <v>80101</v>
      </c>
      <c r="C15" s="308">
        <v>210103</v>
      </c>
      <c r="D15" s="202" t="s">
        <v>548</v>
      </c>
      <c r="E15" s="207"/>
      <c r="F15" s="207"/>
      <c r="G15" s="438">
        <v>648286200</v>
      </c>
      <c r="H15" s="438">
        <v>649628967.36000001</v>
      </c>
    </row>
    <row r="16" spans="1:8" x14ac:dyDescent="0.25">
      <c r="A16" s="43">
        <v>70101</v>
      </c>
      <c r="B16" s="200">
        <v>80101</v>
      </c>
      <c r="C16" s="308">
        <v>210104</v>
      </c>
      <c r="D16" s="202" t="s">
        <v>549</v>
      </c>
      <c r="E16" s="207"/>
      <c r="F16" s="207"/>
      <c r="G16" s="438"/>
      <c r="H16" s="438"/>
    </row>
    <row r="17" spans="1:8" x14ac:dyDescent="0.25">
      <c r="A17" s="43">
        <v>70101</v>
      </c>
      <c r="B17" s="200">
        <v>80101</v>
      </c>
      <c r="C17" s="308">
        <v>210105</v>
      </c>
      <c r="D17" s="202" t="s">
        <v>391</v>
      </c>
      <c r="E17" s="207"/>
      <c r="F17" s="207"/>
      <c r="G17" s="438">
        <v>929965000</v>
      </c>
      <c r="H17" s="438">
        <v>1003999467.0700001</v>
      </c>
    </row>
    <row r="18" spans="1:8" x14ac:dyDescent="0.25">
      <c r="A18" s="43">
        <v>70101</v>
      </c>
      <c r="B18" s="200">
        <v>80101</v>
      </c>
      <c r="C18" s="315">
        <v>2102</v>
      </c>
      <c r="D18" s="127" t="s">
        <v>393</v>
      </c>
      <c r="E18" s="206">
        <f>SUM(E19:E23)</f>
        <v>0</v>
      </c>
      <c r="F18" s="206">
        <f>SUM(F19:F23)</f>
        <v>0</v>
      </c>
      <c r="G18" s="437">
        <f>SUM(G19:G23)</f>
        <v>1452123100</v>
      </c>
      <c r="H18" s="437">
        <f>SUM(H19:H23)</f>
        <v>1441669897.7200003</v>
      </c>
    </row>
    <row r="19" spans="1:8" x14ac:dyDescent="0.25">
      <c r="A19" s="43">
        <v>70101</v>
      </c>
      <c r="B19" s="200">
        <v>80101</v>
      </c>
      <c r="C19" s="308">
        <v>210201</v>
      </c>
      <c r="D19" s="202" t="s">
        <v>395</v>
      </c>
      <c r="E19" s="207"/>
      <c r="F19" s="207"/>
      <c r="G19" s="438">
        <v>947527500</v>
      </c>
      <c r="H19" s="438">
        <v>1092156709.8299999</v>
      </c>
    </row>
    <row r="20" spans="1:8" x14ac:dyDescent="0.25">
      <c r="A20" s="43">
        <v>70101</v>
      </c>
      <c r="B20" s="200">
        <v>80101</v>
      </c>
      <c r="C20" s="308">
        <v>210202</v>
      </c>
      <c r="D20" s="202" t="s">
        <v>397</v>
      </c>
      <c r="E20" s="207"/>
      <c r="F20" s="207"/>
      <c r="G20" s="438">
        <v>100920300</v>
      </c>
      <c r="H20" s="438">
        <v>66164860.719999999</v>
      </c>
    </row>
    <row r="21" spans="1:8" x14ac:dyDescent="0.25">
      <c r="A21" s="43">
        <v>70101</v>
      </c>
      <c r="B21" s="200">
        <v>80101</v>
      </c>
      <c r="C21" s="308">
        <v>210203</v>
      </c>
      <c r="D21" s="202" t="s">
        <v>399</v>
      </c>
      <c r="E21" s="207"/>
      <c r="F21" s="207"/>
      <c r="G21" s="438">
        <v>126147200</v>
      </c>
      <c r="H21" s="438">
        <v>89128999.900000006</v>
      </c>
    </row>
    <row r="22" spans="1:8" x14ac:dyDescent="0.25">
      <c r="A22" s="43">
        <v>70101</v>
      </c>
      <c r="B22" s="200">
        <v>80101</v>
      </c>
      <c r="C22" s="308">
        <v>210204</v>
      </c>
      <c r="D22" s="202" t="s">
        <v>401</v>
      </c>
      <c r="E22" s="207"/>
      <c r="F22" s="207"/>
      <c r="G22" s="438">
        <v>25230900</v>
      </c>
      <c r="H22" s="438">
        <v>21288941.640000001</v>
      </c>
    </row>
    <row r="23" spans="1:8" x14ac:dyDescent="0.25">
      <c r="A23" s="43">
        <v>70101</v>
      </c>
      <c r="B23" s="200">
        <v>80101</v>
      </c>
      <c r="C23" s="308">
        <v>210205</v>
      </c>
      <c r="D23" s="202" t="s">
        <v>403</v>
      </c>
      <c r="E23" s="207"/>
      <c r="F23" s="207"/>
      <c r="G23" s="438">
        <v>252297200</v>
      </c>
      <c r="H23" s="438">
        <v>172930385.63</v>
      </c>
    </row>
    <row r="24" spans="1:8" x14ac:dyDescent="0.25">
      <c r="A24" s="43">
        <v>70101</v>
      </c>
      <c r="B24" s="200">
        <v>80101</v>
      </c>
      <c r="C24" s="315">
        <v>2103</v>
      </c>
      <c r="D24" s="127" t="s">
        <v>405</v>
      </c>
      <c r="E24" s="206">
        <f>SUM(E25:E28)</f>
        <v>0</v>
      </c>
      <c r="F24" s="206">
        <f>SUM(F25:F28)</f>
        <v>0</v>
      </c>
      <c r="G24" s="437">
        <f>SUM(G25:G28)</f>
        <v>873175600</v>
      </c>
      <c r="H24" s="437">
        <f>SUM(H25:H28)</f>
        <v>804280084.38</v>
      </c>
    </row>
    <row r="25" spans="1:8" x14ac:dyDescent="0.25">
      <c r="A25" s="43">
        <v>70101</v>
      </c>
      <c r="B25" s="200">
        <v>80101</v>
      </c>
      <c r="C25" s="308">
        <v>210301</v>
      </c>
      <c r="D25" s="202" t="s">
        <v>407</v>
      </c>
      <c r="E25" s="207"/>
      <c r="F25" s="207"/>
      <c r="G25" s="438">
        <v>138130700</v>
      </c>
      <c r="H25" s="438">
        <v>144965518</v>
      </c>
    </row>
    <row r="26" spans="1:8" x14ac:dyDescent="0.25">
      <c r="A26" s="43">
        <v>70101</v>
      </c>
      <c r="B26" s="200">
        <v>80101</v>
      </c>
      <c r="C26" s="308">
        <v>210302</v>
      </c>
      <c r="D26" s="202" t="s">
        <v>409</v>
      </c>
      <c r="E26" s="207"/>
      <c r="F26" s="207"/>
      <c r="G26" s="438">
        <v>240974400</v>
      </c>
      <c r="H26" s="438">
        <v>206941384</v>
      </c>
    </row>
    <row r="27" spans="1:8" x14ac:dyDescent="0.25">
      <c r="A27" s="43">
        <v>70101</v>
      </c>
      <c r="B27" s="200">
        <v>80101</v>
      </c>
      <c r="C27" s="308">
        <v>210303</v>
      </c>
      <c r="D27" s="202" t="s">
        <v>411</v>
      </c>
      <c r="E27" s="207"/>
      <c r="F27" s="207"/>
      <c r="G27" s="438">
        <v>41553400</v>
      </c>
      <c r="H27" s="438">
        <v>31170364</v>
      </c>
    </row>
    <row r="28" spans="1:8" x14ac:dyDescent="0.25">
      <c r="A28" s="43">
        <v>70101</v>
      </c>
      <c r="B28" s="200">
        <v>80101</v>
      </c>
      <c r="C28" s="308">
        <v>210304</v>
      </c>
      <c r="D28" s="202" t="s">
        <v>413</v>
      </c>
      <c r="E28" s="207"/>
      <c r="F28" s="207"/>
      <c r="G28" s="438">
        <v>452517100</v>
      </c>
      <c r="H28" s="438">
        <v>421202818.38</v>
      </c>
    </row>
    <row r="29" spans="1:8" x14ac:dyDescent="0.25">
      <c r="A29" s="43">
        <v>70101</v>
      </c>
      <c r="B29" s="200">
        <v>80101</v>
      </c>
      <c r="C29" s="315">
        <v>2104</v>
      </c>
      <c r="D29" s="127" t="s">
        <v>415</v>
      </c>
      <c r="E29" s="206">
        <f>SUM(E30:E36)</f>
        <v>0</v>
      </c>
      <c r="F29" s="206">
        <f>SUM(F30:F36)</f>
        <v>0</v>
      </c>
      <c r="G29" s="437">
        <f>SUM(G30:G36)</f>
        <v>743103700</v>
      </c>
      <c r="H29" s="437">
        <f>SUM(H30:H36)</f>
        <v>672060486.48999989</v>
      </c>
    </row>
    <row r="30" spans="1:8" x14ac:dyDescent="0.25">
      <c r="A30" s="43">
        <v>70101</v>
      </c>
      <c r="B30" s="200">
        <v>80101</v>
      </c>
      <c r="C30" s="308">
        <v>210401</v>
      </c>
      <c r="D30" s="202" t="s">
        <v>417</v>
      </c>
      <c r="E30" s="207"/>
      <c r="F30" s="207"/>
      <c r="G30" s="438">
        <v>285709600</v>
      </c>
      <c r="H30" s="438">
        <v>282284722.08999997</v>
      </c>
    </row>
    <row r="31" spans="1:8" x14ac:dyDescent="0.25">
      <c r="A31" s="43">
        <v>70101</v>
      </c>
      <c r="B31" s="200">
        <v>80101</v>
      </c>
      <c r="C31" s="308">
        <v>210402</v>
      </c>
      <c r="D31" s="202" t="s">
        <v>419</v>
      </c>
      <c r="E31" s="207"/>
      <c r="F31" s="207"/>
      <c r="G31" s="438">
        <v>97543100</v>
      </c>
      <c r="H31" s="438">
        <v>92001506.079999998</v>
      </c>
    </row>
    <row r="32" spans="1:8" x14ac:dyDescent="0.25">
      <c r="A32" s="43">
        <v>70101</v>
      </c>
      <c r="B32" s="200">
        <v>80101</v>
      </c>
      <c r="C32" s="308">
        <v>210403</v>
      </c>
      <c r="D32" s="202" t="s">
        <v>421</v>
      </c>
      <c r="E32" s="207"/>
      <c r="F32" s="207"/>
      <c r="G32" s="438">
        <v>198876000</v>
      </c>
      <c r="H32" s="438">
        <v>202235582.94</v>
      </c>
    </row>
    <row r="33" spans="1:8" x14ac:dyDescent="0.25">
      <c r="A33" s="43">
        <v>70101</v>
      </c>
      <c r="B33" s="200">
        <v>80101</v>
      </c>
      <c r="C33" s="308">
        <v>210404</v>
      </c>
      <c r="D33" s="202" t="s">
        <v>423</v>
      </c>
      <c r="E33" s="207"/>
      <c r="F33" s="207"/>
      <c r="G33" s="438">
        <v>5377500</v>
      </c>
      <c r="H33" s="438">
        <v>2006900</v>
      </c>
    </row>
    <row r="34" spans="1:8" x14ac:dyDescent="0.25">
      <c r="A34" s="43">
        <v>70101</v>
      </c>
      <c r="B34" s="200">
        <v>80101</v>
      </c>
      <c r="C34" s="308">
        <v>210405</v>
      </c>
      <c r="D34" s="202" t="s">
        <v>425</v>
      </c>
      <c r="E34" s="207"/>
      <c r="F34" s="207"/>
      <c r="G34" s="438">
        <v>7607500</v>
      </c>
      <c r="H34" s="438">
        <v>6646000</v>
      </c>
    </row>
    <row r="35" spans="1:8" x14ac:dyDescent="0.25">
      <c r="A35" s="43">
        <v>70101</v>
      </c>
      <c r="B35" s="200">
        <v>80101</v>
      </c>
      <c r="C35" s="308">
        <v>210406</v>
      </c>
      <c r="D35" s="202" t="s">
        <v>427</v>
      </c>
      <c r="E35" s="207"/>
      <c r="F35" s="207"/>
      <c r="G35" s="438">
        <v>147990000</v>
      </c>
      <c r="H35" s="438">
        <v>86885775.379999995</v>
      </c>
    </row>
    <row r="36" spans="1:8" x14ac:dyDescent="0.25">
      <c r="A36" s="43">
        <v>70101</v>
      </c>
      <c r="B36" s="200">
        <v>80101</v>
      </c>
      <c r="C36" s="163">
        <v>210407</v>
      </c>
      <c r="D36" s="55" t="s">
        <v>1350</v>
      </c>
      <c r="E36" s="207"/>
      <c r="F36" s="207"/>
      <c r="G36" s="438">
        <v>0</v>
      </c>
      <c r="H36" s="438">
        <v>0</v>
      </c>
    </row>
    <row r="37" spans="1:8" x14ac:dyDescent="0.25">
      <c r="A37" s="43">
        <v>70101</v>
      </c>
      <c r="B37" s="200">
        <v>80101</v>
      </c>
      <c r="C37" s="315">
        <v>2105</v>
      </c>
      <c r="D37" s="127" t="s">
        <v>429</v>
      </c>
      <c r="E37" s="206">
        <f>SUM(E38:E40)</f>
        <v>0</v>
      </c>
      <c r="F37" s="206">
        <f>SUM(F38:F40)</f>
        <v>0</v>
      </c>
      <c r="G37" s="437">
        <f>SUM(G38:G40)</f>
        <v>0</v>
      </c>
      <c r="H37" s="437">
        <f>SUM(H38:H40)</f>
        <v>0</v>
      </c>
    </row>
    <row r="38" spans="1:8" x14ac:dyDescent="0.25">
      <c r="A38" s="43">
        <v>70101</v>
      </c>
      <c r="B38" s="200">
        <v>80101</v>
      </c>
      <c r="C38" s="308">
        <v>210501</v>
      </c>
      <c r="D38" s="202" t="s">
        <v>431</v>
      </c>
      <c r="E38" s="207"/>
      <c r="F38" s="207"/>
      <c r="G38" s="438"/>
      <c r="H38" s="438"/>
    </row>
    <row r="39" spans="1:8" x14ac:dyDescent="0.25">
      <c r="A39" s="43">
        <v>70101</v>
      </c>
      <c r="B39" s="200">
        <v>80101</v>
      </c>
      <c r="C39" s="308">
        <v>210502</v>
      </c>
      <c r="D39" s="202" t="s">
        <v>433</v>
      </c>
      <c r="E39" s="207"/>
      <c r="F39" s="207"/>
      <c r="G39" s="438"/>
      <c r="H39" s="438"/>
    </row>
    <row r="40" spans="1:8" x14ac:dyDescent="0.25">
      <c r="A40" s="43">
        <v>70101</v>
      </c>
      <c r="B40" s="200">
        <v>80101</v>
      </c>
      <c r="C40" s="308">
        <v>210503</v>
      </c>
      <c r="D40" s="202" t="s">
        <v>435</v>
      </c>
      <c r="E40" s="207"/>
      <c r="F40" s="207"/>
      <c r="G40" s="438"/>
      <c r="H40" s="438"/>
    </row>
    <row r="41" spans="1:8" x14ac:dyDescent="0.25">
      <c r="A41" s="43">
        <v>70101</v>
      </c>
      <c r="B41" s="200">
        <v>80101</v>
      </c>
      <c r="C41" s="315">
        <v>2106</v>
      </c>
      <c r="D41" s="127" t="s">
        <v>437</v>
      </c>
      <c r="E41" s="206">
        <f>SUM(E42:E45)</f>
        <v>0</v>
      </c>
      <c r="F41" s="206">
        <f>SUM(F42:F45)</f>
        <v>0</v>
      </c>
      <c r="G41" s="437">
        <f>SUM(G42:G45)</f>
        <v>128293600</v>
      </c>
      <c r="H41" s="437">
        <f>SUM(H42:H45)</f>
        <v>108066967</v>
      </c>
    </row>
    <row r="42" spans="1:8" x14ac:dyDescent="0.25">
      <c r="A42" s="43">
        <v>70101</v>
      </c>
      <c r="B42" s="200">
        <v>80101</v>
      </c>
      <c r="C42" s="308">
        <v>210601</v>
      </c>
      <c r="D42" s="202" t="s">
        <v>439</v>
      </c>
      <c r="E42" s="207"/>
      <c r="F42" s="207"/>
      <c r="G42" s="438">
        <v>44918800</v>
      </c>
      <c r="H42" s="438">
        <v>39846646</v>
      </c>
    </row>
    <row r="43" spans="1:8" x14ac:dyDescent="0.25">
      <c r="A43" s="43">
        <v>70101</v>
      </c>
      <c r="B43" s="200">
        <v>80101</v>
      </c>
      <c r="C43" s="308">
        <v>210602</v>
      </c>
      <c r="D43" s="202" t="s">
        <v>441</v>
      </c>
      <c r="E43" s="207"/>
      <c r="F43" s="207"/>
      <c r="G43" s="438"/>
      <c r="H43" s="438"/>
    </row>
    <row r="44" spans="1:8" x14ac:dyDescent="0.25">
      <c r="A44" s="43">
        <v>70101</v>
      </c>
      <c r="B44" s="200">
        <v>80101</v>
      </c>
      <c r="C44" s="308">
        <v>210603</v>
      </c>
      <c r="D44" s="202" t="s">
        <v>443</v>
      </c>
      <c r="E44" s="207"/>
      <c r="F44" s="207"/>
      <c r="G44" s="438"/>
      <c r="H44" s="438"/>
    </row>
    <row r="45" spans="1:8" x14ac:dyDescent="0.25">
      <c r="A45" s="43">
        <v>70101</v>
      </c>
      <c r="B45" s="200">
        <v>80101</v>
      </c>
      <c r="C45" s="308">
        <v>210604</v>
      </c>
      <c r="D45" s="202" t="s">
        <v>445</v>
      </c>
      <c r="E45" s="207"/>
      <c r="F45" s="207"/>
      <c r="G45" s="438">
        <v>83374800</v>
      </c>
      <c r="H45" s="438">
        <v>68220321</v>
      </c>
    </row>
    <row r="46" spans="1:8" x14ac:dyDescent="0.25">
      <c r="A46" s="43">
        <v>70101</v>
      </c>
      <c r="B46" s="200">
        <v>80101</v>
      </c>
      <c r="C46" s="126">
        <v>2107</v>
      </c>
      <c r="D46" s="127" t="s">
        <v>446</v>
      </c>
      <c r="E46" s="206">
        <f>SUM(E47:E49)</f>
        <v>0</v>
      </c>
      <c r="F46" s="206">
        <f>SUM(F47:F49)</f>
        <v>0</v>
      </c>
      <c r="G46" s="437">
        <f>SUM(G47:G49)</f>
        <v>155576600</v>
      </c>
      <c r="H46" s="437">
        <f>SUM(H47:H49)</f>
        <v>109780870</v>
      </c>
    </row>
    <row r="47" spans="1:8" x14ac:dyDescent="0.25">
      <c r="A47" s="43">
        <v>70101</v>
      </c>
      <c r="B47" s="200">
        <v>80101</v>
      </c>
      <c r="C47" s="308">
        <v>210701</v>
      </c>
      <c r="D47" s="202" t="s">
        <v>448</v>
      </c>
      <c r="E47" s="207"/>
      <c r="F47" s="207"/>
      <c r="G47" s="438">
        <v>18307200</v>
      </c>
      <c r="H47" s="438"/>
    </row>
    <row r="48" spans="1:8" x14ac:dyDescent="0.25">
      <c r="A48" s="43">
        <v>70101</v>
      </c>
      <c r="B48" s="200">
        <v>80101</v>
      </c>
      <c r="C48" s="308">
        <v>210702</v>
      </c>
      <c r="D48" s="202" t="s">
        <v>450</v>
      </c>
      <c r="E48" s="207"/>
      <c r="F48" s="207"/>
      <c r="G48" s="438">
        <v>137269400</v>
      </c>
      <c r="H48" s="438">
        <v>109780870</v>
      </c>
    </row>
    <row r="49" spans="1:8" x14ac:dyDescent="0.25">
      <c r="A49" s="43">
        <v>70101</v>
      </c>
      <c r="B49" s="200">
        <v>80101</v>
      </c>
      <c r="C49" s="308">
        <v>210703</v>
      </c>
      <c r="D49" s="202" t="s">
        <v>452</v>
      </c>
      <c r="E49" s="207"/>
      <c r="F49" s="207"/>
      <c r="G49" s="438"/>
      <c r="H49" s="438"/>
    </row>
    <row r="50" spans="1:8" x14ac:dyDescent="0.25">
      <c r="A50" s="43">
        <v>70101</v>
      </c>
      <c r="B50" s="200">
        <v>80101</v>
      </c>
      <c r="C50" s="315">
        <v>2108</v>
      </c>
      <c r="D50" s="127" t="s">
        <v>454</v>
      </c>
      <c r="E50" s="206">
        <f>SUM(E51:E59)</f>
        <v>0</v>
      </c>
      <c r="F50" s="206">
        <f>SUM(F51:F59)</f>
        <v>0</v>
      </c>
      <c r="G50" s="437">
        <f>SUM(G51:G59)</f>
        <v>12877913600</v>
      </c>
      <c r="H50" s="437">
        <f>SUM(H51:H59)</f>
        <v>10241334895.26</v>
      </c>
    </row>
    <row r="51" spans="1:8" x14ac:dyDescent="0.25">
      <c r="A51" s="43">
        <v>70101</v>
      </c>
      <c r="B51" s="200">
        <v>80101</v>
      </c>
      <c r="C51" s="308">
        <v>210801</v>
      </c>
      <c r="D51" s="202" t="s">
        <v>456</v>
      </c>
      <c r="E51" s="207"/>
      <c r="F51" s="207"/>
      <c r="G51" s="438">
        <v>9143901100</v>
      </c>
      <c r="H51" s="438">
        <v>6521286892</v>
      </c>
    </row>
    <row r="52" spans="1:8" x14ac:dyDescent="0.25">
      <c r="A52" s="43">
        <v>70101</v>
      </c>
      <c r="B52" s="200">
        <v>80101</v>
      </c>
      <c r="C52" s="308">
        <v>210802</v>
      </c>
      <c r="D52" s="202" t="s">
        <v>550</v>
      </c>
      <c r="E52" s="207"/>
      <c r="F52" s="207"/>
      <c r="G52" s="438">
        <v>4721700</v>
      </c>
      <c r="H52" s="438">
        <v>4950000</v>
      </c>
    </row>
    <row r="53" spans="1:8" x14ac:dyDescent="0.25">
      <c r="A53" s="43">
        <v>70101</v>
      </c>
      <c r="B53" s="200">
        <v>80101</v>
      </c>
      <c r="C53" s="308">
        <v>210803</v>
      </c>
      <c r="D53" s="202" t="s">
        <v>459</v>
      </c>
      <c r="E53" s="207"/>
      <c r="F53" s="207"/>
      <c r="G53" s="438">
        <v>25153300</v>
      </c>
      <c r="H53" s="438">
        <v>18366411.399999999</v>
      </c>
    </row>
    <row r="54" spans="1:8" x14ac:dyDescent="0.25">
      <c r="A54" s="43">
        <v>70101</v>
      </c>
      <c r="B54" s="200">
        <v>80101</v>
      </c>
      <c r="C54" s="308">
        <v>210804</v>
      </c>
      <c r="D54" s="202" t="s">
        <v>461</v>
      </c>
      <c r="E54" s="207"/>
      <c r="F54" s="207"/>
      <c r="G54" s="438">
        <v>7402800</v>
      </c>
      <c r="H54" s="438">
        <v>5672607</v>
      </c>
    </row>
    <row r="55" spans="1:8" x14ac:dyDescent="0.25">
      <c r="A55" s="43">
        <v>70101</v>
      </c>
      <c r="B55" s="200">
        <v>80101</v>
      </c>
      <c r="C55" s="308">
        <v>210805</v>
      </c>
      <c r="D55" s="202" t="s">
        <v>463</v>
      </c>
      <c r="E55" s="207"/>
      <c r="F55" s="207"/>
      <c r="G55" s="438">
        <v>893900</v>
      </c>
      <c r="H55" s="438">
        <v>305000</v>
      </c>
    </row>
    <row r="56" spans="1:8" x14ac:dyDescent="0.25">
      <c r="A56" s="43">
        <v>70101</v>
      </c>
      <c r="B56" s="200">
        <v>80101</v>
      </c>
      <c r="C56" s="308">
        <v>210806</v>
      </c>
      <c r="D56" s="202" t="s">
        <v>465</v>
      </c>
      <c r="E56" s="207"/>
      <c r="F56" s="207"/>
      <c r="G56" s="438">
        <v>12250000</v>
      </c>
      <c r="H56" s="438">
        <v>7993428</v>
      </c>
    </row>
    <row r="57" spans="1:8" x14ac:dyDescent="0.25">
      <c r="A57" s="43">
        <v>70101</v>
      </c>
      <c r="B57" s="200">
        <v>80101</v>
      </c>
      <c r="C57" s="308">
        <v>210807</v>
      </c>
      <c r="D57" s="202" t="s">
        <v>551</v>
      </c>
      <c r="E57" s="207"/>
      <c r="F57" s="207"/>
      <c r="G57" s="438">
        <v>4317200</v>
      </c>
      <c r="H57" s="438"/>
    </row>
    <row r="58" spans="1:8" x14ac:dyDescent="0.25">
      <c r="A58" s="43">
        <v>70101</v>
      </c>
      <c r="B58" s="200">
        <v>80101</v>
      </c>
      <c r="C58" s="308">
        <v>210808</v>
      </c>
      <c r="D58" s="202" t="s">
        <v>468</v>
      </c>
      <c r="E58" s="207"/>
      <c r="F58" s="207"/>
      <c r="G58" s="438">
        <v>280000</v>
      </c>
      <c r="H58" s="438">
        <v>14300</v>
      </c>
    </row>
    <row r="59" spans="1:8" x14ac:dyDescent="0.25">
      <c r="A59" s="43">
        <v>70101</v>
      </c>
      <c r="B59" s="200">
        <v>80101</v>
      </c>
      <c r="C59" s="308">
        <v>210809</v>
      </c>
      <c r="D59" s="202" t="s">
        <v>470</v>
      </c>
      <c r="E59" s="207"/>
      <c r="F59" s="207"/>
      <c r="G59" s="438">
        <v>3678993600</v>
      </c>
      <c r="H59" s="438">
        <v>3682746256.8600001</v>
      </c>
    </row>
    <row r="60" spans="1:8" x14ac:dyDescent="0.25">
      <c r="A60" s="43">
        <v>70101</v>
      </c>
      <c r="B60" s="200">
        <v>80101</v>
      </c>
      <c r="C60" s="315">
        <v>2109</v>
      </c>
      <c r="D60" s="127" t="s">
        <v>472</v>
      </c>
      <c r="E60" s="206">
        <f>SUM(E61:E62)</f>
        <v>0</v>
      </c>
      <c r="F60" s="206">
        <f>SUM(F61:F62)</f>
        <v>0</v>
      </c>
      <c r="G60" s="437">
        <f>SUM(G61:G62)</f>
        <v>1098063800</v>
      </c>
      <c r="H60" s="437">
        <f>SUM(H61:H62)</f>
        <v>1206693538</v>
      </c>
    </row>
    <row r="61" spans="1:8" x14ac:dyDescent="0.25">
      <c r="A61" s="43">
        <v>70101</v>
      </c>
      <c r="B61" s="200">
        <v>80101</v>
      </c>
      <c r="C61" s="308">
        <v>210901</v>
      </c>
      <c r="D61" s="202" t="s">
        <v>474</v>
      </c>
      <c r="E61" s="207"/>
      <c r="F61" s="207"/>
      <c r="G61" s="438">
        <v>984572100</v>
      </c>
      <c r="H61" s="438">
        <v>1113614708</v>
      </c>
    </row>
    <row r="62" spans="1:8" x14ac:dyDescent="0.25">
      <c r="A62" s="43">
        <v>70101</v>
      </c>
      <c r="B62" s="200">
        <v>80101</v>
      </c>
      <c r="C62" s="308">
        <v>210902</v>
      </c>
      <c r="D62" s="202" t="s">
        <v>552</v>
      </c>
      <c r="E62" s="207"/>
      <c r="F62" s="207"/>
      <c r="G62" s="438">
        <v>113491700</v>
      </c>
      <c r="H62" s="438">
        <v>93078830</v>
      </c>
    </row>
    <row r="63" spans="1:8" x14ac:dyDescent="0.25">
      <c r="A63" s="43">
        <v>70101</v>
      </c>
      <c r="B63" s="200">
        <v>80101</v>
      </c>
      <c r="C63" s="315">
        <v>211</v>
      </c>
      <c r="D63" s="127" t="s">
        <v>477</v>
      </c>
      <c r="E63" s="206">
        <f>SUM(E64,E66)</f>
        <v>0</v>
      </c>
      <c r="F63" s="206">
        <f>SUM(F64,F66)</f>
        <v>0</v>
      </c>
      <c r="G63" s="437"/>
      <c r="H63" s="437"/>
    </row>
    <row r="64" spans="1:8" x14ac:dyDescent="0.25">
      <c r="A64" s="43">
        <v>70101</v>
      </c>
      <c r="B64" s="200">
        <v>80101</v>
      </c>
      <c r="C64" s="315">
        <v>2111</v>
      </c>
      <c r="D64" s="127" t="s">
        <v>479</v>
      </c>
      <c r="E64" s="206">
        <f>SUM(E65)</f>
        <v>0</v>
      </c>
      <c r="F64" s="206">
        <f>SUM(F65)</f>
        <v>0</v>
      </c>
      <c r="G64" s="437"/>
      <c r="H64" s="437"/>
    </row>
    <row r="65" spans="1:8" x14ac:dyDescent="0.25">
      <c r="A65" s="43">
        <v>70101</v>
      </c>
      <c r="B65" s="200">
        <v>80101</v>
      </c>
      <c r="C65" s="308">
        <v>211101</v>
      </c>
      <c r="D65" s="202" t="s">
        <v>481</v>
      </c>
      <c r="E65" s="202"/>
      <c r="F65" s="202"/>
      <c r="G65" s="438"/>
      <c r="H65" s="438"/>
    </row>
    <row r="66" spans="1:8" x14ac:dyDescent="0.25">
      <c r="A66" s="43">
        <v>70101</v>
      </c>
      <c r="B66" s="200">
        <v>80101</v>
      </c>
      <c r="C66" s="315">
        <v>2112</v>
      </c>
      <c r="D66" s="127" t="s">
        <v>483</v>
      </c>
      <c r="E66" s="206">
        <f>SUM(E67)</f>
        <v>0</v>
      </c>
      <c r="F66" s="206">
        <f>SUM(F67)</f>
        <v>0</v>
      </c>
      <c r="G66" s="437">
        <f>SUM(G67)</f>
        <v>0</v>
      </c>
      <c r="H66" s="437">
        <f>SUM(H67)</f>
        <v>0</v>
      </c>
    </row>
    <row r="67" spans="1:8" x14ac:dyDescent="0.25">
      <c r="A67" s="43">
        <v>70101</v>
      </c>
      <c r="B67" s="200">
        <v>80101</v>
      </c>
      <c r="C67" s="308">
        <v>211201</v>
      </c>
      <c r="D67" s="202" t="s">
        <v>485</v>
      </c>
      <c r="E67" s="202"/>
      <c r="F67" s="202"/>
      <c r="G67" s="438"/>
      <c r="H67" s="438"/>
    </row>
    <row r="68" spans="1:8" x14ac:dyDescent="0.25">
      <c r="A68" s="43">
        <v>70101</v>
      </c>
      <c r="B68" s="200">
        <v>80101</v>
      </c>
      <c r="C68" s="315">
        <v>212</v>
      </c>
      <c r="D68" s="127" t="s">
        <v>487</v>
      </c>
      <c r="E68" s="206">
        <f>SUM(E69,E71)</f>
        <v>0</v>
      </c>
      <c r="F68" s="206">
        <f>SUM(F69,F71)</f>
        <v>0</v>
      </c>
      <c r="G68" s="437">
        <f>SUM(G69,G71)</f>
        <v>0</v>
      </c>
      <c r="H68" s="437">
        <f t="shared" ref="H68" si="0">SUM(H69,H71)</f>
        <v>0</v>
      </c>
    </row>
    <row r="69" spans="1:8" x14ac:dyDescent="0.25">
      <c r="A69" s="43">
        <v>70101</v>
      </c>
      <c r="B69" s="200">
        <v>80101</v>
      </c>
      <c r="C69" s="315">
        <v>2121</v>
      </c>
      <c r="D69" s="127" t="s">
        <v>489</v>
      </c>
      <c r="E69" s="206">
        <f>SUM(E70)</f>
        <v>0</v>
      </c>
      <c r="F69" s="206">
        <f>SUM(F70)</f>
        <v>0</v>
      </c>
      <c r="G69" s="437">
        <f>SUM(G70)</f>
        <v>0</v>
      </c>
      <c r="H69" s="437">
        <f>SUM(H70)</f>
        <v>0</v>
      </c>
    </row>
    <row r="70" spans="1:8" x14ac:dyDescent="0.25">
      <c r="A70" s="43">
        <v>70101</v>
      </c>
      <c r="B70" s="200">
        <v>80101</v>
      </c>
      <c r="C70" s="308">
        <v>212101</v>
      </c>
      <c r="D70" s="202" t="s">
        <v>491</v>
      </c>
      <c r="E70" s="202"/>
      <c r="F70" s="202"/>
      <c r="G70" s="438"/>
      <c r="H70" s="438"/>
    </row>
    <row r="71" spans="1:8" x14ac:dyDescent="0.25">
      <c r="A71" s="43">
        <v>70101</v>
      </c>
      <c r="B71" s="200">
        <v>80101</v>
      </c>
      <c r="C71" s="315">
        <v>2122</v>
      </c>
      <c r="D71" s="127" t="s">
        <v>493</v>
      </c>
      <c r="E71" s="206">
        <f>SUM(E72)</f>
        <v>0</v>
      </c>
      <c r="F71" s="206">
        <f>SUM(F72)</f>
        <v>0</v>
      </c>
      <c r="G71" s="437">
        <f>SUM(G72)</f>
        <v>0</v>
      </c>
      <c r="H71" s="437">
        <f t="shared" ref="H71" si="1">SUM(H72)</f>
        <v>0</v>
      </c>
    </row>
    <row r="72" spans="1:8" x14ac:dyDescent="0.25">
      <c r="A72" s="43">
        <v>70101</v>
      </c>
      <c r="B72" s="200">
        <v>80101</v>
      </c>
      <c r="C72" s="308">
        <v>212201</v>
      </c>
      <c r="D72" s="202" t="s">
        <v>495</v>
      </c>
      <c r="E72" s="202"/>
      <c r="F72" s="202"/>
      <c r="G72" s="438"/>
      <c r="H72" s="438"/>
    </row>
    <row r="73" spans="1:8" x14ac:dyDescent="0.25">
      <c r="A73" s="43">
        <v>70101</v>
      </c>
      <c r="B73" s="200">
        <v>80101</v>
      </c>
      <c r="C73" s="315">
        <v>213</v>
      </c>
      <c r="D73" s="127" t="s">
        <v>497</v>
      </c>
      <c r="E73" s="206">
        <f>SUM(E74,E77)</f>
        <v>0</v>
      </c>
      <c r="F73" s="206">
        <f>SUM(F74,F77)</f>
        <v>0</v>
      </c>
      <c r="G73" s="437">
        <f>SUM(G74,G77)</f>
        <v>1052097200</v>
      </c>
      <c r="H73" s="437">
        <f>SUM(H74,H77)</f>
        <v>700920925</v>
      </c>
    </row>
    <row r="74" spans="1:8" x14ac:dyDescent="0.25">
      <c r="A74" s="43">
        <v>70101</v>
      </c>
      <c r="B74" s="200">
        <v>80101</v>
      </c>
      <c r="C74" s="315">
        <v>2131</v>
      </c>
      <c r="D74" s="127" t="s">
        <v>499</v>
      </c>
      <c r="E74" s="206"/>
      <c r="F74" s="206"/>
      <c r="G74" s="437">
        <f>SUM(G75:G76)</f>
        <v>16170000</v>
      </c>
      <c r="H74" s="437">
        <f>SUM(H75:H76)</f>
        <v>0</v>
      </c>
    </row>
    <row r="75" spans="1:8" x14ac:dyDescent="0.25">
      <c r="A75" s="43">
        <v>70101</v>
      </c>
      <c r="B75" s="200">
        <v>80101</v>
      </c>
      <c r="C75" s="308">
        <v>213101</v>
      </c>
      <c r="D75" s="202" t="s">
        <v>501</v>
      </c>
      <c r="E75" s="369"/>
      <c r="F75" s="369"/>
      <c r="G75" s="438">
        <v>16170000</v>
      </c>
      <c r="H75" s="438"/>
    </row>
    <row r="76" spans="1:8" x14ac:dyDescent="0.25">
      <c r="A76" s="43">
        <v>70101</v>
      </c>
      <c r="B76" s="200">
        <v>80101</v>
      </c>
      <c r="C76" s="308">
        <v>213102</v>
      </c>
      <c r="D76" s="202" t="s">
        <v>503</v>
      </c>
      <c r="E76" s="202"/>
      <c r="F76" s="202"/>
      <c r="G76" s="438"/>
      <c r="H76" s="438"/>
    </row>
    <row r="77" spans="1:8" x14ac:dyDescent="0.25">
      <c r="A77" s="43">
        <v>70101</v>
      </c>
      <c r="B77" s="200">
        <v>80101</v>
      </c>
      <c r="C77" s="315">
        <v>2132</v>
      </c>
      <c r="D77" s="127" t="s">
        <v>505</v>
      </c>
      <c r="E77" s="206">
        <f>SUM(E78:E85)</f>
        <v>0</v>
      </c>
      <c r="F77" s="206">
        <f>SUM(F78:F85)</f>
        <v>0</v>
      </c>
      <c r="G77" s="437">
        <f>SUM(G78:G85)</f>
        <v>1035927200</v>
      </c>
      <c r="H77" s="437">
        <f t="shared" ref="H77" si="2">SUM(H78:H85)</f>
        <v>700920925</v>
      </c>
    </row>
    <row r="78" spans="1:8" x14ac:dyDescent="0.25">
      <c r="A78" s="43">
        <v>70101</v>
      </c>
      <c r="B78" s="200">
        <v>80101</v>
      </c>
      <c r="C78" s="308">
        <v>213202</v>
      </c>
      <c r="D78" s="202" t="s">
        <v>507</v>
      </c>
      <c r="E78" s="202"/>
      <c r="F78" s="202"/>
      <c r="G78" s="438"/>
      <c r="H78" s="438">
        <v>5261641</v>
      </c>
    </row>
    <row r="79" spans="1:8" x14ac:dyDescent="0.25">
      <c r="A79" s="43">
        <v>70101</v>
      </c>
      <c r="B79" s="200">
        <v>80101</v>
      </c>
      <c r="C79" s="308">
        <v>213203</v>
      </c>
      <c r="D79" s="202" t="s">
        <v>509</v>
      </c>
      <c r="E79" s="202"/>
      <c r="F79" s="202"/>
      <c r="G79" s="438">
        <v>346855900</v>
      </c>
      <c r="H79" s="438">
        <v>257091992</v>
      </c>
    </row>
    <row r="80" spans="1:8" x14ac:dyDescent="0.25">
      <c r="A80" s="43">
        <v>70101</v>
      </c>
      <c r="B80" s="200">
        <v>80101</v>
      </c>
      <c r="C80" s="308">
        <v>213204</v>
      </c>
      <c r="D80" s="202" t="s">
        <v>553</v>
      </c>
      <c r="E80" s="369"/>
      <c r="F80" s="369"/>
      <c r="G80" s="438">
        <v>689071300</v>
      </c>
      <c r="H80" s="438">
        <v>438567292</v>
      </c>
    </row>
    <row r="81" spans="1:8" x14ac:dyDescent="0.25">
      <c r="A81" s="43">
        <v>70101</v>
      </c>
      <c r="B81" s="200">
        <v>80101</v>
      </c>
      <c r="C81" s="308">
        <v>213205</v>
      </c>
      <c r="D81" s="202" t="s">
        <v>512</v>
      </c>
      <c r="E81" s="369"/>
      <c r="F81" s="369"/>
      <c r="G81" s="438"/>
      <c r="H81" s="438"/>
    </row>
    <row r="82" spans="1:8" x14ac:dyDescent="0.25">
      <c r="A82" s="43">
        <v>70101</v>
      </c>
      <c r="B82" s="200">
        <v>80101</v>
      </c>
      <c r="C82" s="308">
        <v>213206</v>
      </c>
      <c r="D82" s="202" t="s">
        <v>514</v>
      </c>
      <c r="E82" s="369"/>
      <c r="F82" s="369"/>
      <c r="G82" s="438"/>
      <c r="H82" s="438"/>
    </row>
    <row r="83" spans="1:8" x14ac:dyDescent="0.25">
      <c r="A83" s="43">
        <v>70101</v>
      </c>
      <c r="B83" s="200">
        <v>80101</v>
      </c>
      <c r="C83" s="308">
        <v>213207</v>
      </c>
      <c r="D83" s="202" t="s">
        <v>516</v>
      </c>
      <c r="E83" s="369"/>
      <c r="F83" s="369"/>
      <c r="G83" s="438"/>
      <c r="H83" s="438"/>
    </row>
    <row r="84" spans="1:8" ht="30" x14ac:dyDescent="0.25">
      <c r="A84" s="43">
        <v>70101</v>
      </c>
      <c r="B84" s="200">
        <v>80101</v>
      </c>
      <c r="C84" s="308">
        <v>213208</v>
      </c>
      <c r="D84" s="55" t="s">
        <v>554</v>
      </c>
      <c r="E84" s="369"/>
      <c r="F84" s="369"/>
      <c r="G84" s="438"/>
      <c r="H84" s="438"/>
    </row>
    <row r="85" spans="1:8" x14ac:dyDescent="0.25">
      <c r="A85" s="43">
        <v>70101</v>
      </c>
      <c r="B85" s="200">
        <v>80101</v>
      </c>
      <c r="C85" s="308">
        <v>213209</v>
      </c>
      <c r="D85" s="202" t="s">
        <v>555</v>
      </c>
      <c r="E85" s="369"/>
      <c r="F85" s="369"/>
      <c r="G85" s="438"/>
      <c r="H85" s="438"/>
    </row>
    <row r="86" spans="1:8" x14ac:dyDescent="0.25">
      <c r="A86" s="43">
        <v>70101</v>
      </c>
      <c r="B86" s="200">
        <v>80101</v>
      </c>
      <c r="C86" s="315">
        <v>22</v>
      </c>
      <c r="D86" s="127" t="s">
        <v>526</v>
      </c>
      <c r="E86" s="288">
        <f>E87+E93</f>
        <v>0</v>
      </c>
      <c r="F86" s="288">
        <f>F87+F93</f>
        <v>0</v>
      </c>
      <c r="G86" s="439">
        <f t="shared" ref="G86:H86" si="3">G87+G93</f>
        <v>0</v>
      </c>
      <c r="H86" s="439">
        <f t="shared" si="3"/>
        <v>0</v>
      </c>
    </row>
    <row r="87" spans="1:8" x14ac:dyDescent="0.25">
      <c r="A87" s="43">
        <v>70101</v>
      </c>
      <c r="B87" s="200">
        <v>80101</v>
      </c>
      <c r="C87" s="307">
        <v>2200</v>
      </c>
      <c r="D87" s="56" t="s">
        <v>1208</v>
      </c>
      <c r="E87" s="265">
        <f>SUM(E88:E92)</f>
        <v>0</v>
      </c>
      <c r="F87" s="265">
        <f>SUM(F88:F92)</f>
        <v>0</v>
      </c>
      <c r="G87" s="375">
        <f t="shared" ref="G87:H87" si="4">SUM(G88:G92)</f>
        <v>0</v>
      </c>
      <c r="H87" s="375">
        <f t="shared" si="4"/>
        <v>0</v>
      </c>
    </row>
    <row r="88" spans="1:8" x14ac:dyDescent="0.25">
      <c r="A88" s="43">
        <v>70101</v>
      </c>
      <c r="B88" s="200">
        <v>80101</v>
      </c>
      <c r="C88" s="308">
        <v>220001</v>
      </c>
      <c r="D88" s="202" t="s">
        <v>528</v>
      </c>
      <c r="E88" s="202"/>
      <c r="F88" s="202"/>
      <c r="G88" s="438"/>
      <c r="H88" s="438"/>
    </row>
    <row r="89" spans="1:8" x14ac:dyDescent="0.25">
      <c r="A89" s="43">
        <v>70101</v>
      </c>
      <c r="B89" s="200">
        <v>80101</v>
      </c>
      <c r="C89" s="308">
        <v>221001</v>
      </c>
      <c r="D89" s="202" t="s">
        <v>530</v>
      </c>
      <c r="E89" s="202"/>
      <c r="F89" s="202"/>
      <c r="G89" s="438"/>
      <c r="H89" s="438"/>
    </row>
    <row r="90" spans="1:8" x14ac:dyDescent="0.25">
      <c r="A90" s="43">
        <v>70101</v>
      </c>
      <c r="B90" s="200">
        <v>80101</v>
      </c>
      <c r="C90" s="308">
        <v>222001</v>
      </c>
      <c r="D90" s="202" t="s">
        <v>532</v>
      </c>
      <c r="E90" s="202"/>
      <c r="F90" s="202"/>
      <c r="G90" s="438"/>
      <c r="H90" s="438"/>
    </row>
    <row r="91" spans="1:8" x14ac:dyDescent="0.25">
      <c r="A91" s="43">
        <v>70101</v>
      </c>
      <c r="B91" s="200">
        <v>80101</v>
      </c>
      <c r="C91" s="308">
        <v>223001</v>
      </c>
      <c r="D91" s="202" t="s">
        <v>534</v>
      </c>
      <c r="E91" s="202"/>
      <c r="F91" s="202"/>
      <c r="G91" s="438"/>
      <c r="H91" s="438"/>
    </row>
    <row r="92" spans="1:8" x14ac:dyDescent="0.25">
      <c r="A92" s="43">
        <v>70101</v>
      </c>
      <c r="B92" s="200">
        <v>80101</v>
      </c>
      <c r="C92" s="308">
        <v>224001</v>
      </c>
      <c r="D92" s="202" t="s">
        <v>536</v>
      </c>
      <c r="E92" s="202"/>
      <c r="F92" s="202"/>
      <c r="G92" s="438"/>
      <c r="H92" s="438"/>
    </row>
    <row r="93" spans="1:8" x14ac:dyDescent="0.25">
      <c r="A93" s="43"/>
      <c r="B93" s="200"/>
      <c r="C93" s="307">
        <v>2260</v>
      </c>
      <c r="D93" s="56" t="s">
        <v>1149</v>
      </c>
      <c r="E93" s="266">
        <f>SUM(E94)</f>
        <v>0</v>
      </c>
      <c r="F93" s="266">
        <f>SUM(F94)</f>
        <v>0</v>
      </c>
      <c r="G93" s="440">
        <f t="shared" ref="G93:H93" si="5">SUM(G94)</f>
        <v>0</v>
      </c>
      <c r="H93" s="440">
        <f t="shared" si="5"/>
        <v>0</v>
      </c>
    </row>
    <row r="94" spans="1:8" x14ac:dyDescent="0.25">
      <c r="A94" s="43"/>
      <c r="B94" s="200"/>
      <c r="C94" s="337">
        <v>226001</v>
      </c>
      <c r="D94" s="164" t="s">
        <v>1351</v>
      </c>
      <c r="E94" s="202"/>
      <c r="F94" s="202"/>
      <c r="G94" s="438"/>
      <c r="H94" s="438"/>
    </row>
    <row r="95" spans="1:8" x14ac:dyDescent="0.25">
      <c r="A95" s="43">
        <v>70101</v>
      </c>
      <c r="B95" s="200">
        <v>80101</v>
      </c>
      <c r="C95" s="315">
        <v>23</v>
      </c>
      <c r="D95" s="127" t="s">
        <v>560</v>
      </c>
      <c r="E95" s="206">
        <f>SUM(E96:E98)</f>
        <v>0</v>
      </c>
      <c r="F95" s="206">
        <f>SUM(F96:F98)</f>
        <v>0</v>
      </c>
      <c r="G95" s="437">
        <f>SUM(G96:G98)</f>
        <v>0</v>
      </c>
      <c r="H95" s="437">
        <f>SUM(H96:H98)</f>
        <v>0</v>
      </c>
    </row>
    <row r="96" spans="1:8" x14ac:dyDescent="0.25">
      <c r="A96" s="43">
        <v>70101</v>
      </c>
      <c r="B96" s="200">
        <v>80101</v>
      </c>
      <c r="C96" s="308">
        <v>230001</v>
      </c>
      <c r="D96" s="202" t="s">
        <v>562</v>
      </c>
      <c r="E96" s="202"/>
      <c r="F96" s="202"/>
      <c r="G96" s="438"/>
      <c r="H96" s="438"/>
    </row>
    <row r="97" spans="1:8" x14ac:dyDescent="0.25">
      <c r="A97" s="43">
        <v>70101</v>
      </c>
      <c r="B97" s="200">
        <v>80101</v>
      </c>
      <c r="C97" s="308">
        <v>231001</v>
      </c>
      <c r="D97" s="202" t="s">
        <v>564</v>
      </c>
      <c r="E97" s="202"/>
      <c r="F97" s="202"/>
      <c r="G97" s="438"/>
      <c r="H97" s="438"/>
    </row>
    <row r="98" spans="1:8" x14ac:dyDescent="0.25">
      <c r="A98" s="43">
        <v>70101</v>
      </c>
      <c r="B98" s="200">
        <v>80101</v>
      </c>
      <c r="C98" s="308">
        <v>232001</v>
      </c>
      <c r="D98" s="202" t="s">
        <v>566</v>
      </c>
      <c r="E98" s="202"/>
      <c r="F98" s="202"/>
      <c r="G98" s="438"/>
      <c r="H98" s="438"/>
    </row>
    <row r="99" spans="1:8" x14ac:dyDescent="0.25">
      <c r="A99" s="43">
        <v>70101</v>
      </c>
      <c r="B99" s="200">
        <v>80101</v>
      </c>
      <c r="C99" s="126"/>
      <c r="D99" s="127" t="s">
        <v>586</v>
      </c>
      <c r="E99" s="206">
        <f>SUM(E100,E105,E108,E112,E117,E120)</f>
        <v>0</v>
      </c>
      <c r="F99" s="206">
        <f t="shared" ref="F99:H99" si="6">SUM(F100,F105,F108,F112,F117,F120)</f>
        <v>0</v>
      </c>
      <c r="G99" s="437">
        <f t="shared" si="6"/>
        <v>31782358400</v>
      </c>
      <c r="H99" s="437">
        <f t="shared" si="6"/>
        <v>28715848367.920002</v>
      </c>
    </row>
    <row r="100" spans="1:8" x14ac:dyDescent="0.25">
      <c r="A100" s="43">
        <v>70101</v>
      </c>
      <c r="B100" s="200">
        <v>80101</v>
      </c>
      <c r="C100" s="315">
        <v>1310</v>
      </c>
      <c r="D100" s="127" t="s">
        <v>587</v>
      </c>
      <c r="E100" s="206">
        <f>SUM(E101:E104)</f>
        <v>0</v>
      </c>
      <c r="F100" s="206">
        <f>SUM(F101:F104)</f>
        <v>0</v>
      </c>
      <c r="G100" s="437">
        <f>SUM(G101:G104)</f>
        <v>31782358400</v>
      </c>
      <c r="H100" s="437">
        <f>SUM(H101:H104)</f>
        <v>28704614031.580002</v>
      </c>
    </row>
    <row r="101" spans="1:8" x14ac:dyDescent="0.25">
      <c r="A101" s="43">
        <v>70101</v>
      </c>
      <c r="B101" s="200">
        <v>80101</v>
      </c>
      <c r="C101" s="308">
        <v>131001</v>
      </c>
      <c r="D101" s="202" t="s">
        <v>589</v>
      </c>
      <c r="E101" s="369"/>
      <c r="F101" s="369"/>
      <c r="G101" s="438">
        <v>31782358400</v>
      </c>
      <c r="H101" s="438">
        <v>28704614031.580002</v>
      </c>
    </row>
    <row r="102" spans="1:8" x14ac:dyDescent="0.25">
      <c r="A102" s="43">
        <v>70101</v>
      </c>
      <c r="B102" s="200">
        <v>80101</v>
      </c>
      <c r="C102" s="308">
        <v>131006</v>
      </c>
      <c r="D102" s="202" t="s">
        <v>363</v>
      </c>
      <c r="E102" s="202"/>
      <c r="F102" s="202"/>
      <c r="G102" s="438"/>
      <c r="H102" s="438"/>
    </row>
    <row r="103" spans="1:8" x14ac:dyDescent="0.25">
      <c r="A103" s="43">
        <v>70101</v>
      </c>
      <c r="B103" s="200">
        <v>80101</v>
      </c>
      <c r="C103" s="308">
        <v>131007</v>
      </c>
      <c r="D103" s="202" t="s">
        <v>364</v>
      </c>
      <c r="E103" s="202"/>
      <c r="F103" s="202"/>
      <c r="G103" s="438"/>
      <c r="H103" s="438"/>
    </row>
    <row r="104" spans="1:8" x14ac:dyDescent="0.25">
      <c r="A104" s="43">
        <v>70101</v>
      </c>
      <c r="B104" s="200">
        <v>80101</v>
      </c>
      <c r="C104" s="308">
        <v>131008</v>
      </c>
      <c r="D104" s="202" t="s">
        <v>365</v>
      </c>
      <c r="E104" s="202"/>
      <c r="F104" s="202"/>
      <c r="G104" s="438"/>
      <c r="H104" s="438"/>
    </row>
    <row r="105" spans="1:8" x14ac:dyDescent="0.25">
      <c r="A105" s="43">
        <v>70101</v>
      </c>
      <c r="B105" s="200">
        <v>80101</v>
      </c>
      <c r="C105" s="315">
        <v>1320</v>
      </c>
      <c r="D105" s="127" t="s">
        <v>593</v>
      </c>
      <c r="E105" s="206">
        <f>SUM(E106:E107)</f>
        <v>0</v>
      </c>
      <c r="F105" s="206">
        <f>SUM(F106:F107)</f>
        <v>0</v>
      </c>
      <c r="G105" s="437">
        <f>SUM(G106:G107)</f>
        <v>0</v>
      </c>
      <c r="H105" s="437">
        <f t="shared" ref="H105" si="7">SUM(H106:H107)</f>
        <v>0</v>
      </c>
    </row>
    <row r="106" spans="1:8" x14ac:dyDescent="0.25">
      <c r="A106" s="43">
        <v>70101</v>
      </c>
      <c r="B106" s="200">
        <v>80101</v>
      </c>
      <c r="C106" s="308">
        <v>132001</v>
      </c>
      <c r="D106" s="202" t="s">
        <v>595</v>
      </c>
      <c r="E106" s="202"/>
      <c r="F106" s="202"/>
      <c r="G106" s="438"/>
      <c r="H106" s="438"/>
    </row>
    <row r="107" spans="1:8" x14ac:dyDescent="0.25">
      <c r="A107" s="43">
        <v>70101</v>
      </c>
      <c r="B107" s="200">
        <v>80101</v>
      </c>
      <c r="C107" s="308">
        <v>132007</v>
      </c>
      <c r="D107" s="202" t="s">
        <v>372</v>
      </c>
      <c r="E107" s="202"/>
      <c r="F107" s="202"/>
      <c r="G107" s="438"/>
      <c r="H107" s="438"/>
    </row>
    <row r="108" spans="1:8" x14ac:dyDescent="0.25">
      <c r="A108" s="43">
        <v>70101</v>
      </c>
      <c r="B108" s="200">
        <v>80101</v>
      </c>
      <c r="C108" s="315">
        <v>1340</v>
      </c>
      <c r="D108" s="127" t="s">
        <v>597</v>
      </c>
      <c r="E108" s="206">
        <f>SUM(E109:E110)</f>
        <v>0</v>
      </c>
      <c r="F108" s="206">
        <f>SUM(F109:F110)</f>
        <v>0</v>
      </c>
      <c r="G108" s="437">
        <f>SUM(G109:G110)</f>
        <v>0</v>
      </c>
      <c r="H108" s="437">
        <f t="shared" ref="H108" si="8">SUM(H109:H110)</f>
        <v>5865641</v>
      </c>
    </row>
    <row r="109" spans="1:8" x14ac:dyDescent="0.25">
      <c r="A109" s="43">
        <v>70101</v>
      </c>
      <c r="B109" s="200">
        <v>80101</v>
      </c>
      <c r="C109" s="308">
        <v>134001</v>
      </c>
      <c r="D109" s="202" t="s">
        <v>375</v>
      </c>
      <c r="E109" s="202"/>
      <c r="F109" s="202"/>
      <c r="G109" s="438"/>
      <c r="H109" s="438">
        <v>5865641</v>
      </c>
    </row>
    <row r="110" spans="1:8" x14ac:dyDescent="0.25">
      <c r="A110" s="43">
        <v>70101</v>
      </c>
      <c r="B110" s="200">
        <v>80101</v>
      </c>
      <c r="C110" s="308">
        <v>134002</v>
      </c>
      <c r="D110" s="202" t="s">
        <v>376</v>
      </c>
      <c r="E110" s="202"/>
      <c r="F110" s="202"/>
      <c r="G110" s="438"/>
      <c r="H110" s="438"/>
    </row>
    <row r="111" spans="1:8" x14ac:dyDescent="0.25">
      <c r="A111" s="43"/>
      <c r="B111" s="200"/>
      <c r="C111" s="308">
        <v>134003</v>
      </c>
      <c r="D111" s="202" t="s">
        <v>1397</v>
      </c>
      <c r="E111" s="202"/>
      <c r="F111" s="202"/>
      <c r="G111" s="438"/>
      <c r="H111" s="438"/>
    </row>
    <row r="112" spans="1:8" x14ac:dyDescent="0.25">
      <c r="A112" s="43">
        <v>70101</v>
      </c>
      <c r="B112" s="200">
        <v>80101</v>
      </c>
      <c r="C112" s="315">
        <v>120004</v>
      </c>
      <c r="D112" s="127" t="s">
        <v>603</v>
      </c>
      <c r="E112" s="206">
        <f>SUM(E113:E116)</f>
        <v>0</v>
      </c>
      <c r="F112" s="206">
        <f>SUM(F113:F116)</f>
        <v>0</v>
      </c>
      <c r="G112" s="437">
        <f>SUM(G113:G116)</f>
        <v>0</v>
      </c>
      <c r="H112" s="437">
        <f t="shared" ref="H112" si="9">SUM(H113:H116)</f>
        <v>5368695.34</v>
      </c>
    </row>
    <row r="113" spans="1:8" x14ac:dyDescent="0.25">
      <c r="A113" s="43">
        <v>70101</v>
      </c>
      <c r="B113" s="200">
        <v>80101</v>
      </c>
      <c r="C113" s="308">
        <v>1200041</v>
      </c>
      <c r="D113" s="202" t="s">
        <v>605</v>
      </c>
      <c r="E113" s="202"/>
      <c r="F113" s="202"/>
      <c r="G113" s="438"/>
      <c r="H113" s="438">
        <v>2790200</v>
      </c>
    </row>
    <row r="114" spans="1:8" x14ac:dyDescent="0.25">
      <c r="A114" s="43">
        <v>70101</v>
      </c>
      <c r="B114" s="200">
        <v>80101</v>
      </c>
      <c r="C114" s="308">
        <v>1200042</v>
      </c>
      <c r="D114" s="202" t="s">
        <v>607</v>
      </c>
      <c r="E114" s="202"/>
      <c r="F114" s="369"/>
      <c r="G114" s="438"/>
      <c r="H114" s="438">
        <v>2578495.34</v>
      </c>
    </row>
    <row r="115" spans="1:8" x14ac:dyDescent="0.25">
      <c r="A115" s="43">
        <v>70101</v>
      </c>
      <c r="B115" s="200">
        <v>80101</v>
      </c>
      <c r="C115" s="308">
        <v>1200043</v>
      </c>
      <c r="D115" s="202" t="s">
        <v>609</v>
      </c>
      <c r="E115" s="202"/>
      <c r="F115" s="202"/>
      <c r="G115" s="438"/>
      <c r="H115" s="438"/>
    </row>
    <row r="116" spans="1:8" x14ac:dyDescent="0.25">
      <c r="A116" s="43">
        <v>70101</v>
      </c>
      <c r="B116" s="200">
        <v>80101</v>
      </c>
      <c r="C116" s="308">
        <v>1200044</v>
      </c>
      <c r="D116" s="202" t="s">
        <v>611</v>
      </c>
      <c r="E116" s="202"/>
      <c r="F116" s="202"/>
      <c r="G116" s="438"/>
      <c r="H116" s="438"/>
    </row>
    <row r="117" spans="1:8" x14ac:dyDescent="0.25">
      <c r="A117" s="43">
        <v>70101</v>
      </c>
      <c r="B117" s="200">
        <v>80101</v>
      </c>
      <c r="C117" s="126">
        <v>122</v>
      </c>
      <c r="D117" s="127" t="s">
        <v>612</v>
      </c>
      <c r="E117" s="206">
        <f>SUM(E118:E119)</f>
        <v>0</v>
      </c>
      <c r="F117" s="206">
        <f t="shared" ref="F117:H117" si="10">SUM(F118:F119)</f>
        <v>0</v>
      </c>
      <c r="G117" s="437">
        <f t="shared" si="10"/>
        <v>0</v>
      </c>
      <c r="H117" s="437">
        <f t="shared" si="10"/>
        <v>0</v>
      </c>
    </row>
    <row r="118" spans="1:8" x14ac:dyDescent="0.25">
      <c r="A118" s="43">
        <v>70101</v>
      </c>
      <c r="B118" s="200">
        <v>80101</v>
      </c>
      <c r="C118" s="308">
        <v>122001</v>
      </c>
      <c r="D118" s="202" t="s">
        <v>1268</v>
      </c>
      <c r="E118" s="202"/>
      <c r="F118" s="202"/>
      <c r="G118" s="438"/>
      <c r="H118" s="438"/>
    </row>
    <row r="119" spans="1:8" x14ac:dyDescent="0.25">
      <c r="A119" s="43"/>
      <c r="B119" s="200"/>
      <c r="C119" s="308">
        <v>122002</v>
      </c>
      <c r="D119" s="202" t="s">
        <v>1269</v>
      </c>
      <c r="E119" s="202"/>
      <c r="F119" s="202"/>
      <c r="G119" s="438"/>
      <c r="H119" s="438"/>
    </row>
    <row r="120" spans="1:8" x14ac:dyDescent="0.25">
      <c r="A120" s="45"/>
      <c r="B120" s="201"/>
      <c r="C120" s="126">
        <v>14</v>
      </c>
      <c r="D120" s="127" t="s">
        <v>615</v>
      </c>
      <c r="E120" s="206">
        <f>SUM(E121)</f>
        <v>0</v>
      </c>
      <c r="F120" s="206">
        <f>SUM(F121)</f>
        <v>0</v>
      </c>
      <c r="G120" s="437">
        <f>SUM(G121)</f>
        <v>0</v>
      </c>
      <c r="H120" s="437">
        <f t="shared" ref="H120" si="11">SUM(H121)</f>
        <v>0</v>
      </c>
    </row>
    <row r="121" spans="1:8" x14ac:dyDescent="0.25">
      <c r="A121" s="45"/>
      <c r="B121" s="201"/>
      <c r="C121" s="308">
        <v>145005</v>
      </c>
      <c r="D121" s="202" t="s">
        <v>362</v>
      </c>
      <c r="E121" s="202"/>
      <c r="F121" s="202"/>
      <c r="G121" s="438"/>
      <c r="H121" s="438"/>
    </row>
    <row r="122" spans="1:8" x14ac:dyDescent="0.25">
      <c r="A122" s="45"/>
      <c r="B122" s="201"/>
      <c r="C122" s="203">
        <v>4</v>
      </c>
      <c r="D122" s="204" t="s">
        <v>584</v>
      </c>
      <c r="E122" s="204"/>
      <c r="F122" s="204"/>
      <c r="G122" s="441"/>
      <c r="H122" s="441">
        <v>46805175.990000002</v>
      </c>
    </row>
    <row r="123" spans="1:8" x14ac:dyDescent="0.25">
      <c r="A123" s="45"/>
      <c r="B123" s="201"/>
      <c r="C123" s="203">
        <v>5</v>
      </c>
      <c r="D123" s="204" t="s">
        <v>617</v>
      </c>
      <c r="E123" s="204"/>
      <c r="F123" s="368"/>
      <c r="G123" s="441"/>
      <c r="H123" s="441">
        <v>54078176</v>
      </c>
    </row>
    <row r="124" spans="1:8" x14ac:dyDescent="0.25">
      <c r="A124" s="45"/>
      <c r="B124" s="201"/>
      <c r="C124" s="315">
        <v>6</v>
      </c>
      <c r="D124" s="127" t="s">
        <v>618</v>
      </c>
      <c r="E124" s="127"/>
      <c r="F124" s="127"/>
      <c r="G124" s="437"/>
      <c r="H124" s="437"/>
    </row>
    <row r="125" spans="1:8" x14ac:dyDescent="0.25">
      <c r="A125" s="45"/>
      <c r="B125" s="201"/>
      <c r="C125" s="315">
        <v>61</v>
      </c>
      <c r="D125" s="127" t="s">
        <v>619</v>
      </c>
      <c r="E125" s="206">
        <f>SUM(E126:E127)</f>
        <v>0</v>
      </c>
      <c r="F125" s="206">
        <f>SUM(F126:F127)</f>
        <v>0</v>
      </c>
      <c r="G125" s="437">
        <f>SUM(G126:G127)</f>
        <v>23</v>
      </c>
      <c r="H125" s="437">
        <f t="shared" ref="H125" si="12">SUM(H126:H127)</f>
        <v>23</v>
      </c>
    </row>
    <row r="126" spans="1:8" x14ac:dyDescent="0.25">
      <c r="A126" s="45"/>
      <c r="B126" s="201"/>
      <c r="C126" s="308">
        <v>610001</v>
      </c>
      <c r="D126" s="202" t="s">
        <v>620</v>
      </c>
      <c r="E126" s="369"/>
      <c r="F126" s="369"/>
      <c r="G126" s="438">
        <v>23</v>
      </c>
      <c r="H126" s="438">
        <v>23</v>
      </c>
    </row>
    <row r="127" spans="1:8" x14ac:dyDescent="0.25">
      <c r="A127" s="45"/>
      <c r="B127" s="201"/>
      <c r="C127" s="308">
        <v>610002</v>
      </c>
      <c r="D127" s="202" t="s">
        <v>621</v>
      </c>
      <c r="E127" s="202"/>
      <c r="F127" s="202"/>
      <c r="G127" s="438"/>
      <c r="H127" s="438"/>
    </row>
    <row r="128" spans="1:8" x14ac:dyDescent="0.25">
      <c r="A128" s="45"/>
      <c r="B128" s="201"/>
      <c r="C128" s="315">
        <v>62</v>
      </c>
      <c r="D128" s="127" t="s">
        <v>622</v>
      </c>
      <c r="E128" s="206">
        <f>SUM(E129:E132)</f>
        <v>0</v>
      </c>
      <c r="F128" s="206">
        <f>SUM(F129:F132)</f>
        <v>0</v>
      </c>
      <c r="G128" s="437">
        <f>SUM(G129:G132)</f>
        <v>1259</v>
      </c>
      <c r="H128" s="437">
        <f t="shared" ref="H128" si="13">SUM(H129:H132)</f>
        <v>1259</v>
      </c>
    </row>
    <row r="129" spans="1:8" x14ac:dyDescent="0.25">
      <c r="A129" s="45"/>
      <c r="B129" s="201"/>
      <c r="C129" s="308">
        <v>620001</v>
      </c>
      <c r="D129" s="202" t="s">
        <v>623</v>
      </c>
      <c r="E129" s="369"/>
      <c r="F129" s="369"/>
      <c r="G129" s="438">
        <v>53</v>
      </c>
      <c r="H129" s="438">
        <v>53</v>
      </c>
    </row>
    <row r="130" spans="1:8" x14ac:dyDescent="0.25">
      <c r="A130" s="45"/>
      <c r="B130" s="201"/>
      <c r="C130" s="308">
        <v>620002</v>
      </c>
      <c r="D130" s="202" t="s">
        <v>624</v>
      </c>
      <c r="E130" s="369"/>
      <c r="F130" s="369"/>
      <c r="G130" s="438">
        <v>1010</v>
      </c>
      <c r="H130" s="438">
        <v>1010</v>
      </c>
    </row>
    <row r="131" spans="1:8" x14ac:dyDescent="0.25">
      <c r="A131" s="45"/>
      <c r="B131" s="201"/>
      <c r="C131" s="308">
        <v>620003</v>
      </c>
      <c r="D131" s="202" t="s">
        <v>625</v>
      </c>
      <c r="E131" s="369"/>
      <c r="F131" s="369"/>
      <c r="G131" s="438">
        <v>171</v>
      </c>
      <c r="H131" s="438">
        <v>171</v>
      </c>
    </row>
    <row r="132" spans="1:8" x14ac:dyDescent="0.25">
      <c r="A132" s="45"/>
      <c r="B132" s="201"/>
      <c r="C132" s="308">
        <v>620004</v>
      </c>
      <c r="D132" s="202" t="s">
        <v>626</v>
      </c>
      <c r="E132" s="369"/>
      <c r="F132" s="369"/>
      <c r="G132" s="438">
        <v>25</v>
      </c>
      <c r="H132" s="438">
        <v>25</v>
      </c>
    </row>
    <row r="133" spans="1:8" x14ac:dyDescent="0.25">
      <c r="A133" s="45"/>
      <c r="B133" s="201"/>
      <c r="C133" s="315">
        <v>63</v>
      </c>
      <c r="D133" s="127" t="s">
        <v>627</v>
      </c>
      <c r="E133" s="206">
        <f>SUM(E134,E137,E140)</f>
        <v>0</v>
      </c>
      <c r="F133" s="206">
        <f>SUM(F134,F137,F140)</f>
        <v>0</v>
      </c>
      <c r="G133" s="437">
        <f>SUM(G134,G137,G140)</f>
        <v>0</v>
      </c>
      <c r="H133" s="437">
        <f t="shared" ref="H133" si="14">SUM(H134,H137,H140)</f>
        <v>0</v>
      </c>
    </row>
    <row r="134" spans="1:8" x14ac:dyDescent="0.25">
      <c r="A134" s="45"/>
      <c r="B134" s="201"/>
      <c r="C134" s="315">
        <v>630</v>
      </c>
      <c r="D134" s="127" t="s">
        <v>628</v>
      </c>
      <c r="E134" s="206">
        <f>SUM(E135:E136)</f>
        <v>0</v>
      </c>
      <c r="F134" s="206">
        <f>SUM(F135:F136)</f>
        <v>0</v>
      </c>
      <c r="G134" s="437">
        <f>SUM(G135:G136)</f>
        <v>0</v>
      </c>
      <c r="H134" s="437">
        <f t="shared" ref="H134" si="15">SUM(H135:H136)</f>
        <v>0</v>
      </c>
    </row>
    <row r="135" spans="1:8" x14ac:dyDescent="0.25">
      <c r="A135" s="45"/>
      <c r="B135" s="201"/>
      <c r="C135" s="308">
        <v>630001</v>
      </c>
      <c r="D135" s="202" t="s">
        <v>629</v>
      </c>
      <c r="E135" s="202"/>
      <c r="F135" s="202"/>
      <c r="G135" s="438"/>
      <c r="H135" s="438"/>
    </row>
    <row r="136" spans="1:8" x14ac:dyDescent="0.25">
      <c r="A136" s="45"/>
      <c r="B136" s="201"/>
      <c r="C136" s="308">
        <v>630002</v>
      </c>
      <c r="D136" s="202" t="s">
        <v>630</v>
      </c>
      <c r="E136" s="202"/>
      <c r="F136" s="202"/>
      <c r="G136" s="438"/>
      <c r="H136" s="438"/>
    </row>
    <row r="137" spans="1:8" x14ac:dyDescent="0.25">
      <c r="A137" s="45"/>
      <c r="B137" s="201"/>
      <c r="C137" s="315">
        <v>631</v>
      </c>
      <c r="D137" s="127" t="s">
        <v>631</v>
      </c>
      <c r="E137" s="206">
        <f>SUM(E138:E139)</f>
        <v>0</v>
      </c>
      <c r="F137" s="206">
        <f>SUM(F138:F139)</f>
        <v>0</v>
      </c>
      <c r="G137" s="437">
        <f>SUM(G138:G139)</f>
        <v>0</v>
      </c>
      <c r="H137" s="437">
        <f t="shared" ref="H137" si="16">SUM(H138:H139)</f>
        <v>0</v>
      </c>
    </row>
    <row r="138" spans="1:8" x14ac:dyDescent="0.25">
      <c r="A138" s="45"/>
      <c r="B138" s="201"/>
      <c r="C138" s="308">
        <v>631001</v>
      </c>
      <c r="D138" s="202" t="s">
        <v>632</v>
      </c>
      <c r="E138" s="202"/>
      <c r="F138" s="202"/>
      <c r="G138" s="438"/>
      <c r="H138" s="438"/>
    </row>
    <row r="139" spans="1:8" x14ac:dyDescent="0.25">
      <c r="A139" s="45"/>
      <c r="B139" s="201"/>
      <c r="C139" s="308">
        <v>631002</v>
      </c>
      <c r="D139" s="202" t="s">
        <v>633</v>
      </c>
      <c r="E139" s="202"/>
      <c r="F139" s="202"/>
      <c r="G139" s="438"/>
      <c r="H139" s="438"/>
    </row>
    <row r="140" spans="1:8" x14ac:dyDescent="0.25">
      <c r="A140" s="45"/>
      <c r="B140" s="201"/>
      <c r="C140" s="315">
        <v>632</v>
      </c>
      <c r="D140" s="127" t="s">
        <v>634</v>
      </c>
      <c r="E140" s="206">
        <f>SUM(E141:E142)</f>
        <v>0</v>
      </c>
      <c r="F140" s="206">
        <f>SUM(F141:F142)</f>
        <v>0</v>
      </c>
      <c r="G140" s="437">
        <f>SUM(G141:G142)</f>
        <v>0</v>
      </c>
      <c r="H140" s="437">
        <f t="shared" ref="H140" si="17">SUM(H141:H142)</f>
        <v>0</v>
      </c>
    </row>
    <row r="141" spans="1:8" x14ac:dyDescent="0.25">
      <c r="A141" s="45"/>
      <c r="B141" s="201"/>
      <c r="C141" s="308">
        <v>632001</v>
      </c>
      <c r="D141" s="202" t="s">
        <v>635</v>
      </c>
      <c r="E141" s="202"/>
      <c r="F141" s="202"/>
      <c r="G141" s="438"/>
      <c r="H141" s="438"/>
    </row>
    <row r="142" spans="1:8" x14ac:dyDescent="0.25">
      <c r="A142" s="45"/>
      <c r="B142" s="201"/>
      <c r="C142" s="308">
        <v>632002</v>
      </c>
      <c r="D142" s="202" t="s">
        <v>636</v>
      </c>
      <c r="E142" s="202"/>
      <c r="F142" s="202"/>
      <c r="G142" s="438"/>
      <c r="H142" s="438"/>
    </row>
    <row r="143" spans="1:8" x14ac:dyDescent="0.25">
      <c r="A143" s="45"/>
      <c r="B143" s="201"/>
      <c r="C143" s="319">
        <v>64</v>
      </c>
      <c r="D143" s="205" t="s">
        <v>637</v>
      </c>
      <c r="E143" s="206">
        <f>SUM(E144:E146)</f>
        <v>0</v>
      </c>
      <c r="F143" s="206">
        <f>SUM(F144:F146)</f>
        <v>0</v>
      </c>
      <c r="G143" s="437">
        <f>SUM(G144:G146)</f>
        <v>0</v>
      </c>
      <c r="H143" s="437">
        <f t="shared" ref="H143" si="18">SUM(H144:H146)</f>
        <v>0</v>
      </c>
    </row>
    <row r="144" spans="1:8" x14ac:dyDescent="0.25">
      <c r="A144" s="45"/>
      <c r="B144" s="201"/>
      <c r="C144" s="308">
        <v>640001</v>
      </c>
      <c r="D144" s="202" t="s">
        <v>638</v>
      </c>
      <c r="E144" s="202"/>
      <c r="F144" s="202"/>
      <c r="G144" s="438"/>
      <c r="H144" s="438"/>
    </row>
    <row r="145" spans="1:8" x14ac:dyDescent="0.25">
      <c r="A145" s="46"/>
      <c r="B145" s="46"/>
      <c r="C145" s="308">
        <v>640002</v>
      </c>
      <c r="D145" s="202" t="s">
        <v>639</v>
      </c>
      <c r="E145" s="202"/>
      <c r="F145" s="202"/>
      <c r="G145" s="438"/>
      <c r="H145" s="438"/>
    </row>
    <row r="146" spans="1:8" x14ac:dyDescent="0.25">
      <c r="A146" s="46"/>
      <c r="B146" s="46"/>
      <c r="C146" s="308">
        <v>640003</v>
      </c>
      <c r="D146" s="202" t="s">
        <v>640</v>
      </c>
      <c r="E146" s="202"/>
      <c r="F146" s="202"/>
      <c r="G146" s="438"/>
      <c r="H146" s="438"/>
    </row>
    <row r="147" spans="1:8" x14ac:dyDescent="0.25">
      <c r="A147" s="46"/>
      <c r="B147" s="46"/>
      <c r="C147" s="320">
        <v>65</v>
      </c>
      <c r="D147" s="208" t="s">
        <v>786</v>
      </c>
      <c r="E147" s="287">
        <f>SUM(E148:E158)</f>
        <v>0</v>
      </c>
      <c r="F147" s="287">
        <f>SUM(F148:F158)</f>
        <v>0</v>
      </c>
      <c r="G147" s="442">
        <f t="shared" ref="G147:H147" si="19">SUM(G148:G158)</f>
        <v>0</v>
      </c>
      <c r="H147" s="442">
        <f t="shared" si="19"/>
        <v>0</v>
      </c>
    </row>
    <row r="148" spans="1:8" x14ac:dyDescent="0.25">
      <c r="A148" s="46"/>
      <c r="B148" s="46"/>
      <c r="C148" s="308">
        <v>650001</v>
      </c>
      <c r="D148" s="202" t="s">
        <v>787</v>
      </c>
      <c r="E148" s="202"/>
      <c r="F148" s="202"/>
      <c r="G148" s="438"/>
      <c r="H148" s="438"/>
    </row>
    <row r="149" spans="1:8" x14ac:dyDescent="0.25">
      <c r="A149" s="46"/>
      <c r="B149" s="46"/>
      <c r="C149" s="308">
        <v>650002</v>
      </c>
      <c r="D149" s="202" t="s">
        <v>788</v>
      </c>
      <c r="E149" s="202"/>
      <c r="F149" s="202"/>
      <c r="G149" s="438"/>
      <c r="H149" s="438"/>
    </row>
    <row r="150" spans="1:8" x14ac:dyDescent="0.25">
      <c r="A150" s="46"/>
      <c r="B150" s="46"/>
      <c r="C150" s="308">
        <v>650003</v>
      </c>
      <c r="D150" s="202" t="s">
        <v>789</v>
      </c>
      <c r="E150" s="202"/>
      <c r="F150" s="202"/>
      <c r="G150" s="438"/>
      <c r="H150" s="438"/>
    </row>
    <row r="151" spans="1:8" x14ac:dyDescent="0.25">
      <c r="A151" s="46"/>
      <c r="B151" s="46"/>
      <c r="C151" s="308">
        <v>650004</v>
      </c>
      <c r="D151" s="202" t="s">
        <v>790</v>
      </c>
      <c r="E151" s="202"/>
      <c r="F151" s="202"/>
      <c r="G151" s="438"/>
      <c r="H151" s="438"/>
    </row>
    <row r="152" spans="1:8" x14ac:dyDescent="0.25">
      <c r="A152" s="46"/>
      <c r="B152" s="46"/>
      <c r="C152" s="308">
        <v>650005</v>
      </c>
      <c r="D152" s="202" t="s">
        <v>791</v>
      </c>
      <c r="E152" s="202"/>
      <c r="F152" s="202"/>
      <c r="G152" s="438"/>
      <c r="H152" s="438"/>
    </row>
    <row r="153" spans="1:8" x14ac:dyDescent="0.25">
      <c r="A153" s="46"/>
      <c r="B153" s="46"/>
      <c r="C153" s="308">
        <v>650006</v>
      </c>
      <c r="D153" s="202" t="s">
        <v>792</v>
      </c>
      <c r="E153" s="202"/>
      <c r="F153" s="202"/>
      <c r="G153" s="438"/>
      <c r="H153" s="438"/>
    </row>
    <row r="154" spans="1:8" x14ac:dyDescent="0.25">
      <c r="A154" s="46"/>
      <c r="B154" s="46"/>
      <c r="C154" s="308">
        <v>650007</v>
      </c>
      <c r="D154" s="202" t="s">
        <v>793</v>
      </c>
      <c r="E154" s="202"/>
      <c r="F154" s="202"/>
      <c r="G154" s="438"/>
      <c r="H154" s="438"/>
    </row>
    <row r="155" spans="1:8" x14ac:dyDescent="0.25">
      <c r="A155" s="46"/>
      <c r="B155" s="46"/>
      <c r="C155" s="308">
        <v>650008</v>
      </c>
      <c r="D155" s="202" t="s">
        <v>794</v>
      </c>
      <c r="E155" s="202"/>
      <c r="F155" s="202"/>
      <c r="G155" s="438"/>
      <c r="H155" s="438"/>
    </row>
    <row r="156" spans="1:8" x14ac:dyDescent="0.25">
      <c r="A156" s="46"/>
      <c r="B156" s="46"/>
      <c r="C156" s="308">
        <v>650009</v>
      </c>
      <c r="D156" s="202" t="s">
        <v>795</v>
      </c>
      <c r="E156" s="202"/>
      <c r="F156" s="202"/>
      <c r="G156" s="438"/>
      <c r="H156" s="438"/>
    </row>
    <row r="157" spans="1:8" x14ac:dyDescent="0.25">
      <c r="A157" s="46"/>
      <c r="B157" s="46"/>
      <c r="C157" s="308">
        <v>650010</v>
      </c>
      <c r="D157" s="202" t="s">
        <v>785</v>
      </c>
      <c r="E157" s="202"/>
      <c r="F157" s="202"/>
      <c r="G157" s="438"/>
      <c r="H157" s="438"/>
    </row>
    <row r="158" spans="1:8" x14ac:dyDescent="0.25">
      <c r="A158" s="46"/>
      <c r="B158" s="46"/>
      <c r="C158" s="308">
        <v>650011</v>
      </c>
      <c r="D158" s="202" t="s">
        <v>796</v>
      </c>
      <c r="E158" s="202"/>
      <c r="F158" s="202"/>
      <c r="G158" s="438"/>
      <c r="H158" s="438"/>
    </row>
    <row r="159" spans="1:8" x14ac:dyDescent="0.25">
      <c r="A159" s="46"/>
      <c r="B159" s="46"/>
      <c r="C159" s="352"/>
      <c r="D159" s="23"/>
      <c r="E159" s="23"/>
      <c r="F159" s="23"/>
      <c r="G159" s="390"/>
      <c r="H159" s="390"/>
    </row>
    <row r="160" spans="1:8" x14ac:dyDescent="0.25">
      <c r="A160" s="46"/>
      <c r="B160" s="46"/>
      <c r="C160" s="352"/>
      <c r="D160" s="23"/>
      <c r="E160" s="23"/>
      <c r="F160" s="23"/>
      <c r="G160" s="390"/>
      <c r="H160" s="390"/>
    </row>
    <row r="161" spans="1:8" x14ac:dyDescent="0.25">
      <c r="A161" s="46"/>
      <c r="B161" s="46"/>
      <c r="C161" s="352"/>
      <c r="D161" s="23"/>
      <c r="E161" s="23"/>
      <c r="F161" s="23"/>
      <c r="G161" s="390"/>
      <c r="H161" s="390"/>
    </row>
    <row r="162" spans="1:8" x14ac:dyDescent="0.25">
      <c r="A162" s="46"/>
      <c r="B162" s="46"/>
      <c r="C162" s="352"/>
      <c r="D162" s="23"/>
      <c r="E162" s="23"/>
      <c r="F162" s="23"/>
      <c r="G162" s="390"/>
      <c r="H162" s="390"/>
    </row>
    <row r="163" spans="1:8" x14ac:dyDescent="0.25">
      <c r="A163" s="46"/>
      <c r="B163" s="46"/>
      <c r="C163" s="352"/>
      <c r="D163" s="23"/>
      <c r="E163" s="23"/>
      <c r="F163" s="23"/>
      <c r="G163" s="390"/>
      <c r="H163" s="390"/>
    </row>
    <row r="164" spans="1:8" x14ac:dyDescent="0.25">
      <c r="A164" s="46"/>
      <c r="B164" s="46"/>
      <c r="C164" s="352"/>
      <c r="D164" s="23"/>
      <c r="E164" s="23"/>
      <c r="F164" s="23"/>
      <c r="G164" s="390"/>
      <c r="H164" s="390"/>
    </row>
    <row r="165" spans="1:8" x14ac:dyDescent="0.25">
      <c r="A165" s="46"/>
      <c r="B165" s="46"/>
      <c r="C165" s="352"/>
      <c r="D165" s="23"/>
      <c r="E165" s="23"/>
      <c r="F165" s="23"/>
      <c r="G165" s="390"/>
      <c r="H165" s="390"/>
    </row>
    <row r="166" spans="1:8" x14ac:dyDescent="0.25">
      <c r="A166" s="46"/>
      <c r="B166" s="46"/>
      <c r="C166" s="352"/>
      <c r="D166" s="23"/>
      <c r="E166" s="23"/>
      <c r="F166" s="23"/>
      <c r="G166" s="390"/>
      <c r="H166" s="390"/>
    </row>
    <row r="167" spans="1:8" x14ac:dyDescent="0.25">
      <c r="A167" s="46"/>
      <c r="B167" s="46"/>
      <c r="C167" s="352"/>
      <c r="D167" s="23"/>
      <c r="E167" s="23"/>
      <c r="F167" s="23"/>
      <c r="G167" s="390"/>
      <c r="H167" s="390"/>
    </row>
    <row r="168" spans="1:8" x14ac:dyDescent="0.25">
      <c r="A168" s="46"/>
      <c r="B168" s="46"/>
      <c r="C168" s="352"/>
      <c r="D168" s="23"/>
      <c r="E168" s="23"/>
      <c r="F168" s="23"/>
      <c r="G168" s="390"/>
      <c r="H168" s="390"/>
    </row>
    <row r="169" spans="1:8" x14ac:dyDescent="0.25">
      <c r="A169" s="46"/>
      <c r="B169" s="46"/>
      <c r="C169" s="352"/>
      <c r="D169" s="23"/>
      <c r="E169" s="23"/>
      <c r="F169" s="23"/>
      <c r="G169" s="390"/>
      <c r="H169" s="390"/>
    </row>
    <row r="170" spans="1:8" x14ac:dyDescent="0.25">
      <c r="A170" s="46"/>
      <c r="B170" s="46"/>
      <c r="C170" s="352"/>
      <c r="D170" s="23"/>
      <c r="E170" s="23"/>
      <c r="F170" s="23"/>
      <c r="G170" s="390"/>
      <c r="H170" s="390"/>
    </row>
    <row r="171" spans="1:8" x14ac:dyDescent="0.25">
      <c r="A171" s="46"/>
      <c r="B171" s="46"/>
      <c r="C171" s="352"/>
      <c r="D171" s="23"/>
      <c r="E171" s="23"/>
      <c r="F171" s="23"/>
      <c r="G171" s="390"/>
      <c r="H171" s="390"/>
    </row>
    <row r="172" spans="1:8" x14ac:dyDescent="0.25">
      <c r="A172" s="46"/>
      <c r="B172" s="46"/>
      <c r="C172" s="352"/>
      <c r="D172" s="23"/>
      <c r="E172" s="23"/>
      <c r="F172" s="23"/>
      <c r="G172" s="390"/>
      <c r="H172" s="390"/>
    </row>
    <row r="173" spans="1:8" x14ac:dyDescent="0.25">
      <c r="A173" s="46"/>
      <c r="B173" s="46"/>
      <c r="C173" s="352"/>
      <c r="D173" s="23"/>
      <c r="E173" s="23"/>
      <c r="F173" s="23"/>
      <c r="G173" s="390"/>
      <c r="H173" s="390"/>
    </row>
    <row r="174" spans="1:8" x14ac:dyDescent="0.25">
      <c r="A174" s="46"/>
      <c r="B174" s="46"/>
      <c r="C174" s="352"/>
      <c r="D174" s="23"/>
      <c r="E174" s="23"/>
      <c r="F174" s="23"/>
      <c r="G174" s="390"/>
      <c r="H174" s="390"/>
    </row>
    <row r="175" spans="1:8" x14ac:dyDescent="0.25">
      <c r="A175" s="46"/>
      <c r="B175" s="46"/>
      <c r="C175" s="352"/>
      <c r="D175" s="23"/>
      <c r="E175" s="23"/>
      <c r="F175" s="23"/>
      <c r="G175" s="390"/>
      <c r="H175" s="390"/>
    </row>
    <row r="176" spans="1:8" x14ac:dyDescent="0.25">
      <c r="A176" s="46"/>
      <c r="B176" s="46"/>
      <c r="C176" s="352"/>
      <c r="D176" s="23"/>
      <c r="E176" s="23"/>
      <c r="F176" s="23"/>
      <c r="G176" s="390"/>
      <c r="H176" s="390"/>
    </row>
    <row r="177" spans="1:8" x14ac:dyDescent="0.25">
      <c r="A177" s="46"/>
      <c r="B177" s="46"/>
      <c r="C177" s="352"/>
      <c r="D177" s="23"/>
      <c r="E177" s="23"/>
      <c r="F177" s="23"/>
      <c r="G177" s="390"/>
      <c r="H177" s="390"/>
    </row>
    <row r="178" spans="1:8" x14ac:dyDescent="0.25">
      <c r="A178" s="46"/>
      <c r="B178" s="46"/>
      <c r="C178" s="352"/>
      <c r="D178" s="23"/>
      <c r="E178" s="23"/>
      <c r="F178" s="23"/>
      <c r="G178" s="390"/>
      <c r="H178" s="390"/>
    </row>
    <row r="179" spans="1:8" x14ac:dyDescent="0.25">
      <c r="A179" s="46"/>
      <c r="B179" s="46"/>
      <c r="C179" s="352"/>
      <c r="D179" s="23"/>
      <c r="E179" s="23"/>
      <c r="F179" s="23"/>
      <c r="G179" s="390"/>
      <c r="H179" s="390"/>
    </row>
    <row r="180" spans="1:8" x14ac:dyDescent="0.25">
      <c r="A180" s="46"/>
      <c r="B180" s="46"/>
      <c r="C180" s="352"/>
      <c r="D180" s="23"/>
      <c r="E180" s="23"/>
      <c r="F180" s="23"/>
      <c r="G180" s="390"/>
      <c r="H180" s="390"/>
    </row>
    <row r="181" spans="1:8" x14ac:dyDescent="0.25">
      <c r="A181" s="46"/>
      <c r="B181" s="46"/>
      <c r="C181" s="352"/>
      <c r="D181" s="23"/>
      <c r="E181" s="23"/>
      <c r="F181" s="23"/>
      <c r="G181" s="390"/>
      <c r="H181" s="390"/>
    </row>
    <row r="182" spans="1:8" x14ac:dyDescent="0.25">
      <c r="A182" s="46"/>
      <c r="B182" s="46"/>
      <c r="C182" s="352"/>
      <c r="D182" s="23"/>
      <c r="E182" s="23"/>
      <c r="F182" s="23"/>
      <c r="G182" s="390"/>
      <c r="H182" s="390"/>
    </row>
    <row r="183" spans="1:8" x14ac:dyDescent="0.25">
      <c r="A183" s="46"/>
      <c r="B183" s="46"/>
      <c r="C183" s="352"/>
      <c r="D183" s="23"/>
      <c r="E183" s="23"/>
      <c r="F183" s="23"/>
      <c r="G183" s="390"/>
      <c r="H183" s="390"/>
    </row>
    <row r="184" spans="1:8" x14ac:dyDescent="0.25">
      <c r="A184" s="46"/>
      <c r="B184" s="46"/>
      <c r="C184" s="352"/>
      <c r="D184" s="23"/>
      <c r="E184" s="23"/>
      <c r="F184" s="23"/>
      <c r="G184" s="390"/>
      <c r="H184" s="390"/>
    </row>
    <row r="185" spans="1:8" x14ac:dyDescent="0.25">
      <c r="A185" s="46"/>
      <c r="B185" s="46"/>
      <c r="C185" s="352"/>
      <c r="D185" s="23"/>
      <c r="E185" s="23"/>
      <c r="F185" s="23"/>
      <c r="G185" s="390"/>
      <c r="H185" s="390"/>
    </row>
    <row r="186" spans="1:8" x14ac:dyDescent="0.25">
      <c r="A186" s="46"/>
      <c r="B186" s="46"/>
      <c r="C186" s="352"/>
      <c r="D186" s="23"/>
      <c r="E186" s="23"/>
      <c r="F186" s="23"/>
      <c r="G186" s="390"/>
      <c r="H186" s="390"/>
    </row>
    <row r="187" spans="1:8" x14ac:dyDescent="0.25">
      <c r="A187" s="46"/>
      <c r="B187" s="46"/>
      <c r="C187" s="352"/>
      <c r="D187" s="23"/>
      <c r="E187" s="23"/>
      <c r="F187" s="23"/>
      <c r="G187" s="390"/>
      <c r="H187" s="390"/>
    </row>
    <row r="188" spans="1:8" x14ac:dyDescent="0.25">
      <c r="A188" s="46"/>
      <c r="B188" s="46"/>
      <c r="C188" s="352"/>
      <c r="D188" s="23"/>
      <c r="E188" s="23"/>
      <c r="F188" s="23"/>
      <c r="G188" s="390"/>
      <c r="H188" s="390"/>
    </row>
    <row r="189" spans="1:8" x14ac:dyDescent="0.25">
      <c r="A189" s="46"/>
      <c r="B189" s="46"/>
      <c r="C189" s="352"/>
      <c r="D189" s="23"/>
      <c r="E189" s="23"/>
      <c r="F189" s="23"/>
      <c r="G189" s="390"/>
      <c r="H189" s="390"/>
    </row>
    <row r="190" spans="1:8" x14ac:dyDescent="0.25">
      <c r="A190" s="46"/>
      <c r="B190" s="46"/>
      <c r="C190" s="352"/>
      <c r="D190" s="23"/>
      <c r="E190" s="23"/>
      <c r="F190" s="23"/>
      <c r="G190" s="390"/>
      <c r="H190" s="390"/>
    </row>
    <row r="191" spans="1:8" x14ac:dyDescent="0.25">
      <c r="A191" s="46"/>
      <c r="B191" s="46"/>
      <c r="C191" s="352"/>
      <c r="D191" s="23"/>
      <c r="E191" s="23"/>
      <c r="F191" s="23"/>
      <c r="G191" s="390"/>
      <c r="H191" s="390"/>
    </row>
    <row r="192" spans="1:8" x14ac:dyDescent="0.25">
      <c r="A192" s="46"/>
      <c r="B192" s="46"/>
      <c r="C192" s="352"/>
      <c r="D192" s="23"/>
      <c r="E192" s="23"/>
      <c r="F192" s="23"/>
      <c r="G192" s="390"/>
      <c r="H192" s="390"/>
    </row>
    <row r="193" spans="1:8" x14ac:dyDescent="0.25">
      <c r="A193" s="46"/>
      <c r="B193" s="46"/>
      <c r="C193" s="352"/>
      <c r="D193" s="23"/>
      <c r="E193" s="23"/>
      <c r="F193" s="23"/>
      <c r="G193" s="390"/>
      <c r="H193" s="390"/>
    </row>
    <row r="194" spans="1:8" x14ac:dyDescent="0.25">
      <c r="A194" s="46"/>
      <c r="B194" s="46"/>
      <c r="C194" s="352"/>
      <c r="D194" s="23"/>
      <c r="E194" s="23"/>
      <c r="F194" s="23"/>
      <c r="G194" s="390"/>
      <c r="H194" s="390"/>
    </row>
    <row r="195" spans="1:8" x14ac:dyDescent="0.25">
      <c r="A195" s="46"/>
      <c r="B195" s="46"/>
      <c r="C195" s="352"/>
      <c r="D195" s="23"/>
      <c r="E195" s="23"/>
      <c r="F195" s="23"/>
      <c r="G195" s="390"/>
      <c r="H195" s="390"/>
    </row>
    <row r="196" spans="1:8" x14ac:dyDescent="0.25">
      <c r="A196" s="46"/>
      <c r="B196" s="46"/>
      <c r="C196" s="352"/>
      <c r="D196" s="23"/>
      <c r="E196" s="23"/>
      <c r="F196" s="23"/>
      <c r="G196" s="390"/>
      <c r="H196" s="390"/>
    </row>
    <row r="197" spans="1:8" x14ac:dyDescent="0.25">
      <c r="A197" s="46"/>
      <c r="B197" s="46"/>
      <c r="C197" s="352"/>
      <c r="D197" s="23"/>
      <c r="E197" s="23"/>
      <c r="F197" s="23"/>
      <c r="G197" s="390"/>
      <c r="H197" s="390"/>
    </row>
    <row r="198" spans="1:8" x14ac:dyDescent="0.25">
      <c r="A198" s="46"/>
      <c r="B198" s="46"/>
      <c r="C198" s="352"/>
      <c r="D198" s="23"/>
      <c r="E198" s="23"/>
      <c r="F198" s="23"/>
      <c r="G198" s="390"/>
      <c r="H198" s="390"/>
    </row>
    <row r="199" spans="1:8" x14ac:dyDescent="0.25">
      <c r="A199" s="46"/>
      <c r="B199" s="46"/>
      <c r="C199" s="352"/>
      <c r="D199" s="23"/>
      <c r="E199" s="23"/>
      <c r="F199" s="23"/>
      <c r="G199" s="390"/>
      <c r="H199" s="390"/>
    </row>
    <row r="200" spans="1:8" x14ac:dyDescent="0.25">
      <c r="A200" s="46"/>
      <c r="B200" s="46"/>
      <c r="C200" s="352"/>
      <c r="D200" s="23"/>
      <c r="E200" s="23"/>
      <c r="F200" s="23"/>
      <c r="G200" s="390"/>
      <c r="H200" s="390"/>
    </row>
    <row r="201" spans="1:8" x14ac:dyDescent="0.25">
      <c r="A201" s="46"/>
      <c r="B201" s="46"/>
      <c r="C201" s="352"/>
      <c r="D201" s="23"/>
      <c r="E201" s="23"/>
      <c r="F201" s="23"/>
      <c r="G201" s="390"/>
      <c r="H201" s="390"/>
    </row>
    <row r="202" spans="1:8" x14ac:dyDescent="0.25">
      <c r="A202" s="46"/>
      <c r="B202" s="46"/>
      <c r="C202" s="352"/>
      <c r="D202" s="23"/>
      <c r="E202" s="23"/>
      <c r="F202" s="23"/>
      <c r="G202" s="390"/>
      <c r="H202" s="390"/>
    </row>
    <row r="203" spans="1:8" x14ac:dyDescent="0.25">
      <c r="A203" s="46"/>
      <c r="B203" s="46"/>
      <c r="C203" s="352"/>
      <c r="D203" s="23"/>
      <c r="E203" s="23"/>
      <c r="F203" s="23"/>
      <c r="G203" s="390"/>
      <c r="H203" s="390"/>
    </row>
    <row r="204" spans="1:8" x14ac:dyDescent="0.25">
      <c r="A204" s="46"/>
      <c r="B204" s="46"/>
      <c r="C204" s="352"/>
      <c r="D204" s="23"/>
      <c r="E204" s="23"/>
      <c r="F204" s="23"/>
      <c r="G204" s="390"/>
      <c r="H204" s="390"/>
    </row>
    <row r="205" spans="1:8" x14ac:dyDescent="0.25">
      <c r="A205" s="46"/>
      <c r="B205" s="46"/>
      <c r="C205" s="352"/>
      <c r="D205" s="23"/>
      <c r="E205" s="23"/>
      <c r="F205" s="23"/>
      <c r="G205" s="390"/>
      <c r="H205" s="390"/>
    </row>
    <row r="206" spans="1:8" x14ac:dyDescent="0.25">
      <c r="A206" s="46"/>
      <c r="B206" s="46"/>
      <c r="C206" s="352"/>
      <c r="D206" s="23"/>
      <c r="E206" s="23"/>
      <c r="F206" s="23"/>
      <c r="G206" s="390"/>
      <c r="H206" s="390"/>
    </row>
    <row r="207" spans="1:8" x14ac:dyDescent="0.25">
      <c r="A207" s="46"/>
      <c r="B207" s="46"/>
      <c r="C207" s="352"/>
      <c r="D207" s="23"/>
      <c r="E207" s="23"/>
      <c r="F207" s="23"/>
      <c r="G207" s="390"/>
      <c r="H207" s="390"/>
    </row>
    <row r="208" spans="1:8" x14ac:dyDescent="0.25">
      <c r="A208" s="46"/>
      <c r="B208" s="46"/>
      <c r="C208" s="352"/>
      <c r="D208" s="23"/>
      <c r="E208" s="23"/>
      <c r="F208" s="23"/>
      <c r="G208" s="390"/>
      <c r="H208" s="390"/>
    </row>
    <row r="209" spans="1:8" x14ac:dyDescent="0.25">
      <c r="A209" s="46"/>
      <c r="B209" s="46"/>
      <c r="C209" s="352"/>
      <c r="D209" s="23"/>
      <c r="E209" s="23"/>
      <c r="F209" s="23"/>
      <c r="G209" s="390"/>
      <c r="H209" s="390"/>
    </row>
    <row r="210" spans="1:8" x14ac:dyDescent="0.25">
      <c r="A210" s="46"/>
      <c r="B210" s="46"/>
      <c r="C210" s="352"/>
      <c r="D210" s="23"/>
      <c r="E210" s="23"/>
      <c r="F210" s="23"/>
      <c r="G210" s="390"/>
      <c r="H210" s="390"/>
    </row>
    <row r="211" spans="1:8" x14ac:dyDescent="0.25">
      <c r="A211" s="46"/>
      <c r="B211" s="46"/>
      <c r="C211" s="352"/>
      <c r="D211" s="23"/>
      <c r="E211" s="23"/>
      <c r="F211" s="23"/>
      <c r="G211" s="390"/>
      <c r="H211" s="390"/>
    </row>
    <row r="212" spans="1:8" x14ac:dyDescent="0.25">
      <c r="A212" s="46"/>
      <c r="B212" s="46"/>
      <c r="C212" s="352"/>
      <c r="D212" s="23"/>
      <c r="E212" s="23"/>
      <c r="F212" s="23"/>
      <c r="G212" s="390"/>
      <c r="H212" s="390"/>
    </row>
    <row r="213" spans="1:8" x14ac:dyDescent="0.25">
      <c r="A213" s="46"/>
      <c r="B213" s="46"/>
      <c r="C213" s="352"/>
      <c r="D213" s="23"/>
      <c r="E213" s="23"/>
      <c r="F213" s="23"/>
      <c r="G213" s="390"/>
      <c r="H213" s="390"/>
    </row>
    <row r="214" spans="1:8" x14ac:dyDescent="0.25">
      <c r="A214" s="46"/>
      <c r="B214" s="46"/>
      <c r="C214" s="352"/>
      <c r="D214" s="23"/>
      <c r="E214" s="23"/>
      <c r="F214" s="23"/>
      <c r="G214" s="390"/>
      <c r="H214" s="390"/>
    </row>
    <row r="215" spans="1:8" x14ac:dyDescent="0.25">
      <c r="A215" s="47"/>
      <c r="B215" s="47"/>
      <c r="C215" s="349"/>
    </row>
    <row r="216" spans="1:8" x14ac:dyDescent="0.25">
      <c r="A216" s="47"/>
      <c r="B216" s="47"/>
      <c r="C216" s="349"/>
    </row>
    <row r="217" spans="1:8" x14ac:dyDescent="0.25">
      <c r="A217" s="47"/>
      <c r="B217" s="47"/>
      <c r="C217" s="349"/>
    </row>
    <row r="218" spans="1:8" x14ac:dyDescent="0.25">
      <c r="A218" s="47"/>
      <c r="B218" s="47"/>
      <c r="C218" s="349"/>
    </row>
    <row r="219" spans="1:8" x14ac:dyDescent="0.25">
      <c r="A219" s="47"/>
      <c r="B219" s="47"/>
      <c r="C219" s="349"/>
    </row>
    <row r="220" spans="1:8" x14ac:dyDescent="0.25">
      <c r="A220" s="47"/>
      <c r="B220" s="47"/>
      <c r="C220" s="349"/>
    </row>
    <row r="221" spans="1:8" x14ac:dyDescent="0.25">
      <c r="A221" s="47"/>
      <c r="B221" s="47"/>
      <c r="C221" s="349"/>
    </row>
    <row r="222" spans="1:8" x14ac:dyDescent="0.25">
      <c r="A222" s="47"/>
      <c r="B222" s="47"/>
      <c r="C222" s="349"/>
    </row>
    <row r="223" spans="1:8" x14ac:dyDescent="0.25">
      <c r="A223" s="47"/>
      <c r="B223" s="47"/>
      <c r="C223" s="349"/>
    </row>
    <row r="224" spans="1:8" x14ac:dyDescent="0.25">
      <c r="A224" s="47"/>
      <c r="B224" s="47"/>
      <c r="C224" s="349"/>
    </row>
    <row r="225" spans="1:3" x14ac:dyDescent="0.25">
      <c r="A225" s="47"/>
      <c r="B225" s="47"/>
      <c r="C225" s="349"/>
    </row>
    <row r="226" spans="1:3" x14ac:dyDescent="0.25">
      <c r="A226" s="47"/>
      <c r="B226" s="47"/>
      <c r="C226" s="349"/>
    </row>
    <row r="227" spans="1:3" x14ac:dyDescent="0.25">
      <c r="A227" s="47"/>
      <c r="B227" s="47"/>
      <c r="C227" s="349"/>
    </row>
    <row r="228" spans="1:3" x14ac:dyDescent="0.25">
      <c r="A228" s="47"/>
      <c r="B228" s="47"/>
      <c r="C228" s="349"/>
    </row>
    <row r="229" spans="1:3" x14ac:dyDescent="0.25">
      <c r="A229" s="47"/>
      <c r="B229" s="47"/>
      <c r="C229" s="349"/>
    </row>
    <row r="230" spans="1:3" x14ac:dyDescent="0.25">
      <c r="A230" s="47"/>
      <c r="B230" s="47"/>
      <c r="C230" s="349"/>
    </row>
    <row r="231" spans="1:3" x14ac:dyDescent="0.25">
      <c r="A231" s="47"/>
      <c r="B231" s="47"/>
      <c r="C231" s="349"/>
    </row>
    <row r="232" spans="1:3" x14ac:dyDescent="0.25">
      <c r="A232" s="47"/>
      <c r="B232" s="47"/>
      <c r="C232" s="349"/>
    </row>
    <row r="233" spans="1:3" x14ac:dyDescent="0.25">
      <c r="A233" s="47"/>
      <c r="B233" s="47"/>
      <c r="C233" s="349"/>
    </row>
    <row r="234" spans="1:3" x14ac:dyDescent="0.25">
      <c r="A234" s="47"/>
      <c r="B234" s="47"/>
      <c r="C234" s="349"/>
    </row>
    <row r="235" spans="1:3" x14ac:dyDescent="0.25">
      <c r="A235" s="47"/>
      <c r="B235" s="47"/>
      <c r="C235" s="349"/>
    </row>
    <row r="236" spans="1:3" x14ac:dyDescent="0.25">
      <c r="A236" s="47"/>
      <c r="B236" s="47"/>
      <c r="C236" s="349"/>
    </row>
    <row r="237" spans="1:3" x14ac:dyDescent="0.25">
      <c r="A237" s="47"/>
      <c r="B237" s="47"/>
      <c r="C237" s="349"/>
    </row>
    <row r="238" spans="1:3" x14ac:dyDescent="0.25">
      <c r="A238" s="47"/>
      <c r="B238" s="47"/>
      <c r="C238" s="349"/>
    </row>
    <row r="239" spans="1:3" x14ac:dyDescent="0.25">
      <c r="A239" s="47"/>
      <c r="B239" s="47"/>
      <c r="C239" s="349"/>
    </row>
    <row r="240" spans="1:3" x14ac:dyDescent="0.25">
      <c r="A240" s="47"/>
      <c r="B240" s="47"/>
      <c r="C240" s="349"/>
    </row>
    <row r="241" spans="1:3" x14ac:dyDescent="0.25">
      <c r="A241" s="47"/>
      <c r="B241" s="47"/>
      <c r="C241" s="349"/>
    </row>
    <row r="242" spans="1:3" x14ac:dyDescent="0.25">
      <c r="A242" s="47"/>
      <c r="B242" s="47"/>
      <c r="C242" s="349"/>
    </row>
    <row r="243" spans="1:3" x14ac:dyDescent="0.25">
      <c r="A243" s="47"/>
      <c r="B243" s="47"/>
      <c r="C243" s="349"/>
    </row>
    <row r="244" spans="1:3" x14ac:dyDescent="0.25">
      <c r="A244" s="47"/>
      <c r="B244" s="47"/>
      <c r="C244" s="349"/>
    </row>
    <row r="245" spans="1:3" x14ac:dyDescent="0.25">
      <c r="A245" s="47"/>
      <c r="B245" s="47"/>
      <c r="C245" s="349"/>
    </row>
    <row r="246" spans="1:3" x14ac:dyDescent="0.25">
      <c r="A246" s="47"/>
      <c r="B246" s="47"/>
      <c r="C246" s="349"/>
    </row>
    <row r="247" spans="1:3" x14ac:dyDescent="0.25">
      <c r="A247" s="47"/>
      <c r="B247" s="47"/>
      <c r="C247" s="349"/>
    </row>
    <row r="248" spans="1:3" x14ac:dyDescent="0.25">
      <c r="A248" s="47"/>
      <c r="B248" s="47"/>
      <c r="C248" s="349"/>
    </row>
    <row r="249" spans="1:3" x14ac:dyDescent="0.25">
      <c r="A249" s="47"/>
      <c r="B249" s="47"/>
      <c r="C249" s="349"/>
    </row>
    <row r="250" spans="1:3" x14ac:dyDescent="0.25">
      <c r="A250" s="47"/>
      <c r="B250" s="47"/>
      <c r="C250" s="349"/>
    </row>
    <row r="251" spans="1:3" x14ac:dyDescent="0.25">
      <c r="A251" s="47"/>
      <c r="B251" s="47"/>
      <c r="C251" s="349"/>
    </row>
    <row r="252" spans="1:3" x14ac:dyDescent="0.25">
      <c r="A252" s="47"/>
      <c r="B252" s="47"/>
      <c r="C252" s="349"/>
    </row>
    <row r="253" spans="1:3" x14ac:dyDescent="0.25">
      <c r="A253" s="47"/>
      <c r="B253" s="47"/>
      <c r="C253" s="349"/>
    </row>
    <row r="254" spans="1:3" x14ac:dyDescent="0.25">
      <c r="A254" s="47"/>
      <c r="B254" s="47"/>
      <c r="C254" s="349"/>
    </row>
    <row r="255" spans="1:3" x14ac:dyDescent="0.25">
      <c r="A255" s="47"/>
      <c r="B255" s="47"/>
      <c r="C255" s="349"/>
    </row>
    <row r="256" spans="1:3" x14ac:dyDescent="0.25">
      <c r="A256" s="47"/>
      <c r="B256" s="47"/>
      <c r="C256" s="349"/>
    </row>
    <row r="257" spans="1:3" x14ac:dyDescent="0.25">
      <c r="A257" s="47"/>
      <c r="B257" s="47"/>
      <c r="C257" s="349"/>
    </row>
    <row r="258" spans="1:3" x14ac:dyDescent="0.25">
      <c r="A258" s="47"/>
      <c r="B258" s="47"/>
      <c r="C258" s="349"/>
    </row>
    <row r="259" spans="1:3" x14ac:dyDescent="0.25">
      <c r="A259" s="47"/>
      <c r="B259" s="47"/>
      <c r="C259" s="349"/>
    </row>
    <row r="260" spans="1:3" x14ac:dyDescent="0.25">
      <c r="A260" s="47"/>
      <c r="B260" s="47"/>
      <c r="C260" s="349"/>
    </row>
    <row r="261" spans="1:3" x14ac:dyDescent="0.25">
      <c r="A261" s="47"/>
      <c r="B261" s="47"/>
      <c r="C261" s="349"/>
    </row>
    <row r="262" spans="1:3" x14ac:dyDescent="0.25">
      <c r="A262" s="47"/>
      <c r="B262" s="47"/>
      <c r="C262" s="349"/>
    </row>
    <row r="263" spans="1:3" x14ac:dyDescent="0.25">
      <c r="A263" s="47"/>
      <c r="B263" s="47"/>
      <c r="C263" s="349"/>
    </row>
    <row r="264" spans="1:3" x14ac:dyDescent="0.25">
      <c r="A264" s="47"/>
      <c r="B264" s="47"/>
      <c r="C264" s="349"/>
    </row>
    <row r="265" spans="1:3" x14ac:dyDescent="0.25">
      <c r="A265" s="47"/>
      <c r="B265" s="47"/>
      <c r="C265" s="349"/>
    </row>
    <row r="266" spans="1:3" x14ac:dyDescent="0.25">
      <c r="A266" s="47"/>
      <c r="B266" s="47"/>
      <c r="C266" s="349"/>
    </row>
    <row r="267" spans="1:3" x14ac:dyDescent="0.25">
      <c r="A267" s="47"/>
      <c r="B267" s="47"/>
      <c r="C267" s="349"/>
    </row>
    <row r="268" spans="1:3" x14ac:dyDescent="0.25">
      <c r="A268" s="47"/>
      <c r="B268" s="47"/>
      <c r="C268" s="349"/>
    </row>
    <row r="269" spans="1:3" x14ac:dyDescent="0.25">
      <c r="A269" s="47"/>
      <c r="B269" s="47"/>
      <c r="C269" s="349"/>
    </row>
    <row r="270" spans="1:3" x14ac:dyDescent="0.25">
      <c r="A270" s="47"/>
      <c r="B270" s="47"/>
      <c r="C270" s="349"/>
    </row>
    <row r="271" spans="1:3" x14ac:dyDescent="0.25">
      <c r="A271" s="47"/>
      <c r="B271" s="47"/>
      <c r="C271" s="349"/>
    </row>
    <row r="272" spans="1:3" x14ac:dyDescent="0.25">
      <c r="A272" s="47"/>
      <c r="B272" s="47"/>
      <c r="C272" s="349"/>
    </row>
    <row r="273" spans="1:3" x14ac:dyDescent="0.25">
      <c r="A273" s="47"/>
      <c r="B273" s="47"/>
      <c r="C273" s="349"/>
    </row>
    <row r="274" spans="1:3" x14ac:dyDescent="0.25">
      <c r="A274" s="47"/>
      <c r="B274" s="47"/>
      <c r="C274" s="349"/>
    </row>
    <row r="275" spans="1:3" x14ac:dyDescent="0.25">
      <c r="A275" s="47"/>
      <c r="B275" s="47"/>
      <c r="C275" s="349"/>
    </row>
    <row r="276" spans="1:3" x14ac:dyDescent="0.25">
      <c r="A276" s="47"/>
      <c r="B276" s="47"/>
      <c r="C276" s="349"/>
    </row>
    <row r="277" spans="1:3" x14ac:dyDescent="0.25">
      <c r="A277" s="47"/>
      <c r="B277" s="47"/>
      <c r="C277" s="349"/>
    </row>
    <row r="278" spans="1:3" x14ac:dyDescent="0.25">
      <c r="A278" s="47"/>
      <c r="B278" s="47"/>
      <c r="C278" s="349"/>
    </row>
    <row r="279" spans="1:3" x14ac:dyDescent="0.25">
      <c r="A279" s="47"/>
      <c r="B279" s="47"/>
      <c r="C279" s="349"/>
    </row>
    <row r="280" spans="1:3" x14ac:dyDescent="0.25">
      <c r="A280" s="47"/>
      <c r="B280" s="47"/>
      <c r="C280" s="349"/>
    </row>
    <row r="281" spans="1:3" x14ac:dyDescent="0.25">
      <c r="A281" s="47"/>
      <c r="B281" s="47"/>
      <c r="C281" s="349"/>
    </row>
    <row r="282" spans="1:3" x14ac:dyDescent="0.25">
      <c r="A282" s="47"/>
      <c r="B282" s="47"/>
      <c r="C282" s="349"/>
    </row>
    <row r="283" spans="1:3" x14ac:dyDescent="0.25">
      <c r="A283" s="47"/>
      <c r="B283" s="47"/>
      <c r="C283" s="349"/>
    </row>
    <row r="284" spans="1:3" x14ac:dyDescent="0.25">
      <c r="A284" s="47"/>
      <c r="B284" s="47"/>
      <c r="C284" s="349"/>
    </row>
    <row r="285" spans="1:3" x14ac:dyDescent="0.25">
      <c r="A285" s="47"/>
      <c r="B285" s="47"/>
      <c r="C285" s="349"/>
    </row>
    <row r="286" spans="1:3" x14ac:dyDescent="0.25">
      <c r="A286" s="47"/>
      <c r="B286" s="47"/>
      <c r="C286" s="349"/>
    </row>
    <row r="287" spans="1:3" x14ac:dyDescent="0.25">
      <c r="A287" s="47"/>
      <c r="B287" s="47"/>
      <c r="C287" s="349"/>
    </row>
    <row r="288" spans="1:3" x14ac:dyDescent="0.25">
      <c r="A288" s="47"/>
      <c r="B288" s="47"/>
      <c r="C288" s="349"/>
    </row>
    <row r="289" spans="1:3" x14ac:dyDescent="0.25">
      <c r="A289" s="47"/>
      <c r="B289" s="47"/>
      <c r="C289" s="349"/>
    </row>
    <row r="290" spans="1:3" x14ac:dyDescent="0.25">
      <c r="A290" s="47"/>
      <c r="B290" s="47"/>
      <c r="C290" s="349"/>
    </row>
    <row r="291" spans="1:3" x14ac:dyDescent="0.25">
      <c r="A291" s="47"/>
      <c r="B291" s="47"/>
      <c r="C291" s="349"/>
    </row>
    <row r="292" spans="1:3" x14ac:dyDescent="0.25">
      <c r="A292" s="47"/>
      <c r="B292" s="47"/>
      <c r="C292" s="349"/>
    </row>
    <row r="293" spans="1:3" x14ac:dyDescent="0.25">
      <c r="A293" s="47"/>
      <c r="B293" s="47"/>
      <c r="C293" s="349"/>
    </row>
    <row r="294" spans="1:3" x14ac:dyDescent="0.25">
      <c r="A294" s="47"/>
      <c r="B294" s="47"/>
      <c r="C294" s="349"/>
    </row>
    <row r="295" spans="1:3" x14ac:dyDescent="0.25">
      <c r="A295" s="47"/>
      <c r="B295" s="47"/>
      <c r="C295" s="349"/>
    </row>
    <row r="296" spans="1:3" x14ac:dyDescent="0.25">
      <c r="A296" s="47"/>
      <c r="B296" s="47"/>
      <c r="C296" s="349"/>
    </row>
    <row r="297" spans="1:3" x14ac:dyDescent="0.25">
      <c r="A297" s="47"/>
      <c r="B297" s="47"/>
      <c r="C297" s="349"/>
    </row>
    <row r="298" spans="1:3" x14ac:dyDescent="0.25">
      <c r="A298" s="47"/>
      <c r="B298" s="47"/>
      <c r="C298" s="349"/>
    </row>
    <row r="299" spans="1:3" x14ac:dyDescent="0.25">
      <c r="A299" s="47"/>
      <c r="B299" s="47"/>
      <c r="C299" s="349"/>
    </row>
    <row r="300" spans="1:3" x14ac:dyDescent="0.25">
      <c r="A300" s="47"/>
      <c r="B300" s="47"/>
      <c r="C300" s="349"/>
    </row>
    <row r="301" spans="1:3" x14ac:dyDescent="0.25">
      <c r="A301" s="47"/>
      <c r="B301" s="47"/>
      <c r="C301" s="349"/>
    </row>
    <row r="302" spans="1:3" x14ac:dyDescent="0.25">
      <c r="A302" s="47"/>
      <c r="B302" s="47"/>
      <c r="C302" s="349"/>
    </row>
    <row r="303" spans="1:3" x14ac:dyDescent="0.25">
      <c r="A303" s="47"/>
      <c r="B303" s="47"/>
      <c r="C303" s="349"/>
    </row>
    <row r="304" spans="1:3" x14ac:dyDescent="0.25">
      <c r="A304" s="47"/>
      <c r="B304" s="47"/>
      <c r="C304" s="349"/>
    </row>
    <row r="305" spans="1:3" x14ac:dyDescent="0.25">
      <c r="A305" s="47"/>
      <c r="B305" s="47"/>
      <c r="C305" s="349"/>
    </row>
    <row r="306" spans="1:3" x14ac:dyDescent="0.25">
      <c r="A306" s="47"/>
      <c r="B306" s="47"/>
      <c r="C306" s="349"/>
    </row>
    <row r="307" spans="1:3" x14ac:dyDescent="0.25">
      <c r="A307" s="47"/>
      <c r="B307" s="47"/>
      <c r="C307" s="349"/>
    </row>
    <row r="308" spans="1:3" x14ac:dyDescent="0.25">
      <c r="A308" s="47"/>
      <c r="B308" s="47"/>
      <c r="C308" s="349"/>
    </row>
    <row r="309" spans="1:3" x14ac:dyDescent="0.25">
      <c r="A309" s="47"/>
      <c r="B309" s="47"/>
      <c r="C309" s="349"/>
    </row>
    <row r="310" spans="1:3" x14ac:dyDescent="0.25">
      <c r="A310" s="47"/>
      <c r="B310" s="47"/>
      <c r="C310" s="349"/>
    </row>
    <row r="311" spans="1:3" x14ac:dyDescent="0.25">
      <c r="A311" s="47"/>
      <c r="B311" s="47"/>
      <c r="C311" s="349"/>
    </row>
    <row r="312" spans="1:3" x14ac:dyDescent="0.25">
      <c r="A312" s="47"/>
      <c r="B312" s="47"/>
      <c r="C312" s="349"/>
    </row>
    <row r="313" spans="1:3" x14ac:dyDescent="0.25">
      <c r="A313" s="47"/>
      <c r="B313" s="47"/>
      <c r="C313" s="349"/>
    </row>
    <row r="314" spans="1:3" x14ac:dyDescent="0.25">
      <c r="A314" s="47"/>
      <c r="B314" s="47"/>
      <c r="C314" s="349"/>
    </row>
    <row r="315" spans="1:3" x14ac:dyDescent="0.25">
      <c r="A315" s="47"/>
      <c r="B315" s="47"/>
      <c r="C315" s="349"/>
    </row>
    <row r="316" spans="1:3" x14ac:dyDescent="0.25">
      <c r="A316" s="47"/>
      <c r="B316" s="47"/>
      <c r="C316" s="349"/>
    </row>
    <row r="317" spans="1:3" x14ac:dyDescent="0.25">
      <c r="A317" s="47"/>
      <c r="B317" s="47"/>
      <c r="C317" s="349"/>
    </row>
    <row r="318" spans="1:3" x14ac:dyDescent="0.25">
      <c r="A318" s="47"/>
      <c r="B318" s="47"/>
      <c r="C318" s="349"/>
    </row>
    <row r="319" spans="1:3" x14ac:dyDescent="0.25">
      <c r="A319" s="47"/>
      <c r="B319" s="47"/>
      <c r="C319" s="349"/>
    </row>
    <row r="320" spans="1:3" x14ac:dyDescent="0.25">
      <c r="A320" s="47"/>
      <c r="B320" s="47"/>
      <c r="C320" s="349"/>
    </row>
    <row r="321" spans="1:3" x14ac:dyDescent="0.25">
      <c r="A321" s="47"/>
      <c r="B321" s="47"/>
      <c r="C321" s="349"/>
    </row>
    <row r="322" spans="1:3" x14ac:dyDescent="0.25">
      <c r="A322" s="47"/>
      <c r="B322" s="47"/>
      <c r="C322" s="349"/>
    </row>
    <row r="323" spans="1:3" x14ac:dyDescent="0.25">
      <c r="A323" s="47"/>
      <c r="B323" s="47"/>
      <c r="C323" s="349"/>
    </row>
    <row r="324" spans="1:3" x14ac:dyDescent="0.25">
      <c r="A324" s="47"/>
      <c r="B324" s="47"/>
      <c r="C324" s="349"/>
    </row>
    <row r="325" spans="1:3" x14ac:dyDescent="0.25">
      <c r="A325" s="47"/>
      <c r="B325" s="47"/>
      <c r="C325" s="349"/>
    </row>
    <row r="326" spans="1:3" x14ac:dyDescent="0.25">
      <c r="A326" s="47"/>
      <c r="B326" s="47"/>
      <c r="C326" s="349"/>
    </row>
    <row r="327" spans="1:3" x14ac:dyDescent="0.25">
      <c r="A327" s="47"/>
      <c r="B327" s="47"/>
      <c r="C327" s="349"/>
    </row>
    <row r="328" spans="1:3" x14ac:dyDescent="0.25">
      <c r="A328" s="47"/>
      <c r="B328" s="47"/>
      <c r="C328" s="349"/>
    </row>
    <row r="329" spans="1:3" x14ac:dyDescent="0.25">
      <c r="A329" s="47"/>
      <c r="B329" s="47"/>
      <c r="C329" s="349"/>
    </row>
    <row r="330" spans="1:3" x14ac:dyDescent="0.25">
      <c r="A330" s="47"/>
      <c r="B330" s="47"/>
      <c r="C330" s="349"/>
    </row>
    <row r="331" spans="1:3" x14ac:dyDescent="0.25">
      <c r="A331" s="47"/>
      <c r="B331" s="47"/>
      <c r="C331" s="349"/>
    </row>
    <row r="332" spans="1:3" x14ac:dyDescent="0.25">
      <c r="A332" s="47"/>
      <c r="B332" s="47"/>
      <c r="C332" s="349"/>
    </row>
    <row r="333" spans="1:3" x14ac:dyDescent="0.25">
      <c r="A333" s="47"/>
      <c r="B333" s="47"/>
      <c r="C333" s="349"/>
    </row>
    <row r="334" spans="1:3" x14ac:dyDescent="0.25">
      <c r="A334" s="47"/>
      <c r="B334" s="47"/>
      <c r="C334" s="349"/>
    </row>
    <row r="335" spans="1:3" x14ac:dyDescent="0.25">
      <c r="A335" s="47"/>
      <c r="B335" s="47"/>
      <c r="C335" s="349"/>
    </row>
    <row r="336" spans="1:3" x14ac:dyDescent="0.25">
      <c r="A336" s="47"/>
      <c r="B336" s="47"/>
      <c r="C336" s="349"/>
    </row>
    <row r="337" spans="1:3" x14ac:dyDescent="0.25">
      <c r="A337" s="47"/>
      <c r="B337" s="47"/>
      <c r="C337" s="349"/>
    </row>
    <row r="338" spans="1:3" x14ac:dyDescent="0.25">
      <c r="A338" s="47"/>
      <c r="B338" s="47"/>
      <c r="C338" s="349"/>
    </row>
    <row r="339" spans="1:3" x14ac:dyDescent="0.25">
      <c r="A339" s="47"/>
      <c r="B339" s="47"/>
      <c r="C339" s="349"/>
    </row>
    <row r="340" spans="1:3" x14ac:dyDescent="0.25">
      <c r="A340" s="47"/>
      <c r="B340" s="47"/>
      <c r="C340" s="349"/>
    </row>
    <row r="341" spans="1:3" x14ac:dyDescent="0.25">
      <c r="A341" s="47"/>
      <c r="B341" s="47"/>
      <c r="C341" s="349"/>
    </row>
    <row r="342" spans="1:3" x14ac:dyDescent="0.25">
      <c r="A342" s="47"/>
      <c r="B342" s="47"/>
      <c r="C342" s="349"/>
    </row>
    <row r="343" spans="1:3" x14ac:dyDescent="0.25">
      <c r="A343" s="47"/>
      <c r="B343" s="47"/>
      <c r="C343" s="349"/>
    </row>
    <row r="344" spans="1:3" x14ac:dyDescent="0.25">
      <c r="A344" s="47"/>
      <c r="B344" s="47"/>
      <c r="C344" s="349"/>
    </row>
    <row r="345" spans="1:3" x14ac:dyDescent="0.25">
      <c r="A345" s="47"/>
      <c r="B345" s="47"/>
      <c r="C345" s="349"/>
    </row>
    <row r="346" spans="1:3" x14ac:dyDescent="0.25">
      <c r="A346" s="47"/>
      <c r="B346" s="47"/>
      <c r="C346" s="349"/>
    </row>
    <row r="347" spans="1:3" x14ac:dyDescent="0.25">
      <c r="A347" s="47"/>
      <c r="B347" s="47"/>
      <c r="C347" s="349"/>
    </row>
    <row r="348" spans="1:3" x14ac:dyDescent="0.25">
      <c r="A348" s="47"/>
      <c r="B348" s="47"/>
      <c r="C348" s="349"/>
    </row>
    <row r="349" spans="1:3" x14ac:dyDescent="0.25">
      <c r="A349" s="47"/>
      <c r="B349" s="47"/>
      <c r="C349" s="349"/>
    </row>
    <row r="350" spans="1:3" x14ac:dyDescent="0.25">
      <c r="A350" s="47"/>
      <c r="B350" s="47"/>
      <c r="C350" s="349"/>
    </row>
    <row r="351" spans="1:3" x14ac:dyDescent="0.25">
      <c r="A351" s="47"/>
      <c r="B351" s="47"/>
      <c r="C351" s="349"/>
    </row>
    <row r="352" spans="1:3" x14ac:dyDescent="0.25">
      <c r="A352" s="47"/>
      <c r="B352" s="47"/>
      <c r="C352" s="349"/>
    </row>
    <row r="353" spans="1:3" x14ac:dyDescent="0.25">
      <c r="A353" s="47"/>
      <c r="B353" s="47"/>
      <c r="C353" s="349"/>
    </row>
    <row r="354" spans="1:3" x14ac:dyDescent="0.25">
      <c r="A354" s="47"/>
      <c r="B354" s="47"/>
      <c r="C354" s="349"/>
    </row>
    <row r="355" spans="1:3" x14ac:dyDescent="0.25">
      <c r="A355" s="47"/>
      <c r="B355" s="47"/>
      <c r="C355" s="349"/>
    </row>
    <row r="356" spans="1:3" x14ac:dyDescent="0.25">
      <c r="A356" s="47"/>
      <c r="B356" s="47"/>
      <c r="C356" s="349"/>
    </row>
    <row r="357" spans="1:3" x14ac:dyDescent="0.25">
      <c r="A357" s="47"/>
      <c r="B357" s="47"/>
      <c r="C357" s="349"/>
    </row>
    <row r="358" spans="1:3" x14ac:dyDescent="0.25">
      <c r="A358" s="47"/>
      <c r="B358" s="47"/>
      <c r="C358" s="349"/>
    </row>
    <row r="359" spans="1:3" x14ac:dyDescent="0.25">
      <c r="A359" s="47"/>
      <c r="B359" s="47"/>
      <c r="C359" s="349"/>
    </row>
    <row r="360" spans="1:3" x14ac:dyDescent="0.25">
      <c r="A360" s="47"/>
      <c r="B360" s="47"/>
      <c r="C360" s="349"/>
    </row>
    <row r="361" spans="1:3" x14ac:dyDescent="0.25">
      <c r="A361" s="47"/>
      <c r="B361" s="47"/>
      <c r="C361" s="349"/>
    </row>
    <row r="362" spans="1:3" x14ac:dyDescent="0.25">
      <c r="A362" s="47"/>
      <c r="B362" s="47"/>
      <c r="C362" s="349"/>
    </row>
    <row r="363" spans="1:3" x14ac:dyDescent="0.25">
      <c r="A363" s="47"/>
      <c r="B363" s="47"/>
      <c r="C363" s="349"/>
    </row>
    <row r="364" spans="1:3" x14ac:dyDescent="0.25">
      <c r="A364" s="47"/>
      <c r="B364" s="47"/>
      <c r="C364" s="349"/>
    </row>
    <row r="365" spans="1:3" x14ac:dyDescent="0.25">
      <c r="A365" s="47"/>
      <c r="B365" s="47"/>
      <c r="C365" s="349"/>
    </row>
    <row r="366" spans="1:3" x14ac:dyDescent="0.25">
      <c r="A366" s="47"/>
      <c r="B366" s="47"/>
      <c r="C366" s="349"/>
    </row>
    <row r="367" spans="1:3" x14ac:dyDescent="0.25">
      <c r="A367" s="47"/>
      <c r="B367" s="47"/>
      <c r="C367" s="349"/>
    </row>
    <row r="368" spans="1:3" x14ac:dyDescent="0.25">
      <c r="A368" s="47"/>
      <c r="B368" s="47"/>
      <c r="C368" s="349"/>
    </row>
    <row r="369" spans="1:3" x14ac:dyDescent="0.25">
      <c r="A369" s="47"/>
      <c r="B369" s="47"/>
      <c r="C369" s="349"/>
    </row>
    <row r="370" spans="1:3" x14ac:dyDescent="0.25">
      <c r="A370" s="47"/>
      <c r="B370" s="47"/>
      <c r="C370" s="349"/>
    </row>
    <row r="371" spans="1:3" x14ac:dyDescent="0.25">
      <c r="A371" s="47"/>
      <c r="B371" s="47"/>
      <c r="C371" s="349"/>
    </row>
    <row r="372" spans="1:3" x14ac:dyDescent="0.25">
      <c r="A372" s="47"/>
      <c r="B372" s="47"/>
      <c r="C372" s="349"/>
    </row>
    <row r="373" spans="1:3" x14ac:dyDescent="0.25">
      <c r="A373" s="47"/>
      <c r="B373" s="47"/>
      <c r="C373" s="349"/>
    </row>
    <row r="374" spans="1:3" x14ac:dyDescent="0.25">
      <c r="A374" s="47"/>
      <c r="B374" s="47"/>
      <c r="C374" s="349"/>
    </row>
    <row r="375" spans="1:3" x14ac:dyDescent="0.25">
      <c r="A375" s="47"/>
      <c r="B375" s="47"/>
      <c r="C375" s="349"/>
    </row>
    <row r="376" spans="1:3" x14ac:dyDescent="0.25">
      <c r="A376" s="47"/>
      <c r="B376" s="47"/>
      <c r="C376" s="349"/>
    </row>
    <row r="377" spans="1:3" x14ac:dyDescent="0.25">
      <c r="A377" s="47"/>
      <c r="B377" s="47"/>
      <c r="C377" s="349"/>
    </row>
    <row r="378" spans="1:3" x14ac:dyDescent="0.25">
      <c r="A378" s="47"/>
      <c r="B378" s="47"/>
      <c r="C378" s="349"/>
    </row>
    <row r="379" spans="1:3" x14ac:dyDescent="0.25">
      <c r="A379" s="47"/>
      <c r="B379" s="47"/>
      <c r="C379" s="349"/>
    </row>
    <row r="380" spans="1:3" x14ac:dyDescent="0.25">
      <c r="A380" s="47"/>
      <c r="B380" s="47"/>
      <c r="C380" s="349"/>
    </row>
    <row r="381" spans="1:3" x14ac:dyDescent="0.25">
      <c r="A381" s="47"/>
      <c r="B381" s="47"/>
      <c r="C381" s="349"/>
    </row>
    <row r="382" spans="1:3" x14ac:dyDescent="0.25">
      <c r="A382" s="47"/>
      <c r="B382" s="47"/>
      <c r="C382" s="349"/>
    </row>
    <row r="383" spans="1:3" x14ac:dyDescent="0.25">
      <c r="A383" s="47"/>
      <c r="B383" s="47"/>
      <c r="C383" s="349"/>
    </row>
    <row r="384" spans="1:3" x14ac:dyDescent="0.25">
      <c r="A384" s="47"/>
      <c r="B384" s="47"/>
      <c r="C384" s="349"/>
    </row>
    <row r="385" spans="1:3" x14ac:dyDescent="0.25">
      <c r="A385" s="47"/>
      <c r="B385" s="47"/>
      <c r="C385" s="349"/>
    </row>
    <row r="386" spans="1:3" x14ac:dyDescent="0.25">
      <c r="A386" s="47"/>
      <c r="B386" s="47"/>
      <c r="C386" s="349"/>
    </row>
    <row r="387" spans="1:3" x14ac:dyDescent="0.25">
      <c r="A387" s="47"/>
      <c r="B387" s="47"/>
      <c r="C387" s="349"/>
    </row>
    <row r="388" spans="1:3" x14ac:dyDescent="0.25">
      <c r="A388" s="47"/>
      <c r="B388" s="47"/>
      <c r="C388" s="349"/>
    </row>
    <row r="389" spans="1:3" x14ac:dyDescent="0.25">
      <c r="A389" s="47"/>
      <c r="B389" s="47"/>
      <c r="C389" s="349"/>
    </row>
    <row r="390" spans="1:3" x14ac:dyDescent="0.25">
      <c r="A390" s="47"/>
      <c r="B390" s="47"/>
      <c r="C390" s="349"/>
    </row>
    <row r="391" spans="1:3" x14ac:dyDescent="0.25">
      <c r="A391" s="47"/>
      <c r="B391" s="47"/>
      <c r="C391" s="349"/>
    </row>
    <row r="392" spans="1:3" x14ac:dyDescent="0.25">
      <c r="A392" s="47"/>
      <c r="B392" s="47"/>
      <c r="C392" s="349"/>
    </row>
    <row r="393" spans="1:3" x14ac:dyDescent="0.25">
      <c r="A393" s="47"/>
      <c r="B393" s="47"/>
      <c r="C393" s="349"/>
    </row>
  </sheetData>
  <mergeCells count="5">
    <mergeCell ref="A3:H3"/>
    <mergeCell ref="E6:F6"/>
    <mergeCell ref="G6:H6"/>
    <mergeCell ref="D6:D7"/>
    <mergeCell ref="C6:C7"/>
  </mergeCells>
  <pageMargins left="0.25" right="0.25" top="0.32" bottom="0.34" header="0.3" footer="0.3"/>
  <pageSetup paperSize="9" scale="66" fitToHeight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6"/>
  <sheetViews>
    <sheetView workbookViewId="0">
      <selection activeCell="F27" sqref="F27"/>
    </sheetView>
  </sheetViews>
  <sheetFormatPr defaultRowHeight="15" x14ac:dyDescent="0.25"/>
  <cols>
    <col min="1" max="1" width="14.28515625" bestFit="1" customWidth="1"/>
    <col min="2" max="2" width="18.7109375" customWidth="1"/>
    <col min="3" max="3" width="14.28515625" customWidth="1"/>
    <col min="4" max="4" width="28.28515625" customWidth="1"/>
    <col min="5" max="6" width="18.85546875" customWidth="1"/>
  </cols>
  <sheetData>
    <row r="1" spans="1:6" ht="15.75" x14ac:dyDescent="0.3">
      <c r="A1" s="1"/>
      <c r="B1" s="1"/>
      <c r="C1" s="1"/>
      <c r="D1" s="1"/>
      <c r="E1" s="1"/>
      <c r="F1" s="1"/>
    </row>
    <row r="2" spans="1:6" ht="15.75" x14ac:dyDescent="0.3">
      <c r="A2" s="1"/>
      <c r="B2" s="1"/>
      <c r="C2" s="1"/>
      <c r="D2" s="1"/>
      <c r="E2" s="1"/>
      <c r="F2" s="1"/>
    </row>
    <row r="3" spans="1:6" x14ac:dyDescent="0.25">
      <c r="A3" s="496" t="s">
        <v>9</v>
      </c>
      <c r="B3" s="496"/>
      <c r="C3" s="496"/>
      <c r="D3" s="496"/>
      <c r="E3" s="496"/>
      <c r="F3" s="496"/>
    </row>
    <row r="4" spans="1:6" x14ac:dyDescent="0.25">
      <c r="A4" s="2"/>
      <c r="B4" s="2"/>
      <c r="C4" s="2"/>
      <c r="D4" s="2"/>
      <c r="E4" s="2"/>
      <c r="F4" s="2"/>
    </row>
    <row r="5" spans="1:6" ht="31.5" customHeight="1" x14ac:dyDescent="0.25">
      <c r="A5" s="9" t="s">
        <v>115</v>
      </c>
      <c r="B5" s="9" t="s">
        <v>116</v>
      </c>
      <c r="C5" s="9" t="s">
        <v>121</v>
      </c>
      <c r="D5" s="10" t="s">
        <v>12</v>
      </c>
      <c r="E5" s="9" t="s">
        <v>67</v>
      </c>
      <c r="F5" s="9" t="s">
        <v>68</v>
      </c>
    </row>
    <row r="6" spans="1:6" x14ac:dyDescent="0.25">
      <c r="A6" s="7"/>
      <c r="B6" s="7"/>
      <c r="C6" s="7"/>
      <c r="D6" s="16"/>
      <c r="E6" s="17"/>
      <c r="F6" s="17"/>
    </row>
  </sheetData>
  <mergeCells count="1">
    <mergeCell ref="A3:F3"/>
  </mergeCells>
  <pageMargins left="0.25" right="0.25" top="0.75" bottom="0.75" header="0.3" footer="0.3"/>
  <pageSetup paperSize="9" scale="8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E397"/>
  <sheetViews>
    <sheetView topLeftCell="A44" workbookViewId="0">
      <selection activeCell="D102" sqref="D102:D103"/>
    </sheetView>
  </sheetViews>
  <sheetFormatPr defaultColWidth="9.140625" defaultRowHeight="15" x14ac:dyDescent="0.25"/>
  <cols>
    <col min="1" max="1" width="12" style="110" customWidth="1"/>
    <col min="2" max="2" width="82" style="209" customWidth="1"/>
    <col min="3" max="3" width="17" style="211" customWidth="1"/>
    <col min="4" max="4" width="19.5703125" style="406" customWidth="1"/>
    <col min="5" max="5" width="13.5703125" style="110" customWidth="1"/>
    <col min="6" max="16384" width="9.140625" style="110"/>
  </cols>
  <sheetData>
    <row r="1" spans="1:5" x14ac:dyDescent="0.25">
      <c r="A1" s="58"/>
      <c r="C1" s="210"/>
      <c r="D1" s="407" t="s">
        <v>742</v>
      </c>
    </row>
    <row r="2" spans="1:5" x14ac:dyDescent="0.25">
      <c r="A2" s="131"/>
      <c r="C2" s="210"/>
    </row>
    <row r="3" spans="1:5" x14ac:dyDescent="0.25">
      <c r="A3" s="497" t="s">
        <v>10</v>
      </c>
      <c r="B3" s="497"/>
      <c r="C3" s="497"/>
      <c r="D3" s="497"/>
      <c r="E3" s="212"/>
    </row>
    <row r="4" spans="1:5" x14ac:dyDescent="0.25">
      <c r="A4" s="131"/>
      <c r="C4" s="210"/>
      <c r="D4" s="427" t="s">
        <v>576</v>
      </c>
    </row>
    <row r="5" spans="1:5" x14ac:dyDescent="0.25">
      <c r="A5" s="131"/>
      <c r="C5" s="210"/>
      <c r="D5" s="427"/>
    </row>
    <row r="6" spans="1:5" ht="27.75" customHeight="1" x14ac:dyDescent="0.25">
      <c r="A6" s="66" t="s">
        <v>577</v>
      </c>
      <c r="B6" s="66" t="s">
        <v>12</v>
      </c>
      <c r="C6" s="67" t="s">
        <v>641</v>
      </c>
      <c r="D6" s="428" t="s">
        <v>30</v>
      </c>
      <c r="E6" s="66"/>
    </row>
    <row r="7" spans="1:5" x14ac:dyDescent="0.25">
      <c r="A7" s="44"/>
      <c r="B7" s="37" t="s">
        <v>584</v>
      </c>
      <c r="C7" s="213"/>
      <c r="D7" s="429"/>
      <c r="E7" s="44"/>
    </row>
    <row r="8" spans="1:5" x14ac:dyDescent="0.25">
      <c r="A8" s="44" t="s">
        <v>295</v>
      </c>
      <c r="B8" s="37" t="s">
        <v>585</v>
      </c>
      <c r="C8" s="72">
        <f>C9+C88+C98</f>
        <v>0</v>
      </c>
      <c r="D8" s="430">
        <f>D9+D88+D98</f>
        <v>5679993173.0299997</v>
      </c>
      <c r="E8" s="44"/>
    </row>
    <row r="9" spans="1:5" x14ac:dyDescent="0.25">
      <c r="A9" s="321">
        <v>21</v>
      </c>
      <c r="B9" s="37" t="s">
        <v>380</v>
      </c>
      <c r="C9" s="72">
        <f>SUM(C71,C66,C61,C10)</f>
        <v>0</v>
      </c>
      <c r="D9" s="430">
        <f>SUM(D71,D66,D61,D10)</f>
        <v>5670536173.0299997</v>
      </c>
      <c r="E9" s="44"/>
    </row>
    <row r="10" spans="1:5" x14ac:dyDescent="0.25">
      <c r="A10" s="321">
        <v>210</v>
      </c>
      <c r="B10" s="37" t="s">
        <v>382</v>
      </c>
      <c r="C10" s="74">
        <f>SUM(C11,C17,C23,C28,C35,C39,C44,C48,C58)</f>
        <v>0</v>
      </c>
      <c r="D10" s="396">
        <f>SUM(D11,D17,D23,D28,D35,D39,D44,D48,D58)</f>
        <v>5483816139.5</v>
      </c>
      <c r="E10" s="44"/>
    </row>
    <row r="11" spans="1:5" x14ac:dyDescent="0.25">
      <c r="A11" s="321">
        <v>2101</v>
      </c>
      <c r="B11" s="37" t="s">
        <v>384</v>
      </c>
      <c r="C11" s="74">
        <f>SUM(C12:C16)</f>
        <v>0</v>
      </c>
      <c r="D11" s="396">
        <f>SUM(D12:D16)</f>
        <v>256954271</v>
      </c>
      <c r="E11" s="44"/>
    </row>
    <row r="12" spans="1:5" x14ac:dyDescent="0.25">
      <c r="A12" s="322">
        <v>210101</v>
      </c>
      <c r="B12" s="38" t="s">
        <v>547</v>
      </c>
      <c r="C12" s="75"/>
      <c r="D12" s="397">
        <v>184104644</v>
      </c>
      <c r="E12" s="28"/>
    </row>
    <row r="13" spans="1:5" x14ac:dyDescent="0.25">
      <c r="A13" s="322">
        <v>210102</v>
      </c>
      <c r="B13" s="38" t="s">
        <v>387</v>
      </c>
      <c r="C13" s="75"/>
      <c r="D13" s="397">
        <v>241212</v>
      </c>
      <c r="E13" s="28"/>
    </row>
    <row r="14" spans="1:5" x14ac:dyDescent="0.25">
      <c r="A14" s="322">
        <v>210103</v>
      </c>
      <c r="B14" s="38" t="s">
        <v>548</v>
      </c>
      <c r="C14" s="75"/>
      <c r="D14" s="397">
        <v>871000</v>
      </c>
      <c r="E14" s="28"/>
    </row>
    <row r="15" spans="1:5" x14ac:dyDescent="0.25">
      <c r="A15" s="322">
        <v>210104</v>
      </c>
      <c r="B15" s="38" t="s">
        <v>549</v>
      </c>
      <c r="C15" s="75"/>
      <c r="D15" s="397">
        <v>19805116</v>
      </c>
      <c r="E15" s="28"/>
    </row>
    <row r="16" spans="1:5" x14ac:dyDescent="0.25">
      <c r="A16" s="322">
        <v>210105</v>
      </c>
      <c r="B16" s="38" t="s">
        <v>391</v>
      </c>
      <c r="C16" s="75"/>
      <c r="D16" s="397">
        <v>51932299</v>
      </c>
      <c r="E16" s="28"/>
    </row>
    <row r="17" spans="1:5" x14ac:dyDescent="0.25">
      <c r="A17" s="321">
        <v>2102</v>
      </c>
      <c r="B17" s="37" t="s">
        <v>393</v>
      </c>
      <c r="C17" s="74">
        <f>SUM(C18:C22)</f>
        <v>0</v>
      </c>
      <c r="D17" s="396">
        <f>SUM(D18:D22)</f>
        <v>68222290</v>
      </c>
      <c r="E17" s="44"/>
    </row>
    <row r="18" spans="1:5" x14ac:dyDescent="0.25">
      <c r="A18" s="322">
        <v>210201</v>
      </c>
      <c r="B18" s="38" t="s">
        <v>395</v>
      </c>
      <c r="C18" s="75"/>
      <c r="D18" s="397">
        <v>68222290</v>
      </c>
      <c r="E18" s="28"/>
    </row>
    <row r="19" spans="1:5" x14ac:dyDescent="0.25">
      <c r="A19" s="322">
        <v>210202</v>
      </c>
      <c r="B19" s="38" t="s">
        <v>397</v>
      </c>
      <c r="C19" s="75"/>
      <c r="D19" s="397"/>
      <c r="E19" s="28"/>
    </row>
    <row r="20" spans="1:5" x14ac:dyDescent="0.25">
      <c r="A20" s="322">
        <v>210203</v>
      </c>
      <c r="B20" s="38" t="s">
        <v>399</v>
      </c>
      <c r="C20" s="75"/>
      <c r="D20" s="397"/>
      <c r="E20" s="28"/>
    </row>
    <row r="21" spans="1:5" x14ac:dyDescent="0.25">
      <c r="A21" s="322">
        <v>210204</v>
      </c>
      <c r="B21" s="38" t="s">
        <v>401</v>
      </c>
      <c r="C21" s="75"/>
      <c r="D21" s="397"/>
      <c r="E21" s="28"/>
    </row>
    <row r="22" spans="1:5" x14ac:dyDescent="0.25">
      <c r="A22" s="322">
        <v>210205</v>
      </c>
      <c r="B22" s="38" t="s">
        <v>403</v>
      </c>
      <c r="C22" s="75"/>
      <c r="D22" s="397"/>
      <c r="E22" s="28"/>
    </row>
    <row r="23" spans="1:5" x14ac:dyDescent="0.25">
      <c r="A23" s="321">
        <v>2103</v>
      </c>
      <c r="B23" s="37" t="s">
        <v>405</v>
      </c>
      <c r="C23" s="74">
        <f>SUM(C24:C27)</f>
        <v>0</v>
      </c>
      <c r="D23" s="396">
        <f>SUM(D24:D27)</f>
        <v>0</v>
      </c>
      <c r="E23" s="44"/>
    </row>
    <row r="24" spans="1:5" x14ac:dyDescent="0.25">
      <c r="A24" s="322">
        <v>210301</v>
      </c>
      <c r="B24" s="38" t="s">
        <v>407</v>
      </c>
      <c r="C24" s="75"/>
      <c r="D24" s="397"/>
      <c r="E24" s="28"/>
    </row>
    <row r="25" spans="1:5" x14ac:dyDescent="0.25">
      <c r="A25" s="322">
        <v>210302</v>
      </c>
      <c r="B25" s="38" t="s">
        <v>409</v>
      </c>
      <c r="C25" s="75"/>
      <c r="D25" s="397"/>
      <c r="E25" s="28"/>
    </row>
    <row r="26" spans="1:5" x14ac:dyDescent="0.25">
      <c r="A26" s="322">
        <v>210303</v>
      </c>
      <c r="B26" s="38" t="s">
        <v>411</v>
      </c>
      <c r="C26" s="75"/>
      <c r="D26" s="397">
        <v>0</v>
      </c>
      <c r="E26" s="28"/>
    </row>
    <row r="27" spans="1:5" x14ac:dyDescent="0.25">
      <c r="A27" s="322">
        <v>210304</v>
      </c>
      <c r="B27" s="38" t="s">
        <v>413</v>
      </c>
      <c r="C27" s="75"/>
      <c r="D27" s="397">
        <v>0</v>
      </c>
      <c r="E27" s="28"/>
    </row>
    <row r="28" spans="1:5" x14ac:dyDescent="0.25">
      <c r="A28" s="321">
        <v>2104</v>
      </c>
      <c r="B28" s="37" t="s">
        <v>415</v>
      </c>
      <c r="C28" s="74">
        <f>SUM(C29:C34)</f>
        <v>0</v>
      </c>
      <c r="D28" s="396">
        <f>SUM(D29:D34)</f>
        <v>160097916</v>
      </c>
      <c r="E28" s="44"/>
    </row>
    <row r="29" spans="1:5" x14ac:dyDescent="0.25">
      <c r="A29" s="322">
        <v>210401</v>
      </c>
      <c r="B29" s="38" t="s">
        <v>417</v>
      </c>
      <c r="C29" s="75"/>
      <c r="D29" s="397">
        <v>45487825</v>
      </c>
      <c r="E29" s="28"/>
    </row>
    <row r="30" spans="1:5" x14ac:dyDescent="0.25">
      <c r="A30" s="322">
        <v>210402</v>
      </c>
      <c r="B30" s="38" t="s">
        <v>419</v>
      </c>
      <c r="C30" s="75"/>
      <c r="D30" s="397">
        <v>94939237</v>
      </c>
      <c r="E30" s="28"/>
    </row>
    <row r="31" spans="1:5" x14ac:dyDescent="0.25">
      <c r="A31" s="322">
        <v>210403</v>
      </c>
      <c r="B31" s="38" t="s">
        <v>421</v>
      </c>
      <c r="C31" s="75"/>
      <c r="D31" s="397">
        <v>15228014</v>
      </c>
      <c r="E31" s="28"/>
    </row>
    <row r="32" spans="1:5" x14ac:dyDescent="0.25">
      <c r="A32" s="322">
        <v>210404</v>
      </c>
      <c r="B32" s="38" t="s">
        <v>423</v>
      </c>
      <c r="C32" s="75"/>
      <c r="D32" s="397">
        <v>200000</v>
      </c>
      <c r="E32" s="28"/>
    </row>
    <row r="33" spans="1:5" x14ac:dyDescent="0.25">
      <c r="A33" s="322">
        <v>210405</v>
      </c>
      <c r="B33" s="38" t="s">
        <v>425</v>
      </c>
      <c r="C33" s="75"/>
      <c r="D33" s="397">
        <v>0</v>
      </c>
      <c r="E33" s="28"/>
    </row>
    <row r="34" spans="1:5" x14ac:dyDescent="0.25">
      <c r="A34" s="322">
        <v>210406</v>
      </c>
      <c r="B34" s="38" t="s">
        <v>427</v>
      </c>
      <c r="C34" s="75"/>
      <c r="D34" s="397">
        <v>4242840</v>
      </c>
      <c r="E34" s="28"/>
    </row>
    <row r="35" spans="1:5" x14ac:dyDescent="0.25">
      <c r="A35" s="321">
        <v>2105</v>
      </c>
      <c r="B35" s="37" t="s">
        <v>429</v>
      </c>
      <c r="C35" s="74">
        <f>SUM(C36:C38)</f>
        <v>0</v>
      </c>
      <c r="D35" s="396">
        <f>SUM(D36:D38)</f>
        <v>0</v>
      </c>
      <c r="E35" s="44"/>
    </row>
    <row r="36" spans="1:5" x14ac:dyDescent="0.25">
      <c r="A36" s="322">
        <v>210501</v>
      </c>
      <c r="B36" s="38" t="s">
        <v>431</v>
      </c>
      <c r="C36" s="75"/>
      <c r="D36" s="397"/>
      <c r="E36" s="28"/>
    </row>
    <row r="37" spans="1:5" x14ac:dyDescent="0.25">
      <c r="A37" s="322">
        <v>210502</v>
      </c>
      <c r="B37" s="38" t="s">
        <v>433</v>
      </c>
      <c r="C37" s="75"/>
      <c r="D37" s="397"/>
      <c r="E37" s="28"/>
    </row>
    <row r="38" spans="1:5" x14ac:dyDescent="0.25">
      <c r="A38" s="322">
        <v>210503</v>
      </c>
      <c r="B38" s="38" t="s">
        <v>435</v>
      </c>
      <c r="C38" s="75"/>
      <c r="D38" s="397"/>
      <c r="E38" s="28"/>
    </row>
    <row r="39" spans="1:5" x14ac:dyDescent="0.25">
      <c r="A39" s="321">
        <v>2106</v>
      </c>
      <c r="B39" s="37" t="s">
        <v>437</v>
      </c>
      <c r="C39" s="74">
        <f>SUM(C40:C43)</f>
        <v>0</v>
      </c>
      <c r="D39" s="396">
        <f>SUM(D40:D43)</f>
        <v>508300582</v>
      </c>
      <c r="E39" s="44"/>
    </row>
    <row r="40" spans="1:5" x14ac:dyDescent="0.25">
      <c r="A40" s="322">
        <v>210601</v>
      </c>
      <c r="B40" s="38" t="s">
        <v>439</v>
      </c>
      <c r="C40" s="75"/>
      <c r="D40" s="397">
        <v>504457000</v>
      </c>
      <c r="E40" s="28"/>
    </row>
    <row r="41" spans="1:5" x14ac:dyDescent="0.25">
      <c r="A41" s="322">
        <v>210602</v>
      </c>
      <c r="B41" s="38" t="s">
        <v>441</v>
      </c>
      <c r="C41" s="75"/>
      <c r="D41" s="397"/>
      <c r="E41" s="28"/>
    </row>
    <row r="42" spans="1:5" x14ac:dyDescent="0.25">
      <c r="A42" s="322">
        <v>210603</v>
      </c>
      <c r="B42" s="38" t="s">
        <v>443</v>
      </c>
      <c r="C42" s="75"/>
      <c r="D42" s="397"/>
      <c r="E42" s="28"/>
    </row>
    <row r="43" spans="1:5" x14ac:dyDescent="0.25">
      <c r="A43" s="322">
        <v>210604</v>
      </c>
      <c r="B43" s="38" t="s">
        <v>445</v>
      </c>
      <c r="C43" s="75"/>
      <c r="D43" s="397">
        <v>3843582</v>
      </c>
      <c r="E43" s="28"/>
    </row>
    <row r="44" spans="1:5" x14ac:dyDescent="0.25">
      <c r="A44" s="44">
        <v>2107</v>
      </c>
      <c r="B44" s="37" t="s">
        <v>446</v>
      </c>
      <c r="C44" s="74">
        <f>SUM(C45:C47)</f>
        <v>0</v>
      </c>
      <c r="D44" s="396">
        <f>SUM(D45:D47)</f>
        <v>159656910</v>
      </c>
      <c r="E44" s="44"/>
    </row>
    <row r="45" spans="1:5" x14ac:dyDescent="0.25">
      <c r="A45" s="322">
        <v>210701</v>
      </c>
      <c r="B45" s="38" t="s">
        <v>448</v>
      </c>
      <c r="C45" s="75"/>
      <c r="D45" s="397">
        <v>42077640</v>
      </c>
      <c r="E45" s="28"/>
    </row>
    <row r="46" spans="1:5" x14ac:dyDescent="0.25">
      <c r="A46" s="322">
        <v>210702</v>
      </c>
      <c r="B46" s="38" t="s">
        <v>450</v>
      </c>
      <c r="C46" s="75"/>
      <c r="D46" s="397">
        <v>117579270</v>
      </c>
      <c r="E46" s="28"/>
    </row>
    <row r="47" spans="1:5" x14ac:dyDescent="0.25">
      <c r="A47" s="322">
        <v>210703</v>
      </c>
      <c r="B47" s="38" t="s">
        <v>452</v>
      </c>
      <c r="C47" s="75"/>
      <c r="D47" s="397"/>
      <c r="E47" s="28"/>
    </row>
    <row r="48" spans="1:5" x14ac:dyDescent="0.25">
      <c r="A48" s="321">
        <v>2108</v>
      </c>
      <c r="B48" s="37" t="s">
        <v>454</v>
      </c>
      <c r="C48" s="74">
        <f>SUM(C49:C57)</f>
        <v>0</v>
      </c>
      <c r="D48" s="396">
        <f>SUM(D49:D57)</f>
        <v>2922909833.1700001</v>
      </c>
      <c r="E48" s="44"/>
    </row>
    <row r="49" spans="1:5" x14ac:dyDescent="0.25">
      <c r="A49" s="322">
        <v>210801</v>
      </c>
      <c r="B49" s="38" t="s">
        <v>456</v>
      </c>
      <c r="C49" s="75"/>
      <c r="D49" s="397">
        <v>2919748333.1700001</v>
      </c>
      <c r="E49" s="28"/>
    </row>
    <row r="50" spans="1:5" x14ac:dyDescent="0.25">
      <c r="A50" s="322">
        <v>210802</v>
      </c>
      <c r="B50" s="38" t="s">
        <v>550</v>
      </c>
      <c r="C50" s="75"/>
      <c r="D50" s="397"/>
      <c r="E50" s="28"/>
    </row>
    <row r="51" spans="1:5" x14ac:dyDescent="0.25">
      <c r="A51" s="322">
        <v>210803</v>
      </c>
      <c r="B51" s="38" t="s">
        <v>459</v>
      </c>
      <c r="C51" s="75"/>
      <c r="D51" s="397"/>
      <c r="E51" s="28"/>
    </row>
    <row r="52" spans="1:5" x14ac:dyDescent="0.25">
      <c r="A52" s="322">
        <v>210804</v>
      </c>
      <c r="B52" s="38" t="s">
        <v>461</v>
      </c>
      <c r="C52" s="75"/>
      <c r="D52" s="397"/>
      <c r="E52" s="28"/>
    </row>
    <row r="53" spans="1:5" x14ac:dyDescent="0.25">
      <c r="A53" s="322">
        <v>210805</v>
      </c>
      <c r="B53" s="38" t="s">
        <v>463</v>
      </c>
      <c r="C53" s="75"/>
      <c r="D53" s="397"/>
      <c r="E53" s="28"/>
    </row>
    <row r="54" spans="1:5" x14ac:dyDescent="0.25">
      <c r="A54" s="322">
        <v>210806</v>
      </c>
      <c r="B54" s="38" t="s">
        <v>465</v>
      </c>
      <c r="C54" s="75"/>
      <c r="D54" s="397">
        <v>200000</v>
      </c>
      <c r="E54" s="28"/>
    </row>
    <row r="55" spans="1:5" x14ac:dyDescent="0.25">
      <c r="A55" s="322">
        <v>210807</v>
      </c>
      <c r="B55" s="38" t="s">
        <v>551</v>
      </c>
      <c r="C55" s="75"/>
      <c r="D55" s="397"/>
      <c r="E55" s="28"/>
    </row>
    <row r="56" spans="1:5" x14ac:dyDescent="0.25">
      <c r="A56" s="322">
        <v>210808</v>
      </c>
      <c r="B56" s="38" t="s">
        <v>468</v>
      </c>
      <c r="C56" s="75"/>
      <c r="D56" s="397"/>
      <c r="E56" s="28"/>
    </row>
    <row r="57" spans="1:5" x14ac:dyDescent="0.25">
      <c r="A57" s="322">
        <v>210809</v>
      </c>
      <c r="B57" s="38" t="s">
        <v>470</v>
      </c>
      <c r="C57" s="75"/>
      <c r="D57" s="397">
        <v>2961500</v>
      </c>
      <c r="E57" s="28"/>
    </row>
    <row r="58" spans="1:5" x14ac:dyDescent="0.25">
      <c r="A58" s="321">
        <v>2109</v>
      </c>
      <c r="B58" s="37" t="s">
        <v>472</v>
      </c>
      <c r="C58" s="74">
        <f>SUM(C59:C60)</f>
        <v>0</v>
      </c>
      <c r="D58" s="396">
        <f>SUM(D59:D60)</f>
        <v>1407674337.3299999</v>
      </c>
      <c r="E58" s="44"/>
    </row>
    <row r="59" spans="1:5" x14ac:dyDescent="0.25">
      <c r="A59" s="322">
        <v>210901</v>
      </c>
      <c r="B59" s="38" t="s">
        <v>474</v>
      </c>
      <c r="C59" s="75"/>
      <c r="D59" s="397">
        <v>1366646230.3299999</v>
      </c>
      <c r="E59" s="28"/>
    </row>
    <row r="60" spans="1:5" x14ac:dyDescent="0.25">
      <c r="A60" s="322">
        <v>210902</v>
      </c>
      <c r="B60" s="38" t="s">
        <v>552</v>
      </c>
      <c r="C60" s="75"/>
      <c r="D60" s="397">
        <v>41028107</v>
      </c>
      <c r="E60" s="28"/>
    </row>
    <row r="61" spans="1:5" x14ac:dyDescent="0.25">
      <c r="A61" s="321">
        <v>211</v>
      </c>
      <c r="B61" s="37" t="s">
        <v>477</v>
      </c>
      <c r="C61" s="74">
        <f>SUM(C62,C64)</f>
        <v>0</v>
      </c>
      <c r="D61" s="396">
        <f>SUM(D62,D64)</f>
        <v>0</v>
      </c>
      <c r="E61" s="44"/>
    </row>
    <row r="62" spans="1:5" x14ac:dyDescent="0.25">
      <c r="A62" s="321">
        <v>2111</v>
      </c>
      <c r="B62" s="37" t="s">
        <v>479</v>
      </c>
      <c r="C62" s="74">
        <f>SUM(C63)</f>
        <v>0</v>
      </c>
      <c r="D62" s="396">
        <f>SUM(D63)</f>
        <v>0</v>
      </c>
      <c r="E62" s="44"/>
    </row>
    <row r="63" spans="1:5" x14ac:dyDescent="0.25">
      <c r="A63" s="322">
        <v>211101</v>
      </c>
      <c r="B63" s="38" t="s">
        <v>481</v>
      </c>
      <c r="C63" s="75"/>
      <c r="D63" s="397"/>
      <c r="E63" s="28"/>
    </row>
    <row r="64" spans="1:5" x14ac:dyDescent="0.25">
      <c r="A64" s="321">
        <v>2112</v>
      </c>
      <c r="B64" s="37" t="s">
        <v>483</v>
      </c>
      <c r="C64" s="74">
        <f>SUM(C65)</f>
        <v>0</v>
      </c>
      <c r="D64" s="396">
        <f>SUM(D65)</f>
        <v>0</v>
      </c>
      <c r="E64" s="44"/>
    </row>
    <row r="65" spans="1:5" x14ac:dyDescent="0.25">
      <c r="A65" s="322">
        <v>211201</v>
      </c>
      <c r="B65" s="38" t="s">
        <v>485</v>
      </c>
      <c r="C65" s="75"/>
      <c r="D65" s="397"/>
      <c r="E65" s="28"/>
    </row>
    <row r="66" spans="1:5" x14ac:dyDescent="0.25">
      <c r="A66" s="321">
        <v>212</v>
      </c>
      <c r="B66" s="37" t="s">
        <v>487</v>
      </c>
      <c r="C66" s="74">
        <f>SUM(C67,C69)</f>
        <v>0</v>
      </c>
      <c r="D66" s="396">
        <f>SUM(D67,D69)</f>
        <v>0</v>
      </c>
      <c r="E66" s="44"/>
    </row>
    <row r="67" spans="1:5" x14ac:dyDescent="0.25">
      <c r="A67" s="321">
        <v>2121</v>
      </c>
      <c r="B67" s="37" t="s">
        <v>489</v>
      </c>
      <c r="C67" s="74">
        <f>SUM(C68)</f>
        <v>0</v>
      </c>
      <c r="D67" s="396">
        <f>SUM(D68)</f>
        <v>0</v>
      </c>
      <c r="E67" s="44"/>
    </row>
    <row r="68" spans="1:5" x14ac:dyDescent="0.25">
      <c r="A68" s="322">
        <v>212101</v>
      </c>
      <c r="B68" s="38" t="s">
        <v>491</v>
      </c>
      <c r="C68" s="75"/>
      <c r="D68" s="397"/>
      <c r="E68" s="28"/>
    </row>
    <row r="69" spans="1:5" x14ac:dyDescent="0.25">
      <c r="A69" s="321">
        <v>2122</v>
      </c>
      <c r="B69" s="37" t="s">
        <v>493</v>
      </c>
      <c r="C69" s="74">
        <f>SUM(C70)</f>
        <v>0</v>
      </c>
      <c r="D69" s="396">
        <f>SUM(D70)</f>
        <v>0</v>
      </c>
      <c r="E69" s="44"/>
    </row>
    <row r="70" spans="1:5" x14ac:dyDescent="0.25">
      <c r="A70" s="322">
        <v>212201</v>
      </c>
      <c r="B70" s="38" t="s">
        <v>495</v>
      </c>
      <c r="C70" s="75"/>
      <c r="D70" s="397"/>
      <c r="E70" s="28"/>
    </row>
    <row r="71" spans="1:5" x14ac:dyDescent="0.25">
      <c r="A71" s="321">
        <v>213</v>
      </c>
      <c r="B71" s="37" t="s">
        <v>497</v>
      </c>
      <c r="C71" s="74">
        <f>SUM(C72,C75)</f>
        <v>0</v>
      </c>
      <c r="D71" s="430">
        <f>D72+D75+D84</f>
        <v>186720033.52999997</v>
      </c>
      <c r="E71" s="44"/>
    </row>
    <row r="72" spans="1:5" x14ac:dyDescent="0.25">
      <c r="A72" s="321">
        <v>2131</v>
      </c>
      <c r="B72" s="37" t="s">
        <v>499</v>
      </c>
      <c r="C72" s="74">
        <f>SUM(C73:C74)</f>
        <v>0</v>
      </c>
      <c r="D72" s="396">
        <f>SUM(D73:D74)</f>
        <v>6696591.5</v>
      </c>
      <c r="E72" s="44"/>
    </row>
    <row r="73" spans="1:5" x14ac:dyDescent="0.25">
      <c r="A73" s="322">
        <v>213101</v>
      </c>
      <c r="B73" s="38" t="s">
        <v>501</v>
      </c>
      <c r="C73" s="75"/>
      <c r="D73" s="397">
        <v>6696591.5</v>
      </c>
      <c r="E73" s="28"/>
    </row>
    <row r="74" spans="1:5" x14ac:dyDescent="0.25">
      <c r="A74" s="322">
        <v>213102</v>
      </c>
      <c r="B74" s="38" t="s">
        <v>503</v>
      </c>
      <c r="C74" s="75"/>
      <c r="D74" s="397"/>
      <c r="E74" s="28"/>
    </row>
    <row r="75" spans="1:5" x14ac:dyDescent="0.25">
      <c r="A75" s="321">
        <v>2132</v>
      </c>
      <c r="B75" s="37" t="s">
        <v>505</v>
      </c>
      <c r="C75" s="74">
        <f>SUM(C76:C83)</f>
        <v>0</v>
      </c>
      <c r="D75" s="396">
        <f>SUM(D76:D83)</f>
        <v>19106118</v>
      </c>
      <c r="E75" s="44"/>
    </row>
    <row r="76" spans="1:5" x14ac:dyDescent="0.25">
      <c r="A76" s="322">
        <v>213202</v>
      </c>
      <c r="B76" s="38" t="s">
        <v>507</v>
      </c>
      <c r="C76" s="75"/>
      <c r="D76" s="397"/>
      <c r="E76" s="28"/>
    </row>
    <row r="77" spans="1:5" x14ac:dyDescent="0.25">
      <c r="A77" s="322">
        <v>213203</v>
      </c>
      <c r="B77" s="38" t="s">
        <v>509</v>
      </c>
      <c r="C77" s="75"/>
      <c r="D77" s="397"/>
      <c r="E77" s="28"/>
    </row>
    <row r="78" spans="1:5" x14ac:dyDescent="0.25">
      <c r="A78" s="322">
        <v>213204</v>
      </c>
      <c r="B78" s="38" t="s">
        <v>553</v>
      </c>
      <c r="C78" s="75"/>
      <c r="D78" s="397">
        <v>17596802</v>
      </c>
      <c r="E78" s="28"/>
    </row>
    <row r="79" spans="1:5" x14ac:dyDescent="0.25">
      <c r="A79" s="322">
        <v>213205</v>
      </c>
      <c r="B79" s="38" t="s">
        <v>512</v>
      </c>
      <c r="C79" s="75"/>
      <c r="D79" s="397"/>
      <c r="E79" s="28"/>
    </row>
    <row r="80" spans="1:5" x14ac:dyDescent="0.25">
      <c r="A80" s="322">
        <v>213206</v>
      </c>
      <c r="B80" s="38" t="s">
        <v>514</v>
      </c>
      <c r="C80" s="75"/>
      <c r="D80" s="397"/>
      <c r="E80" s="28"/>
    </row>
    <row r="81" spans="1:5" x14ac:dyDescent="0.25">
      <c r="A81" s="322">
        <v>213207</v>
      </c>
      <c r="B81" s="38" t="s">
        <v>516</v>
      </c>
      <c r="C81" s="75"/>
      <c r="D81" s="397"/>
      <c r="E81" s="28"/>
    </row>
    <row r="82" spans="1:5" ht="30" x14ac:dyDescent="0.25">
      <c r="A82" s="322">
        <v>213208</v>
      </c>
      <c r="B82" s="38" t="s">
        <v>554</v>
      </c>
      <c r="C82" s="75"/>
      <c r="D82" s="397"/>
      <c r="E82" s="28"/>
    </row>
    <row r="83" spans="1:5" x14ac:dyDescent="0.25">
      <c r="A83" s="322">
        <v>213209</v>
      </c>
      <c r="B83" s="38" t="s">
        <v>555</v>
      </c>
      <c r="C83" s="75"/>
      <c r="D83" s="397">
        <v>1509316</v>
      </c>
      <c r="E83" s="28"/>
    </row>
    <row r="84" spans="1:5" x14ac:dyDescent="0.25">
      <c r="A84" s="323">
        <v>2133</v>
      </c>
      <c r="B84" s="71" t="s">
        <v>797</v>
      </c>
      <c r="C84" s="214">
        <f>C85+C86+C87</f>
        <v>0</v>
      </c>
      <c r="D84" s="431">
        <f t="shared" ref="D84:E84" si="0">D85+D86+D87</f>
        <v>160917324.02999997</v>
      </c>
      <c r="E84" s="214">
        <f t="shared" si="0"/>
        <v>0</v>
      </c>
    </row>
    <row r="85" spans="1:5" x14ac:dyDescent="0.25">
      <c r="A85" s="322">
        <v>213303</v>
      </c>
      <c r="B85" s="38" t="s">
        <v>798</v>
      </c>
      <c r="C85" s="75"/>
      <c r="D85" s="397">
        <v>145261800.63999999</v>
      </c>
      <c r="E85" s="28"/>
    </row>
    <row r="86" spans="1:5" x14ac:dyDescent="0.25">
      <c r="A86" s="322">
        <v>213403</v>
      </c>
      <c r="B86" s="38" t="s">
        <v>799</v>
      </c>
      <c r="C86" s="75"/>
      <c r="D86" s="397">
        <v>15655523.390000001</v>
      </c>
      <c r="E86" s="28"/>
    </row>
    <row r="87" spans="1:5" x14ac:dyDescent="0.25">
      <c r="A87" s="322">
        <v>213503</v>
      </c>
      <c r="B87" s="38" t="s">
        <v>800</v>
      </c>
      <c r="C87" s="75"/>
      <c r="D87" s="397"/>
      <c r="E87" s="28"/>
    </row>
    <row r="88" spans="1:5" x14ac:dyDescent="0.25">
      <c r="A88" s="321">
        <v>22</v>
      </c>
      <c r="B88" s="37" t="s">
        <v>526</v>
      </c>
      <c r="C88" s="72">
        <f>C89+C96</f>
        <v>0</v>
      </c>
      <c r="D88" s="430">
        <f>D89+D96</f>
        <v>9457000</v>
      </c>
      <c r="E88" s="44"/>
    </row>
    <row r="89" spans="1:5" x14ac:dyDescent="0.25">
      <c r="A89" s="326">
        <v>2200</v>
      </c>
      <c r="B89" s="73" t="s">
        <v>751</v>
      </c>
      <c r="C89" s="74">
        <f>SUM(C90:C95)</f>
        <v>0</v>
      </c>
      <c r="D89" s="396">
        <f>SUM(D90:D95)</f>
        <v>9457000</v>
      </c>
      <c r="E89" s="59"/>
    </row>
    <row r="90" spans="1:5" x14ac:dyDescent="0.25">
      <c r="A90" s="322">
        <v>220001</v>
      </c>
      <c r="B90" s="38" t="s">
        <v>528</v>
      </c>
      <c r="C90" s="75"/>
      <c r="D90" s="397"/>
      <c r="E90" s="28"/>
    </row>
    <row r="91" spans="1:5" x14ac:dyDescent="0.25">
      <c r="A91" s="322">
        <v>221001</v>
      </c>
      <c r="B91" s="38" t="s">
        <v>530</v>
      </c>
      <c r="C91" s="75"/>
      <c r="D91" s="397"/>
      <c r="E91" s="28"/>
    </row>
    <row r="92" spans="1:5" x14ac:dyDescent="0.25">
      <c r="A92" s="322">
        <v>222001</v>
      </c>
      <c r="B92" s="38" t="s">
        <v>532</v>
      </c>
      <c r="C92" s="75"/>
      <c r="D92" s="397">
        <v>0</v>
      </c>
      <c r="E92" s="28"/>
    </row>
    <row r="93" spans="1:5" x14ac:dyDescent="0.25">
      <c r="A93" s="322">
        <v>223001</v>
      </c>
      <c r="B93" s="38" t="s">
        <v>534</v>
      </c>
      <c r="C93" s="75"/>
      <c r="D93" s="397"/>
      <c r="E93" s="28"/>
    </row>
    <row r="94" spans="1:5" x14ac:dyDescent="0.25">
      <c r="A94" s="322">
        <v>224001</v>
      </c>
      <c r="B94" s="38" t="s">
        <v>536</v>
      </c>
      <c r="C94" s="75"/>
      <c r="D94" s="397"/>
      <c r="E94" s="28"/>
    </row>
    <row r="95" spans="1:5" x14ac:dyDescent="0.25">
      <c r="A95" s="327">
        <v>225001</v>
      </c>
      <c r="B95" s="76" t="s">
        <v>749</v>
      </c>
      <c r="C95" s="75"/>
      <c r="D95" s="397">
        <v>9457000</v>
      </c>
      <c r="E95" s="28"/>
    </row>
    <row r="96" spans="1:5" x14ac:dyDescent="0.25">
      <c r="A96" s="328">
        <v>2260</v>
      </c>
      <c r="B96" s="77" t="s">
        <v>750</v>
      </c>
      <c r="C96" s="74">
        <f>SUM(C97)</f>
        <v>0</v>
      </c>
      <c r="D96" s="396">
        <f>SUM(D97)</f>
        <v>0</v>
      </c>
      <c r="E96" s="59"/>
    </row>
    <row r="97" spans="1:5" x14ac:dyDescent="0.25">
      <c r="A97" s="327">
        <v>226001</v>
      </c>
      <c r="B97" s="76" t="s">
        <v>752</v>
      </c>
      <c r="C97" s="75"/>
      <c r="D97" s="397"/>
      <c r="E97" s="28"/>
    </row>
    <row r="98" spans="1:5" x14ac:dyDescent="0.25">
      <c r="A98" s="321">
        <v>23</v>
      </c>
      <c r="B98" s="37" t="s">
        <v>560</v>
      </c>
      <c r="C98" s="72">
        <f>SUM(C99:C101)</f>
        <v>0</v>
      </c>
      <c r="D98" s="430">
        <f>SUM(D99:D101)</f>
        <v>0</v>
      </c>
      <c r="E98" s="44"/>
    </row>
    <row r="99" spans="1:5" x14ac:dyDescent="0.25">
      <c r="A99" s="322">
        <v>230001</v>
      </c>
      <c r="B99" s="38" t="s">
        <v>562</v>
      </c>
      <c r="C99" s="75"/>
      <c r="D99" s="397"/>
      <c r="E99" s="28"/>
    </row>
    <row r="100" spans="1:5" x14ac:dyDescent="0.25">
      <c r="A100" s="322">
        <v>231001</v>
      </c>
      <c r="B100" s="38" t="s">
        <v>564</v>
      </c>
      <c r="C100" s="75"/>
      <c r="D100" s="397"/>
      <c r="E100" s="28"/>
    </row>
    <row r="101" spans="1:5" x14ac:dyDescent="0.25">
      <c r="A101" s="322">
        <v>232001</v>
      </c>
      <c r="B101" s="38" t="s">
        <v>566</v>
      </c>
      <c r="C101" s="75"/>
      <c r="D101" s="397"/>
      <c r="E101" s="28"/>
    </row>
    <row r="102" spans="1:5" x14ac:dyDescent="0.25">
      <c r="A102" s="44" t="s">
        <v>377</v>
      </c>
      <c r="B102" s="37" t="s">
        <v>586</v>
      </c>
      <c r="C102" s="74">
        <f>C103</f>
        <v>0</v>
      </c>
      <c r="D102" s="430">
        <f>D103</f>
        <v>5679993173.0299997</v>
      </c>
      <c r="E102" s="44"/>
    </row>
    <row r="103" spans="1:5" x14ac:dyDescent="0.25">
      <c r="A103" s="324">
        <v>1311</v>
      </c>
      <c r="B103" s="37" t="s">
        <v>366</v>
      </c>
      <c r="C103" s="74">
        <f>SUM(C104:C109)</f>
        <v>0</v>
      </c>
      <c r="D103" s="430">
        <f>SUM(D104:D109)</f>
        <v>5679993173.0299997</v>
      </c>
      <c r="E103" s="44"/>
    </row>
    <row r="104" spans="1:5" x14ac:dyDescent="0.25">
      <c r="A104" s="325">
        <v>131101</v>
      </c>
      <c r="B104" s="38" t="s">
        <v>367</v>
      </c>
      <c r="C104" s="75"/>
      <c r="D104" s="397">
        <v>248878777.49000001</v>
      </c>
      <c r="E104" s="28"/>
    </row>
    <row r="105" spans="1:5" ht="30" x14ac:dyDescent="0.25">
      <c r="A105" s="325">
        <v>131102</v>
      </c>
      <c r="B105" s="38" t="s">
        <v>368</v>
      </c>
      <c r="C105" s="75"/>
      <c r="D105" s="397">
        <v>72136119</v>
      </c>
      <c r="E105" s="28"/>
    </row>
    <row r="106" spans="1:5" ht="30" x14ac:dyDescent="0.25">
      <c r="A106" s="325">
        <v>131103</v>
      </c>
      <c r="B106" s="38" t="s">
        <v>546</v>
      </c>
      <c r="C106" s="75"/>
      <c r="D106" s="397">
        <v>274993870</v>
      </c>
      <c r="E106" s="28"/>
    </row>
    <row r="107" spans="1:5" ht="30" x14ac:dyDescent="0.25">
      <c r="A107" s="325">
        <v>131104</v>
      </c>
      <c r="B107" s="38" t="s">
        <v>369</v>
      </c>
      <c r="C107" s="75"/>
      <c r="D107" s="397">
        <v>5056621780.54</v>
      </c>
      <c r="E107" s="28"/>
    </row>
    <row r="108" spans="1:5" ht="30" x14ac:dyDescent="0.25">
      <c r="A108" s="325">
        <v>131105</v>
      </c>
      <c r="B108" s="38" t="s">
        <v>370</v>
      </c>
      <c r="C108" s="75"/>
      <c r="D108" s="397">
        <v>27362626</v>
      </c>
      <c r="E108" s="60"/>
    </row>
    <row r="109" spans="1:5" x14ac:dyDescent="0.25">
      <c r="A109" s="325">
        <v>131106</v>
      </c>
      <c r="B109" s="38" t="s">
        <v>371</v>
      </c>
      <c r="C109" s="75"/>
      <c r="D109" s="397"/>
      <c r="E109" s="28"/>
    </row>
    <row r="110" spans="1:5" x14ac:dyDescent="0.25">
      <c r="A110" s="78" t="s">
        <v>538</v>
      </c>
      <c r="B110" s="71" t="s">
        <v>747</v>
      </c>
      <c r="C110" s="214"/>
      <c r="D110" s="431"/>
      <c r="E110" s="60"/>
    </row>
    <row r="111" spans="1:5" x14ac:dyDescent="0.25">
      <c r="A111" s="329"/>
      <c r="B111" s="73" t="s">
        <v>572</v>
      </c>
      <c r="C111" s="74"/>
      <c r="D111" s="396"/>
      <c r="E111" s="44"/>
    </row>
    <row r="112" spans="1:5" x14ac:dyDescent="0.25">
      <c r="A112" s="329"/>
      <c r="B112" s="79" t="s">
        <v>617</v>
      </c>
      <c r="C112" s="74"/>
      <c r="D112" s="396"/>
      <c r="E112" s="59"/>
    </row>
    <row r="113" spans="1:5" x14ac:dyDescent="0.25">
      <c r="A113" s="131"/>
      <c r="B113" s="215"/>
      <c r="C113" s="216"/>
      <c r="D113" s="432"/>
      <c r="E113" s="61"/>
    </row>
    <row r="114" spans="1:5" x14ac:dyDescent="0.25">
      <c r="A114" s="131"/>
      <c r="B114" s="215"/>
      <c r="C114" s="216"/>
      <c r="D114" s="432"/>
      <c r="E114" s="62"/>
    </row>
    <row r="115" spans="1:5" x14ac:dyDescent="0.25">
      <c r="A115" s="131"/>
      <c r="B115" s="215"/>
      <c r="C115" s="216"/>
      <c r="D115" s="432"/>
      <c r="E115" s="61"/>
    </row>
    <row r="116" spans="1:5" x14ac:dyDescent="0.25">
      <c r="A116" s="131"/>
      <c r="B116" s="215"/>
      <c r="C116" s="216"/>
      <c r="D116" s="432"/>
      <c r="E116" s="62"/>
    </row>
    <row r="117" spans="1:5" x14ac:dyDescent="0.25">
      <c r="A117" s="131"/>
      <c r="B117" s="215"/>
      <c r="C117" s="216"/>
      <c r="D117" s="432"/>
      <c r="E117" s="61"/>
    </row>
    <row r="118" spans="1:5" x14ac:dyDescent="0.25">
      <c r="A118" s="131"/>
      <c r="B118" s="215"/>
      <c r="C118" s="216"/>
      <c r="D118" s="432"/>
      <c r="E118" s="61"/>
    </row>
    <row r="119" spans="1:5" x14ac:dyDescent="0.25">
      <c r="A119" s="131"/>
      <c r="B119" s="215"/>
      <c r="C119" s="216"/>
      <c r="D119" s="432"/>
      <c r="E119" s="61"/>
    </row>
    <row r="120" spans="1:5" x14ac:dyDescent="0.25">
      <c r="A120" s="131"/>
      <c r="B120" s="215"/>
      <c r="C120" s="216"/>
      <c r="D120" s="432"/>
      <c r="E120" s="61"/>
    </row>
    <row r="121" spans="1:5" x14ac:dyDescent="0.25">
      <c r="A121" s="131"/>
      <c r="B121" s="215"/>
      <c r="C121" s="216"/>
      <c r="D121" s="432"/>
      <c r="E121" s="62"/>
    </row>
    <row r="122" spans="1:5" x14ac:dyDescent="0.25">
      <c r="A122" s="131"/>
      <c r="B122" s="215"/>
      <c r="C122" s="216"/>
      <c r="D122" s="432"/>
      <c r="E122" s="61"/>
    </row>
    <row r="123" spans="1:5" x14ac:dyDescent="0.25">
      <c r="A123" s="131"/>
      <c r="B123" s="215"/>
      <c r="C123" s="216"/>
      <c r="D123" s="432"/>
      <c r="E123" s="62"/>
    </row>
    <row r="124" spans="1:5" x14ac:dyDescent="0.25">
      <c r="A124" s="131"/>
      <c r="B124" s="215"/>
      <c r="C124" s="216"/>
      <c r="D124" s="432"/>
      <c r="E124" s="61"/>
    </row>
    <row r="125" spans="1:5" x14ac:dyDescent="0.25">
      <c r="A125" s="131"/>
      <c r="B125" s="215"/>
      <c r="C125" s="216"/>
      <c r="D125" s="432"/>
      <c r="E125" s="63"/>
    </row>
    <row r="126" spans="1:5" x14ac:dyDescent="0.25">
      <c r="A126" s="131"/>
      <c r="B126" s="215"/>
      <c r="C126" s="216"/>
      <c r="D126" s="432"/>
      <c r="E126" s="62"/>
    </row>
    <row r="127" spans="1:5" x14ac:dyDescent="0.25">
      <c r="A127" s="131"/>
      <c r="B127" s="215"/>
      <c r="C127" s="216"/>
      <c r="D127" s="432"/>
      <c r="E127" s="62"/>
    </row>
    <row r="128" spans="1:5" x14ac:dyDescent="0.25">
      <c r="A128" s="131"/>
      <c r="B128" s="215"/>
      <c r="C128" s="216"/>
      <c r="D128" s="432"/>
      <c r="E128" s="61"/>
    </row>
    <row r="129" spans="1:5" x14ac:dyDescent="0.25">
      <c r="A129" s="131"/>
      <c r="B129" s="215"/>
      <c r="C129" s="216"/>
      <c r="D129" s="432"/>
      <c r="E129" s="61"/>
    </row>
    <row r="130" spans="1:5" x14ac:dyDescent="0.25">
      <c r="A130" s="131"/>
      <c r="B130" s="215"/>
      <c r="C130" s="216"/>
      <c r="D130" s="432"/>
      <c r="E130" s="62"/>
    </row>
    <row r="131" spans="1:5" x14ac:dyDescent="0.25">
      <c r="A131" s="131"/>
      <c r="B131" s="215"/>
      <c r="C131" s="216"/>
      <c r="D131" s="432"/>
      <c r="E131" s="61"/>
    </row>
    <row r="132" spans="1:5" x14ac:dyDescent="0.25">
      <c r="A132" s="131"/>
      <c r="B132" s="215"/>
      <c r="C132" s="216"/>
      <c r="D132" s="432"/>
      <c r="E132" s="61"/>
    </row>
    <row r="133" spans="1:5" x14ac:dyDescent="0.25">
      <c r="A133" s="131"/>
      <c r="B133" s="215"/>
      <c r="C133" s="216"/>
      <c r="D133" s="432"/>
      <c r="E133" s="61"/>
    </row>
    <row r="134" spans="1:5" x14ac:dyDescent="0.25">
      <c r="A134" s="131"/>
      <c r="B134" s="215"/>
      <c r="C134" s="216"/>
      <c r="D134" s="432"/>
      <c r="E134" s="61"/>
    </row>
    <row r="135" spans="1:5" x14ac:dyDescent="0.25">
      <c r="A135" s="131"/>
      <c r="B135" s="215"/>
      <c r="C135" s="216"/>
      <c r="D135" s="432"/>
      <c r="E135" s="62"/>
    </row>
    <row r="136" spans="1:5" x14ac:dyDescent="0.25">
      <c r="A136" s="131"/>
      <c r="B136" s="215"/>
      <c r="C136" s="216"/>
      <c r="D136" s="432"/>
      <c r="E136" s="62"/>
    </row>
    <row r="137" spans="1:5" x14ac:dyDescent="0.25">
      <c r="A137" s="131"/>
      <c r="B137" s="215"/>
      <c r="C137" s="216"/>
      <c r="D137" s="432"/>
      <c r="E137" s="61"/>
    </row>
    <row r="138" spans="1:5" x14ac:dyDescent="0.25">
      <c r="A138" s="131"/>
      <c r="B138" s="215"/>
      <c r="C138" s="216"/>
      <c r="D138" s="432"/>
      <c r="E138" s="61"/>
    </row>
    <row r="139" spans="1:5" x14ac:dyDescent="0.25">
      <c r="A139" s="131"/>
      <c r="B139" s="215"/>
      <c r="C139" s="216"/>
      <c r="D139" s="432"/>
      <c r="E139" s="62"/>
    </row>
    <row r="140" spans="1:5" x14ac:dyDescent="0.25">
      <c r="A140" s="131"/>
      <c r="B140" s="215"/>
      <c r="C140" s="216"/>
      <c r="D140" s="432"/>
      <c r="E140" s="61"/>
    </row>
    <row r="141" spans="1:5" x14ac:dyDescent="0.25">
      <c r="A141" s="131"/>
      <c r="B141" s="215"/>
      <c r="C141" s="216"/>
      <c r="D141" s="432"/>
      <c r="E141" s="61"/>
    </row>
    <row r="142" spans="1:5" x14ac:dyDescent="0.25">
      <c r="A142" s="131"/>
      <c r="B142" s="215"/>
      <c r="C142" s="216"/>
      <c r="D142" s="432"/>
      <c r="E142" s="62"/>
    </row>
    <row r="143" spans="1:5" x14ac:dyDescent="0.25">
      <c r="A143" s="131"/>
      <c r="B143" s="215"/>
      <c r="C143" s="216"/>
      <c r="D143" s="432"/>
      <c r="E143" s="61"/>
    </row>
    <row r="144" spans="1:5" x14ac:dyDescent="0.25">
      <c r="A144" s="131"/>
      <c r="B144" s="215"/>
      <c r="C144" s="216"/>
      <c r="D144" s="432"/>
      <c r="E144" s="61"/>
    </row>
    <row r="145" spans="1:5" x14ac:dyDescent="0.25">
      <c r="A145" s="131"/>
      <c r="B145" s="215"/>
      <c r="C145" s="216"/>
      <c r="D145" s="432"/>
      <c r="E145" s="64"/>
    </row>
    <row r="146" spans="1:5" x14ac:dyDescent="0.25">
      <c r="A146" s="131"/>
      <c r="B146" s="215"/>
      <c r="C146" s="216"/>
      <c r="D146" s="432"/>
      <c r="E146" s="65"/>
    </row>
    <row r="147" spans="1:5" x14ac:dyDescent="0.25">
      <c r="A147" s="131"/>
      <c r="B147" s="215"/>
      <c r="C147" s="216"/>
      <c r="D147" s="432"/>
      <c r="E147" s="65"/>
    </row>
    <row r="148" spans="1:5" x14ac:dyDescent="0.25">
      <c r="A148" s="131"/>
      <c r="B148" s="215"/>
      <c r="C148" s="216"/>
      <c r="D148" s="432"/>
      <c r="E148" s="65"/>
    </row>
    <row r="149" spans="1:5" x14ac:dyDescent="0.25">
      <c r="A149" s="131"/>
      <c r="B149" s="215"/>
      <c r="C149" s="210"/>
      <c r="D149" s="426"/>
      <c r="E149" s="217"/>
    </row>
    <row r="150" spans="1:5" x14ac:dyDescent="0.25">
      <c r="A150" s="131"/>
      <c r="B150" s="215"/>
      <c r="C150" s="210"/>
      <c r="D150" s="426"/>
      <c r="E150" s="217"/>
    </row>
    <row r="151" spans="1:5" x14ac:dyDescent="0.25">
      <c r="A151" s="131"/>
      <c r="B151" s="215"/>
      <c r="C151" s="210"/>
      <c r="D151" s="426"/>
      <c r="E151" s="217"/>
    </row>
    <row r="152" spans="1:5" x14ac:dyDescent="0.25">
      <c r="A152" s="131"/>
      <c r="B152" s="215"/>
      <c r="C152" s="210"/>
      <c r="D152" s="426"/>
      <c r="E152" s="217"/>
    </row>
    <row r="153" spans="1:5" x14ac:dyDescent="0.25">
      <c r="A153" s="131"/>
      <c r="B153" s="215"/>
      <c r="C153" s="210"/>
      <c r="D153" s="426"/>
      <c r="E153" s="217"/>
    </row>
    <row r="154" spans="1:5" x14ac:dyDescent="0.25">
      <c r="A154" s="131"/>
      <c r="B154" s="215"/>
      <c r="C154" s="210"/>
      <c r="D154" s="426"/>
      <c r="E154" s="217"/>
    </row>
    <row r="155" spans="1:5" x14ac:dyDescent="0.25">
      <c r="A155" s="131"/>
      <c r="B155" s="215"/>
      <c r="C155" s="210"/>
      <c r="D155" s="426"/>
      <c r="E155" s="217"/>
    </row>
    <row r="156" spans="1:5" x14ac:dyDescent="0.25">
      <c r="A156" s="131"/>
      <c r="B156" s="215"/>
      <c r="C156" s="210"/>
      <c r="D156" s="426"/>
      <c r="E156" s="217"/>
    </row>
    <row r="157" spans="1:5" x14ac:dyDescent="0.25">
      <c r="A157" s="131"/>
      <c r="B157" s="215"/>
      <c r="C157" s="210"/>
      <c r="D157" s="426"/>
      <c r="E157" s="217"/>
    </row>
    <row r="158" spans="1:5" x14ac:dyDescent="0.25">
      <c r="A158" s="131"/>
      <c r="B158" s="215"/>
      <c r="C158" s="210"/>
      <c r="D158" s="426"/>
      <c r="E158" s="217"/>
    </row>
    <row r="159" spans="1:5" x14ac:dyDescent="0.25">
      <c r="A159" s="131"/>
      <c r="B159" s="215"/>
      <c r="C159" s="210"/>
      <c r="D159" s="426"/>
      <c r="E159" s="217"/>
    </row>
    <row r="160" spans="1:5" x14ac:dyDescent="0.25">
      <c r="A160" s="131"/>
      <c r="B160" s="215"/>
      <c r="C160" s="210"/>
      <c r="D160" s="426"/>
      <c r="E160" s="217"/>
    </row>
    <row r="161" spans="1:5" x14ac:dyDescent="0.25">
      <c r="A161" s="131"/>
      <c r="B161" s="215"/>
      <c r="C161" s="210"/>
      <c r="D161" s="426"/>
      <c r="E161" s="217"/>
    </row>
    <row r="162" spans="1:5" x14ac:dyDescent="0.25">
      <c r="A162" s="131"/>
      <c r="B162" s="215"/>
      <c r="C162" s="210"/>
      <c r="D162" s="426"/>
      <c r="E162" s="217"/>
    </row>
    <row r="163" spans="1:5" x14ac:dyDescent="0.25">
      <c r="A163" s="131"/>
      <c r="B163" s="215"/>
      <c r="C163" s="210"/>
      <c r="D163" s="426"/>
      <c r="E163" s="217"/>
    </row>
    <row r="164" spans="1:5" x14ac:dyDescent="0.25">
      <c r="A164" s="131"/>
      <c r="B164" s="215"/>
      <c r="C164" s="210"/>
      <c r="D164" s="426"/>
      <c r="E164" s="217"/>
    </row>
    <row r="165" spans="1:5" x14ac:dyDescent="0.25">
      <c r="A165" s="131"/>
      <c r="B165" s="215"/>
      <c r="C165" s="210"/>
      <c r="D165" s="426"/>
      <c r="E165" s="217"/>
    </row>
    <row r="166" spans="1:5" x14ac:dyDescent="0.25">
      <c r="A166" s="131"/>
      <c r="B166" s="215"/>
      <c r="C166" s="210"/>
      <c r="D166" s="426"/>
      <c r="E166" s="217"/>
    </row>
    <row r="167" spans="1:5" x14ac:dyDescent="0.25">
      <c r="A167" s="131"/>
      <c r="B167" s="215"/>
      <c r="C167" s="210"/>
      <c r="D167" s="426"/>
      <c r="E167" s="217"/>
    </row>
    <row r="168" spans="1:5" x14ac:dyDescent="0.25">
      <c r="A168" s="131"/>
      <c r="B168" s="215"/>
      <c r="C168" s="210"/>
      <c r="D168" s="426"/>
      <c r="E168" s="217"/>
    </row>
    <row r="169" spans="1:5" x14ac:dyDescent="0.25">
      <c r="A169" s="131"/>
      <c r="B169" s="215"/>
      <c r="C169" s="210"/>
      <c r="D169" s="426"/>
      <c r="E169" s="217"/>
    </row>
    <row r="170" spans="1:5" x14ac:dyDescent="0.25">
      <c r="A170" s="131"/>
      <c r="B170" s="215"/>
      <c r="C170" s="210"/>
      <c r="D170" s="426"/>
      <c r="E170" s="217"/>
    </row>
    <row r="171" spans="1:5" x14ac:dyDescent="0.25">
      <c r="A171" s="131"/>
      <c r="B171" s="215"/>
      <c r="C171" s="210"/>
      <c r="D171" s="426"/>
      <c r="E171" s="217"/>
    </row>
    <row r="172" spans="1:5" x14ac:dyDescent="0.25">
      <c r="A172" s="131"/>
      <c r="B172" s="215"/>
      <c r="C172" s="210"/>
      <c r="D172" s="426"/>
      <c r="E172" s="217"/>
    </row>
    <row r="173" spans="1:5" x14ac:dyDescent="0.25">
      <c r="A173" s="131"/>
      <c r="B173" s="215"/>
      <c r="C173" s="210"/>
      <c r="D173" s="426"/>
      <c r="E173" s="217"/>
    </row>
    <row r="174" spans="1:5" x14ac:dyDescent="0.25">
      <c r="A174" s="131"/>
      <c r="B174" s="215"/>
      <c r="C174" s="210"/>
      <c r="D174" s="426"/>
      <c r="E174" s="217"/>
    </row>
    <row r="175" spans="1:5" x14ac:dyDescent="0.25">
      <c r="A175" s="131"/>
      <c r="B175" s="215"/>
      <c r="C175" s="210"/>
      <c r="D175" s="426"/>
      <c r="E175" s="217"/>
    </row>
    <row r="176" spans="1:5" x14ac:dyDescent="0.25">
      <c r="A176" s="131"/>
      <c r="B176" s="215"/>
      <c r="C176" s="210"/>
      <c r="D176" s="426"/>
      <c r="E176" s="217"/>
    </row>
    <row r="177" spans="1:5" x14ac:dyDescent="0.25">
      <c r="A177" s="131"/>
      <c r="B177" s="215"/>
      <c r="C177" s="210"/>
      <c r="D177" s="426"/>
      <c r="E177" s="217"/>
    </row>
    <row r="178" spans="1:5" x14ac:dyDescent="0.25">
      <c r="A178" s="131"/>
      <c r="B178" s="215"/>
      <c r="C178" s="210"/>
      <c r="D178" s="426"/>
      <c r="E178" s="217"/>
    </row>
    <row r="179" spans="1:5" x14ac:dyDescent="0.25">
      <c r="A179" s="131"/>
      <c r="B179" s="215"/>
      <c r="C179" s="210"/>
      <c r="D179" s="426"/>
      <c r="E179" s="217"/>
    </row>
    <row r="180" spans="1:5" x14ac:dyDescent="0.25">
      <c r="A180" s="131"/>
      <c r="B180" s="215"/>
      <c r="C180" s="210"/>
      <c r="D180" s="426"/>
      <c r="E180" s="217"/>
    </row>
    <row r="181" spans="1:5" x14ac:dyDescent="0.25">
      <c r="A181" s="131"/>
      <c r="B181" s="215"/>
      <c r="C181" s="210"/>
      <c r="D181" s="426"/>
      <c r="E181" s="217"/>
    </row>
    <row r="182" spans="1:5" x14ac:dyDescent="0.25">
      <c r="A182" s="131"/>
      <c r="B182" s="215"/>
      <c r="C182" s="210"/>
      <c r="D182" s="426"/>
      <c r="E182" s="217"/>
    </row>
    <row r="183" spans="1:5" x14ac:dyDescent="0.25">
      <c r="A183" s="131"/>
      <c r="B183" s="215"/>
      <c r="C183" s="210"/>
      <c r="D183" s="426"/>
      <c r="E183" s="217"/>
    </row>
    <row r="184" spans="1:5" x14ac:dyDescent="0.25">
      <c r="A184" s="131"/>
      <c r="B184" s="215"/>
      <c r="C184" s="210"/>
      <c r="D184" s="426"/>
      <c r="E184" s="217"/>
    </row>
    <row r="185" spans="1:5" x14ac:dyDescent="0.25">
      <c r="A185" s="131"/>
      <c r="B185" s="215"/>
      <c r="C185" s="210"/>
      <c r="D185" s="426"/>
      <c r="E185" s="217"/>
    </row>
    <row r="186" spans="1:5" x14ac:dyDescent="0.25">
      <c r="A186" s="131"/>
      <c r="B186" s="215"/>
      <c r="C186" s="210"/>
      <c r="D186" s="426"/>
      <c r="E186" s="217"/>
    </row>
    <row r="187" spans="1:5" x14ac:dyDescent="0.25">
      <c r="A187" s="131"/>
      <c r="B187" s="215"/>
      <c r="C187" s="210"/>
      <c r="D187" s="426"/>
      <c r="E187" s="217"/>
    </row>
    <row r="188" spans="1:5" x14ac:dyDescent="0.25">
      <c r="A188" s="131"/>
      <c r="B188" s="215"/>
      <c r="C188" s="210"/>
      <c r="D188" s="426"/>
      <c r="E188" s="217"/>
    </row>
    <row r="189" spans="1:5" x14ac:dyDescent="0.25">
      <c r="A189" s="131"/>
      <c r="B189" s="215"/>
      <c r="C189" s="210"/>
      <c r="D189" s="426"/>
      <c r="E189" s="217"/>
    </row>
    <row r="190" spans="1:5" x14ac:dyDescent="0.25">
      <c r="A190" s="131"/>
      <c r="B190" s="215"/>
      <c r="C190" s="210"/>
      <c r="D190" s="426"/>
      <c r="E190" s="217"/>
    </row>
    <row r="191" spans="1:5" x14ac:dyDescent="0.25">
      <c r="A191" s="131"/>
      <c r="B191" s="215"/>
      <c r="C191" s="210"/>
      <c r="D191" s="426"/>
      <c r="E191" s="217"/>
    </row>
    <row r="192" spans="1:5" x14ac:dyDescent="0.25">
      <c r="A192" s="131"/>
      <c r="B192" s="215"/>
      <c r="C192" s="210"/>
      <c r="D192" s="426"/>
      <c r="E192" s="217"/>
    </row>
    <row r="193" spans="1:5" x14ac:dyDescent="0.25">
      <c r="A193" s="131"/>
      <c r="B193" s="215"/>
      <c r="C193" s="210"/>
      <c r="D193" s="426"/>
      <c r="E193" s="217"/>
    </row>
    <row r="194" spans="1:5" x14ac:dyDescent="0.25">
      <c r="A194" s="131"/>
      <c r="B194" s="215"/>
      <c r="C194" s="210"/>
      <c r="D194" s="426"/>
      <c r="E194" s="217"/>
    </row>
    <row r="195" spans="1:5" x14ac:dyDescent="0.25">
      <c r="A195" s="131"/>
      <c r="B195" s="215"/>
      <c r="C195" s="210"/>
      <c r="D195" s="426"/>
      <c r="E195" s="217"/>
    </row>
    <row r="196" spans="1:5" x14ac:dyDescent="0.25">
      <c r="A196" s="131"/>
      <c r="B196" s="215"/>
      <c r="C196" s="210"/>
      <c r="D196" s="426"/>
      <c r="E196" s="217"/>
    </row>
    <row r="197" spans="1:5" x14ac:dyDescent="0.25">
      <c r="A197" s="131"/>
      <c r="B197" s="215"/>
      <c r="C197" s="210"/>
      <c r="D197" s="426"/>
      <c r="E197" s="217"/>
    </row>
    <row r="198" spans="1:5" x14ac:dyDescent="0.25">
      <c r="A198" s="131"/>
      <c r="B198" s="215"/>
      <c r="C198" s="210"/>
      <c r="D198" s="426"/>
      <c r="E198" s="217"/>
    </row>
    <row r="199" spans="1:5" x14ac:dyDescent="0.25">
      <c r="A199" s="131"/>
      <c r="B199" s="215"/>
      <c r="C199" s="210"/>
      <c r="D199" s="426"/>
      <c r="E199" s="217"/>
    </row>
    <row r="200" spans="1:5" x14ac:dyDescent="0.25">
      <c r="A200" s="131"/>
      <c r="B200" s="215"/>
      <c r="C200" s="210"/>
      <c r="D200" s="426"/>
      <c r="E200" s="217"/>
    </row>
    <row r="201" spans="1:5" x14ac:dyDescent="0.25">
      <c r="A201" s="131"/>
      <c r="B201" s="215"/>
      <c r="C201" s="210"/>
      <c r="D201" s="426"/>
      <c r="E201" s="217"/>
    </row>
    <row r="202" spans="1:5" x14ac:dyDescent="0.25">
      <c r="A202" s="131"/>
      <c r="B202" s="215"/>
      <c r="C202" s="210"/>
      <c r="D202" s="426"/>
      <c r="E202" s="217"/>
    </row>
    <row r="203" spans="1:5" x14ac:dyDescent="0.25">
      <c r="A203" s="131"/>
      <c r="B203" s="215"/>
      <c r="C203" s="210"/>
      <c r="D203" s="426"/>
      <c r="E203" s="217"/>
    </row>
    <row r="204" spans="1:5" x14ac:dyDescent="0.25">
      <c r="A204" s="131"/>
      <c r="B204" s="215"/>
      <c r="C204" s="210"/>
      <c r="D204" s="426"/>
      <c r="E204" s="217"/>
    </row>
    <row r="205" spans="1:5" x14ac:dyDescent="0.25">
      <c r="A205" s="131"/>
      <c r="B205" s="215"/>
      <c r="C205" s="210"/>
      <c r="D205" s="426"/>
      <c r="E205" s="217"/>
    </row>
    <row r="206" spans="1:5" x14ac:dyDescent="0.25">
      <c r="A206" s="131"/>
      <c r="B206" s="215"/>
      <c r="C206" s="210"/>
      <c r="D206" s="426"/>
      <c r="E206" s="217"/>
    </row>
    <row r="207" spans="1:5" x14ac:dyDescent="0.25">
      <c r="A207" s="131"/>
      <c r="B207" s="215"/>
      <c r="C207" s="210"/>
      <c r="D207" s="426"/>
      <c r="E207" s="217"/>
    </row>
    <row r="208" spans="1:5" x14ac:dyDescent="0.25">
      <c r="A208" s="131"/>
      <c r="B208" s="215"/>
      <c r="C208" s="210"/>
      <c r="D208" s="426"/>
      <c r="E208" s="217"/>
    </row>
    <row r="209" spans="1:5" x14ac:dyDescent="0.25">
      <c r="A209" s="131"/>
      <c r="B209" s="215"/>
      <c r="C209" s="210"/>
      <c r="D209" s="426"/>
      <c r="E209" s="217"/>
    </row>
    <row r="210" spans="1:5" x14ac:dyDescent="0.25">
      <c r="A210" s="131"/>
      <c r="B210" s="215"/>
      <c r="C210" s="210"/>
      <c r="D210" s="426"/>
      <c r="E210" s="217"/>
    </row>
    <row r="211" spans="1:5" x14ac:dyDescent="0.25">
      <c r="A211" s="131"/>
      <c r="B211" s="215"/>
      <c r="C211" s="210"/>
      <c r="D211" s="426"/>
      <c r="E211" s="217"/>
    </row>
    <row r="212" spans="1:5" x14ac:dyDescent="0.25">
      <c r="A212" s="131"/>
      <c r="B212" s="215"/>
      <c r="C212" s="210"/>
      <c r="D212" s="426"/>
      <c r="E212" s="217"/>
    </row>
    <row r="213" spans="1:5" x14ac:dyDescent="0.25">
      <c r="A213" s="131"/>
      <c r="B213" s="215"/>
      <c r="C213" s="210"/>
      <c r="D213" s="426"/>
      <c r="E213" s="217"/>
    </row>
    <row r="214" spans="1:5" x14ac:dyDescent="0.25">
      <c r="A214" s="131"/>
      <c r="B214" s="215"/>
      <c r="C214" s="210"/>
      <c r="D214" s="426"/>
      <c r="E214" s="217"/>
    </row>
    <row r="215" spans="1:5" x14ac:dyDescent="0.25">
      <c r="A215" s="131"/>
      <c r="B215" s="215"/>
      <c r="C215" s="210"/>
      <c r="D215" s="426"/>
      <c r="E215" s="217"/>
    </row>
    <row r="216" spans="1:5" x14ac:dyDescent="0.25">
      <c r="A216" s="131"/>
      <c r="B216" s="215"/>
      <c r="C216" s="210"/>
      <c r="D216" s="426"/>
      <c r="E216" s="217"/>
    </row>
    <row r="217" spans="1:5" x14ac:dyDescent="0.25">
      <c r="A217" s="131"/>
      <c r="B217" s="215"/>
      <c r="C217" s="210"/>
      <c r="D217" s="426"/>
      <c r="E217" s="217"/>
    </row>
    <row r="218" spans="1:5" x14ac:dyDescent="0.25">
      <c r="A218" s="131"/>
      <c r="B218" s="215"/>
      <c r="C218" s="210"/>
      <c r="D218" s="426"/>
      <c r="E218" s="217"/>
    </row>
    <row r="219" spans="1:5" x14ac:dyDescent="0.25">
      <c r="A219" s="131"/>
      <c r="B219" s="215"/>
      <c r="C219" s="210"/>
      <c r="D219" s="426"/>
      <c r="E219" s="218"/>
    </row>
    <row r="220" spans="1:5" x14ac:dyDescent="0.25">
      <c r="A220" s="131"/>
      <c r="B220" s="215"/>
      <c r="C220" s="210"/>
      <c r="D220" s="426"/>
      <c r="E220" s="218"/>
    </row>
    <row r="221" spans="1:5" x14ac:dyDescent="0.25">
      <c r="A221" s="131"/>
      <c r="B221" s="215"/>
      <c r="C221" s="210"/>
      <c r="D221" s="426"/>
      <c r="E221" s="218"/>
    </row>
    <row r="222" spans="1:5" x14ac:dyDescent="0.25">
      <c r="A222" s="131"/>
      <c r="B222" s="215"/>
      <c r="C222" s="210"/>
      <c r="D222" s="426"/>
      <c r="E222" s="218"/>
    </row>
    <row r="223" spans="1:5" x14ac:dyDescent="0.25">
      <c r="A223" s="131"/>
      <c r="B223" s="215"/>
      <c r="C223" s="210"/>
      <c r="D223" s="426"/>
      <c r="E223" s="218"/>
    </row>
    <row r="224" spans="1:5" x14ac:dyDescent="0.25">
      <c r="A224" s="131"/>
      <c r="B224" s="215"/>
      <c r="C224" s="210"/>
      <c r="D224" s="426"/>
      <c r="E224" s="218"/>
    </row>
    <row r="225" spans="1:5" x14ac:dyDescent="0.25">
      <c r="A225" s="131"/>
      <c r="B225" s="215"/>
      <c r="C225" s="210"/>
      <c r="D225" s="426"/>
      <c r="E225" s="218"/>
    </row>
    <row r="226" spans="1:5" x14ac:dyDescent="0.25">
      <c r="A226" s="131"/>
      <c r="B226" s="215"/>
      <c r="C226" s="210"/>
      <c r="D226" s="426"/>
      <c r="E226" s="218"/>
    </row>
    <row r="227" spans="1:5" x14ac:dyDescent="0.25">
      <c r="A227" s="131"/>
      <c r="B227" s="215"/>
      <c r="C227" s="210"/>
      <c r="D227" s="426"/>
      <c r="E227" s="218"/>
    </row>
    <row r="228" spans="1:5" x14ac:dyDescent="0.25">
      <c r="A228" s="131"/>
      <c r="B228" s="215"/>
      <c r="C228" s="210"/>
      <c r="D228" s="426"/>
      <c r="E228" s="218"/>
    </row>
    <row r="229" spans="1:5" x14ac:dyDescent="0.25">
      <c r="A229" s="131"/>
      <c r="B229" s="215"/>
      <c r="C229" s="210"/>
      <c r="D229" s="426"/>
      <c r="E229" s="218"/>
    </row>
    <row r="230" spans="1:5" x14ac:dyDescent="0.25">
      <c r="A230" s="131"/>
      <c r="B230" s="215"/>
      <c r="C230" s="210"/>
      <c r="D230" s="426"/>
      <c r="E230" s="218"/>
    </row>
    <row r="231" spans="1:5" x14ac:dyDescent="0.25">
      <c r="A231" s="131"/>
      <c r="B231" s="215"/>
      <c r="C231" s="210"/>
      <c r="D231" s="426"/>
      <c r="E231" s="218"/>
    </row>
    <row r="232" spans="1:5" x14ac:dyDescent="0.25">
      <c r="A232" s="131"/>
      <c r="B232" s="215"/>
      <c r="C232" s="210"/>
      <c r="D232" s="426"/>
      <c r="E232" s="218"/>
    </row>
    <row r="233" spans="1:5" x14ac:dyDescent="0.25">
      <c r="A233" s="131"/>
      <c r="B233" s="215"/>
      <c r="C233" s="210"/>
      <c r="D233" s="426"/>
      <c r="E233" s="218"/>
    </row>
    <row r="234" spans="1:5" x14ac:dyDescent="0.25">
      <c r="A234" s="131"/>
      <c r="B234" s="215"/>
      <c r="C234" s="210"/>
      <c r="D234" s="426"/>
      <c r="E234" s="218"/>
    </row>
    <row r="235" spans="1:5" x14ac:dyDescent="0.25">
      <c r="A235" s="131"/>
      <c r="B235" s="215"/>
      <c r="C235" s="210"/>
      <c r="D235" s="426"/>
      <c r="E235" s="218"/>
    </row>
    <row r="236" spans="1:5" x14ac:dyDescent="0.25">
      <c r="A236" s="131"/>
      <c r="B236" s="215"/>
      <c r="C236" s="210"/>
      <c r="D236" s="426"/>
      <c r="E236" s="218"/>
    </row>
    <row r="237" spans="1:5" x14ac:dyDescent="0.25">
      <c r="A237" s="131"/>
      <c r="B237" s="215"/>
      <c r="C237" s="210"/>
      <c r="D237" s="426"/>
      <c r="E237" s="218"/>
    </row>
    <row r="238" spans="1:5" x14ac:dyDescent="0.25">
      <c r="A238" s="131"/>
      <c r="B238" s="215"/>
      <c r="C238" s="210"/>
      <c r="D238" s="426"/>
      <c r="E238" s="218"/>
    </row>
    <row r="239" spans="1:5" x14ac:dyDescent="0.25">
      <c r="A239" s="131"/>
      <c r="B239" s="215"/>
      <c r="C239" s="210"/>
      <c r="D239" s="426"/>
      <c r="E239" s="218"/>
    </row>
    <row r="240" spans="1:5" x14ac:dyDescent="0.25">
      <c r="A240" s="131"/>
      <c r="B240" s="215"/>
      <c r="C240" s="210"/>
      <c r="D240" s="426"/>
      <c r="E240" s="218"/>
    </row>
    <row r="241" spans="1:5" x14ac:dyDescent="0.25">
      <c r="A241" s="131"/>
      <c r="B241" s="215"/>
      <c r="C241" s="210"/>
      <c r="D241" s="426"/>
      <c r="E241" s="218"/>
    </row>
    <row r="242" spans="1:5" x14ac:dyDescent="0.25">
      <c r="A242" s="131"/>
      <c r="B242" s="215"/>
      <c r="C242" s="210"/>
      <c r="D242" s="426"/>
      <c r="E242" s="218"/>
    </row>
    <row r="243" spans="1:5" x14ac:dyDescent="0.25">
      <c r="A243" s="131"/>
      <c r="B243" s="215"/>
      <c r="C243" s="210"/>
      <c r="D243" s="426"/>
      <c r="E243" s="218"/>
    </row>
    <row r="244" spans="1:5" x14ac:dyDescent="0.25">
      <c r="A244" s="131"/>
      <c r="B244" s="215"/>
      <c r="C244" s="210"/>
      <c r="D244" s="426"/>
      <c r="E244" s="218"/>
    </row>
    <row r="245" spans="1:5" x14ac:dyDescent="0.25">
      <c r="A245" s="131"/>
      <c r="B245" s="215"/>
      <c r="C245" s="210"/>
      <c r="D245" s="426"/>
      <c r="E245" s="218"/>
    </row>
    <row r="246" spans="1:5" x14ac:dyDescent="0.25">
      <c r="A246" s="131"/>
      <c r="B246" s="215"/>
      <c r="C246" s="210"/>
      <c r="D246" s="426"/>
      <c r="E246" s="218"/>
    </row>
    <row r="247" spans="1:5" x14ac:dyDescent="0.25">
      <c r="A247" s="131"/>
      <c r="B247" s="215"/>
      <c r="C247" s="210"/>
      <c r="D247" s="426"/>
      <c r="E247" s="218"/>
    </row>
    <row r="248" spans="1:5" x14ac:dyDescent="0.25">
      <c r="A248" s="131"/>
      <c r="B248" s="215"/>
      <c r="C248" s="210"/>
      <c r="D248" s="426"/>
      <c r="E248" s="218"/>
    </row>
    <row r="249" spans="1:5" x14ac:dyDescent="0.25">
      <c r="A249" s="131"/>
      <c r="B249" s="215"/>
      <c r="C249" s="210"/>
      <c r="D249" s="426"/>
      <c r="E249" s="218"/>
    </row>
    <row r="250" spans="1:5" x14ac:dyDescent="0.25">
      <c r="A250" s="131"/>
      <c r="B250" s="215"/>
      <c r="C250" s="210"/>
      <c r="D250" s="426"/>
      <c r="E250" s="218"/>
    </row>
    <row r="251" spans="1:5" x14ac:dyDescent="0.25">
      <c r="A251" s="131"/>
      <c r="B251" s="215"/>
      <c r="C251" s="210"/>
      <c r="D251" s="426"/>
      <c r="E251" s="218"/>
    </row>
    <row r="252" spans="1:5" x14ac:dyDescent="0.25">
      <c r="A252" s="131"/>
      <c r="B252" s="215"/>
      <c r="C252" s="210"/>
      <c r="D252" s="426"/>
      <c r="E252" s="218"/>
    </row>
    <row r="253" spans="1:5" x14ac:dyDescent="0.25">
      <c r="A253" s="131"/>
      <c r="B253" s="215"/>
      <c r="C253" s="210"/>
      <c r="D253" s="426"/>
      <c r="E253" s="218"/>
    </row>
    <row r="254" spans="1:5" x14ac:dyDescent="0.25">
      <c r="A254" s="131"/>
      <c r="B254" s="215"/>
      <c r="C254" s="210"/>
      <c r="D254" s="426"/>
      <c r="E254" s="218"/>
    </row>
    <row r="255" spans="1:5" x14ac:dyDescent="0.25">
      <c r="A255" s="131"/>
      <c r="B255" s="215"/>
      <c r="C255" s="210"/>
      <c r="D255" s="426"/>
      <c r="E255" s="218"/>
    </row>
    <row r="256" spans="1:5" x14ac:dyDescent="0.25">
      <c r="A256" s="131"/>
      <c r="B256" s="215"/>
      <c r="C256" s="210"/>
      <c r="D256" s="426"/>
      <c r="E256" s="218"/>
    </row>
    <row r="257" spans="1:5" x14ac:dyDescent="0.25">
      <c r="A257" s="131"/>
      <c r="B257" s="215"/>
      <c r="C257" s="210"/>
      <c r="D257" s="426"/>
      <c r="E257" s="218"/>
    </row>
    <row r="258" spans="1:5" x14ac:dyDescent="0.25">
      <c r="A258" s="131"/>
      <c r="B258" s="215"/>
      <c r="C258" s="210"/>
      <c r="D258" s="426"/>
      <c r="E258" s="218"/>
    </row>
    <row r="259" spans="1:5" x14ac:dyDescent="0.25">
      <c r="A259" s="131"/>
      <c r="B259" s="215"/>
      <c r="C259" s="210"/>
      <c r="D259" s="426"/>
      <c r="E259" s="218"/>
    </row>
    <row r="260" spans="1:5" x14ac:dyDescent="0.25">
      <c r="A260" s="131"/>
      <c r="B260" s="215"/>
      <c r="C260" s="210"/>
      <c r="D260" s="426"/>
      <c r="E260" s="218"/>
    </row>
    <row r="261" spans="1:5" x14ac:dyDescent="0.25">
      <c r="A261" s="131"/>
      <c r="B261" s="215"/>
      <c r="C261" s="210"/>
      <c r="D261" s="426"/>
      <c r="E261" s="218"/>
    </row>
    <row r="262" spans="1:5" x14ac:dyDescent="0.25">
      <c r="A262" s="131"/>
      <c r="B262" s="215"/>
      <c r="C262" s="210"/>
      <c r="D262" s="426"/>
      <c r="E262" s="218"/>
    </row>
    <row r="263" spans="1:5" x14ac:dyDescent="0.25">
      <c r="A263" s="131"/>
      <c r="B263" s="215"/>
      <c r="C263" s="210"/>
      <c r="D263" s="426"/>
      <c r="E263" s="218"/>
    </row>
    <row r="264" spans="1:5" x14ac:dyDescent="0.25">
      <c r="A264" s="131"/>
      <c r="B264" s="215"/>
      <c r="C264" s="210"/>
      <c r="D264" s="426"/>
      <c r="E264" s="218"/>
    </row>
    <row r="265" spans="1:5" x14ac:dyDescent="0.25">
      <c r="A265" s="131"/>
      <c r="B265" s="215"/>
      <c r="C265" s="210"/>
      <c r="D265" s="426"/>
      <c r="E265" s="218"/>
    </row>
    <row r="266" spans="1:5" x14ac:dyDescent="0.25">
      <c r="A266" s="131"/>
      <c r="B266" s="215"/>
      <c r="C266" s="210"/>
      <c r="D266" s="426"/>
      <c r="E266" s="218"/>
    </row>
    <row r="267" spans="1:5" x14ac:dyDescent="0.25">
      <c r="A267" s="131"/>
      <c r="B267" s="215"/>
      <c r="C267" s="210"/>
      <c r="D267" s="426"/>
      <c r="E267" s="218"/>
    </row>
    <row r="268" spans="1:5" x14ac:dyDescent="0.25">
      <c r="A268" s="131"/>
      <c r="B268" s="215"/>
      <c r="C268" s="210"/>
      <c r="D268" s="426"/>
      <c r="E268" s="218"/>
    </row>
    <row r="269" spans="1:5" x14ac:dyDescent="0.25">
      <c r="A269" s="131"/>
      <c r="B269" s="215"/>
      <c r="C269" s="210"/>
      <c r="D269" s="426"/>
      <c r="E269" s="218"/>
    </row>
    <row r="270" spans="1:5" x14ac:dyDescent="0.25">
      <c r="A270" s="131"/>
      <c r="B270" s="215"/>
      <c r="C270" s="210"/>
      <c r="D270" s="426"/>
      <c r="E270" s="218"/>
    </row>
    <row r="271" spans="1:5" x14ac:dyDescent="0.25">
      <c r="A271" s="131"/>
      <c r="B271" s="215"/>
      <c r="C271" s="210"/>
      <c r="D271" s="426"/>
      <c r="E271" s="218"/>
    </row>
    <row r="272" spans="1:5" x14ac:dyDescent="0.25">
      <c r="A272" s="131"/>
      <c r="B272" s="215"/>
      <c r="C272" s="210"/>
      <c r="D272" s="426"/>
      <c r="E272" s="218"/>
    </row>
    <row r="273" spans="1:5" x14ac:dyDescent="0.25">
      <c r="A273" s="131"/>
      <c r="B273" s="215"/>
      <c r="C273" s="210"/>
      <c r="D273" s="426"/>
      <c r="E273" s="218"/>
    </row>
    <row r="274" spans="1:5" x14ac:dyDescent="0.25">
      <c r="A274" s="131"/>
      <c r="B274" s="215"/>
      <c r="C274" s="210"/>
      <c r="D274" s="426"/>
      <c r="E274" s="218"/>
    </row>
    <row r="275" spans="1:5" x14ac:dyDescent="0.25">
      <c r="A275" s="131"/>
      <c r="B275" s="215"/>
      <c r="C275" s="210"/>
      <c r="D275" s="426"/>
      <c r="E275" s="218"/>
    </row>
    <row r="276" spans="1:5" x14ac:dyDescent="0.25">
      <c r="A276" s="131"/>
      <c r="B276" s="215"/>
      <c r="C276" s="210"/>
      <c r="D276" s="426"/>
      <c r="E276" s="218"/>
    </row>
    <row r="277" spans="1:5" x14ac:dyDescent="0.25">
      <c r="A277" s="131"/>
      <c r="B277" s="215"/>
      <c r="C277" s="210"/>
      <c r="D277" s="426"/>
      <c r="E277" s="218"/>
    </row>
    <row r="278" spans="1:5" x14ac:dyDescent="0.25">
      <c r="A278" s="131"/>
      <c r="B278" s="215"/>
      <c r="C278" s="210"/>
      <c r="D278" s="426"/>
      <c r="E278" s="218"/>
    </row>
    <row r="279" spans="1:5" x14ac:dyDescent="0.25">
      <c r="A279" s="131"/>
      <c r="B279" s="215"/>
      <c r="C279" s="210"/>
      <c r="D279" s="426"/>
      <c r="E279" s="218"/>
    </row>
    <row r="280" spans="1:5" x14ac:dyDescent="0.25">
      <c r="A280" s="131"/>
      <c r="B280" s="215"/>
      <c r="C280" s="210"/>
      <c r="D280" s="426"/>
      <c r="E280" s="218"/>
    </row>
    <row r="281" spans="1:5" x14ac:dyDescent="0.25">
      <c r="A281" s="131"/>
      <c r="B281" s="215"/>
      <c r="C281" s="210"/>
      <c r="D281" s="426"/>
      <c r="E281" s="218"/>
    </row>
    <row r="282" spans="1:5" x14ac:dyDescent="0.25">
      <c r="A282" s="131"/>
      <c r="B282" s="215"/>
      <c r="C282" s="210"/>
      <c r="D282" s="426"/>
      <c r="E282" s="218"/>
    </row>
    <row r="283" spans="1:5" x14ac:dyDescent="0.25">
      <c r="A283" s="131"/>
      <c r="B283" s="215"/>
      <c r="C283" s="210"/>
      <c r="D283" s="426"/>
      <c r="E283" s="218"/>
    </row>
    <row r="284" spans="1:5" x14ac:dyDescent="0.25">
      <c r="A284" s="131"/>
      <c r="B284" s="215"/>
      <c r="C284" s="210"/>
      <c r="D284" s="426"/>
      <c r="E284" s="218"/>
    </row>
    <row r="285" spans="1:5" x14ac:dyDescent="0.25">
      <c r="A285" s="131"/>
      <c r="B285" s="215"/>
      <c r="C285" s="210"/>
      <c r="D285" s="426"/>
      <c r="E285" s="218"/>
    </row>
    <row r="286" spans="1:5" x14ac:dyDescent="0.25">
      <c r="A286" s="131"/>
      <c r="B286" s="215"/>
      <c r="C286" s="210"/>
      <c r="D286" s="426"/>
      <c r="E286" s="218"/>
    </row>
    <row r="287" spans="1:5" x14ac:dyDescent="0.25">
      <c r="A287" s="131"/>
      <c r="B287" s="215"/>
      <c r="C287" s="210"/>
      <c r="D287" s="426"/>
      <c r="E287" s="218"/>
    </row>
    <row r="288" spans="1:5" x14ac:dyDescent="0.25">
      <c r="A288" s="131"/>
      <c r="B288" s="215"/>
      <c r="C288" s="210"/>
      <c r="D288" s="426"/>
      <c r="E288" s="218"/>
    </row>
    <row r="289" spans="1:5" x14ac:dyDescent="0.25">
      <c r="A289" s="131"/>
      <c r="B289" s="215"/>
      <c r="C289" s="210"/>
      <c r="D289" s="426"/>
      <c r="E289" s="218"/>
    </row>
    <row r="290" spans="1:5" x14ac:dyDescent="0.25">
      <c r="A290" s="131"/>
      <c r="B290" s="215"/>
      <c r="C290" s="210"/>
      <c r="D290" s="426"/>
      <c r="E290" s="218"/>
    </row>
    <row r="291" spans="1:5" x14ac:dyDescent="0.25">
      <c r="A291" s="131"/>
      <c r="B291" s="215"/>
      <c r="C291" s="210"/>
      <c r="D291" s="426"/>
      <c r="E291" s="218"/>
    </row>
    <row r="292" spans="1:5" x14ac:dyDescent="0.25">
      <c r="A292" s="131"/>
      <c r="B292" s="215"/>
      <c r="C292" s="210"/>
      <c r="D292" s="426"/>
      <c r="E292" s="218"/>
    </row>
    <row r="293" spans="1:5" x14ac:dyDescent="0.25">
      <c r="A293" s="131"/>
      <c r="B293" s="215"/>
      <c r="C293" s="210"/>
      <c r="D293" s="426"/>
      <c r="E293" s="218"/>
    </row>
    <row r="294" spans="1:5" x14ac:dyDescent="0.25">
      <c r="A294" s="131"/>
      <c r="B294" s="215"/>
      <c r="C294" s="210"/>
      <c r="D294" s="426"/>
      <c r="E294" s="218"/>
    </row>
    <row r="295" spans="1:5" x14ac:dyDescent="0.25">
      <c r="A295" s="131"/>
      <c r="B295" s="215"/>
      <c r="C295" s="210"/>
      <c r="D295" s="426"/>
      <c r="E295" s="218"/>
    </row>
    <row r="296" spans="1:5" x14ac:dyDescent="0.25">
      <c r="A296" s="131"/>
      <c r="B296" s="215"/>
      <c r="C296" s="210"/>
      <c r="D296" s="426"/>
      <c r="E296" s="218"/>
    </row>
    <row r="297" spans="1:5" x14ac:dyDescent="0.25">
      <c r="A297" s="131"/>
      <c r="B297" s="215"/>
      <c r="C297" s="210"/>
      <c r="D297" s="426"/>
      <c r="E297" s="218"/>
    </row>
    <row r="298" spans="1:5" x14ac:dyDescent="0.25">
      <c r="A298" s="131"/>
      <c r="B298" s="215"/>
      <c r="C298" s="210"/>
      <c r="D298" s="426"/>
      <c r="E298" s="218"/>
    </row>
    <row r="299" spans="1:5" x14ac:dyDescent="0.25">
      <c r="A299" s="131"/>
      <c r="B299" s="215"/>
      <c r="C299" s="210"/>
      <c r="D299" s="426"/>
      <c r="E299" s="218"/>
    </row>
    <row r="300" spans="1:5" x14ac:dyDescent="0.25">
      <c r="A300" s="131"/>
      <c r="B300" s="215"/>
      <c r="C300" s="210"/>
      <c r="D300" s="426"/>
      <c r="E300" s="218"/>
    </row>
    <row r="301" spans="1:5" x14ac:dyDescent="0.25">
      <c r="A301" s="131"/>
      <c r="B301" s="215"/>
      <c r="C301" s="210"/>
      <c r="D301" s="426"/>
      <c r="E301" s="218"/>
    </row>
    <row r="302" spans="1:5" x14ac:dyDescent="0.25">
      <c r="A302" s="131"/>
      <c r="B302" s="215"/>
      <c r="C302" s="210"/>
      <c r="D302" s="426"/>
      <c r="E302" s="218"/>
    </row>
    <row r="303" spans="1:5" x14ac:dyDescent="0.25">
      <c r="A303" s="131"/>
      <c r="B303" s="215"/>
      <c r="C303" s="210"/>
      <c r="D303" s="426"/>
      <c r="E303" s="218"/>
    </row>
    <row r="304" spans="1:5" x14ac:dyDescent="0.25">
      <c r="A304" s="131"/>
      <c r="B304" s="215"/>
      <c r="C304" s="210"/>
      <c r="D304" s="426"/>
      <c r="E304" s="218"/>
    </row>
    <row r="305" spans="1:5" x14ac:dyDescent="0.25">
      <c r="A305" s="131"/>
      <c r="B305" s="215"/>
      <c r="C305" s="210"/>
      <c r="D305" s="426"/>
      <c r="E305" s="218"/>
    </row>
    <row r="306" spans="1:5" x14ac:dyDescent="0.25">
      <c r="A306" s="131"/>
      <c r="B306" s="215"/>
      <c r="C306" s="210"/>
      <c r="D306" s="426"/>
      <c r="E306" s="218"/>
    </row>
    <row r="307" spans="1:5" x14ac:dyDescent="0.25">
      <c r="A307" s="131"/>
      <c r="B307" s="215"/>
      <c r="C307" s="210"/>
      <c r="D307" s="426"/>
      <c r="E307" s="218"/>
    </row>
    <row r="308" spans="1:5" x14ac:dyDescent="0.25">
      <c r="A308" s="131"/>
      <c r="B308" s="215"/>
      <c r="C308" s="210"/>
      <c r="D308" s="426"/>
      <c r="E308" s="218"/>
    </row>
    <row r="309" spans="1:5" x14ac:dyDescent="0.25">
      <c r="A309" s="131"/>
      <c r="B309" s="215"/>
      <c r="C309" s="210"/>
      <c r="D309" s="426"/>
      <c r="E309" s="218"/>
    </row>
    <row r="310" spans="1:5" x14ac:dyDescent="0.25">
      <c r="A310" s="131"/>
      <c r="B310" s="215"/>
      <c r="C310" s="210"/>
      <c r="D310" s="426"/>
      <c r="E310" s="218"/>
    </row>
    <row r="311" spans="1:5" x14ac:dyDescent="0.25">
      <c r="A311" s="131"/>
      <c r="B311" s="215"/>
      <c r="C311" s="210"/>
      <c r="D311" s="426"/>
      <c r="E311" s="218"/>
    </row>
    <row r="312" spans="1:5" x14ac:dyDescent="0.25">
      <c r="A312" s="131"/>
      <c r="B312" s="215"/>
      <c r="C312" s="210"/>
      <c r="D312" s="426"/>
      <c r="E312" s="218"/>
    </row>
    <row r="313" spans="1:5" x14ac:dyDescent="0.25">
      <c r="A313" s="131"/>
      <c r="B313" s="215"/>
      <c r="C313" s="210"/>
      <c r="D313" s="426"/>
      <c r="E313" s="218"/>
    </row>
    <row r="314" spans="1:5" x14ac:dyDescent="0.25">
      <c r="A314" s="131"/>
      <c r="B314" s="215"/>
      <c r="C314" s="210"/>
      <c r="D314" s="426"/>
      <c r="E314" s="218"/>
    </row>
    <row r="315" spans="1:5" x14ac:dyDescent="0.25">
      <c r="A315" s="131"/>
      <c r="B315" s="215"/>
      <c r="C315" s="210"/>
      <c r="D315" s="426"/>
      <c r="E315" s="218"/>
    </row>
    <row r="316" spans="1:5" x14ac:dyDescent="0.25">
      <c r="A316" s="131"/>
      <c r="B316" s="215"/>
      <c r="C316" s="210"/>
      <c r="D316" s="426"/>
      <c r="E316" s="218"/>
    </row>
    <row r="317" spans="1:5" x14ac:dyDescent="0.25">
      <c r="A317" s="131"/>
      <c r="B317" s="215"/>
      <c r="C317" s="210"/>
      <c r="D317" s="426"/>
      <c r="E317" s="218"/>
    </row>
    <row r="318" spans="1:5" x14ac:dyDescent="0.25">
      <c r="A318" s="131"/>
      <c r="B318" s="215"/>
      <c r="C318" s="210"/>
      <c r="D318" s="426"/>
      <c r="E318" s="218"/>
    </row>
    <row r="319" spans="1:5" x14ac:dyDescent="0.25">
      <c r="A319" s="131"/>
      <c r="B319" s="215"/>
      <c r="C319" s="210"/>
      <c r="D319" s="426"/>
      <c r="E319" s="218"/>
    </row>
    <row r="320" spans="1:5" x14ac:dyDescent="0.25">
      <c r="A320" s="131"/>
      <c r="B320" s="215"/>
      <c r="C320" s="210"/>
      <c r="D320" s="426"/>
      <c r="E320" s="218"/>
    </row>
    <row r="321" spans="1:5" x14ac:dyDescent="0.25">
      <c r="A321" s="131"/>
      <c r="B321" s="215"/>
      <c r="C321" s="210"/>
      <c r="D321" s="426"/>
      <c r="E321" s="218"/>
    </row>
    <row r="322" spans="1:5" x14ac:dyDescent="0.25">
      <c r="A322" s="131"/>
      <c r="B322" s="215"/>
      <c r="C322" s="210"/>
      <c r="D322" s="426"/>
      <c r="E322" s="218"/>
    </row>
    <row r="323" spans="1:5" x14ac:dyDescent="0.25">
      <c r="A323" s="131"/>
      <c r="B323" s="215"/>
      <c r="C323" s="210"/>
      <c r="D323" s="426"/>
      <c r="E323" s="218"/>
    </row>
    <row r="324" spans="1:5" x14ac:dyDescent="0.25">
      <c r="A324" s="131"/>
      <c r="B324" s="215"/>
      <c r="C324" s="210"/>
      <c r="D324" s="426"/>
      <c r="E324" s="218"/>
    </row>
    <row r="325" spans="1:5" x14ac:dyDescent="0.25">
      <c r="A325" s="131"/>
      <c r="B325" s="215"/>
      <c r="C325" s="210"/>
      <c r="D325" s="426"/>
      <c r="E325" s="218"/>
    </row>
    <row r="326" spans="1:5" x14ac:dyDescent="0.25">
      <c r="A326" s="131"/>
      <c r="B326" s="215"/>
      <c r="C326" s="210"/>
      <c r="D326" s="426"/>
      <c r="E326" s="218"/>
    </row>
    <row r="327" spans="1:5" x14ac:dyDescent="0.25">
      <c r="A327" s="131"/>
      <c r="B327" s="215"/>
      <c r="C327" s="210"/>
      <c r="D327" s="426"/>
      <c r="E327" s="218"/>
    </row>
    <row r="328" spans="1:5" x14ac:dyDescent="0.25">
      <c r="A328" s="131"/>
      <c r="B328" s="215"/>
      <c r="C328" s="210"/>
      <c r="D328" s="426"/>
      <c r="E328" s="218"/>
    </row>
    <row r="329" spans="1:5" x14ac:dyDescent="0.25">
      <c r="A329" s="131"/>
      <c r="B329" s="215"/>
      <c r="C329" s="210"/>
      <c r="D329" s="426"/>
      <c r="E329" s="218"/>
    </row>
    <row r="330" spans="1:5" x14ac:dyDescent="0.25">
      <c r="A330" s="131"/>
      <c r="B330" s="215"/>
      <c r="C330" s="210"/>
      <c r="D330" s="426"/>
      <c r="E330" s="218"/>
    </row>
    <row r="331" spans="1:5" x14ac:dyDescent="0.25">
      <c r="A331" s="131"/>
      <c r="B331" s="215"/>
      <c r="C331" s="210"/>
      <c r="D331" s="426"/>
      <c r="E331" s="218"/>
    </row>
    <row r="332" spans="1:5" x14ac:dyDescent="0.25">
      <c r="A332" s="131"/>
      <c r="B332" s="215"/>
      <c r="C332" s="210"/>
      <c r="D332" s="426"/>
      <c r="E332" s="218"/>
    </row>
    <row r="333" spans="1:5" x14ac:dyDescent="0.25">
      <c r="A333" s="131"/>
      <c r="B333" s="215"/>
      <c r="C333" s="210"/>
      <c r="D333" s="426"/>
      <c r="E333" s="218"/>
    </row>
    <row r="334" spans="1:5" x14ac:dyDescent="0.25">
      <c r="A334" s="131"/>
      <c r="B334" s="215"/>
      <c r="C334" s="210"/>
      <c r="D334" s="426"/>
      <c r="E334" s="218"/>
    </row>
    <row r="335" spans="1:5" x14ac:dyDescent="0.25">
      <c r="A335" s="131"/>
      <c r="B335" s="215"/>
      <c r="C335" s="210"/>
      <c r="D335" s="426"/>
      <c r="E335" s="218"/>
    </row>
    <row r="336" spans="1:5" x14ac:dyDescent="0.25">
      <c r="A336" s="131"/>
      <c r="B336" s="215"/>
      <c r="C336" s="210"/>
      <c r="D336" s="426"/>
      <c r="E336" s="218"/>
    </row>
    <row r="337" spans="1:5" x14ac:dyDescent="0.25">
      <c r="A337" s="131"/>
      <c r="B337" s="215"/>
      <c r="C337" s="210"/>
      <c r="D337" s="426"/>
      <c r="E337" s="218"/>
    </row>
    <row r="338" spans="1:5" x14ac:dyDescent="0.25">
      <c r="A338" s="131"/>
      <c r="B338" s="215"/>
      <c r="C338" s="210"/>
      <c r="D338" s="426"/>
      <c r="E338" s="218"/>
    </row>
    <row r="339" spans="1:5" x14ac:dyDescent="0.25">
      <c r="A339" s="131"/>
      <c r="B339" s="215"/>
      <c r="C339" s="210"/>
      <c r="D339" s="426"/>
      <c r="E339" s="218"/>
    </row>
    <row r="340" spans="1:5" x14ac:dyDescent="0.25">
      <c r="A340" s="131"/>
      <c r="B340" s="215"/>
      <c r="C340" s="210"/>
      <c r="D340" s="426"/>
      <c r="E340" s="218"/>
    </row>
    <row r="341" spans="1:5" x14ac:dyDescent="0.25">
      <c r="A341" s="131"/>
      <c r="B341" s="215"/>
      <c r="C341" s="210"/>
      <c r="D341" s="426"/>
      <c r="E341" s="218"/>
    </row>
    <row r="342" spans="1:5" x14ac:dyDescent="0.25">
      <c r="A342" s="131"/>
      <c r="B342" s="215"/>
      <c r="C342" s="210"/>
      <c r="D342" s="426"/>
      <c r="E342" s="218"/>
    </row>
    <row r="343" spans="1:5" x14ac:dyDescent="0.25">
      <c r="A343" s="131"/>
      <c r="B343" s="215"/>
      <c r="C343" s="210"/>
      <c r="D343" s="426"/>
      <c r="E343" s="218"/>
    </row>
    <row r="344" spans="1:5" x14ac:dyDescent="0.25">
      <c r="A344" s="131"/>
      <c r="B344" s="215"/>
      <c r="C344" s="210"/>
      <c r="D344" s="426"/>
      <c r="E344" s="218"/>
    </row>
    <row r="345" spans="1:5" x14ac:dyDescent="0.25">
      <c r="A345" s="131"/>
      <c r="B345" s="215"/>
      <c r="C345" s="210"/>
      <c r="D345" s="426"/>
      <c r="E345" s="218"/>
    </row>
    <row r="346" spans="1:5" x14ac:dyDescent="0.25">
      <c r="C346" s="210"/>
      <c r="E346" s="218"/>
    </row>
    <row r="347" spans="1:5" x14ac:dyDescent="0.25">
      <c r="C347" s="210"/>
      <c r="E347" s="218"/>
    </row>
    <row r="348" spans="1:5" x14ac:dyDescent="0.25">
      <c r="C348" s="210"/>
      <c r="E348" s="218"/>
    </row>
    <row r="349" spans="1:5" x14ac:dyDescent="0.25">
      <c r="C349" s="210"/>
      <c r="E349" s="218"/>
    </row>
    <row r="350" spans="1:5" x14ac:dyDescent="0.25">
      <c r="E350" s="218"/>
    </row>
    <row r="351" spans="1:5" x14ac:dyDescent="0.25">
      <c r="E351" s="218"/>
    </row>
    <row r="352" spans="1:5" x14ac:dyDescent="0.25">
      <c r="E352" s="218"/>
    </row>
    <row r="353" spans="5:5" x14ac:dyDescent="0.25">
      <c r="E353" s="218"/>
    </row>
    <row r="354" spans="5:5" x14ac:dyDescent="0.25">
      <c r="E354" s="218"/>
    </row>
    <row r="355" spans="5:5" x14ac:dyDescent="0.25">
      <c r="E355" s="218"/>
    </row>
    <row r="356" spans="5:5" x14ac:dyDescent="0.25">
      <c r="E356" s="218"/>
    </row>
    <row r="357" spans="5:5" x14ac:dyDescent="0.25">
      <c r="E357" s="218"/>
    </row>
    <row r="358" spans="5:5" x14ac:dyDescent="0.25">
      <c r="E358" s="218"/>
    </row>
    <row r="359" spans="5:5" x14ac:dyDescent="0.25">
      <c r="E359" s="218"/>
    </row>
    <row r="360" spans="5:5" x14ac:dyDescent="0.25">
      <c r="E360" s="218"/>
    </row>
    <row r="361" spans="5:5" x14ac:dyDescent="0.25">
      <c r="E361" s="218"/>
    </row>
    <row r="362" spans="5:5" x14ac:dyDescent="0.25">
      <c r="E362" s="218"/>
    </row>
    <row r="363" spans="5:5" x14ac:dyDescent="0.25">
      <c r="E363" s="218"/>
    </row>
    <row r="364" spans="5:5" x14ac:dyDescent="0.25">
      <c r="E364" s="218"/>
    </row>
    <row r="365" spans="5:5" x14ac:dyDescent="0.25">
      <c r="E365" s="218"/>
    </row>
    <row r="366" spans="5:5" x14ac:dyDescent="0.25">
      <c r="E366" s="218"/>
    </row>
    <row r="367" spans="5:5" x14ac:dyDescent="0.25">
      <c r="E367" s="218"/>
    </row>
    <row r="368" spans="5:5" x14ac:dyDescent="0.25">
      <c r="E368" s="218"/>
    </row>
    <row r="369" spans="5:5" x14ac:dyDescent="0.25">
      <c r="E369" s="218"/>
    </row>
    <row r="370" spans="5:5" x14ac:dyDescent="0.25">
      <c r="E370" s="218"/>
    </row>
    <row r="371" spans="5:5" x14ac:dyDescent="0.25">
      <c r="E371" s="218"/>
    </row>
    <row r="372" spans="5:5" x14ac:dyDescent="0.25">
      <c r="E372" s="218"/>
    </row>
    <row r="373" spans="5:5" x14ac:dyDescent="0.25">
      <c r="E373" s="218"/>
    </row>
    <row r="374" spans="5:5" x14ac:dyDescent="0.25">
      <c r="E374" s="218"/>
    </row>
    <row r="375" spans="5:5" x14ac:dyDescent="0.25">
      <c r="E375" s="218"/>
    </row>
    <row r="376" spans="5:5" x14ac:dyDescent="0.25">
      <c r="E376" s="218"/>
    </row>
    <row r="377" spans="5:5" x14ac:dyDescent="0.25">
      <c r="E377" s="218"/>
    </row>
    <row r="378" spans="5:5" x14ac:dyDescent="0.25">
      <c r="E378" s="218"/>
    </row>
    <row r="379" spans="5:5" x14ac:dyDescent="0.25">
      <c r="E379" s="218"/>
    </row>
    <row r="380" spans="5:5" x14ac:dyDescent="0.25">
      <c r="E380" s="218"/>
    </row>
    <row r="381" spans="5:5" x14ac:dyDescent="0.25">
      <c r="E381" s="218"/>
    </row>
    <row r="382" spans="5:5" x14ac:dyDescent="0.25">
      <c r="E382" s="218"/>
    </row>
    <row r="383" spans="5:5" x14ac:dyDescent="0.25">
      <c r="E383" s="218"/>
    </row>
    <row r="384" spans="5:5" x14ac:dyDescent="0.25">
      <c r="E384" s="218"/>
    </row>
    <row r="385" spans="5:5" x14ac:dyDescent="0.25">
      <c r="E385" s="218"/>
    </row>
    <row r="386" spans="5:5" x14ac:dyDescent="0.25">
      <c r="E386" s="218"/>
    </row>
    <row r="387" spans="5:5" x14ac:dyDescent="0.25">
      <c r="E387" s="218"/>
    </row>
    <row r="388" spans="5:5" x14ac:dyDescent="0.25">
      <c r="E388" s="218"/>
    </row>
    <row r="389" spans="5:5" x14ac:dyDescent="0.25">
      <c r="E389" s="218"/>
    </row>
    <row r="390" spans="5:5" x14ac:dyDescent="0.25">
      <c r="E390" s="218"/>
    </row>
    <row r="391" spans="5:5" x14ac:dyDescent="0.25">
      <c r="E391" s="218"/>
    </row>
    <row r="392" spans="5:5" x14ac:dyDescent="0.25">
      <c r="E392" s="218"/>
    </row>
    <row r="393" spans="5:5" x14ac:dyDescent="0.25">
      <c r="E393" s="218"/>
    </row>
    <row r="394" spans="5:5" x14ac:dyDescent="0.25">
      <c r="E394" s="218"/>
    </row>
    <row r="395" spans="5:5" x14ac:dyDescent="0.25">
      <c r="E395" s="218"/>
    </row>
    <row r="396" spans="5:5" x14ac:dyDescent="0.25">
      <c r="E396" s="218"/>
    </row>
    <row r="397" spans="5:5" x14ac:dyDescent="0.25">
      <c r="E397" s="218"/>
    </row>
  </sheetData>
  <mergeCells count="1">
    <mergeCell ref="A3:D3"/>
  </mergeCells>
  <pageMargins left="0.25" right="0.25" top="0.38" bottom="0.3" header="0.3" footer="0.3"/>
  <pageSetup paperSize="9" scale="6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579"/>
  <sheetViews>
    <sheetView workbookViewId="0">
      <selection activeCell="E578" sqref="E578"/>
    </sheetView>
  </sheetViews>
  <sheetFormatPr defaultRowHeight="15" x14ac:dyDescent="0.25"/>
  <cols>
    <col min="1" max="1" width="10.85546875" style="18" customWidth="1"/>
    <col min="2" max="2" width="63.7109375" style="30" customWidth="1"/>
    <col min="3" max="12" width="15.42578125" style="18" customWidth="1"/>
    <col min="13" max="16384" width="9.140625" style="18"/>
  </cols>
  <sheetData>
    <row r="1" spans="1:12" x14ac:dyDescent="0.25">
      <c r="A1" s="498" t="s">
        <v>92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</row>
    <row r="2" spans="1:12" x14ac:dyDescent="0.25">
      <c r="C2" s="500"/>
      <c r="D2" s="500"/>
      <c r="E2" s="500"/>
      <c r="F2" s="500"/>
      <c r="G2" s="500"/>
      <c r="H2" s="500"/>
      <c r="I2" s="500"/>
      <c r="J2" s="500"/>
      <c r="K2" s="500"/>
      <c r="L2" s="500"/>
    </row>
    <row r="3" spans="1:12" x14ac:dyDescent="0.25">
      <c r="C3" s="501"/>
      <c r="D3" s="501"/>
      <c r="E3" s="501"/>
      <c r="F3" s="501"/>
      <c r="G3" s="501"/>
      <c r="H3" s="501"/>
      <c r="I3" s="501"/>
      <c r="J3" s="501"/>
      <c r="K3" s="501"/>
      <c r="L3" s="501"/>
    </row>
    <row r="4" spans="1:12" ht="25.5" customHeight="1" x14ac:dyDescent="0.25">
      <c r="A4" s="502" t="s">
        <v>64</v>
      </c>
      <c r="B4" s="502" t="s">
        <v>80</v>
      </c>
      <c r="C4" s="499" t="s">
        <v>49</v>
      </c>
      <c r="D4" s="499"/>
      <c r="E4" s="499" t="s">
        <v>99</v>
      </c>
      <c r="F4" s="499"/>
      <c r="G4" s="499" t="s">
        <v>100</v>
      </c>
      <c r="H4" s="499"/>
      <c r="I4" s="499" t="s">
        <v>101</v>
      </c>
      <c r="J4" s="499"/>
      <c r="K4" s="499" t="s">
        <v>102</v>
      </c>
      <c r="L4" s="499"/>
    </row>
    <row r="5" spans="1:12" ht="23.25" customHeight="1" x14ac:dyDescent="0.25">
      <c r="A5" s="502"/>
      <c r="B5" s="502"/>
      <c r="C5" s="244" t="s">
        <v>38</v>
      </c>
      <c r="D5" s="244" t="s">
        <v>39</v>
      </c>
      <c r="E5" s="244" t="s">
        <v>38</v>
      </c>
      <c r="F5" s="244" t="s">
        <v>39</v>
      </c>
      <c r="G5" s="244" t="s">
        <v>38</v>
      </c>
      <c r="H5" s="244" t="s">
        <v>39</v>
      </c>
      <c r="I5" s="244" t="s">
        <v>38</v>
      </c>
      <c r="J5" s="244" t="s">
        <v>39</v>
      </c>
      <c r="K5" s="244" t="s">
        <v>38</v>
      </c>
      <c r="L5" s="244" t="s">
        <v>39</v>
      </c>
    </row>
    <row r="6" spans="1:12" x14ac:dyDescent="0.25">
      <c r="A6" s="117">
        <v>1</v>
      </c>
      <c r="B6" s="118" t="s">
        <v>296</v>
      </c>
      <c r="C6" s="245"/>
      <c r="D6" s="245"/>
      <c r="E6" s="246"/>
      <c r="F6" s="246"/>
      <c r="G6" s="246"/>
      <c r="H6" s="246"/>
      <c r="I6" s="246"/>
      <c r="J6" s="246"/>
      <c r="K6" s="247"/>
      <c r="L6" s="247"/>
    </row>
    <row r="7" spans="1:12" x14ac:dyDescent="0.25">
      <c r="A7" s="117">
        <v>11</v>
      </c>
      <c r="B7" s="118" t="s">
        <v>926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117">
        <v>110</v>
      </c>
      <c r="B8" s="118" t="s">
        <v>927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x14ac:dyDescent="0.25">
      <c r="A9" s="117">
        <v>1100</v>
      </c>
      <c r="B9" s="118" t="s">
        <v>928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</row>
    <row r="10" spans="1:12" ht="30" x14ac:dyDescent="0.25">
      <c r="A10" s="298">
        <v>110001</v>
      </c>
      <c r="B10" s="121" t="s">
        <v>929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</row>
    <row r="11" spans="1:12" x14ac:dyDescent="0.25">
      <c r="A11" s="298">
        <v>110002</v>
      </c>
      <c r="B11" s="121" t="s">
        <v>930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</row>
    <row r="12" spans="1:12" x14ac:dyDescent="0.25">
      <c r="A12" s="298">
        <v>110003</v>
      </c>
      <c r="B12" s="121" t="s">
        <v>931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</row>
    <row r="13" spans="1:12" x14ac:dyDescent="0.25">
      <c r="A13" s="298">
        <v>110004</v>
      </c>
      <c r="B13" s="121" t="s">
        <v>932</v>
      </c>
      <c r="C13" s="108"/>
      <c r="D13" s="108"/>
      <c r="E13" s="108"/>
      <c r="F13" s="108"/>
      <c r="G13" s="108"/>
      <c r="H13" s="108"/>
      <c r="I13" s="108"/>
      <c r="J13" s="108"/>
      <c r="K13" s="108"/>
      <c r="L13" s="108"/>
    </row>
    <row r="14" spans="1:12" ht="60" x14ac:dyDescent="0.25">
      <c r="A14" s="298">
        <v>110005</v>
      </c>
      <c r="B14" s="248" t="s">
        <v>1191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</row>
    <row r="15" spans="1:12" ht="30" x14ac:dyDescent="0.25">
      <c r="A15" s="298">
        <v>110006</v>
      </c>
      <c r="B15" s="121" t="s">
        <v>933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</row>
    <row r="16" spans="1:12" ht="30" x14ac:dyDescent="0.25">
      <c r="A16" s="298">
        <v>110007</v>
      </c>
      <c r="B16" s="121" t="s">
        <v>934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</row>
    <row r="17" spans="1:12" x14ac:dyDescent="0.25">
      <c r="A17" s="298">
        <v>110008</v>
      </c>
      <c r="B17" s="121" t="s">
        <v>935</v>
      </c>
      <c r="C17" s="108"/>
      <c r="D17" s="108"/>
      <c r="E17" s="108"/>
      <c r="F17" s="108"/>
      <c r="G17" s="108"/>
      <c r="H17" s="108"/>
      <c r="I17" s="108"/>
      <c r="J17" s="108"/>
      <c r="K17" s="108"/>
      <c r="L17" s="108"/>
    </row>
    <row r="18" spans="1:12" x14ac:dyDescent="0.25">
      <c r="A18" s="297">
        <v>1101</v>
      </c>
      <c r="B18" s="118" t="s">
        <v>936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</row>
    <row r="19" spans="1:12" x14ac:dyDescent="0.25">
      <c r="A19" s="298">
        <v>110101</v>
      </c>
      <c r="B19" s="121" t="s">
        <v>937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</row>
    <row r="20" spans="1:12" ht="28.5" x14ac:dyDescent="0.25">
      <c r="A20" s="297">
        <v>1102</v>
      </c>
      <c r="B20" s="118" t="s">
        <v>940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  <row r="21" spans="1:12" ht="30" x14ac:dyDescent="0.25">
      <c r="A21" s="298">
        <v>110201</v>
      </c>
      <c r="B21" s="121" t="s">
        <v>938</v>
      </c>
      <c r="C21" s="108"/>
      <c r="D21" s="108"/>
      <c r="E21" s="108"/>
      <c r="F21" s="108"/>
      <c r="G21" s="108"/>
      <c r="H21" s="108"/>
      <c r="I21" s="108"/>
      <c r="J21" s="108"/>
      <c r="K21" s="108"/>
      <c r="L21" s="108"/>
    </row>
    <row r="22" spans="1:12" x14ac:dyDescent="0.25">
      <c r="A22" s="297">
        <v>1103</v>
      </c>
      <c r="B22" s="118" t="s">
        <v>941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</row>
    <row r="23" spans="1:12" x14ac:dyDescent="0.25">
      <c r="A23" s="298">
        <v>110301</v>
      </c>
      <c r="B23" s="121" t="s">
        <v>939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</row>
    <row r="24" spans="1:12" x14ac:dyDescent="0.25">
      <c r="A24" s="297">
        <v>1104</v>
      </c>
      <c r="B24" s="118" t="s">
        <v>942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</row>
    <row r="25" spans="1:12" x14ac:dyDescent="0.25">
      <c r="A25" s="298">
        <v>110401</v>
      </c>
      <c r="B25" s="121" t="s">
        <v>314</v>
      </c>
      <c r="C25" s="108"/>
      <c r="D25" s="108"/>
      <c r="E25" s="108"/>
      <c r="F25" s="108"/>
      <c r="G25" s="108"/>
      <c r="H25" s="108"/>
      <c r="I25" s="108"/>
      <c r="J25" s="108"/>
      <c r="K25" s="108"/>
      <c r="L25" s="108"/>
    </row>
    <row r="26" spans="1:12" x14ac:dyDescent="0.25">
      <c r="A26" s="297">
        <v>112</v>
      </c>
      <c r="B26" s="118" t="s">
        <v>943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</row>
    <row r="27" spans="1:12" x14ac:dyDescent="0.25">
      <c r="A27" s="298">
        <v>112001</v>
      </c>
      <c r="B27" s="121" t="s">
        <v>947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</row>
    <row r="28" spans="1:12" x14ac:dyDescent="0.25">
      <c r="A28" s="298">
        <v>112002</v>
      </c>
      <c r="B28" s="121" t="s">
        <v>948</v>
      </c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2" x14ac:dyDescent="0.25">
      <c r="A29" s="298">
        <v>112003</v>
      </c>
      <c r="B29" s="121" t="s">
        <v>949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</row>
    <row r="30" spans="1:12" x14ac:dyDescent="0.25">
      <c r="A30" s="298">
        <v>112004</v>
      </c>
      <c r="B30" s="121" t="s">
        <v>950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</row>
    <row r="31" spans="1:12" x14ac:dyDescent="0.25">
      <c r="A31" s="298">
        <v>112005</v>
      </c>
      <c r="B31" s="121" t="s">
        <v>951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</row>
    <row r="32" spans="1:12" x14ac:dyDescent="0.25">
      <c r="A32" s="297">
        <v>113</v>
      </c>
      <c r="B32" s="118" t="s">
        <v>944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</row>
    <row r="33" spans="1:12" x14ac:dyDescent="0.25">
      <c r="A33" s="298">
        <v>113001</v>
      </c>
      <c r="B33" s="121" t="s">
        <v>952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</row>
    <row r="34" spans="1:12" x14ac:dyDescent="0.25">
      <c r="A34" s="298">
        <v>113002</v>
      </c>
      <c r="B34" s="121" t="s">
        <v>953</v>
      </c>
      <c r="C34" s="108"/>
      <c r="D34" s="108"/>
      <c r="E34" s="108"/>
      <c r="F34" s="108"/>
      <c r="G34" s="108"/>
      <c r="H34" s="108"/>
      <c r="I34" s="108"/>
      <c r="J34" s="108"/>
      <c r="K34" s="108"/>
      <c r="L34" s="108"/>
    </row>
    <row r="35" spans="1:12" x14ac:dyDescent="0.25">
      <c r="A35" s="298">
        <v>113003</v>
      </c>
      <c r="B35" s="121" t="s">
        <v>954</v>
      </c>
      <c r="C35" s="108"/>
      <c r="D35" s="108"/>
      <c r="E35" s="108"/>
      <c r="F35" s="108"/>
      <c r="G35" s="108"/>
      <c r="H35" s="108"/>
      <c r="I35" s="108"/>
      <c r="J35" s="108"/>
      <c r="K35" s="108"/>
      <c r="L35" s="108"/>
    </row>
    <row r="36" spans="1:12" x14ac:dyDescent="0.25">
      <c r="A36" s="298">
        <v>113004</v>
      </c>
      <c r="B36" s="121" t="s">
        <v>955</v>
      </c>
      <c r="C36" s="108"/>
      <c r="D36" s="108"/>
      <c r="E36" s="108"/>
      <c r="F36" s="108"/>
      <c r="G36" s="108"/>
      <c r="H36" s="108"/>
      <c r="I36" s="108"/>
      <c r="J36" s="108"/>
      <c r="K36" s="108"/>
      <c r="L36" s="108"/>
    </row>
    <row r="37" spans="1:12" x14ac:dyDescent="0.25">
      <c r="A37" s="297">
        <v>114</v>
      </c>
      <c r="B37" s="118" t="s">
        <v>945</v>
      </c>
      <c r="C37" s="106"/>
      <c r="D37" s="106"/>
      <c r="E37" s="106"/>
      <c r="F37" s="106"/>
      <c r="G37" s="106"/>
      <c r="H37" s="106"/>
      <c r="I37" s="106"/>
      <c r="J37" s="106"/>
      <c r="K37" s="106"/>
      <c r="L37" s="106"/>
    </row>
    <row r="38" spans="1:12" x14ac:dyDescent="0.25">
      <c r="A38" s="298">
        <v>114001</v>
      </c>
      <c r="B38" s="121" t="s">
        <v>956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</row>
    <row r="39" spans="1:12" x14ac:dyDescent="0.25">
      <c r="A39" s="298">
        <v>114002</v>
      </c>
      <c r="B39" s="121" t="s">
        <v>957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</row>
    <row r="40" spans="1:12" x14ac:dyDescent="0.25">
      <c r="A40" s="298">
        <v>114003</v>
      </c>
      <c r="B40" s="121" t="s">
        <v>958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08"/>
    </row>
    <row r="41" spans="1:12" x14ac:dyDescent="0.25">
      <c r="A41" s="297">
        <v>115</v>
      </c>
      <c r="B41" s="118" t="s">
        <v>946</v>
      </c>
      <c r="C41" s="106"/>
      <c r="D41" s="106"/>
      <c r="E41" s="106"/>
      <c r="F41" s="106"/>
      <c r="G41" s="106"/>
      <c r="H41" s="106"/>
      <c r="I41" s="106"/>
      <c r="J41" s="106"/>
      <c r="K41" s="106"/>
      <c r="L41" s="106"/>
    </row>
    <row r="42" spans="1:12" x14ac:dyDescent="0.25">
      <c r="A42" s="298">
        <v>115001</v>
      </c>
      <c r="B42" s="121" t="s">
        <v>959</v>
      </c>
      <c r="C42" s="108"/>
      <c r="D42" s="108"/>
      <c r="E42" s="108"/>
      <c r="F42" s="108"/>
      <c r="G42" s="108"/>
      <c r="H42" s="108"/>
      <c r="I42" s="108"/>
      <c r="J42" s="108"/>
      <c r="K42" s="108"/>
      <c r="L42" s="108"/>
    </row>
    <row r="43" spans="1:12" x14ac:dyDescent="0.25">
      <c r="A43" s="298">
        <v>115002</v>
      </c>
      <c r="B43" s="121" t="s">
        <v>960</v>
      </c>
      <c r="C43" s="108"/>
      <c r="D43" s="108"/>
      <c r="E43" s="108"/>
      <c r="F43" s="108"/>
      <c r="G43" s="108"/>
      <c r="H43" s="108"/>
      <c r="I43" s="108"/>
      <c r="J43" s="108"/>
      <c r="K43" s="108"/>
      <c r="L43" s="108"/>
    </row>
    <row r="44" spans="1:12" x14ac:dyDescent="0.25">
      <c r="A44" s="298">
        <v>115003</v>
      </c>
      <c r="B44" s="121" t="s">
        <v>961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</row>
    <row r="45" spans="1:12" x14ac:dyDescent="0.25">
      <c r="A45" s="298">
        <v>115004</v>
      </c>
      <c r="B45" s="121" t="s">
        <v>962</v>
      </c>
      <c r="C45" s="108"/>
      <c r="D45" s="108"/>
      <c r="E45" s="108"/>
      <c r="F45" s="108"/>
      <c r="G45" s="108"/>
      <c r="H45" s="108"/>
      <c r="I45" s="108"/>
      <c r="J45" s="108"/>
      <c r="K45" s="108"/>
      <c r="L45" s="108"/>
    </row>
    <row r="46" spans="1:12" x14ac:dyDescent="0.25">
      <c r="A46" s="298">
        <v>115005</v>
      </c>
      <c r="B46" s="121" t="s">
        <v>963</v>
      </c>
      <c r="C46" s="108"/>
      <c r="D46" s="108"/>
      <c r="E46" s="108"/>
      <c r="F46" s="108"/>
      <c r="G46" s="108"/>
      <c r="H46" s="108"/>
      <c r="I46" s="108"/>
      <c r="J46" s="108"/>
      <c r="K46" s="108"/>
      <c r="L46" s="108"/>
    </row>
    <row r="47" spans="1:12" x14ac:dyDescent="0.25">
      <c r="A47" s="298">
        <v>115006</v>
      </c>
      <c r="B47" s="121" t="s">
        <v>964</v>
      </c>
      <c r="C47" s="108"/>
      <c r="D47" s="108"/>
      <c r="E47" s="108"/>
      <c r="F47" s="108"/>
      <c r="G47" s="108"/>
      <c r="H47" s="108"/>
      <c r="I47" s="108"/>
      <c r="J47" s="108"/>
      <c r="K47" s="108"/>
      <c r="L47" s="108"/>
    </row>
    <row r="48" spans="1:12" x14ac:dyDescent="0.25">
      <c r="A48" s="298">
        <v>115007</v>
      </c>
      <c r="B48" s="121" t="s">
        <v>965</v>
      </c>
      <c r="C48" s="108"/>
      <c r="D48" s="108"/>
      <c r="E48" s="108"/>
      <c r="F48" s="108"/>
      <c r="G48" s="108"/>
      <c r="H48" s="108"/>
      <c r="I48" s="108"/>
      <c r="J48" s="108"/>
      <c r="K48" s="108"/>
      <c r="L48" s="108"/>
    </row>
    <row r="49" spans="1:12" x14ac:dyDescent="0.25">
      <c r="A49" s="298">
        <v>115008</v>
      </c>
      <c r="B49" s="121" t="s">
        <v>966</v>
      </c>
      <c r="C49" s="108"/>
      <c r="D49" s="108"/>
      <c r="E49" s="108"/>
      <c r="F49" s="108"/>
      <c r="G49" s="108"/>
      <c r="H49" s="108"/>
      <c r="I49" s="108"/>
      <c r="J49" s="108"/>
      <c r="K49" s="108"/>
      <c r="L49" s="108"/>
    </row>
    <row r="50" spans="1:12" x14ac:dyDescent="0.25">
      <c r="A50" s="297">
        <v>116</v>
      </c>
      <c r="B50" s="118" t="s">
        <v>967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</row>
    <row r="51" spans="1:12" x14ac:dyDescent="0.25">
      <c r="A51" s="298">
        <v>116001</v>
      </c>
      <c r="B51" s="121" t="s">
        <v>968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</row>
    <row r="52" spans="1:12" x14ac:dyDescent="0.25">
      <c r="A52" s="297">
        <v>117</v>
      </c>
      <c r="B52" s="118" t="s">
        <v>969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</row>
    <row r="53" spans="1:12" x14ac:dyDescent="0.25">
      <c r="A53" s="298">
        <v>117001</v>
      </c>
      <c r="B53" s="121" t="s">
        <v>970</v>
      </c>
      <c r="C53" s="108"/>
      <c r="D53" s="108"/>
      <c r="E53" s="108"/>
      <c r="F53" s="108"/>
      <c r="G53" s="108"/>
      <c r="H53" s="108"/>
      <c r="I53" s="108"/>
      <c r="J53" s="108"/>
      <c r="K53" s="108"/>
      <c r="L53" s="108"/>
    </row>
    <row r="54" spans="1:12" x14ac:dyDescent="0.25">
      <c r="A54" s="298">
        <v>117002</v>
      </c>
      <c r="B54" s="121" t="s">
        <v>971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5" spans="1:12" x14ac:dyDescent="0.25">
      <c r="A55" s="297">
        <v>118</v>
      </c>
      <c r="B55" s="118" t="s">
        <v>972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</row>
    <row r="56" spans="1:12" x14ac:dyDescent="0.25">
      <c r="A56" s="297">
        <v>1180</v>
      </c>
      <c r="B56" s="118" t="s">
        <v>973</v>
      </c>
      <c r="C56" s="106"/>
      <c r="D56" s="106"/>
      <c r="E56" s="106"/>
      <c r="F56" s="106"/>
      <c r="G56" s="106"/>
      <c r="H56" s="106"/>
      <c r="I56" s="106"/>
      <c r="J56" s="106"/>
      <c r="K56" s="106"/>
      <c r="L56" s="106"/>
    </row>
    <row r="57" spans="1:12" x14ac:dyDescent="0.25">
      <c r="A57" s="298">
        <v>118001</v>
      </c>
      <c r="B57" s="121" t="s">
        <v>974</v>
      </c>
      <c r="C57" s="108"/>
      <c r="D57" s="108"/>
      <c r="E57" s="108"/>
      <c r="F57" s="108"/>
      <c r="G57" s="108"/>
      <c r="H57" s="108"/>
      <c r="I57" s="108"/>
      <c r="J57" s="108"/>
      <c r="K57" s="108"/>
      <c r="L57" s="108"/>
    </row>
    <row r="58" spans="1:12" ht="30" x14ac:dyDescent="0.25">
      <c r="A58" s="298">
        <v>118002</v>
      </c>
      <c r="B58" s="121" t="s">
        <v>975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</row>
    <row r="59" spans="1:12" x14ac:dyDescent="0.25">
      <c r="A59" s="298">
        <v>118003</v>
      </c>
      <c r="B59" s="121" t="s">
        <v>976</v>
      </c>
      <c r="C59" s="108"/>
      <c r="D59" s="108"/>
      <c r="E59" s="108"/>
      <c r="F59" s="108"/>
      <c r="G59" s="108"/>
      <c r="H59" s="108"/>
      <c r="I59" s="108"/>
      <c r="J59" s="108"/>
      <c r="K59" s="108"/>
      <c r="L59" s="108"/>
    </row>
    <row r="60" spans="1:12" x14ac:dyDescent="0.25">
      <c r="A60" s="298">
        <v>118004</v>
      </c>
      <c r="B60" s="121" t="s">
        <v>1192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</row>
    <row r="61" spans="1:12" x14ac:dyDescent="0.25">
      <c r="A61" s="298">
        <v>118005</v>
      </c>
      <c r="B61" s="121" t="s">
        <v>977</v>
      </c>
      <c r="C61" s="108"/>
      <c r="D61" s="108"/>
      <c r="E61" s="108"/>
      <c r="F61" s="108"/>
      <c r="G61" s="108"/>
      <c r="H61" s="108"/>
      <c r="I61" s="108"/>
      <c r="J61" s="108"/>
      <c r="K61" s="108"/>
      <c r="L61" s="108"/>
    </row>
    <row r="62" spans="1:12" x14ac:dyDescent="0.25">
      <c r="A62" s="298">
        <v>118006</v>
      </c>
      <c r="B62" s="121" t="s">
        <v>978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</row>
    <row r="63" spans="1:12" x14ac:dyDescent="0.25">
      <c r="A63" s="298">
        <v>118007</v>
      </c>
      <c r="B63" s="121" t="s">
        <v>979</v>
      </c>
      <c r="C63" s="108"/>
      <c r="D63" s="108"/>
      <c r="E63" s="108"/>
      <c r="F63" s="108"/>
      <c r="G63" s="108"/>
      <c r="H63" s="108"/>
      <c r="I63" s="108"/>
      <c r="J63" s="108"/>
      <c r="K63" s="108"/>
      <c r="L63" s="108"/>
    </row>
    <row r="64" spans="1:12" ht="30" x14ac:dyDescent="0.25">
      <c r="A64" s="298">
        <v>118008</v>
      </c>
      <c r="B64" s="121" t="s">
        <v>980</v>
      </c>
      <c r="C64" s="108"/>
      <c r="D64" s="108"/>
      <c r="E64" s="108"/>
      <c r="F64" s="108"/>
      <c r="G64" s="108"/>
      <c r="H64" s="108"/>
      <c r="I64" s="108"/>
      <c r="J64" s="108"/>
      <c r="K64" s="108"/>
      <c r="L64" s="108"/>
    </row>
    <row r="65" spans="1:12" x14ac:dyDescent="0.25">
      <c r="A65" s="298">
        <v>118009</v>
      </c>
      <c r="B65" s="121" t="s">
        <v>981</v>
      </c>
      <c r="C65" s="108"/>
      <c r="D65" s="108"/>
      <c r="E65" s="108"/>
      <c r="F65" s="108"/>
      <c r="G65" s="108"/>
      <c r="H65" s="108"/>
      <c r="I65" s="108"/>
      <c r="J65" s="108"/>
      <c r="K65" s="108"/>
      <c r="L65" s="108"/>
    </row>
    <row r="66" spans="1:12" ht="30" x14ac:dyDescent="0.25">
      <c r="A66" s="298">
        <v>118010</v>
      </c>
      <c r="B66" s="121" t="s">
        <v>982</v>
      </c>
      <c r="C66" s="108"/>
      <c r="D66" s="108"/>
      <c r="E66" s="108"/>
      <c r="F66" s="108"/>
      <c r="G66" s="108"/>
      <c r="H66" s="108"/>
      <c r="I66" s="108"/>
      <c r="J66" s="108"/>
      <c r="K66" s="108"/>
      <c r="L66" s="108"/>
    </row>
    <row r="67" spans="1:12" x14ac:dyDescent="0.25">
      <c r="A67" s="298">
        <v>118011</v>
      </c>
      <c r="B67" s="121" t="s">
        <v>983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</row>
    <row r="68" spans="1:12" x14ac:dyDescent="0.25">
      <c r="A68" s="297">
        <v>1181</v>
      </c>
      <c r="B68" s="118" t="s">
        <v>984</v>
      </c>
      <c r="C68" s="106"/>
      <c r="D68" s="106"/>
      <c r="E68" s="106"/>
      <c r="F68" s="106"/>
      <c r="G68" s="106"/>
      <c r="H68" s="106"/>
      <c r="I68" s="106"/>
      <c r="J68" s="106"/>
      <c r="K68" s="106"/>
      <c r="L68" s="106"/>
    </row>
    <row r="69" spans="1:12" x14ac:dyDescent="0.25">
      <c r="A69" s="298">
        <v>118101</v>
      </c>
      <c r="B69" s="121" t="s">
        <v>985</v>
      </c>
      <c r="C69" s="108"/>
      <c r="D69" s="108"/>
      <c r="E69" s="108"/>
      <c r="F69" s="108"/>
      <c r="G69" s="108"/>
      <c r="H69" s="108"/>
      <c r="I69" s="108"/>
      <c r="J69" s="108"/>
      <c r="K69" s="108"/>
      <c r="L69" s="108"/>
    </row>
    <row r="70" spans="1:12" x14ac:dyDescent="0.25">
      <c r="A70" s="298">
        <v>118102</v>
      </c>
      <c r="B70" s="121" t="s">
        <v>986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</row>
    <row r="71" spans="1:12" x14ac:dyDescent="0.25">
      <c r="A71" s="297">
        <v>1182</v>
      </c>
      <c r="B71" s="118" t="s">
        <v>987</v>
      </c>
      <c r="C71" s="106"/>
      <c r="D71" s="106"/>
      <c r="E71" s="106"/>
      <c r="F71" s="106"/>
      <c r="G71" s="106"/>
      <c r="H71" s="106"/>
      <c r="I71" s="106"/>
      <c r="J71" s="106"/>
      <c r="K71" s="106"/>
      <c r="L71" s="106"/>
    </row>
    <row r="72" spans="1:12" x14ac:dyDescent="0.25">
      <c r="A72" s="298">
        <v>118201</v>
      </c>
      <c r="B72" s="121" t="s">
        <v>988</v>
      </c>
      <c r="C72" s="108"/>
      <c r="D72" s="108"/>
      <c r="E72" s="108"/>
      <c r="F72" s="108"/>
      <c r="G72" s="108"/>
      <c r="H72" s="108"/>
      <c r="I72" s="108"/>
      <c r="J72" s="108"/>
      <c r="K72" s="108"/>
      <c r="L72" s="108"/>
    </row>
    <row r="73" spans="1:12" x14ac:dyDescent="0.25">
      <c r="A73" s="298">
        <v>118202</v>
      </c>
      <c r="B73" s="121" t="s">
        <v>989</v>
      </c>
      <c r="C73" s="108"/>
      <c r="D73" s="108"/>
      <c r="E73" s="108"/>
      <c r="F73" s="108"/>
      <c r="G73" s="108"/>
      <c r="H73" s="108"/>
      <c r="I73" s="108"/>
      <c r="J73" s="108"/>
      <c r="K73" s="108"/>
      <c r="L73" s="108"/>
    </row>
    <row r="74" spans="1:12" x14ac:dyDescent="0.25">
      <c r="A74" s="298">
        <v>118203</v>
      </c>
      <c r="B74" s="121" t="s">
        <v>990</v>
      </c>
      <c r="C74" s="108"/>
      <c r="D74" s="108"/>
      <c r="E74" s="108"/>
      <c r="F74" s="108"/>
      <c r="G74" s="108"/>
      <c r="H74" s="108"/>
      <c r="I74" s="108"/>
      <c r="J74" s="108"/>
      <c r="K74" s="108"/>
      <c r="L74" s="108"/>
    </row>
    <row r="75" spans="1:12" x14ac:dyDescent="0.25">
      <c r="A75" s="298">
        <v>118204</v>
      </c>
      <c r="B75" s="121" t="s">
        <v>991</v>
      </c>
      <c r="C75" s="108"/>
      <c r="D75" s="108"/>
      <c r="E75" s="108"/>
      <c r="F75" s="108"/>
      <c r="G75" s="108"/>
      <c r="H75" s="108"/>
      <c r="I75" s="108"/>
      <c r="J75" s="108"/>
      <c r="K75" s="108"/>
      <c r="L75" s="108"/>
    </row>
    <row r="76" spans="1:12" x14ac:dyDescent="0.25">
      <c r="A76" s="297">
        <v>1183</v>
      </c>
      <c r="B76" s="118" t="s">
        <v>992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</row>
    <row r="77" spans="1:12" x14ac:dyDescent="0.25">
      <c r="A77" s="298">
        <v>118301</v>
      </c>
      <c r="B77" s="121" t="s">
        <v>983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</row>
    <row r="78" spans="1:12" x14ac:dyDescent="0.25">
      <c r="A78" s="298">
        <v>118302</v>
      </c>
      <c r="B78" s="121" t="s">
        <v>993</v>
      </c>
      <c r="C78" s="108"/>
      <c r="D78" s="108"/>
      <c r="E78" s="108"/>
      <c r="F78" s="108"/>
      <c r="G78" s="108"/>
      <c r="H78" s="108"/>
      <c r="I78" s="108"/>
      <c r="J78" s="108"/>
      <c r="K78" s="108"/>
      <c r="L78" s="108"/>
    </row>
    <row r="79" spans="1:12" x14ac:dyDescent="0.25">
      <c r="A79" s="298">
        <v>118303</v>
      </c>
      <c r="B79" s="121" t="s">
        <v>994</v>
      </c>
      <c r="C79" s="108"/>
      <c r="D79" s="108"/>
      <c r="E79" s="108"/>
      <c r="F79" s="108"/>
      <c r="G79" s="108"/>
      <c r="H79" s="108"/>
      <c r="I79" s="108"/>
      <c r="J79" s="108"/>
      <c r="K79" s="108"/>
      <c r="L79" s="108"/>
    </row>
    <row r="80" spans="1:12" x14ac:dyDescent="0.25">
      <c r="A80" s="298">
        <v>118304</v>
      </c>
      <c r="B80" s="121" t="s">
        <v>995</v>
      </c>
      <c r="C80" s="108"/>
      <c r="D80" s="108"/>
      <c r="E80" s="108"/>
      <c r="F80" s="108"/>
      <c r="G80" s="108"/>
      <c r="H80" s="108"/>
      <c r="I80" s="108"/>
      <c r="J80" s="108"/>
      <c r="K80" s="108"/>
      <c r="L80" s="108"/>
    </row>
    <row r="81" spans="1:12" x14ac:dyDescent="0.25">
      <c r="A81" s="297">
        <v>12</v>
      </c>
      <c r="B81" s="118" t="s">
        <v>996</v>
      </c>
      <c r="C81" s="106"/>
      <c r="D81" s="106"/>
      <c r="E81" s="106"/>
      <c r="F81" s="106"/>
      <c r="G81" s="106"/>
      <c r="H81" s="106"/>
      <c r="I81" s="106"/>
      <c r="J81" s="106"/>
      <c r="K81" s="106"/>
      <c r="L81" s="106"/>
    </row>
    <row r="82" spans="1:12" x14ac:dyDescent="0.25">
      <c r="A82" s="297">
        <v>120</v>
      </c>
      <c r="B82" s="118" t="s">
        <v>997</v>
      </c>
      <c r="C82" s="106"/>
      <c r="D82" s="106"/>
      <c r="E82" s="106"/>
      <c r="F82" s="106"/>
      <c r="G82" s="106"/>
      <c r="H82" s="106"/>
      <c r="I82" s="106"/>
      <c r="J82" s="106"/>
      <c r="K82" s="106"/>
      <c r="L82" s="106"/>
    </row>
    <row r="83" spans="1:12" x14ac:dyDescent="0.25">
      <c r="A83" s="298">
        <v>120001</v>
      </c>
      <c r="B83" s="121" t="s">
        <v>998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</row>
    <row r="84" spans="1:12" x14ac:dyDescent="0.25">
      <c r="A84" s="298">
        <v>120002</v>
      </c>
      <c r="B84" s="121" t="s">
        <v>999</v>
      </c>
      <c r="C84" s="108"/>
      <c r="D84" s="108"/>
      <c r="E84" s="108"/>
      <c r="F84" s="108"/>
      <c r="G84" s="108"/>
      <c r="H84" s="108"/>
      <c r="I84" s="108"/>
      <c r="J84" s="108"/>
      <c r="K84" s="108"/>
      <c r="L84" s="108"/>
    </row>
    <row r="85" spans="1:12" x14ac:dyDescent="0.25">
      <c r="A85" s="298">
        <v>120003</v>
      </c>
      <c r="B85" s="121" t="s">
        <v>1000</v>
      </c>
      <c r="C85" s="108"/>
      <c r="D85" s="108"/>
      <c r="E85" s="108"/>
      <c r="F85" s="108"/>
      <c r="G85" s="108"/>
      <c r="H85" s="108"/>
      <c r="I85" s="108"/>
      <c r="J85" s="108"/>
      <c r="K85" s="108"/>
      <c r="L85" s="108"/>
    </row>
    <row r="86" spans="1:12" x14ac:dyDescent="0.25">
      <c r="A86" s="330">
        <v>120004</v>
      </c>
      <c r="B86" s="224" t="s">
        <v>1001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</row>
    <row r="87" spans="1:12" x14ac:dyDescent="0.25">
      <c r="A87" s="298">
        <v>1200041</v>
      </c>
      <c r="B87" s="121" t="s">
        <v>1002</v>
      </c>
      <c r="C87" s="108"/>
      <c r="D87" s="108"/>
      <c r="E87" s="108"/>
      <c r="F87" s="108"/>
      <c r="G87" s="108"/>
      <c r="H87" s="108"/>
      <c r="I87" s="108"/>
      <c r="J87" s="108"/>
      <c r="K87" s="108"/>
      <c r="L87" s="108"/>
    </row>
    <row r="88" spans="1:12" x14ac:dyDescent="0.25">
      <c r="A88" s="298">
        <v>1200042</v>
      </c>
      <c r="B88" s="121" t="s">
        <v>1003</v>
      </c>
      <c r="C88" s="108"/>
      <c r="D88" s="108"/>
      <c r="E88" s="108"/>
      <c r="F88" s="108"/>
      <c r="G88" s="108"/>
      <c r="H88" s="108"/>
      <c r="I88" s="108"/>
      <c r="J88" s="108"/>
      <c r="K88" s="108"/>
      <c r="L88" s="108"/>
    </row>
    <row r="89" spans="1:12" x14ac:dyDescent="0.25">
      <c r="A89" s="120">
        <v>1200043</v>
      </c>
      <c r="B89" s="248" t="s">
        <v>1004</v>
      </c>
      <c r="C89" s="108"/>
      <c r="D89" s="108"/>
      <c r="E89" s="108"/>
      <c r="F89" s="108"/>
      <c r="G89" s="108"/>
      <c r="H89" s="108"/>
      <c r="I89" s="108"/>
      <c r="J89" s="108"/>
      <c r="K89" s="108"/>
      <c r="L89" s="108"/>
    </row>
    <row r="90" spans="1:12" x14ac:dyDescent="0.25">
      <c r="A90" s="298">
        <v>1200044</v>
      </c>
      <c r="B90" s="121" t="s">
        <v>1005</v>
      </c>
      <c r="C90" s="108"/>
      <c r="D90" s="108"/>
      <c r="E90" s="108"/>
      <c r="F90" s="108"/>
      <c r="G90" s="108"/>
      <c r="H90" s="108"/>
      <c r="I90" s="108"/>
      <c r="J90" s="108"/>
      <c r="K90" s="108"/>
      <c r="L90" s="108"/>
    </row>
    <row r="91" spans="1:12" x14ac:dyDescent="0.25">
      <c r="A91" s="301">
        <v>1200045</v>
      </c>
      <c r="B91" s="121" t="s">
        <v>1006</v>
      </c>
      <c r="C91" s="108"/>
      <c r="D91" s="108"/>
      <c r="E91" s="108"/>
      <c r="F91" s="108"/>
      <c r="G91" s="108"/>
      <c r="H91" s="108"/>
      <c r="I91" s="108"/>
      <c r="J91" s="108"/>
      <c r="K91" s="108"/>
      <c r="L91" s="108"/>
    </row>
    <row r="92" spans="1:12" x14ac:dyDescent="0.25">
      <c r="A92" s="298">
        <v>120005</v>
      </c>
      <c r="B92" s="121" t="s">
        <v>1007</v>
      </c>
      <c r="C92" s="108"/>
      <c r="D92" s="108"/>
      <c r="E92" s="108"/>
      <c r="F92" s="108"/>
      <c r="G92" s="108"/>
      <c r="H92" s="108"/>
      <c r="I92" s="108"/>
      <c r="J92" s="108"/>
      <c r="K92" s="108"/>
      <c r="L92" s="108"/>
    </row>
    <row r="93" spans="1:12" x14ac:dyDescent="0.25">
      <c r="A93" s="298">
        <v>120006</v>
      </c>
      <c r="B93" s="121" t="s">
        <v>1008</v>
      </c>
      <c r="C93" s="108"/>
      <c r="D93" s="108"/>
      <c r="E93" s="108"/>
      <c r="F93" s="108"/>
      <c r="G93" s="108"/>
      <c r="H93" s="108"/>
      <c r="I93" s="108"/>
      <c r="J93" s="108"/>
      <c r="K93" s="108"/>
      <c r="L93" s="108"/>
    </row>
    <row r="94" spans="1:12" x14ac:dyDescent="0.25">
      <c r="A94" s="298">
        <v>120007</v>
      </c>
      <c r="B94" s="121" t="s">
        <v>1009</v>
      </c>
      <c r="C94" s="108"/>
      <c r="D94" s="108"/>
      <c r="E94" s="108"/>
      <c r="F94" s="108"/>
      <c r="G94" s="108"/>
      <c r="H94" s="108"/>
      <c r="I94" s="108"/>
      <c r="J94" s="108"/>
      <c r="K94" s="108"/>
      <c r="L94" s="108"/>
    </row>
    <row r="95" spans="1:12" x14ac:dyDescent="0.25">
      <c r="A95" s="298">
        <v>120008</v>
      </c>
      <c r="B95" s="121" t="s">
        <v>1010</v>
      </c>
      <c r="C95" s="108"/>
      <c r="D95" s="108"/>
      <c r="E95" s="108"/>
      <c r="F95" s="108"/>
      <c r="G95" s="108"/>
      <c r="H95" s="108"/>
      <c r="I95" s="108"/>
      <c r="J95" s="108"/>
      <c r="K95" s="108"/>
      <c r="L95" s="108"/>
    </row>
    <row r="96" spans="1:12" x14ac:dyDescent="0.25">
      <c r="A96" s="298">
        <v>120009</v>
      </c>
      <c r="B96" s="121" t="s">
        <v>1011</v>
      </c>
      <c r="C96" s="108"/>
      <c r="D96" s="108"/>
      <c r="E96" s="108"/>
      <c r="F96" s="108"/>
      <c r="G96" s="108"/>
      <c r="H96" s="108"/>
      <c r="I96" s="108"/>
      <c r="J96" s="108"/>
      <c r="K96" s="108"/>
      <c r="L96" s="108"/>
    </row>
    <row r="97" spans="1:12" x14ac:dyDescent="0.25">
      <c r="A97" s="141">
        <v>120010</v>
      </c>
      <c r="B97" s="144" t="s">
        <v>1167</v>
      </c>
      <c r="C97" s="108"/>
      <c r="D97" s="108"/>
      <c r="E97" s="108"/>
      <c r="F97" s="108"/>
      <c r="G97" s="108"/>
      <c r="H97" s="108"/>
      <c r="I97" s="108"/>
      <c r="J97" s="108"/>
      <c r="K97" s="108"/>
      <c r="L97" s="108"/>
    </row>
    <row r="98" spans="1:12" x14ac:dyDescent="0.25">
      <c r="A98" s="331">
        <v>120011</v>
      </c>
      <c r="B98" s="144" t="s">
        <v>1168</v>
      </c>
      <c r="C98" s="108"/>
      <c r="D98" s="108"/>
      <c r="E98" s="108"/>
      <c r="F98" s="108"/>
      <c r="G98" s="108"/>
      <c r="H98" s="108"/>
      <c r="I98" s="108"/>
      <c r="J98" s="108"/>
      <c r="K98" s="108"/>
      <c r="L98" s="108"/>
    </row>
    <row r="99" spans="1:12" x14ac:dyDescent="0.25">
      <c r="A99" s="331">
        <v>120012</v>
      </c>
      <c r="B99" s="144" t="s">
        <v>1169</v>
      </c>
      <c r="C99" s="108"/>
      <c r="D99" s="108"/>
      <c r="E99" s="108"/>
      <c r="F99" s="108"/>
      <c r="G99" s="108"/>
      <c r="H99" s="108"/>
      <c r="I99" s="108"/>
      <c r="J99" s="108"/>
      <c r="K99" s="108"/>
      <c r="L99" s="108"/>
    </row>
    <row r="100" spans="1:12" x14ac:dyDescent="0.25">
      <c r="A100" s="297">
        <v>121</v>
      </c>
      <c r="B100" s="118" t="s">
        <v>1012</v>
      </c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</row>
    <row r="101" spans="1:12" ht="30" x14ac:dyDescent="0.25">
      <c r="A101" s="298">
        <v>121001</v>
      </c>
      <c r="B101" s="121" t="s">
        <v>1013</v>
      </c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</row>
    <row r="102" spans="1:12" x14ac:dyDescent="0.25">
      <c r="A102" s="298">
        <v>121002</v>
      </c>
      <c r="B102" s="121" t="s">
        <v>1014</v>
      </c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</row>
    <row r="103" spans="1:12" x14ac:dyDescent="0.25">
      <c r="A103" s="297">
        <v>122</v>
      </c>
      <c r="B103" s="118" t="s">
        <v>352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</row>
    <row r="104" spans="1:12" x14ac:dyDescent="0.25">
      <c r="A104" s="298">
        <v>122001</v>
      </c>
      <c r="B104" s="121" t="s">
        <v>353</v>
      </c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</row>
    <row r="105" spans="1:12" x14ac:dyDescent="0.25">
      <c r="A105" s="298">
        <v>122002</v>
      </c>
      <c r="B105" s="121" t="s">
        <v>354</v>
      </c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</row>
    <row r="106" spans="1:12" x14ac:dyDescent="0.25">
      <c r="A106" s="297">
        <v>123</v>
      </c>
      <c r="B106" s="118" t="s">
        <v>355</v>
      </c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</row>
    <row r="107" spans="1:12" x14ac:dyDescent="0.25">
      <c r="A107" s="298">
        <v>123001</v>
      </c>
      <c r="B107" s="121" t="s">
        <v>356</v>
      </c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</row>
    <row r="108" spans="1:12" ht="30" x14ac:dyDescent="0.25">
      <c r="A108" s="298">
        <v>123002</v>
      </c>
      <c r="B108" s="121" t="s">
        <v>357</v>
      </c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</row>
    <row r="109" spans="1:12" ht="30" x14ac:dyDescent="0.25">
      <c r="A109" s="298">
        <v>123003</v>
      </c>
      <c r="B109" s="121" t="s">
        <v>358</v>
      </c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</row>
    <row r="110" spans="1:12" ht="30" x14ac:dyDescent="0.25">
      <c r="A110" s="298">
        <v>123004</v>
      </c>
      <c r="B110" s="121" t="s">
        <v>359</v>
      </c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</row>
    <row r="111" spans="1:12" x14ac:dyDescent="0.25">
      <c r="A111" s="151">
        <v>124</v>
      </c>
      <c r="B111" s="56" t="s">
        <v>925</v>
      </c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</row>
    <row r="112" spans="1:12" x14ac:dyDescent="0.25">
      <c r="A112" s="156">
        <v>140002</v>
      </c>
      <c r="B112" s="157" t="s">
        <v>557</v>
      </c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</row>
    <row r="113" spans="1:12" x14ac:dyDescent="0.25">
      <c r="A113" s="156">
        <v>140003</v>
      </c>
      <c r="B113" s="157" t="s">
        <v>558</v>
      </c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</row>
    <row r="114" spans="1:12" x14ac:dyDescent="0.25">
      <c r="A114" s="156">
        <v>141001</v>
      </c>
      <c r="B114" s="157" t="s">
        <v>924</v>
      </c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</row>
    <row r="115" spans="1:12" x14ac:dyDescent="0.25">
      <c r="A115" s="297">
        <v>13</v>
      </c>
      <c r="B115" s="118" t="s">
        <v>1015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</row>
    <row r="116" spans="1:12" x14ac:dyDescent="0.25">
      <c r="A116" s="297">
        <v>1310</v>
      </c>
      <c r="B116" s="118" t="s">
        <v>1016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</row>
    <row r="117" spans="1:12" x14ac:dyDescent="0.25">
      <c r="A117" s="298">
        <v>131001</v>
      </c>
      <c r="B117" s="121" t="s">
        <v>1017</v>
      </c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</row>
    <row r="118" spans="1:12" x14ac:dyDescent="0.25">
      <c r="A118" s="298">
        <v>131002</v>
      </c>
      <c r="B118" s="121" t="s">
        <v>1018</v>
      </c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</row>
    <row r="119" spans="1:12" x14ac:dyDescent="0.25">
      <c r="A119" s="298">
        <v>131003</v>
      </c>
      <c r="B119" s="121" t="s">
        <v>1019</v>
      </c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</row>
    <row r="120" spans="1:12" x14ac:dyDescent="0.25">
      <c r="A120" s="298">
        <v>131004</v>
      </c>
      <c r="B120" s="121" t="s">
        <v>1020</v>
      </c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</row>
    <row r="121" spans="1:12" x14ac:dyDescent="0.25">
      <c r="A121" s="298">
        <v>131005</v>
      </c>
      <c r="B121" s="121" t="s">
        <v>1021</v>
      </c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</row>
    <row r="122" spans="1:12" x14ac:dyDescent="0.25">
      <c r="A122" s="298">
        <v>131006</v>
      </c>
      <c r="B122" s="121" t="s">
        <v>1022</v>
      </c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</row>
    <row r="123" spans="1:12" x14ac:dyDescent="0.25">
      <c r="A123" s="298">
        <v>131007</v>
      </c>
      <c r="B123" s="121" t="s">
        <v>1025</v>
      </c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</row>
    <row r="124" spans="1:12" x14ac:dyDescent="0.25">
      <c r="A124" s="298">
        <v>131008</v>
      </c>
      <c r="B124" s="121" t="s">
        <v>1023</v>
      </c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</row>
    <row r="125" spans="1:12" x14ac:dyDescent="0.25">
      <c r="A125" s="298">
        <v>131009</v>
      </c>
      <c r="B125" s="121" t="s">
        <v>1024</v>
      </c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</row>
    <row r="126" spans="1:12" x14ac:dyDescent="0.25">
      <c r="A126" s="297">
        <v>1311</v>
      </c>
      <c r="B126" s="118" t="s">
        <v>1026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</row>
    <row r="127" spans="1:12" ht="30" x14ac:dyDescent="0.25">
      <c r="A127" s="298">
        <v>131101</v>
      </c>
      <c r="B127" s="121" t="s">
        <v>1027</v>
      </c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</row>
    <row r="128" spans="1:12" ht="30" x14ac:dyDescent="0.25">
      <c r="A128" s="298">
        <v>131102</v>
      </c>
      <c r="B128" s="121" t="s">
        <v>1028</v>
      </c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</row>
    <row r="129" spans="1:12" ht="30" x14ac:dyDescent="0.25">
      <c r="A129" s="298">
        <v>131103</v>
      </c>
      <c r="B129" s="121" t="s">
        <v>1029</v>
      </c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</row>
    <row r="130" spans="1:12" ht="30" x14ac:dyDescent="0.25">
      <c r="A130" s="298">
        <v>131104</v>
      </c>
      <c r="B130" s="121" t="s">
        <v>1030</v>
      </c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</row>
    <row r="131" spans="1:12" ht="30" x14ac:dyDescent="0.25">
      <c r="A131" s="298">
        <v>131105</v>
      </c>
      <c r="B131" s="121" t="s">
        <v>1031</v>
      </c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</row>
    <row r="132" spans="1:12" x14ac:dyDescent="0.25">
      <c r="A132" s="298">
        <v>131106</v>
      </c>
      <c r="B132" s="121" t="s">
        <v>1032</v>
      </c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</row>
    <row r="133" spans="1:12" x14ac:dyDescent="0.25">
      <c r="A133" s="297">
        <v>1320</v>
      </c>
      <c r="B133" s="118" t="s">
        <v>1033</v>
      </c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</row>
    <row r="134" spans="1:12" ht="30" x14ac:dyDescent="0.25">
      <c r="A134" s="298">
        <v>132001</v>
      </c>
      <c r="B134" s="121" t="s">
        <v>1034</v>
      </c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</row>
    <row r="135" spans="1:12" x14ac:dyDescent="0.25">
      <c r="A135" s="298">
        <v>132002</v>
      </c>
      <c r="B135" s="121" t="s">
        <v>1018</v>
      </c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</row>
    <row r="136" spans="1:12" ht="30" x14ac:dyDescent="0.25">
      <c r="A136" s="298">
        <v>132003</v>
      </c>
      <c r="B136" s="121" t="s">
        <v>1035</v>
      </c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</row>
    <row r="137" spans="1:12" x14ac:dyDescent="0.25">
      <c r="A137" s="298">
        <v>132004</v>
      </c>
      <c r="B137" s="121" t="s">
        <v>1036</v>
      </c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</row>
    <row r="138" spans="1:12" x14ac:dyDescent="0.25">
      <c r="A138" s="298">
        <v>132005</v>
      </c>
      <c r="B138" s="121" t="s">
        <v>1037</v>
      </c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</row>
    <row r="139" spans="1:12" ht="30" x14ac:dyDescent="0.25">
      <c r="A139" s="298">
        <v>132006</v>
      </c>
      <c r="B139" s="121" t="s">
        <v>1038</v>
      </c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</row>
    <row r="140" spans="1:12" x14ac:dyDescent="0.25">
      <c r="A140" s="298">
        <v>132007</v>
      </c>
      <c r="B140" s="121" t="s">
        <v>1039</v>
      </c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</row>
    <row r="141" spans="1:12" x14ac:dyDescent="0.25">
      <c r="A141" s="297">
        <v>1330</v>
      </c>
      <c r="B141" s="118" t="s">
        <v>1040</v>
      </c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</row>
    <row r="142" spans="1:12" x14ac:dyDescent="0.25">
      <c r="A142" s="298">
        <v>133001</v>
      </c>
      <c r="B142" s="121" t="s">
        <v>1017</v>
      </c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</row>
    <row r="143" spans="1:12" x14ac:dyDescent="0.25">
      <c r="A143" s="298">
        <v>133002</v>
      </c>
      <c r="B143" s="121" t="s">
        <v>1019</v>
      </c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</row>
    <row r="144" spans="1:12" x14ac:dyDescent="0.25">
      <c r="A144" s="298">
        <v>133003</v>
      </c>
      <c r="B144" s="121" t="s">
        <v>1041</v>
      </c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</row>
    <row r="145" spans="1:12" x14ac:dyDescent="0.25">
      <c r="A145" s="298">
        <v>133004</v>
      </c>
      <c r="B145" s="121" t="s">
        <v>1042</v>
      </c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</row>
    <row r="146" spans="1:12" x14ac:dyDescent="0.25">
      <c r="A146" s="298">
        <v>133005</v>
      </c>
      <c r="B146" s="121" t="s">
        <v>1043</v>
      </c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</row>
    <row r="147" spans="1:12" x14ac:dyDescent="0.25">
      <c r="A147" s="297">
        <v>1340</v>
      </c>
      <c r="B147" s="118" t="s">
        <v>1044</v>
      </c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</row>
    <row r="148" spans="1:12" x14ac:dyDescent="0.25">
      <c r="A148" s="298">
        <v>134001</v>
      </c>
      <c r="B148" s="121" t="s">
        <v>1045</v>
      </c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</row>
    <row r="149" spans="1:12" x14ac:dyDescent="0.25">
      <c r="A149" s="298">
        <v>134002</v>
      </c>
      <c r="B149" s="121" t="s">
        <v>1046</v>
      </c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</row>
    <row r="150" spans="1:12" x14ac:dyDescent="0.25">
      <c r="A150" s="298">
        <v>134003</v>
      </c>
      <c r="B150" s="121" t="s">
        <v>1047</v>
      </c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</row>
    <row r="151" spans="1:12" x14ac:dyDescent="0.25">
      <c r="A151" s="333">
        <v>14</v>
      </c>
      <c r="B151" s="168" t="s">
        <v>746</v>
      </c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</row>
    <row r="152" spans="1:12" x14ac:dyDescent="0.25">
      <c r="A152" s="299">
        <v>140001</v>
      </c>
      <c r="B152" s="157" t="s">
        <v>1328</v>
      </c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</row>
    <row r="153" spans="1:12" x14ac:dyDescent="0.25">
      <c r="A153" s="299">
        <v>140002</v>
      </c>
      <c r="B153" s="157" t="s">
        <v>1329</v>
      </c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</row>
    <row r="154" spans="1:12" x14ac:dyDescent="0.25">
      <c r="A154" s="299">
        <v>140003</v>
      </c>
      <c r="B154" s="157" t="s">
        <v>1330</v>
      </c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</row>
    <row r="155" spans="1:12" x14ac:dyDescent="0.25">
      <c r="A155" s="299">
        <v>140004</v>
      </c>
      <c r="B155" s="157" t="s">
        <v>1331</v>
      </c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</row>
    <row r="156" spans="1:12" x14ac:dyDescent="0.25">
      <c r="A156" s="299">
        <v>140005</v>
      </c>
      <c r="B156" s="157" t="s">
        <v>1332</v>
      </c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</row>
    <row r="157" spans="1:12" x14ac:dyDescent="0.25">
      <c r="A157" s="299">
        <v>140006</v>
      </c>
      <c r="B157" s="157" t="s">
        <v>1333</v>
      </c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</row>
    <row r="158" spans="1:12" x14ac:dyDescent="0.25">
      <c r="A158" s="156">
        <v>140007</v>
      </c>
      <c r="B158" s="157" t="s">
        <v>1334</v>
      </c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</row>
    <row r="159" spans="1:12" x14ac:dyDescent="0.25">
      <c r="A159" s="156">
        <v>140008</v>
      </c>
      <c r="B159" s="157" t="s">
        <v>1335</v>
      </c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</row>
    <row r="160" spans="1:12" x14ac:dyDescent="0.25">
      <c r="A160" s="156">
        <v>141001</v>
      </c>
      <c r="B160" s="157" t="s">
        <v>1336</v>
      </c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</row>
    <row r="161" spans="1:12" x14ac:dyDescent="0.25">
      <c r="A161" s="117">
        <v>145</v>
      </c>
      <c r="B161" s="118" t="s">
        <v>539</v>
      </c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</row>
    <row r="162" spans="1:12" x14ac:dyDescent="0.25">
      <c r="A162" s="298">
        <v>145001</v>
      </c>
      <c r="B162" s="121" t="s">
        <v>1151</v>
      </c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</row>
    <row r="163" spans="1:12" x14ac:dyDescent="0.25">
      <c r="A163" s="298">
        <v>145002</v>
      </c>
      <c r="B163" s="121" t="s">
        <v>1152</v>
      </c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</row>
    <row r="164" spans="1:12" x14ac:dyDescent="0.25">
      <c r="A164" s="298">
        <v>145003</v>
      </c>
      <c r="B164" s="121" t="s">
        <v>1153</v>
      </c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</row>
    <row r="165" spans="1:12" x14ac:dyDescent="0.25">
      <c r="A165" s="156">
        <v>145004</v>
      </c>
      <c r="B165" s="157" t="s">
        <v>1202</v>
      </c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</row>
    <row r="166" spans="1:12" x14ac:dyDescent="0.25">
      <c r="A166" s="299">
        <v>145005</v>
      </c>
      <c r="B166" s="157" t="s">
        <v>1203</v>
      </c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</row>
    <row r="167" spans="1:12" x14ac:dyDescent="0.25">
      <c r="A167" s="299">
        <v>145006</v>
      </c>
      <c r="B167" s="157" t="s">
        <v>1204</v>
      </c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</row>
    <row r="168" spans="1:12" x14ac:dyDescent="0.25">
      <c r="A168" s="156">
        <v>145007</v>
      </c>
      <c r="B168" s="157" t="s">
        <v>1205</v>
      </c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</row>
    <row r="169" spans="1:12" ht="30" x14ac:dyDescent="0.25">
      <c r="A169" s="299">
        <v>145008</v>
      </c>
      <c r="B169" s="157" t="s">
        <v>1206</v>
      </c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</row>
    <row r="170" spans="1:12" x14ac:dyDescent="0.25">
      <c r="A170" s="299">
        <v>145009</v>
      </c>
      <c r="B170" s="157" t="s">
        <v>1207</v>
      </c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</row>
    <row r="171" spans="1:12" x14ac:dyDescent="0.25">
      <c r="A171" s="117">
        <v>2</v>
      </c>
      <c r="B171" s="118" t="s">
        <v>378</v>
      </c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</row>
    <row r="172" spans="1:12" x14ac:dyDescent="0.25">
      <c r="A172" s="297">
        <v>21</v>
      </c>
      <c r="B172" s="118" t="s">
        <v>1048</v>
      </c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</row>
    <row r="173" spans="1:12" x14ac:dyDescent="0.25">
      <c r="A173" s="297">
        <v>210</v>
      </c>
      <c r="B173" s="118" t="s">
        <v>1049</v>
      </c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</row>
    <row r="174" spans="1:12" x14ac:dyDescent="0.25">
      <c r="A174" s="297">
        <v>2101</v>
      </c>
      <c r="B174" s="118" t="s">
        <v>1050</v>
      </c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</row>
    <row r="175" spans="1:12" x14ac:dyDescent="0.25">
      <c r="A175" s="298">
        <v>210101</v>
      </c>
      <c r="B175" s="121" t="s">
        <v>1051</v>
      </c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</row>
    <row r="176" spans="1:12" x14ac:dyDescent="0.25">
      <c r="A176" s="298">
        <v>210102</v>
      </c>
      <c r="B176" s="121" t="s">
        <v>1052</v>
      </c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</row>
    <row r="177" spans="1:12" x14ac:dyDescent="0.25">
      <c r="A177" s="298">
        <v>210103</v>
      </c>
      <c r="B177" s="121" t="s">
        <v>1053</v>
      </c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</row>
    <row r="178" spans="1:12" x14ac:dyDescent="0.25">
      <c r="A178" s="298">
        <v>210104</v>
      </c>
      <c r="B178" s="121" t="s">
        <v>1054</v>
      </c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</row>
    <row r="179" spans="1:12" x14ac:dyDescent="0.25">
      <c r="A179" s="298">
        <v>210105</v>
      </c>
      <c r="B179" s="121" t="s">
        <v>1055</v>
      </c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</row>
    <row r="180" spans="1:12" x14ac:dyDescent="0.25">
      <c r="A180" s="298">
        <v>210106</v>
      </c>
      <c r="B180" s="121" t="s">
        <v>1193</v>
      </c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</row>
    <row r="181" spans="1:12" x14ac:dyDescent="0.25">
      <c r="A181" s="297">
        <v>2102</v>
      </c>
      <c r="B181" s="118" t="s">
        <v>1056</v>
      </c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</row>
    <row r="182" spans="1:12" x14ac:dyDescent="0.25">
      <c r="A182" s="298">
        <v>210201</v>
      </c>
      <c r="B182" s="121" t="s">
        <v>1059</v>
      </c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</row>
    <row r="183" spans="1:12" x14ac:dyDescent="0.25">
      <c r="A183" s="298">
        <v>210202</v>
      </c>
      <c r="B183" s="121" t="s">
        <v>1060</v>
      </c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</row>
    <row r="184" spans="1:12" x14ac:dyDescent="0.25">
      <c r="A184" s="298">
        <v>210203</v>
      </c>
      <c r="B184" s="121" t="s">
        <v>1061</v>
      </c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</row>
    <row r="185" spans="1:12" x14ac:dyDescent="0.25">
      <c r="A185" s="298">
        <v>210204</v>
      </c>
      <c r="B185" s="121" t="s">
        <v>1062</v>
      </c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</row>
    <row r="186" spans="1:12" x14ac:dyDescent="0.25">
      <c r="A186" s="298">
        <v>210205</v>
      </c>
      <c r="B186" s="121" t="s">
        <v>1063</v>
      </c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</row>
    <row r="187" spans="1:12" x14ac:dyDescent="0.25">
      <c r="A187" s="299">
        <v>210206</v>
      </c>
      <c r="B187" s="157" t="s">
        <v>1194</v>
      </c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</row>
    <row r="188" spans="1:12" x14ac:dyDescent="0.25">
      <c r="A188" s="297">
        <v>2103</v>
      </c>
      <c r="B188" s="118" t="s">
        <v>1057</v>
      </c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</row>
    <row r="189" spans="1:12" x14ac:dyDescent="0.25">
      <c r="A189" s="298">
        <v>210301</v>
      </c>
      <c r="B189" s="121" t="s">
        <v>1067</v>
      </c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</row>
    <row r="190" spans="1:12" x14ac:dyDescent="0.25">
      <c r="A190" s="298">
        <v>210302</v>
      </c>
      <c r="B190" s="121" t="s">
        <v>1066</v>
      </c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</row>
    <row r="191" spans="1:12" x14ac:dyDescent="0.25">
      <c r="A191" s="298">
        <v>210303</v>
      </c>
      <c r="B191" s="121" t="s">
        <v>1064</v>
      </c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</row>
    <row r="192" spans="1:12" x14ac:dyDescent="0.25">
      <c r="A192" s="298">
        <v>210304</v>
      </c>
      <c r="B192" s="121" t="s">
        <v>1065</v>
      </c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</row>
    <row r="193" spans="1:12" x14ac:dyDescent="0.25">
      <c r="A193" s="298">
        <v>210305</v>
      </c>
      <c r="B193" s="121" t="s">
        <v>1195</v>
      </c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</row>
    <row r="194" spans="1:12" x14ac:dyDescent="0.25">
      <c r="A194" s="297">
        <v>2104</v>
      </c>
      <c r="B194" s="118" t="s">
        <v>1058</v>
      </c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</row>
    <row r="195" spans="1:12" x14ac:dyDescent="0.25">
      <c r="A195" s="298">
        <v>210401</v>
      </c>
      <c r="B195" s="121" t="s">
        <v>1068</v>
      </c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</row>
    <row r="196" spans="1:12" x14ac:dyDescent="0.25">
      <c r="A196" s="298">
        <v>210402</v>
      </c>
      <c r="B196" s="121" t="s">
        <v>1069</v>
      </c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</row>
    <row r="197" spans="1:12" x14ac:dyDescent="0.25">
      <c r="A197" s="298">
        <v>210403</v>
      </c>
      <c r="B197" s="121" t="s">
        <v>1070</v>
      </c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</row>
    <row r="198" spans="1:12" x14ac:dyDescent="0.25">
      <c r="A198" s="298">
        <v>210404</v>
      </c>
      <c r="B198" s="121" t="s">
        <v>1071</v>
      </c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</row>
    <row r="199" spans="1:12" x14ac:dyDescent="0.25">
      <c r="A199" s="298">
        <v>210405</v>
      </c>
      <c r="B199" s="121" t="s">
        <v>1075</v>
      </c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</row>
    <row r="200" spans="1:12" x14ac:dyDescent="0.25">
      <c r="A200" s="298">
        <v>210406</v>
      </c>
      <c r="B200" s="121" t="s">
        <v>1072</v>
      </c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</row>
    <row r="201" spans="1:12" x14ac:dyDescent="0.25">
      <c r="A201" s="298">
        <v>210407</v>
      </c>
      <c r="B201" s="121" t="s">
        <v>1073</v>
      </c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</row>
    <row r="202" spans="1:12" x14ac:dyDescent="0.25">
      <c r="A202" s="298">
        <v>210408</v>
      </c>
      <c r="B202" s="121" t="s">
        <v>1074</v>
      </c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</row>
    <row r="203" spans="1:12" ht="30" x14ac:dyDescent="0.25">
      <c r="A203" s="120">
        <v>210409</v>
      </c>
      <c r="B203" s="121" t="s">
        <v>1196</v>
      </c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</row>
    <row r="204" spans="1:12" x14ac:dyDescent="0.25">
      <c r="A204" s="120">
        <v>210410</v>
      </c>
      <c r="B204" s="121" t="s">
        <v>1197</v>
      </c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</row>
    <row r="205" spans="1:12" x14ac:dyDescent="0.25">
      <c r="A205" s="297">
        <v>2105</v>
      </c>
      <c r="B205" s="118" t="s">
        <v>1076</v>
      </c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</row>
    <row r="206" spans="1:12" x14ac:dyDescent="0.25">
      <c r="A206" s="298">
        <v>210501</v>
      </c>
      <c r="B206" s="121" t="s">
        <v>1077</v>
      </c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</row>
    <row r="207" spans="1:12" x14ac:dyDescent="0.25">
      <c r="A207" s="298">
        <v>210502</v>
      </c>
      <c r="B207" s="121" t="s">
        <v>1078</v>
      </c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</row>
    <row r="208" spans="1:12" x14ac:dyDescent="0.25">
      <c r="A208" s="298">
        <v>210503</v>
      </c>
      <c r="B208" s="121" t="s">
        <v>1079</v>
      </c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</row>
    <row r="209" spans="1:12" x14ac:dyDescent="0.25">
      <c r="A209" s="297">
        <v>2106</v>
      </c>
      <c r="B209" s="118" t="s">
        <v>1080</v>
      </c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</row>
    <row r="210" spans="1:12" x14ac:dyDescent="0.25">
      <c r="A210" s="298">
        <v>210601</v>
      </c>
      <c r="B210" s="121" t="s">
        <v>1081</v>
      </c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</row>
    <row r="211" spans="1:12" x14ac:dyDescent="0.25">
      <c r="A211" s="298">
        <v>210602</v>
      </c>
      <c r="B211" s="121" t="s">
        <v>1082</v>
      </c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</row>
    <row r="212" spans="1:12" x14ac:dyDescent="0.25">
      <c r="A212" s="298">
        <v>210603</v>
      </c>
      <c r="B212" s="121" t="s">
        <v>1083</v>
      </c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</row>
    <row r="213" spans="1:12" x14ac:dyDescent="0.25">
      <c r="A213" s="298">
        <v>210604</v>
      </c>
      <c r="B213" s="121" t="s">
        <v>1084</v>
      </c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</row>
    <row r="214" spans="1:12" x14ac:dyDescent="0.25">
      <c r="A214" s="117">
        <v>2107</v>
      </c>
      <c r="B214" s="118" t="s">
        <v>1085</v>
      </c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</row>
    <row r="215" spans="1:12" x14ac:dyDescent="0.25">
      <c r="A215" s="298">
        <v>210701</v>
      </c>
      <c r="B215" s="121" t="s">
        <v>1086</v>
      </c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</row>
    <row r="216" spans="1:12" x14ac:dyDescent="0.25">
      <c r="A216" s="298">
        <v>210702</v>
      </c>
      <c r="B216" s="121" t="s">
        <v>1087</v>
      </c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</row>
    <row r="217" spans="1:12" x14ac:dyDescent="0.25">
      <c r="A217" s="298">
        <v>210703</v>
      </c>
      <c r="B217" s="121" t="s">
        <v>1088</v>
      </c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</row>
    <row r="218" spans="1:12" ht="28.5" x14ac:dyDescent="0.25">
      <c r="A218" s="297">
        <v>2108</v>
      </c>
      <c r="B218" s="118" t="s">
        <v>1089</v>
      </c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</row>
    <row r="219" spans="1:12" ht="30" x14ac:dyDescent="0.25">
      <c r="A219" s="298">
        <v>210801</v>
      </c>
      <c r="B219" s="121" t="s">
        <v>1090</v>
      </c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</row>
    <row r="220" spans="1:12" x14ac:dyDescent="0.25">
      <c r="A220" s="298">
        <v>210802</v>
      </c>
      <c r="B220" s="121" t="s">
        <v>1091</v>
      </c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</row>
    <row r="221" spans="1:12" x14ac:dyDescent="0.25">
      <c r="A221" s="298">
        <v>210803</v>
      </c>
      <c r="B221" s="121" t="s">
        <v>1092</v>
      </c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</row>
    <row r="222" spans="1:12" x14ac:dyDescent="0.25">
      <c r="A222" s="298">
        <v>210804</v>
      </c>
      <c r="B222" s="121" t="s">
        <v>1093</v>
      </c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</row>
    <row r="223" spans="1:12" x14ac:dyDescent="0.25">
      <c r="A223" s="298">
        <v>210805</v>
      </c>
      <c r="B223" s="121" t="s">
        <v>1094</v>
      </c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</row>
    <row r="224" spans="1:12" x14ac:dyDescent="0.25">
      <c r="A224" s="298">
        <v>210806</v>
      </c>
      <c r="B224" s="121" t="s">
        <v>1095</v>
      </c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</row>
    <row r="225" spans="1:12" x14ac:dyDescent="0.25">
      <c r="A225" s="298">
        <v>210807</v>
      </c>
      <c r="B225" s="121" t="s">
        <v>346</v>
      </c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</row>
    <row r="226" spans="1:12" x14ac:dyDescent="0.25">
      <c r="A226" s="298">
        <v>210808</v>
      </c>
      <c r="B226" s="121" t="s">
        <v>1096</v>
      </c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</row>
    <row r="227" spans="1:12" x14ac:dyDescent="0.25">
      <c r="A227" s="298">
        <v>210809</v>
      </c>
      <c r="B227" s="121" t="s">
        <v>1097</v>
      </c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</row>
    <row r="228" spans="1:12" x14ac:dyDescent="0.25">
      <c r="A228" s="298">
        <v>210810</v>
      </c>
      <c r="B228" s="121" t="s">
        <v>1098</v>
      </c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</row>
    <row r="229" spans="1:12" x14ac:dyDescent="0.25">
      <c r="A229" s="298">
        <v>210811</v>
      </c>
      <c r="B229" s="121" t="s">
        <v>1099</v>
      </c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</row>
    <row r="230" spans="1:12" x14ac:dyDescent="0.25">
      <c r="A230" s="298">
        <v>210812</v>
      </c>
      <c r="B230" s="121" t="s">
        <v>1100</v>
      </c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</row>
    <row r="231" spans="1:12" x14ac:dyDescent="0.25">
      <c r="A231" s="298">
        <v>210813</v>
      </c>
      <c r="B231" s="121" t="s">
        <v>1101</v>
      </c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</row>
    <row r="232" spans="1:12" x14ac:dyDescent="0.25">
      <c r="A232" s="298">
        <v>210814</v>
      </c>
      <c r="B232" s="121" t="s">
        <v>1102</v>
      </c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</row>
    <row r="233" spans="1:12" x14ac:dyDescent="0.25">
      <c r="A233" s="120">
        <v>210815</v>
      </c>
      <c r="B233" s="121" t="s">
        <v>1198</v>
      </c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</row>
    <row r="234" spans="1:12" x14ac:dyDescent="0.25">
      <c r="A234" s="120">
        <v>210816</v>
      </c>
      <c r="B234" s="121" t="s">
        <v>1199</v>
      </c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</row>
    <row r="235" spans="1:12" x14ac:dyDescent="0.25">
      <c r="A235" s="120">
        <v>210817</v>
      </c>
      <c r="B235" s="121" t="s">
        <v>1200</v>
      </c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</row>
    <row r="236" spans="1:12" x14ac:dyDescent="0.25">
      <c r="A236" s="120">
        <v>210818</v>
      </c>
      <c r="B236" s="121" t="s">
        <v>1201</v>
      </c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</row>
    <row r="237" spans="1:12" x14ac:dyDescent="0.25">
      <c r="A237" s="297">
        <v>2109</v>
      </c>
      <c r="B237" s="118" t="s">
        <v>1103</v>
      </c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</row>
    <row r="238" spans="1:12" x14ac:dyDescent="0.25">
      <c r="A238" s="298">
        <v>210901</v>
      </c>
      <c r="B238" s="121" t="s">
        <v>472</v>
      </c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</row>
    <row r="239" spans="1:12" x14ac:dyDescent="0.25">
      <c r="A239" s="298">
        <v>210902</v>
      </c>
      <c r="B239" s="121" t="s">
        <v>1104</v>
      </c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</row>
    <row r="240" spans="1:12" x14ac:dyDescent="0.25">
      <c r="A240" s="298">
        <v>210903</v>
      </c>
      <c r="B240" s="121" t="s">
        <v>1105</v>
      </c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</row>
    <row r="241" spans="1:12" x14ac:dyDescent="0.25">
      <c r="A241" s="301">
        <v>210904</v>
      </c>
      <c r="B241" s="248" t="s">
        <v>1106</v>
      </c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</row>
    <row r="242" spans="1:12" x14ac:dyDescent="0.25">
      <c r="A242" s="297">
        <v>211</v>
      </c>
      <c r="B242" s="118" t="s">
        <v>1107</v>
      </c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</row>
    <row r="243" spans="1:12" x14ac:dyDescent="0.25">
      <c r="A243" s="297">
        <v>2111</v>
      </c>
      <c r="B243" s="118" t="s">
        <v>1108</v>
      </c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</row>
    <row r="244" spans="1:12" x14ac:dyDescent="0.25">
      <c r="A244" s="298">
        <v>211101</v>
      </c>
      <c r="B244" s="121" t="s">
        <v>1109</v>
      </c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</row>
    <row r="245" spans="1:12" x14ac:dyDescent="0.25">
      <c r="A245" s="297">
        <v>2112</v>
      </c>
      <c r="B245" s="118" t="s">
        <v>1110</v>
      </c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</row>
    <row r="246" spans="1:12" x14ac:dyDescent="0.25">
      <c r="A246" s="298">
        <v>211201</v>
      </c>
      <c r="B246" s="121" t="s">
        <v>1111</v>
      </c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</row>
    <row r="247" spans="1:12" x14ac:dyDescent="0.25">
      <c r="A247" s="297">
        <v>212</v>
      </c>
      <c r="B247" s="118" t="s">
        <v>1112</v>
      </c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</row>
    <row r="248" spans="1:12" x14ac:dyDescent="0.25">
      <c r="A248" s="297">
        <v>2121</v>
      </c>
      <c r="B248" s="118" t="s">
        <v>1113</v>
      </c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</row>
    <row r="249" spans="1:12" x14ac:dyDescent="0.25">
      <c r="A249" s="298">
        <v>212101</v>
      </c>
      <c r="B249" s="121" t="s">
        <v>489</v>
      </c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</row>
    <row r="250" spans="1:12" x14ac:dyDescent="0.25">
      <c r="A250" s="297">
        <v>2122</v>
      </c>
      <c r="B250" s="118" t="s">
        <v>1114</v>
      </c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</row>
    <row r="251" spans="1:12" x14ac:dyDescent="0.25">
      <c r="A251" s="298">
        <v>212201</v>
      </c>
      <c r="B251" s="121" t="s">
        <v>493</v>
      </c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</row>
    <row r="252" spans="1:12" x14ac:dyDescent="0.25">
      <c r="A252" s="297">
        <v>213</v>
      </c>
      <c r="B252" s="118" t="s">
        <v>1115</v>
      </c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</row>
    <row r="253" spans="1:12" x14ac:dyDescent="0.25">
      <c r="A253" s="297">
        <v>2131</v>
      </c>
      <c r="B253" s="118" t="s">
        <v>1116</v>
      </c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</row>
    <row r="254" spans="1:12" x14ac:dyDescent="0.25">
      <c r="A254" s="298">
        <v>213101</v>
      </c>
      <c r="B254" s="121" t="s">
        <v>1118</v>
      </c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</row>
    <row r="255" spans="1:12" x14ac:dyDescent="0.25">
      <c r="A255" s="298">
        <v>213102</v>
      </c>
      <c r="B255" s="121" t="s">
        <v>1119</v>
      </c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</row>
    <row r="256" spans="1:12" x14ac:dyDescent="0.25">
      <c r="A256" s="297">
        <v>2132</v>
      </c>
      <c r="B256" s="118" t="s">
        <v>1117</v>
      </c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</row>
    <row r="257" spans="1:12" x14ac:dyDescent="0.25">
      <c r="A257" s="298">
        <v>213202</v>
      </c>
      <c r="B257" s="121" t="s">
        <v>1120</v>
      </c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</row>
    <row r="258" spans="1:12" x14ac:dyDescent="0.25">
      <c r="A258" s="298">
        <v>213203</v>
      </c>
      <c r="B258" s="121" t="s">
        <v>1121</v>
      </c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</row>
    <row r="259" spans="1:12" x14ac:dyDescent="0.25">
      <c r="A259" s="298">
        <v>213204</v>
      </c>
      <c r="B259" s="121" t="s">
        <v>1122</v>
      </c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</row>
    <row r="260" spans="1:12" x14ac:dyDescent="0.25">
      <c r="A260" s="298">
        <v>213205</v>
      </c>
      <c r="B260" s="121" t="s">
        <v>1123</v>
      </c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</row>
    <row r="261" spans="1:12" x14ac:dyDescent="0.25">
      <c r="A261" s="298">
        <v>213206</v>
      </c>
      <c r="B261" s="121" t="s">
        <v>1124</v>
      </c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</row>
    <row r="262" spans="1:12" x14ac:dyDescent="0.25">
      <c r="A262" s="298">
        <v>213207</v>
      </c>
      <c r="B262" s="121" t="s">
        <v>1125</v>
      </c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</row>
    <row r="263" spans="1:12" ht="30" x14ac:dyDescent="0.25">
      <c r="A263" s="298">
        <v>213208</v>
      </c>
      <c r="B263" s="121" t="s">
        <v>1126</v>
      </c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</row>
    <row r="264" spans="1:12" x14ac:dyDescent="0.25">
      <c r="A264" s="298">
        <v>213209</v>
      </c>
      <c r="B264" s="121" t="s">
        <v>1127</v>
      </c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</row>
    <row r="265" spans="1:12" x14ac:dyDescent="0.25">
      <c r="A265" s="297">
        <v>2133</v>
      </c>
      <c r="B265" s="118" t="s">
        <v>1128</v>
      </c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</row>
    <row r="266" spans="1:12" x14ac:dyDescent="0.25">
      <c r="A266" s="298">
        <v>213301</v>
      </c>
      <c r="B266" s="121" t="s">
        <v>1131</v>
      </c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</row>
    <row r="267" spans="1:12" x14ac:dyDescent="0.25">
      <c r="A267" s="298">
        <v>213302</v>
      </c>
      <c r="B267" s="121" t="s">
        <v>1130</v>
      </c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</row>
    <row r="268" spans="1:12" x14ac:dyDescent="0.25">
      <c r="A268" s="298">
        <v>213303</v>
      </c>
      <c r="B268" s="121" t="s">
        <v>1132</v>
      </c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</row>
    <row r="269" spans="1:12" x14ac:dyDescent="0.25">
      <c r="A269" s="298">
        <v>213304</v>
      </c>
      <c r="B269" s="121" t="s">
        <v>1133</v>
      </c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</row>
    <row r="270" spans="1:12" ht="28.5" x14ac:dyDescent="0.25">
      <c r="A270" s="297">
        <v>2134</v>
      </c>
      <c r="B270" s="118" t="s">
        <v>1134</v>
      </c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</row>
    <row r="271" spans="1:12" x14ac:dyDescent="0.25">
      <c r="A271" s="298">
        <v>213401</v>
      </c>
      <c r="B271" s="121" t="s">
        <v>1135</v>
      </c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</row>
    <row r="272" spans="1:12" x14ac:dyDescent="0.25">
      <c r="A272" s="298">
        <v>213402</v>
      </c>
      <c r="B272" s="121" t="s">
        <v>1136</v>
      </c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</row>
    <row r="273" spans="1:12" x14ac:dyDescent="0.25">
      <c r="A273" s="298">
        <v>213403</v>
      </c>
      <c r="B273" s="121" t="s">
        <v>1132</v>
      </c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</row>
    <row r="274" spans="1:12" x14ac:dyDescent="0.25">
      <c r="A274" s="298">
        <v>213404</v>
      </c>
      <c r="B274" s="121" t="s">
        <v>1133</v>
      </c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</row>
    <row r="275" spans="1:12" x14ac:dyDescent="0.25">
      <c r="A275" s="297">
        <v>2135</v>
      </c>
      <c r="B275" s="118" t="s">
        <v>1137</v>
      </c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</row>
    <row r="276" spans="1:12" x14ac:dyDescent="0.25">
      <c r="A276" s="298">
        <v>213501</v>
      </c>
      <c r="B276" s="121" t="s">
        <v>1129</v>
      </c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</row>
    <row r="277" spans="1:12" x14ac:dyDescent="0.25">
      <c r="A277" s="298">
        <v>213502</v>
      </c>
      <c r="B277" s="121" t="s">
        <v>1138</v>
      </c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</row>
    <row r="278" spans="1:12" x14ac:dyDescent="0.25">
      <c r="A278" s="298">
        <v>213503</v>
      </c>
      <c r="B278" s="121" t="s">
        <v>1139</v>
      </c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</row>
    <row r="279" spans="1:12" x14ac:dyDescent="0.25">
      <c r="A279" s="298">
        <v>213504</v>
      </c>
      <c r="B279" s="121" t="s">
        <v>1140</v>
      </c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</row>
    <row r="280" spans="1:12" x14ac:dyDescent="0.25">
      <c r="A280" s="298">
        <v>213505</v>
      </c>
      <c r="B280" s="121" t="s">
        <v>1141</v>
      </c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</row>
    <row r="281" spans="1:12" x14ac:dyDescent="0.25">
      <c r="A281" s="297">
        <v>22</v>
      </c>
      <c r="B281" s="118" t="s">
        <v>1142</v>
      </c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</row>
    <row r="282" spans="1:12" x14ac:dyDescent="0.25">
      <c r="A282" s="297">
        <v>2200</v>
      </c>
      <c r="B282" s="118" t="s">
        <v>1143</v>
      </c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</row>
    <row r="283" spans="1:12" x14ac:dyDescent="0.25">
      <c r="A283" s="298">
        <v>220001</v>
      </c>
      <c r="B283" s="121" t="s">
        <v>1144</v>
      </c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</row>
    <row r="284" spans="1:12" x14ac:dyDescent="0.25">
      <c r="A284" s="298">
        <v>221001</v>
      </c>
      <c r="B284" s="121" t="s">
        <v>1145</v>
      </c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</row>
    <row r="285" spans="1:12" x14ac:dyDescent="0.25">
      <c r="A285" s="298">
        <v>222001</v>
      </c>
      <c r="B285" s="121" t="s">
        <v>1146</v>
      </c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</row>
    <row r="286" spans="1:12" x14ac:dyDescent="0.25">
      <c r="A286" s="298">
        <v>223001</v>
      </c>
      <c r="B286" s="121" t="s">
        <v>1147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</row>
    <row r="287" spans="1:12" x14ac:dyDescent="0.25">
      <c r="A287" s="298">
        <v>224001</v>
      </c>
      <c r="B287" s="121" t="s">
        <v>1148</v>
      </c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</row>
    <row r="288" spans="1:12" x14ac:dyDescent="0.25">
      <c r="A288" s="117">
        <v>225</v>
      </c>
      <c r="B288" s="118" t="s">
        <v>541</v>
      </c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</row>
    <row r="289" spans="1:12" x14ac:dyDescent="0.25">
      <c r="A289" s="298">
        <v>225001</v>
      </c>
      <c r="B289" s="121" t="s">
        <v>1157</v>
      </c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</row>
    <row r="290" spans="1:12" x14ac:dyDescent="0.25">
      <c r="A290" s="298">
        <v>225002</v>
      </c>
      <c r="B290" s="121" t="s">
        <v>1158</v>
      </c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</row>
    <row r="291" spans="1:12" x14ac:dyDescent="0.25">
      <c r="A291" s="298">
        <v>225003</v>
      </c>
      <c r="B291" s="121" t="s">
        <v>1159</v>
      </c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</row>
    <row r="292" spans="1:12" x14ac:dyDescent="0.25">
      <c r="A292" s="298">
        <v>225004</v>
      </c>
      <c r="B292" s="121" t="s">
        <v>1160</v>
      </c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</row>
    <row r="293" spans="1:12" x14ac:dyDescent="0.25">
      <c r="A293" s="298">
        <v>225005</v>
      </c>
      <c r="B293" s="121" t="s">
        <v>1161</v>
      </c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</row>
    <row r="294" spans="1:12" x14ac:dyDescent="0.25">
      <c r="A294" s="298">
        <v>225006</v>
      </c>
      <c r="B294" s="121" t="s">
        <v>1162</v>
      </c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</row>
    <row r="295" spans="1:12" x14ac:dyDescent="0.25">
      <c r="A295" s="298">
        <v>225007</v>
      </c>
      <c r="B295" s="121" t="s">
        <v>1163</v>
      </c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</row>
    <row r="296" spans="1:12" x14ac:dyDescent="0.25">
      <c r="A296" s="298">
        <v>225008</v>
      </c>
      <c r="B296" s="121" t="s">
        <v>1164</v>
      </c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</row>
    <row r="297" spans="1:12" x14ac:dyDescent="0.25">
      <c r="A297" s="298">
        <v>225009</v>
      </c>
      <c r="B297" s="121" t="s">
        <v>1165</v>
      </c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</row>
    <row r="298" spans="1:12" x14ac:dyDescent="0.25">
      <c r="A298" s="156">
        <v>225101</v>
      </c>
      <c r="B298" s="157" t="s">
        <v>1215</v>
      </c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</row>
    <row r="299" spans="1:12" x14ac:dyDescent="0.25">
      <c r="A299" s="156">
        <v>225102</v>
      </c>
      <c r="B299" s="157" t="s">
        <v>1216</v>
      </c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</row>
    <row r="300" spans="1:12" x14ac:dyDescent="0.25">
      <c r="A300" s="156">
        <v>225103</v>
      </c>
      <c r="B300" s="157" t="s">
        <v>1217</v>
      </c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</row>
    <row r="301" spans="1:12" x14ac:dyDescent="0.25">
      <c r="A301" s="156">
        <v>225104</v>
      </c>
      <c r="B301" s="157" t="s">
        <v>1218</v>
      </c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</row>
    <row r="302" spans="1:12" x14ac:dyDescent="0.25">
      <c r="A302" s="156">
        <v>225105</v>
      </c>
      <c r="B302" s="157" t="s">
        <v>1219</v>
      </c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</row>
    <row r="303" spans="1:12" x14ac:dyDescent="0.25">
      <c r="A303" s="156">
        <v>225106</v>
      </c>
      <c r="B303" s="157" t="s">
        <v>1348</v>
      </c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</row>
    <row r="304" spans="1:12" x14ac:dyDescent="0.25">
      <c r="A304" s="297">
        <v>2260</v>
      </c>
      <c r="B304" s="118" t="s">
        <v>1149</v>
      </c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</row>
    <row r="305" spans="1:12" x14ac:dyDescent="0.25">
      <c r="A305" s="301">
        <v>226001</v>
      </c>
      <c r="B305" s="248" t="s">
        <v>1150</v>
      </c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</row>
    <row r="306" spans="1:12" ht="28.5" x14ac:dyDescent="0.25">
      <c r="A306" s="307">
        <v>23</v>
      </c>
      <c r="B306" s="56" t="s">
        <v>560</v>
      </c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</row>
    <row r="307" spans="1:12" x14ac:dyDescent="0.25">
      <c r="A307" s="299">
        <v>230001</v>
      </c>
      <c r="B307" s="157" t="s">
        <v>562</v>
      </c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</row>
    <row r="308" spans="1:12" x14ac:dyDescent="0.25">
      <c r="A308" s="299">
        <v>231001</v>
      </c>
      <c r="B308" s="157" t="s">
        <v>564</v>
      </c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</row>
    <row r="309" spans="1:12" x14ac:dyDescent="0.25">
      <c r="A309" s="299">
        <v>232001</v>
      </c>
      <c r="B309" s="157" t="s">
        <v>566</v>
      </c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</row>
    <row r="310" spans="1:12" x14ac:dyDescent="0.25">
      <c r="A310" s="307">
        <v>24</v>
      </c>
      <c r="B310" s="56" t="s">
        <v>567</v>
      </c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</row>
    <row r="311" spans="1:12" x14ac:dyDescent="0.25">
      <c r="A311" s="299">
        <v>240001</v>
      </c>
      <c r="B311" s="157" t="s">
        <v>568</v>
      </c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</row>
    <row r="312" spans="1:12" x14ac:dyDescent="0.25">
      <c r="A312" s="299">
        <v>241001</v>
      </c>
      <c r="B312" s="157" t="s">
        <v>569</v>
      </c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</row>
    <row r="313" spans="1:12" x14ac:dyDescent="0.25">
      <c r="A313" s="299">
        <v>242001</v>
      </c>
      <c r="B313" s="157" t="s">
        <v>570</v>
      </c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</row>
    <row r="314" spans="1:12" x14ac:dyDescent="0.25">
      <c r="A314" s="333">
        <v>25</v>
      </c>
      <c r="B314" s="168" t="s">
        <v>767</v>
      </c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</row>
    <row r="315" spans="1:12" x14ac:dyDescent="0.25">
      <c r="A315" s="299">
        <v>250001</v>
      </c>
      <c r="B315" s="157" t="s">
        <v>571</v>
      </c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</row>
    <row r="316" spans="1:12" x14ac:dyDescent="0.25">
      <c r="A316" s="299">
        <v>250002</v>
      </c>
      <c r="B316" s="157" t="s">
        <v>768</v>
      </c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</row>
    <row r="317" spans="1:12" x14ac:dyDescent="0.25">
      <c r="A317" s="299">
        <v>250003</v>
      </c>
      <c r="B317" s="157" t="s">
        <v>769</v>
      </c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</row>
    <row r="318" spans="1:12" x14ac:dyDescent="0.25">
      <c r="A318" s="299">
        <v>250004</v>
      </c>
      <c r="B318" s="157" t="s">
        <v>770</v>
      </c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</row>
    <row r="319" spans="1:12" x14ac:dyDescent="0.25">
      <c r="A319" s="299">
        <v>250005</v>
      </c>
      <c r="B319" s="157" t="s">
        <v>771</v>
      </c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</row>
    <row r="320" spans="1:12" x14ac:dyDescent="0.25">
      <c r="A320" s="332">
        <v>1</v>
      </c>
      <c r="B320" s="118" t="s">
        <v>124</v>
      </c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</row>
    <row r="321" spans="1:12" x14ac:dyDescent="0.25">
      <c r="A321" s="117">
        <v>31</v>
      </c>
      <c r="B321" s="118" t="s">
        <v>126</v>
      </c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</row>
    <row r="322" spans="1:12" x14ac:dyDescent="0.25">
      <c r="A322" s="297">
        <v>311</v>
      </c>
      <c r="B322" s="118" t="s">
        <v>127</v>
      </c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</row>
    <row r="323" spans="1:12" x14ac:dyDescent="0.25">
      <c r="A323" s="298">
        <v>31110</v>
      </c>
      <c r="B323" s="121" t="s">
        <v>128</v>
      </c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</row>
    <row r="324" spans="1:12" x14ac:dyDescent="0.25">
      <c r="A324" s="298">
        <v>31120</v>
      </c>
      <c r="B324" s="121" t="s">
        <v>129</v>
      </c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</row>
    <row r="325" spans="1:12" x14ac:dyDescent="0.25">
      <c r="A325" s="298">
        <v>31130</v>
      </c>
      <c r="B325" s="121" t="s">
        <v>130</v>
      </c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</row>
    <row r="326" spans="1:12" x14ac:dyDescent="0.25">
      <c r="A326" s="156">
        <v>31140</v>
      </c>
      <c r="B326" s="157" t="s">
        <v>779</v>
      </c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</row>
    <row r="327" spans="1:12" x14ac:dyDescent="0.25">
      <c r="A327" s="297">
        <v>312</v>
      </c>
      <c r="B327" s="118" t="s">
        <v>131</v>
      </c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</row>
    <row r="328" spans="1:12" x14ac:dyDescent="0.25">
      <c r="A328" s="297">
        <v>3121</v>
      </c>
      <c r="B328" s="118" t="s">
        <v>132</v>
      </c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</row>
    <row r="329" spans="1:12" x14ac:dyDescent="0.25">
      <c r="A329" s="298">
        <v>31211</v>
      </c>
      <c r="B329" s="121" t="s">
        <v>133</v>
      </c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</row>
    <row r="330" spans="1:12" x14ac:dyDescent="0.25">
      <c r="A330" s="298">
        <v>31212</v>
      </c>
      <c r="B330" s="121" t="s">
        <v>134</v>
      </c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</row>
    <row r="331" spans="1:12" x14ac:dyDescent="0.25">
      <c r="A331" s="298">
        <v>31213</v>
      </c>
      <c r="B331" s="121" t="s">
        <v>135</v>
      </c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</row>
    <row r="332" spans="1:12" x14ac:dyDescent="0.25">
      <c r="A332" s="298">
        <v>31214</v>
      </c>
      <c r="B332" s="121" t="s">
        <v>136</v>
      </c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</row>
    <row r="333" spans="1:12" x14ac:dyDescent="0.25">
      <c r="A333" s="298">
        <v>31215</v>
      </c>
      <c r="B333" s="121" t="s">
        <v>137</v>
      </c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</row>
    <row r="334" spans="1:12" x14ac:dyDescent="0.25">
      <c r="A334" s="156">
        <v>31216</v>
      </c>
      <c r="B334" s="157" t="s">
        <v>778</v>
      </c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</row>
    <row r="335" spans="1:12" x14ac:dyDescent="0.25">
      <c r="A335" s="297">
        <v>3122</v>
      </c>
      <c r="B335" s="118" t="s">
        <v>138</v>
      </c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</row>
    <row r="336" spans="1:12" x14ac:dyDescent="0.25">
      <c r="A336" s="298">
        <v>31221</v>
      </c>
      <c r="B336" s="121" t="s">
        <v>133</v>
      </c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</row>
    <row r="337" spans="1:12" x14ac:dyDescent="0.25">
      <c r="A337" s="298">
        <v>31222</v>
      </c>
      <c r="B337" s="121" t="s">
        <v>139</v>
      </c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</row>
    <row r="338" spans="1:12" x14ac:dyDescent="0.25">
      <c r="A338" s="298">
        <v>31223</v>
      </c>
      <c r="B338" s="121" t="s">
        <v>135</v>
      </c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</row>
    <row r="339" spans="1:12" x14ac:dyDescent="0.25">
      <c r="A339" s="298">
        <v>31224</v>
      </c>
      <c r="B339" s="121" t="s">
        <v>136</v>
      </c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</row>
    <row r="340" spans="1:12" x14ac:dyDescent="0.25">
      <c r="A340" s="298">
        <v>31400</v>
      </c>
      <c r="B340" s="121" t="s">
        <v>140</v>
      </c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</row>
    <row r="341" spans="1:12" x14ac:dyDescent="0.25">
      <c r="A341" s="298">
        <v>31500</v>
      </c>
      <c r="B341" s="121" t="s">
        <v>141</v>
      </c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</row>
    <row r="342" spans="1:12" x14ac:dyDescent="0.25">
      <c r="A342" s="117">
        <v>32</v>
      </c>
      <c r="B342" s="118" t="s">
        <v>143</v>
      </c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</row>
    <row r="343" spans="1:12" x14ac:dyDescent="0.25">
      <c r="A343" s="297">
        <v>321</v>
      </c>
      <c r="B343" s="118" t="s">
        <v>144</v>
      </c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</row>
    <row r="344" spans="1:12" x14ac:dyDescent="0.25">
      <c r="A344" s="298">
        <v>32110</v>
      </c>
      <c r="B344" s="121" t="s">
        <v>128</v>
      </c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</row>
    <row r="345" spans="1:12" x14ac:dyDescent="0.25">
      <c r="A345" s="298">
        <v>32120</v>
      </c>
      <c r="B345" s="121" t="s">
        <v>129</v>
      </c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</row>
    <row r="346" spans="1:12" x14ac:dyDescent="0.25">
      <c r="A346" s="117">
        <v>33</v>
      </c>
      <c r="B346" s="118" t="s">
        <v>146</v>
      </c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</row>
    <row r="347" spans="1:12" x14ac:dyDescent="0.25">
      <c r="A347" s="298">
        <v>33100</v>
      </c>
      <c r="B347" s="121" t="s">
        <v>147</v>
      </c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</row>
    <row r="348" spans="1:12" x14ac:dyDescent="0.25">
      <c r="A348" s="298">
        <v>33200</v>
      </c>
      <c r="B348" s="121" t="s">
        <v>148</v>
      </c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</row>
    <row r="349" spans="1:12" x14ac:dyDescent="0.25">
      <c r="A349" s="298">
        <v>33300</v>
      </c>
      <c r="B349" s="121" t="s">
        <v>149</v>
      </c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</row>
    <row r="350" spans="1:12" x14ac:dyDescent="0.25">
      <c r="A350" s="298">
        <v>33400</v>
      </c>
      <c r="B350" s="121" t="s">
        <v>150</v>
      </c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</row>
    <row r="351" spans="1:12" x14ac:dyDescent="0.25">
      <c r="A351" s="120">
        <v>33401</v>
      </c>
      <c r="B351" s="121" t="s">
        <v>757</v>
      </c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</row>
    <row r="352" spans="1:12" x14ac:dyDescent="0.25">
      <c r="A352" s="120">
        <v>33402</v>
      </c>
      <c r="B352" s="121" t="s">
        <v>758</v>
      </c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</row>
    <row r="353" spans="1:12" x14ac:dyDescent="0.25">
      <c r="A353" s="297">
        <v>335</v>
      </c>
      <c r="B353" s="118" t="s">
        <v>151</v>
      </c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</row>
    <row r="354" spans="1:12" x14ac:dyDescent="0.25">
      <c r="A354" s="120">
        <v>33510</v>
      </c>
      <c r="B354" s="121" t="s">
        <v>152</v>
      </c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</row>
    <row r="355" spans="1:12" x14ac:dyDescent="0.25">
      <c r="A355" s="316">
        <v>335101</v>
      </c>
      <c r="B355" s="157" t="s">
        <v>677</v>
      </c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</row>
    <row r="356" spans="1:12" x14ac:dyDescent="0.25">
      <c r="A356" s="316">
        <v>335102</v>
      </c>
      <c r="B356" s="157" t="s">
        <v>678</v>
      </c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</row>
    <row r="357" spans="1:12" x14ac:dyDescent="0.25">
      <c r="A357" s="316">
        <v>335103</v>
      </c>
      <c r="B357" s="157" t="s">
        <v>679</v>
      </c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</row>
    <row r="358" spans="1:12" x14ac:dyDescent="0.25">
      <c r="A358" s="316">
        <v>335104</v>
      </c>
      <c r="B358" s="157" t="s">
        <v>680</v>
      </c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</row>
    <row r="359" spans="1:12" x14ac:dyDescent="0.25">
      <c r="A359" s="316">
        <v>335105</v>
      </c>
      <c r="B359" s="157" t="s">
        <v>681</v>
      </c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</row>
    <row r="360" spans="1:12" x14ac:dyDescent="0.25">
      <c r="A360" s="316">
        <v>335106</v>
      </c>
      <c r="B360" s="157" t="s">
        <v>682</v>
      </c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</row>
    <row r="361" spans="1:12" x14ac:dyDescent="0.25">
      <c r="A361" s="316">
        <v>335107</v>
      </c>
      <c r="B361" s="157" t="s">
        <v>683</v>
      </c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</row>
    <row r="362" spans="1:12" x14ac:dyDescent="0.25">
      <c r="A362" s="316">
        <v>335108</v>
      </c>
      <c r="B362" s="157" t="s">
        <v>684</v>
      </c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</row>
    <row r="363" spans="1:12" x14ac:dyDescent="0.25">
      <c r="A363" s="316">
        <v>335109</v>
      </c>
      <c r="B363" s="157" t="s">
        <v>685</v>
      </c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</row>
    <row r="364" spans="1:12" x14ac:dyDescent="0.25">
      <c r="A364" s="316">
        <v>335110</v>
      </c>
      <c r="B364" s="157" t="s">
        <v>686</v>
      </c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</row>
    <row r="365" spans="1:12" x14ac:dyDescent="0.25">
      <c r="A365" s="316">
        <v>335111</v>
      </c>
      <c r="B365" s="157" t="s">
        <v>687</v>
      </c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</row>
    <row r="366" spans="1:12" x14ac:dyDescent="0.25">
      <c r="A366" s="316">
        <v>335112</v>
      </c>
      <c r="B366" s="157" t="s">
        <v>688</v>
      </c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</row>
    <row r="367" spans="1:12" x14ac:dyDescent="0.25">
      <c r="A367" s="316">
        <v>335113</v>
      </c>
      <c r="B367" s="157" t="s">
        <v>689</v>
      </c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</row>
    <row r="368" spans="1:12" x14ac:dyDescent="0.25">
      <c r="A368" s="298">
        <v>33520</v>
      </c>
      <c r="B368" s="121" t="s">
        <v>153</v>
      </c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</row>
    <row r="369" spans="1:12" x14ac:dyDescent="0.25">
      <c r="A369" s="297">
        <v>336</v>
      </c>
      <c r="B369" s="118" t="s">
        <v>154</v>
      </c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</row>
    <row r="370" spans="1:12" x14ac:dyDescent="0.25">
      <c r="A370" s="297">
        <v>3361</v>
      </c>
      <c r="B370" s="118" t="s">
        <v>155</v>
      </c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</row>
    <row r="371" spans="1:12" x14ac:dyDescent="0.25">
      <c r="A371" s="298">
        <v>33611</v>
      </c>
      <c r="B371" s="121" t="s">
        <v>156</v>
      </c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</row>
    <row r="372" spans="1:12" x14ac:dyDescent="0.25">
      <c r="A372" s="298">
        <v>33612</v>
      </c>
      <c r="B372" s="121" t="s">
        <v>157</v>
      </c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</row>
    <row r="373" spans="1:12" x14ac:dyDescent="0.25">
      <c r="A373" s="298">
        <v>33613</v>
      </c>
      <c r="B373" s="121" t="s">
        <v>158</v>
      </c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</row>
    <row r="374" spans="1:12" x14ac:dyDescent="0.25">
      <c r="A374" s="298">
        <v>33614</v>
      </c>
      <c r="B374" s="121" t="s">
        <v>159</v>
      </c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</row>
    <row r="375" spans="1:12" x14ac:dyDescent="0.25">
      <c r="A375" s="298">
        <v>33615</v>
      </c>
      <c r="B375" s="121" t="s">
        <v>160</v>
      </c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</row>
    <row r="376" spans="1:12" x14ac:dyDescent="0.25">
      <c r="A376" s="297">
        <v>3362</v>
      </c>
      <c r="B376" s="118" t="s">
        <v>161</v>
      </c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</row>
    <row r="377" spans="1:12" x14ac:dyDescent="0.25">
      <c r="A377" s="298">
        <v>33621</v>
      </c>
      <c r="B377" s="121" t="s">
        <v>156</v>
      </c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</row>
    <row r="378" spans="1:12" x14ac:dyDescent="0.25">
      <c r="A378" s="298">
        <v>33622</v>
      </c>
      <c r="B378" s="121" t="s">
        <v>159</v>
      </c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</row>
    <row r="379" spans="1:12" x14ac:dyDescent="0.25">
      <c r="A379" s="298">
        <v>33623</v>
      </c>
      <c r="B379" s="121" t="s">
        <v>160</v>
      </c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</row>
    <row r="380" spans="1:12" x14ac:dyDescent="0.25">
      <c r="A380" s="117">
        <v>34</v>
      </c>
      <c r="B380" s="118" t="s">
        <v>163</v>
      </c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</row>
    <row r="381" spans="1:12" x14ac:dyDescent="0.25">
      <c r="A381" s="298">
        <v>34100</v>
      </c>
      <c r="B381" s="121" t="s">
        <v>164</v>
      </c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</row>
    <row r="382" spans="1:12" x14ac:dyDescent="0.25">
      <c r="A382" s="298">
        <v>34200</v>
      </c>
      <c r="B382" s="121" t="s">
        <v>165</v>
      </c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</row>
    <row r="383" spans="1:12" x14ac:dyDescent="0.25">
      <c r="A383" s="298">
        <v>34300</v>
      </c>
      <c r="B383" s="121" t="s">
        <v>166</v>
      </c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</row>
    <row r="384" spans="1:12" x14ac:dyDescent="0.25">
      <c r="A384" s="298">
        <v>34400</v>
      </c>
      <c r="B384" s="121" t="s">
        <v>167</v>
      </c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</row>
    <row r="385" spans="1:12" x14ac:dyDescent="0.25">
      <c r="A385" s="298">
        <v>34500</v>
      </c>
      <c r="B385" s="121" t="s">
        <v>168</v>
      </c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</row>
    <row r="386" spans="1:12" x14ac:dyDescent="0.25">
      <c r="A386" s="298">
        <v>34600</v>
      </c>
      <c r="B386" s="121" t="s">
        <v>169</v>
      </c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</row>
    <row r="387" spans="1:12" x14ac:dyDescent="0.25">
      <c r="A387" s="297">
        <v>3471</v>
      </c>
      <c r="B387" s="118" t="s">
        <v>170</v>
      </c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</row>
    <row r="388" spans="1:12" x14ac:dyDescent="0.25">
      <c r="A388" s="298">
        <v>34711</v>
      </c>
      <c r="B388" s="121" t="s">
        <v>171</v>
      </c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</row>
    <row r="389" spans="1:12" x14ac:dyDescent="0.25">
      <c r="A389" s="298">
        <v>34712</v>
      </c>
      <c r="B389" s="121" t="s">
        <v>172</v>
      </c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</row>
    <row r="390" spans="1:12" x14ac:dyDescent="0.25">
      <c r="A390" s="298">
        <v>34713</v>
      </c>
      <c r="B390" s="121" t="s">
        <v>173</v>
      </c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</row>
    <row r="391" spans="1:12" x14ac:dyDescent="0.25">
      <c r="A391" s="298">
        <v>34714</v>
      </c>
      <c r="B391" s="121" t="s">
        <v>174</v>
      </c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</row>
    <row r="392" spans="1:12" x14ac:dyDescent="0.25">
      <c r="A392" s="117">
        <v>35</v>
      </c>
      <c r="B392" s="118" t="s">
        <v>176</v>
      </c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</row>
    <row r="393" spans="1:12" x14ac:dyDescent="0.25">
      <c r="A393" s="297">
        <v>351</v>
      </c>
      <c r="B393" s="118" t="s">
        <v>542</v>
      </c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</row>
    <row r="394" spans="1:12" x14ac:dyDescent="0.25">
      <c r="A394" s="298">
        <v>35110</v>
      </c>
      <c r="B394" s="121" t="s">
        <v>178</v>
      </c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</row>
    <row r="395" spans="1:12" x14ac:dyDescent="0.25">
      <c r="A395" s="298">
        <v>35130</v>
      </c>
      <c r="B395" s="121" t="s">
        <v>180</v>
      </c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</row>
    <row r="396" spans="1:12" x14ac:dyDescent="0.25">
      <c r="A396" s="298">
        <v>35200</v>
      </c>
      <c r="B396" s="121" t="s">
        <v>182</v>
      </c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</row>
    <row r="397" spans="1:12" x14ac:dyDescent="0.25">
      <c r="A397" s="298">
        <v>35300</v>
      </c>
      <c r="B397" s="121" t="s">
        <v>183</v>
      </c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</row>
    <row r="398" spans="1:12" x14ac:dyDescent="0.25">
      <c r="A398" s="297">
        <v>354</v>
      </c>
      <c r="B398" s="118" t="s">
        <v>184</v>
      </c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</row>
    <row r="399" spans="1:12" x14ac:dyDescent="0.25">
      <c r="A399" s="298">
        <v>35410</v>
      </c>
      <c r="B399" s="121" t="s">
        <v>186</v>
      </c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</row>
    <row r="400" spans="1:12" x14ac:dyDescent="0.25">
      <c r="A400" s="298">
        <v>35420</v>
      </c>
      <c r="B400" s="121" t="s">
        <v>188</v>
      </c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</row>
    <row r="401" spans="1:12" x14ac:dyDescent="0.25">
      <c r="A401" s="298">
        <v>35430</v>
      </c>
      <c r="B401" s="121" t="s">
        <v>190</v>
      </c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</row>
    <row r="402" spans="1:12" x14ac:dyDescent="0.25">
      <c r="A402" s="298">
        <v>35440</v>
      </c>
      <c r="B402" s="121" t="s">
        <v>192</v>
      </c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</row>
    <row r="403" spans="1:12" x14ac:dyDescent="0.25">
      <c r="A403" s="298">
        <v>35450</v>
      </c>
      <c r="B403" s="121" t="s">
        <v>194</v>
      </c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</row>
    <row r="404" spans="1:12" x14ac:dyDescent="0.25">
      <c r="A404" s="298">
        <v>35460</v>
      </c>
      <c r="B404" s="121" t="s">
        <v>196</v>
      </c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</row>
    <row r="405" spans="1:12" x14ac:dyDescent="0.25">
      <c r="A405" s="298">
        <v>35470</v>
      </c>
      <c r="B405" s="121" t="s">
        <v>198</v>
      </c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</row>
    <row r="406" spans="1:12" x14ac:dyDescent="0.25">
      <c r="A406" s="298">
        <v>35500</v>
      </c>
      <c r="B406" s="121" t="s">
        <v>200</v>
      </c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</row>
    <row r="407" spans="1:12" x14ac:dyDescent="0.25">
      <c r="A407" s="298">
        <v>35600</v>
      </c>
      <c r="B407" s="121" t="s">
        <v>202</v>
      </c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</row>
    <row r="408" spans="1:12" x14ac:dyDescent="0.25">
      <c r="A408" s="117">
        <v>36</v>
      </c>
      <c r="B408" s="118" t="s">
        <v>204</v>
      </c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</row>
    <row r="409" spans="1:12" x14ac:dyDescent="0.25">
      <c r="A409" s="298">
        <v>36100</v>
      </c>
      <c r="B409" s="121" t="s">
        <v>205</v>
      </c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</row>
    <row r="410" spans="1:12" x14ac:dyDescent="0.25">
      <c r="A410" s="298">
        <v>36200</v>
      </c>
      <c r="B410" s="121" t="s">
        <v>206</v>
      </c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</row>
    <row r="411" spans="1:12" x14ac:dyDescent="0.25">
      <c r="A411" s="298">
        <v>36300</v>
      </c>
      <c r="B411" s="121" t="s">
        <v>207</v>
      </c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</row>
    <row r="412" spans="1:12" x14ac:dyDescent="0.25">
      <c r="A412" s="298">
        <v>36400</v>
      </c>
      <c r="B412" s="121" t="s">
        <v>208</v>
      </c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</row>
    <row r="413" spans="1:12" x14ac:dyDescent="0.25">
      <c r="A413" s="298">
        <v>36500</v>
      </c>
      <c r="B413" s="121" t="s">
        <v>209</v>
      </c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</row>
    <row r="414" spans="1:12" x14ac:dyDescent="0.25">
      <c r="A414" s="298">
        <v>36600</v>
      </c>
      <c r="B414" s="121" t="s">
        <v>210</v>
      </c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</row>
    <row r="415" spans="1:12" x14ac:dyDescent="0.25">
      <c r="A415" s="298">
        <v>36700</v>
      </c>
      <c r="B415" s="121" t="s">
        <v>759</v>
      </c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</row>
    <row r="416" spans="1:12" x14ac:dyDescent="0.25">
      <c r="A416" s="298">
        <v>36800</v>
      </c>
      <c r="B416" s="121" t="s">
        <v>760</v>
      </c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</row>
    <row r="417" spans="1:12" ht="30" x14ac:dyDescent="0.25">
      <c r="A417" s="298">
        <v>36900</v>
      </c>
      <c r="B417" s="121" t="s">
        <v>920</v>
      </c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</row>
    <row r="418" spans="1:12" x14ac:dyDescent="0.25">
      <c r="A418" s="297">
        <v>2</v>
      </c>
      <c r="B418" s="118" t="s">
        <v>211</v>
      </c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</row>
    <row r="419" spans="1:12" x14ac:dyDescent="0.25">
      <c r="A419" s="117">
        <v>37</v>
      </c>
      <c r="B419" s="118" t="s">
        <v>213</v>
      </c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</row>
    <row r="420" spans="1:12" x14ac:dyDescent="0.25">
      <c r="A420" s="297">
        <v>371</v>
      </c>
      <c r="B420" s="118" t="s">
        <v>214</v>
      </c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</row>
    <row r="421" spans="1:12" x14ac:dyDescent="0.25">
      <c r="A421" s="298">
        <v>37110</v>
      </c>
      <c r="B421" s="121" t="s">
        <v>128</v>
      </c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</row>
    <row r="422" spans="1:12" x14ac:dyDescent="0.25">
      <c r="A422" s="298">
        <v>37120</v>
      </c>
      <c r="B422" s="121" t="s">
        <v>129</v>
      </c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</row>
    <row r="423" spans="1:12" x14ac:dyDescent="0.25">
      <c r="A423" s="297">
        <v>372</v>
      </c>
      <c r="B423" s="118" t="s">
        <v>144</v>
      </c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</row>
    <row r="424" spans="1:12" x14ac:dyDescent="0.25">
      <c r="A424" s="298">
        <v>37210</v>
      </c>
      <c r="B424" s="121" t="s">
        <v>128</v>
      </c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</row>
    <row r="425" spans="1:12" x14ac:dyDescent="0.25">
      <c r="A425" s="298">
        <v>37220</v>
      </c>
      <c r="B425" s="121" t="s">
        <v>129</v>
      </c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</row>
    <row r="426" spans="1:12" x14ac:dyDescent="0.25">
      <c r="A426" s="297">
        <v>373</v>
      </c>
      <c r="B426" s="118" t="s">
        <v>215</v>
      </c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</row>
    <row r="427" spans="1:12" x14ac:dyDescent="0.25">
      <c r="A427" s="297">
        <v>3731</v>
      </c>
      <c r="B427" s="118" t="s">
        <v>155</v>
      </c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</row>
    <row r="428" spans="1:12" x14ac:dyDescent="0.25">
      <c r="A428" s="120">
        <v>37311</v>
      </c>
      <c r="B428" s="121" t="s">
        <v>156</v>
      </c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</row>
    <row r="429" spans="1:12" x14ac:dyDescent="0.25">
      <c r="A429" s="298">
        <v>37312</v>
      </c>
      <c r="B429" s="121" t="s">
        <v>157</v>
      </c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</row>
    <row r="430" spans="1:12" x14ac:dyDescent="0.25">
      <c r="A430" s="298">
        <v>37313</v>
      </c>
      <c r="B430" s="121" t="s">
        <v>158</v>
      </c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</row>
    <row r="431" spans="1:12" x14ac:dyDescent="0.25">
      <c r="A431" s="298">
        <v>37314</v>
      </c>
      <c r="B431" s="121" t="s">
        <v>159</v>
      </c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</row>
    <row r="432" spans="1:12" x14ac:dyDescent="0.25">
      <c r="A432" s="298">
        <v>37315</v>
      </c>
      <c r="B432" s="121" t="s">
        <v>160</v>
      </c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</row>
    <row r="433" spans="1:12" x14ac:dyDescent="0.25">
      <c r="A433" s="297">
        <v>3732</v>
      </c>
      <c r="B433" s="253" t="s">
        <v>753</v>
      </c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</row>
    <row r="434" spans="1:12" x14ac:dyDescent="0.25">
      <c r="A434" s="120">
        <v>37321</v>
      </c>
      <c r="B434" s="121" t="s">
        <v>156</v>
      </c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</row>
    <row r="435" spans="1:12" x14ac:dyDescent="0.25">
      <c r="A435" s="120">
        <v>37323</v>
      </c>
      <c r="B435" s="121" t="s">
        <v>159</v>
      </c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</row>
    <row r="436" spans="1:12" x14ac:dyDescent="0.25">
      <c r="A436" s="120">
        <v>37324</v>
      </c>
      <c r="B436" s="121" t="s">
        <v>160</v>
      </c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</row>
    <row r="437" spans="1:12" x14ac:dyDescent="0.25">
      <c r="A437" s="120">
        <v>37330</v>
      </c>
      <c r="B437" s="121" t="s">
        <v>216</v>
      </c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</row>
    <row r="438" spans="1:12" x14ac:dyDescent="0.25">
      <c r="A438" s="117">
        <v>39</v>
      </c>
      <c r="B438" s="118" t="s">
        <v>217</v>
      </c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</row>
    <row r="439" spans="1:12" x14ac:dyDescent="0.25">
      <c r="A439" s="330">
        <v>391</v>
      </c>
      <c r="B439" s="224" t="s">
        <v>218</v>
      </c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</row>
    <row r="440" spans="1:12" x14ac:dyDescent="0.25">
      <c r="A440" s="297">
        <v>392</v>
      </c>
      <c r="B440" s="118" t="s">
        <v>219</v>
      </c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</row>
    <row r="441" spans="1:12" x14ac:dyDescent="0.25">
      <c r="A441" s="298">
        <v>39201</v>
      </c>
      <c r="B441" s="121" t="s">
        <v>221</v>
      </c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</row>
    <row r="442" spans="1:12" x14ac:dyDescent="0.25">
      <c r="A442" s="298">
        <v>39202</v>
      </c>
      <c r="B442" s="121" t="s">
        <v>222</v>
      </c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</row>
    <row r="443" spans="1:12" x14ac:dyDescent="0.25">
      <c r="A443" s="298">
        <v>39203</v>
      </c>
      <c r="B443" s="121" t="s">
        <v>224</v>
      </c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</row>
    <row r="444" spans="1:12" x14ac:dyDescent="0.25">
      <c r="A444" s="298">
        <v>39204</v>
      </c>
      <c r="B444" s="121" t="s">
        <v>222</v>
      </c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</row>
    <row r="445" spans="1:12" x14ac:dyDescent="0.25">
      <c r="A445" s="298">
        <v>39205</v>
      </c>
      <c r="B445" s="121" t="s">
        <v>801</v>
      </c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</row>
    <row r="446" spans="1:12" x14ac:dyDescent="0.25">
      <c r="A446" s="298">
        <v>39206</v>
      </c>
      <c r="B446" s="121" t="s">
        <v>222</v>
      </c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</row>
    <row r="447" spans="1:12" x14ac:dyDescent="0.25">
      <c r="A447" s="298">
        <v>39207</v>
      </c>
      <c r="B447" s="121" t="s">
        <v>227</v>
      </c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</row>
    <row r="448" spans="1:12" x14ac:dyDescent="0.25">
      <c r="A448" s="298">
        <v>39208</v>
      </c>
      <c r="B448" s="121" t="s">
        <v>222</v>
      </c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</row>
    <row r="449" spans="1:12" x14ac:dyDescent="0.25">
      <c r="A449" s="298">
        <v>39209</v>
      </c>
      <c r="B449" s="121" t="s">
        <v>229</v>
      </c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</row>
    <row r="450" spans="1:12" x14ac:dyDescent="0.25">
      <c r="A450" s="298">
        <v>39210</v>
      </c>
      <c r="B450" s="121" t="s">
        <v>222</v>
      </c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</row>
    <row r="451" spans="1:12" x14ac:dyDescent="0.25">
      <c r="A451" s="298">
        <v>39211</v>
      </c>
      <c r="B451" s="121" t="s">
        <v>231</v>
      </c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</row>
    <row r="452" spans="1:12" x14ac:dyDescent="0.25">
      <c r="A452" s="298">
        <v>39212</v>
      </c>
      <c r="B452" s="121" t="s">
        <v>222</v>
      </c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</row>
    <row r="453" spans="1:12" x14ac:dyDescent="0.25">
      <c r="A453" s="298">
        <v>39213</v>
      </c>
      <c r="B453" s="121" t="s">
        <v>233</v>
      </c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</row>
    <row r="454" spans="1:12" x14ac:dyDescent="0.25">
      <c r="A454" s="298">
        <v>39214</v>
      </c>
      <c r="B454" s="121" t="s">
        <v>235</v>
      </c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</row>
    <row r="455" spans="1:12" x14ac:dyDescent="0.25">
      <c r="A455" s="298">
        <v>39215</v>
      </c>
      <c r="B455" s="121" t="s">
        <v>222</v>
      </c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</row>
    <row r="456" spans="1:12" x14ac:dyDescent="0.25">
      <c r="A456" s="298">
        <v>39216</v>
      </c>
      <c r="B456" s="121" t="s">
        <v>237</v>
      </c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</row>
    <row r="457" spans="1:12" x14ac:dyDescent="0.25">
      <c r="A457" s="298">
        <v>39217</v>
      </c>
      <c r="B457" s="121" t="s">
        <v>239</v>
      </c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</row>
    <row r="458" spans="1:12" x14ac:dyDescent="0.25">
      <c r="A458" s="297">
        <v>393</v>
      </c>
      <c r="B458" s="118" t="s">
        <v>240</v>
      </c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</row>
    <row r="459" spans="1:12" x14ac:dyDescent="0.25">
      <c r="A459" s="298">
        <v>39301</v>
      </c>
      <c r="B459" s="121" t="s">
        <v>242</v>
      </c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</row>
    <row r="460" spans="1:12" x14ac:dyDescent="0.25">
      <c r="A460" s="298">
        <v>39302</v>
      </c>
      <c r="B460" s="121" t="s">
        <v>222</v>
      </c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</row>
    <row r="461" spans="1:12" x14ac:dyDescent="0.25">
      <c r="A461" s="298">
        <v>39303</v>
      </c>
      <c r="B461" s="121" t="s">
        <v>244</v>
      </c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</row>
    <row r="462" spans="1:12" x14ac:dyDescent="0.25">
      <c r="A462" s="298">
        <v>39304</v>
      </c>
      <c r="B462" s="121" t="s">
        <v>222</v>
      </c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</row>
    <row r="463" spans="1:12" x14ac:dyDescent="0.25">
      <c r="A463" s="152">
        <v>394</v>
      </c>
      <c r="B463" s="153" t="s">
        <v>815</v>
      </c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</row>
    <row r="464" spans="1:12" x14ac:dyDescent="0.25">
      <c r="A464" s="120">
        <v>39401</v>
      </c>
      <c r="B464" s="157" t="s">
        <v>816</v>
      </c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</row>
    <row r="465" spans="1:12" x14ac:dyDescent="0.25">
      <c r="A465" s="120">
        <v>39402</v>
      </c>
      <c r="B465" s="157" t="s">
        <v>817</v>
      </c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</row>
    <row r="466" spans="1:12" x14ac:dyDescent="0.25">
      <c r="A466" s="120">
        <v>39403</v>
      </c>
      <c r="B466" s="157" t="s">
        <v>818</v>
      </c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</row>
    <row r="467" spans="1:12" ht="30" x14ac:dyDescent="0.25">
      <c r="A467" s="120">
        <v>39404</v>
      </c>
      <c r="B467" s="157" t="s">
        <v>819</v>
      </c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</row>
    <row r="468" spans="1:12" x14ac:dyDescent="0.25">
      <c r="A468" s="120">
        <v>39405</v>
      </c>
      <c r="B468" s="157" t="s">
        <v>820</v>
      </c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</row>
    <row r="469" spans="1:12" x14ac:dyDescent="0.25">
      <c r="A469" s="297">
        <v>3</v>
      </c>
      <c r="B469" s="118" t="s">
        <v>1337</v>
      </c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</row>
    <row r="470" spans="1:12" x14ac:dyDescent="0.25">
      <c r="A470" s="297">
        <v>4</v>
      </c>
      <c r="B470" s="118" t="s">
        <v>246</v>
      </c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</row>
    <row r="471" spans="1:12" x14ac:dyDescent="0.25">
      <c r="A471" s="117">
        <v>41</v>
      </c>
      <c r="B471" s="118" t="s">
        <v>247</v>
      </c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</row>
    <row r="472" spans="1:12" x14ac:dyDescent="0.25">
      <c r="A472" s="297">
        <v>411</v>
      </c>
      <c r="B472" s="118" t="s">
        <v>248</v>
      </c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</row>
    <row r="473" spans="1:12" x14ac:dyDescent="0.25">
      <c r="A473" s="297">
        <v>4111</v>
      </c>
      <c r="B473" s="118" t="s">
        <v>132</v>
      </c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</row>
    <row r="474" spans="1:12" x14ac:dyDescent="0.25">
      <c r="A474" s="298">
        <v>41111</v>
      </c>
      <c r="B474" s="121" t="s">
        <v>249</v>
      </c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</row>
    <row r="475" spans="1:12" x14ac:dyDescent="0.25">
      <c r="A475" s="298">
        <v>41112</v>
      </c>
      <c r="B475" s="121" t="s">
        <v>250</v>
      </c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</row>
    <row r="476" spans="1:12" x14ac:dyDescent="0.25">
      <c r="A476" s="298">
        <v>41113</v>
      </c>
      <c r="B476" s="121" t="s">
        <v>251</v>
      </c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</row>
    <row r="477" spans="1:12" x14ac:dyDescent="0.25">
      <c r="A477" s="297">
        <v>4112</v>
      </c>
      <c r="B477" s="118" t="s">
        <v>138</v>
      </c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</row>
    <row r="478" spans="1:12" x14ac:dyDescent="0.25">
      <c r="A478" s="298">
        <v>41121</v>
      </c>
      <c r="B478" s="121" t="s">
        <v>249</v>
      </c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</row>
    <row r="479" spans="1:12" x14ac:dyDescent="0.25">
      <c r="A479" s="298">
        <v>41122</v>
      </c>
      <c r="B479" s="121" t="s">
        <v>250</v>
      </c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</row>
    <row r="480" spans="1:12" x14ac:dyDescent="0.25">
      <c r="A480" s="298">
        <v>41123</v>
      </c>
      <c r="B480" s="121" t="s">
        <v>251</v>
      </c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</row>
    <row r="481" spans="1:12" x14ac:dyDescent="0.25">
      <c r="A481" s="297">
        <v>412</v>
      </c>
      <c r="B481" s="118" t="s">
        <v>252</v>
      </c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</row>
    <row r="482" spans="1:12" x14ac:dyDescent="0.25">
      <c r="A482" s="297">
        <v>4121</v>
      </c>
      <c r="B482" s="118" t="s">
        <v>132</v>
      </c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</row>
    <row r="483" spans="1:12" x14ac:dyDescent="0.25">
      <c r="A483" s="298">
        <v>41211</v>
      </c>
      <c r="B483" s="121" t="s">
        <v>253</v>
      </c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</row>
    <row r="484" spans="1:12" x14ac:dyDescent="0.25">
      <c r="A484" s="298">
        <v>41212</v>
      </c>
      <c r="B484" s="121" t="s">
        <v>157</v>
      </c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</row>
    <row r="485" spans="1:12" x14ac:dyDescent="0.25">
      <c r="A485" s="298">
        <v>41213</v>
      </c>
      <c r="B485" s="121" t="s">
        <v>254</v>
      </c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</row>
    <row r="486" spans="1:12" x14ac:dyDescent="0.25">
      <c r="A486" s="298">
        <v>41214</v>
      </c>
      <c r="B486" s="121" t="s">
        <v>255</v>
      </c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</row>
    <row r="487" spans="1:12" x14ac:dyDescent="0.25">
      <c r="A487" s="298">
        <v>41215</v>
      </c>
      <c r="B487" s="121" t="s">
        <v>256</v>
      </c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</row>
    <row r="488" spans="1:12" x14ac:dyDescent="0.25">
      <c r="A488" s="298">
        <v>41216</v>
      </c>
      <c r="B488" s="121" t="s">
        <v>257</v>
      </c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</row>
    <row r="489" spans="1:12" x14ac:dyDescent="0.25">
      <c r="A489" s="298">
        <v>41217</v>
      </c>
      <c r="B489" s="121" t="s">
        <v>258</v>
      </c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</row>
    <row r="490" spans="1:12" x14ac:dyDescent="0.25">
      <c r="A490" s="297">
        <v>4122</v>
      </c>
      <c r="B490" s="118" t="s">
        <v>138</v>
      </c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</row>
    <row r="491" spans="1:12" x14ac:dyDescent="0.25">
      <c r="A491" s="298">
        <v>41221</v>
      </c>
      <c r="B491" s="121" t="s">
        <v>259</v>
      </c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</row>
    <row r="492" spans="1:12" x14ac:dyDescent="0.25">
      <c r="A492" s="298">
        <v>41222</v>
      </c>
      <c r="B492" s="121" t="s">
        <v>260</v>
      </c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</row>
    <row r="493" spans="1:12" x14ac:dyDescent="0.25">
      <c r="A493" s="298">
        <v>41223</v>
      </c>
      <c r="B493" s="121" t="s">
        <v>261</v>
      </c>
      <c r="C493" s="108"/>
      <c r="D493" s="108"/>
      <c r="E493" s="108"/>
      <c r="F493" s="108"/>
      <c r="G493" s="251"/>
      <c r="H493" s="252"/>
      <c r="I493" s="108"/>
      <c r="J493" s="108"/>
      <c r="K493" s="108"/>
      <c r="L493" s="108"/>
    </row>
    <row r="494" spans="1:12" x14ac:dyDescent="0.25">
      <c r="A494" s="298">
        <v>41224</v>
      </c>
      <c r="B494" s="121" t="s">
        <v>262</v>
      </c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</row>
    <row r="495" spans="1:12" x14ac:dyDescent="0.25">
      <c r="A495" s="298">
        <v>41225</v>
      </c>
      <c r="B495" s="157" t="s">
        <v>814</v>
      </c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</row>
    <row r="496" spans="1:12" x14ac:dyDescent="0.25">
      <c r="A496" s="297">
        <v>413</v>
      </c>
      <c r="B496" s="118" t="s">
        <v>265</v>
      </c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</row>
    <row r="497" spans="1:12" x14ac:dyDescent="0.25">
      <c r="A497" s="120">
        <v>41310</v>
      </c>
      <c r="B497" s="121" t="s">
        <v>266</v>
      </c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</row>
    <row r="498" spans="1:12" x14ac:dyDescent="0.25">
      <c r="A498" s="334">
        <v>413101</v>
      </c>
      <c r="B498" s="254" t="s">
        <v>691</v>
      </c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</row>
    <row r="499" spans="1:12" x14ac:dyDescent="0.25">
      <c r="A499" s="334">
        <v>413102</v>
      </c>
      <c r="B499" s="254" t="s">
        <v>692</v>
      </c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</row>
    <row r="500" spans="1:12" x14ac:dyDescent="0.25">
      <c r="A500" s="334">
        <v>413103</v>
      </c>
      <c r="B500" s="254" t="s">
        <v>693</v>
      </c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</row>
    <row r="501" spans="1:12" x14ac:dyDescent="0.25">
      <c r="A501" s="334">
        <v>413104</v>
      </c>
      <c r="B501" s="254" t="s">
        <v>694</v>
      </c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</row>
    <row r="502" spans="1:12" x14ac:dyDescent="0.25">
      <c r="A502" s="298">
        <v>41320</v>
      </c>
      <c r="B502" s="121" t="s">
        <v>267</v>
      </c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</row>
    <row r="503" spans="1:12" x14ac:dyDescent="0.25">
      <c r="A503" s="299">
        <v>413201</v>
      </c>
      <c r="B503" s="157" t="s">
        <v>695</v>
      </c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</row>
    <row r="504" spans="1:12" x14ac:dyDescent="0.25">
      <c r="A504" s="299">
        <v>413202</v>
      </c>
      <c r="B504" s="157" t="s">
        <v>696</v>
      </c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</row>
    <row r="505" spans="1:12" x14ac:dyDescent="0.25">
      <c r="A505" s="299">
        <v>413203</v>
      </c>
      <c r="B505" s="157" t="s">
        <v>697</v>
      </c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</row>
    <row r="506" spans="1:12" x14ac:dyDescent="0.25">
      <c r="A506" s="299">
        <v>413204</v>
      </c>
      <c r="B506" s="157" t="s">
        <v>698</v>
      </c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</row>
    <row r="507" spans="1:12" x14ac:dyDescent="0.25">
      <c r="A507" s="299">
        <v>413205</v>
      </c>
      <c r="B507" s="157" t="s">
        <v>699</v>
      </c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</row>
    <row r="508" spans="1:12" x14ac:dyDescent="0.25">
      <c r="A508" s="299">
        <v>413206</v>
      </c>
      <c r="B508" s="157" t="s">
        <v>700</v>
      </c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</row>
    <row r="509" spans="1:12" x14ac:dyDescent="0.25">
      <c r="A509" s="299">
        <v>413207</v>
      </c>
      <c r="B509" s="157" t="s">
        <v>701</v>
      </c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</row>
    <row r="510" spans="1:12" x14ac:dyDescent="0.25">
      <c r="A510" s="299">
        <v>413208</v>
      </c>
      <c r="B510" s="157" t="s">
        <v>702</v>
      </c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</row>
    <row r="511" spans="1:12" x14ac:dyDescent="0.25">
      <c r="A511" s="299">
        <v>413209</v>
      </c>
      <c r="B511" s="157" t="s">
        <v>703</v>
      </c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</row>
    <row r="512" spans="1:12" x14ac:dyDescent="0.25">
      <c r="A512" s="299">
        <v>413210</v>
      </c>
      <c r="B512" s="157" t="s">
        <v>704</v>
      </c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</row>
    <row r="513" spans="1:12" x14ac:dyDescent="0.25">
      <c r="A513" s="299">
        <v>413211</v>
      </c>
      <c r="B513" s="157" t="s">
        <v>705</v>
      </c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</row>
    <row r="514" spans="1:12" x14ac:dyDescent="0.25">
      <c r="A514" s="299">
        <v>413212</v>
      </c>
      <c r="B514" s="157" t="s">
        <v>706</v>
      </c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</row>
    <row r="515" spans="1:12" x14ac:dyDescent="0.25">
      <c r="A515" s="299">
        <v>413213</v>
      </c>
      <c r="B515" s="157" t="s">
        <v>707</v>
      </c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</row>
    <row r="516" spans="1:12" x14ac:dyDescent="0.25">
      <c r="A516" s="298">
        <v>41330</v>
      </c>
      <c r="B516" s="121" t="s">
        <v>268</v>
      </c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</row>
    <row r="517" spans="1:12" x14ac:dyDescent="0.25">
      <c r="A517" s="298">
        <v>41340</v>
      </c>
      <c r="B517" s="121" t="s">
        <v>269</v>
      </c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</row>
    <row r="518" spans="1:12" x14ac:dyDescent="0.25">
      <c r="A518" s="298">
        <v>41350</v>
      </c>
      <c r="B518" s="121" t="s">
        <v>270</v>
      </c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</row>
    <row r="519" spans="1:12" x14ac:dyDescent="0.25">
      <c r="A519" s="297">
        <v>4136</v>
      </c>
      <c r="B519" s="118" t="s">
        <v>762</v>
      </c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</row>
    <row r="520" spans="1:12" x14ac:dyDescent="0.25">
      <c r="A520" s="298">
        <v>41361</v>
      </c>
      <c r="B520" s="121" t="s">
        <v>271</v>
      </c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</row>
    <row r="521" spans="1:12" x14ac:dyDescent="0.25">
      <c r="A521" s="298">
        <v>41362</v>
      </c>
      <c r="B521" s="121" t="s">
        <v>272</v>
      </c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</row>
    <row r="522" spans="1:12" x14ac:dyDescent="0.25">
      <c r="A522" s="298">
        <v>41363</v>
      </c>
      <c r="B522" s="255" t="s">
        <v>776</v>
      </c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</row>
    <row r="523" spans="1:12" x14ac:dyDescent="0.25">
      <c r="A523" s="298">
        <v>41364</v>
      </c>
      <c r="B523" s="144" t="s">
        <v>802</v>
      </c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</row>
    <row r="524" spans="1:12" x14ac:dyDescent="0.25">
      <c r="A524" s="298">
        <v>41365</v>
      </c>
      <c r="B524" s="144" t="s">
        <v>803</v>
      </c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</row>
    <row r="525" spans="1:12" x14ac:dyDescent="0.25">
      <c r="A525" s="298">
        <v>41366</v>
      </c>
      <c r="B525" s="144" t="s">
        <v>804</v>
      </c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</row>
    <row r="526" spans="1:12" x14ac:dyDescent="0.25">
      <c r="A526" s="297">
        <v>414</v>
      </c>
      <c r="B526" s="118" t="s">
        <v>273</v>
      </c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</row>
    <row r="527" spans="1:12" x14ac:dyDescent="0.25">
      <c r="A527" s="298">
        <v>41410</v>
      </c>
      <c r="B527" s="121" t="s">
        <v>274</v>
      </c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</row>
    <row r="528" spans="1:12" x14ac:dyDescent="0.25">
      <c r="A528" s="298">
        <v>41420</v>
      </c>
      <c r="B528" s="121" t="s">
        <v>275</v>
      </c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</row>
    <row r="529" spans="1:12" x14ac:dyDescent="0.25">
      <c r="A529" s="298">
        <v>41430</v>
      </c>
      <c r="B529" s="121" t="s">
        <v>276</v>
      </c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</row>
    <row r="530" spans="1:12" x14ac:dyDescent="0.25">
      <c r="A530" s="298">
        <v>41440</v>
      </c>
      <c r="B530" s="121" t="s">
        <v>277</v>
      </c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</row>
    <row r="531" spans="1:12" x14ac:dyDescent="0.25">
      <c r="A531" s="298">
        <v>41450</v>
      </c>
      <c r="B531" s="121" t="s">
        <v>278</v>
      </c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</row>
    <row r="532" spans="1:12" x14ac:dyDescent="0.25">
      <c r="A532" s="117">
        <v>42</v>
      </c>
      <c r="B532" s="118" t="s">
        <v>279</v>
      </c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</row>
    <row r="533" spans="1:12" x14ac:dyDescent="0.25">
      <c r="A533" s="297">
        <v>421</v>
      </c>
      <c r="B533" s="118" t="s">
        <v>280</v>
      </c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</row>
    <row r="534" spans="1:12" x14ac:dyDescent="0.25">
      <c r="A534" s="297">
        <v>4211</v>
      </c>
      <c r="B534" s="118" t="s">
        <v>132</v>
      </c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</row>
    <row r="535" spans="1:12" x14ac:dyDescent="0.25">
      <c r="A535" s="120">
        <v>42111</v>
      </c>
      <c r="B535" s="121" t="s">
        <v>249</v>
      </c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</row>
    <row r="536" spans="1:12" x14ac:dyDescent="0.25">
      <c r="A536" s="120">
        <v>42112</v>
      </c>
      <c r="B536" s="121" t="s">
        <v>250</v>
      </c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</row>
    <row r="537" spans="1:12" x14ac:dyDescent="0.25">
      <c r="A537" s="120">
        <v>42113</v>
      </c>
      <c r="B537" s="121" t="s">
        <v>251</v>
      </c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</row>
    <row r="538" spans="1:12" x14ac:dyDescent="0.25">
      <c r="A538" s="300">
        <v>4212</v>
      </c>
      <c r="B538" s="153" t="s">
        <v>138</v>
      </c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</row>
    <row r="539" spans="1:12" x14ac:dyDescent="0.25">
      <c r="A539" s="120">
        <v>42121</v>
      </c>
      <c r="B539" s="121" t="s">
        <v>249</v>
      </c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</row>
    <row r="540" spans="1:12" x14ac:dyDescent="0.25">
      <c r="A540" s="120">
        <v>42122</v>
      </c>
      <c r="B540" s="121" t="s">
        <v>250</v>
      </c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</row>
    <row r="541" spans="1:12" x14ac:dyDescent="0.25">
      <c r="A541" s="120">
        <v>42123</v>
      </c>
      <c r="B541" s="121" t="s">
        <v>251</v>
      </c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</row>
    <row r="542" spans="1:12" x14ac:dyDescent="0.25">
      <c r="A542" s="297">
        <v>422</v>
      </c>
      <c r="B542" s="118" t="s">
        <v>215</v>
      </c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</row>
    <row r="543" spans="1:12" x14ac:dyDescent="0.25">
      <c r="A543" s="297">
        <v>4221</v>
      </c>
      <c r="B543" s="118" t="s">
        <v>132</v>
      </c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</row>
    <row r="544" spans="1:12" x14ac:dyDescent="0.25">
      <c r="A544" s="298">
        <v>42211</v>
      </c>
      <c r="B544" s="121" t="s">
        <v>253</v>
      </c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</row>
    <row r="545" spans="1:12" x14ac:dyDescent="0.25">
      <c r="A545" s="298">
        <v>42212</v>
      </c>
      <c r="B545" s="121" t="s">
        <v>281</v>
      </c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</row>
    <row r="546" spans="1:12" x14ac:dyDescent="0.25">
      <c r="A546" s="298">
        <v>42213</v>
      </c>
      <c r="B546" s="121" t="s">
        <v>254</v>
      </c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</row>
    <row r="547" spans="1:12" x14ac:dyDescent="0.25">
      <c r="A547" s="298">
        <v>42214</v>
      </c>
      <c r="B547" s="121" t="s">
        <v>255</v>
      </c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</row>
    <row r="548" spans="1:12" x14ac:dyDescent="0.25">
      <c r="A548" s="298">
        <v>42215</v>
      </c>
      <c r="B548" s="121" t="s">
        <v>256</v>
      </c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</row>
    <row r="549" spans="1:12" x14ac:dyDescent="0.25">
      <c r="A549" s="298">
        <v>42216</v>
      </c>
      <c r="B549" s="121" t="s">
        <v>257</v>
      </c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</row>
    <row r="550" spans="1:12" x14ac:dyDescent="0.25">
      <c r="A550" s="298">
        <v>42217</v>
      </c>
      <c r="B550" s="121" t="s">
        <v>258</v>
      </c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</row>
    <row r="551" spans="1:12" x14ac:dyDescent="0.25">
      <c r="A551" s="297">
        <v>4222</v>
      </c>
      <c r="B551" s="118" t="s">
        <v>138</v>
      </c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</row>
    <row r="552" spans="1:12" x14ac:dyDescent="0.25">
      <c r="A552" s="298">
        <v>42221</v>
      </c>
      <c r="B552" s="121" t="s">
        <v>282</v>
      </c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</row>
    <row r="553" spans="1:12" x14ac:dyDescent="0.25">
      <c r="A553" s="298">
        <v>42222</v>
      </c>
      <c r="B553" s="121" t="s">
        <v>283</v>
      </c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</row>
    <row r="554" spans="1:12" x14ac:dyDescent="0.25">
      <c r="A554" s="298">
        <v>42223</v>
      </c>
      <c r="B554" s="121" t="s">
        <v>261</v>
      </c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</row>
    <row r="555" spans="1:12" x14ac:dyDescent="0.25">
      <c r="A555" s="298">
        <v>42224</v>
      </c>
      <c r="B555" s="121" t="s">
        <v>262</v>
      </c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</row>
    <row r="556" spans="1:12" x14ac:dyDescent="0.25">
      <c r="A556" s="298">
        <v>42225</v>
      </c>
      <c r="B556" s="121" t="s">
        <v>263</v>
      </c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</row>
    <row r="557" spans="1:12" x14ac:dyDescent="0.25">
      <c r="A557" s="298">
        <v>42226</v>
      </c>
      <c r="B557" s="121" t="s">
        <v>264</v>
      </c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</row>
    <row r="558" spans="1:12" x14ac:dyDescent="0.25">
      <c r="A558" s="301">
        <v>42227</v>
      </c>
      <c r="B558" s="256" t="s">
        <v>748</v>
      </c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</row>
    <row r="559" spans="1:12" x14ac:dyDescent="0.25">
      <c r="A559" s="107">
        <v>42228</v>
      </c>
      <c r="B559" s="257" t="s">
        <v>805</v>
      </c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</row>
    <row r="560" spans="1:12" x14ac:dyDescent="0.25">
      <c r="A560" s="301">
        <v>42229</v>
      </c>
      <c r="B560" s="257" t="s">
        <v>806</v>
      </c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</row>
    <row r="561" spans="1:12" x14ac:dyDescent="0.25">
      <c r="A561" s="301">
        <v>42230</v>
      </c>
      <c r="B561" s="257" t="s">
        <v>807</v>
      </c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</row>
    <row r="562" spans="1:12" x14ac:dyDescent="0.25">
      <c r="A562" s="115">
        <v>42231</v>
      </c>
      <c r="B562" s="257" t="s">
        <v>777</v>
      </c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</row>
    <row r="563" spans="1:12" x14ac:dyDescent="0.25">
      <c r="A563" s="297">
        <v>5</v>
      </c>
      <c r="B563" s="118" t="s">
        <v>284</v>
      </c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</row>
    <row r="564" spans="1:12" x14ac:dyDescent="0.25">
      <c r="A564" s="117">
        <v>51</v>
      </c>
      <c r="B564" s="118" t="s">
        <v>285</v>
      </c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</row>
    <row r="565" spans="1:12" ht="30" x14ac:dyDescent="0.25">
      <c r="A565" s="302">
        <v>511</v>
      </c>
      <c r="B565" s="227" t="s">
        <v>761</v>
      </c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</row>
    <row r="566" spans="1:12" x14ac:dyDescent="0.25">
      <c r="A566" s="120">
        <v>51101</v>
      </c>
      <c r="B566" s="157" t="s">
        <v>808</v>
      </c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</row>
    <row r="567" spans="1:12" x14ac:dyDescent="0.25">
      <c r="A567" s="120">
        <v>51102</v>
      </c>
      <c r="B567" s="157" t="s">
        <v>809</v>
      </c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</row>
    <row r="568" spans="1:12" x14ac:dyDescent="0.25">
      <c r="A568" s="120">
        <v>51103</v>
      </c>
      <c r="B568" s="157" t="s">
        <v>810</v>
      </c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</row>
    <row r="569" spans="1:12" x14ac:dyDescent="0.25">
      <c r="A569" s="120">
        <v>51104</v>
      </c>
      <c r="B569" s="157" t="s">
        <v>811</v>
      </c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</row>
    <row r="570" spans="1:12" x14ac:dyDescent="0.25">
      <c r="A570" s="120">
        <v>51105</v>
      </c>
      <c r="B570" s="157" t="s">
        <v>812</v>
      </c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</row>
    <row r="571" spans="1:12" x14ac:dyDescent="0.25">
      <c r="A571" s="120">
        <v>51106</v>
      </c>
      <c r="B571" s="157" t="s">
        <v>813</v>
      </c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</row>
    <row r="572" spans="1:12" x14ac:dyDescent="0.25">
      <c r="A572" s="297">
        <v>512</v>
      </c>
      <c r="B572" s="118" t="s">
        <v>286</v>
      </c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</row>
    <row r="573" spans="1:12" x14ac:dyDescent="0.25">
      <c r="A573" s="298">
        <v>51210</v>
      </c>
      <c r="B573" s="121" t="s">
        <v>287</v>
      </c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</row>
    <row r="574" spans="1:12" x14ac:dyDescent="0.25">
      <c r="A574" s="298">
        <v>51220</v>
      </c>
      <c r="B574" s="121" t="s">
        <v>288</v>
      </c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</row>
    <row r="575" spans="1:12" x14ac:dyDescent="0.25">
      <c r="A575" s="298">
        <v>51230</v>
      </c>
      <c r="B575" s="121" t="s">
        <v>289</v>
      </c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</row>
    <row r="576" spans="1:12" x14ac:dyDescent="0.25">
      <c r="A576" s="298">
        <v>51300</v>
      </c>
      <c r="B576" s="121" t="s">
        <v>290</v>
      </c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</row>
    <row r="577" spans="1:12" x14ac:dyDescent="0.25">
      <c r="A577" s="156">
        <v>51400</v>
      </c>
      <c r="B577" s="157" t="s">
        <v>293</v>
      </c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</row>
    <row r="578" spans="1:12" x14ac:dyDescent="0.25">
      <c r="A578" s="298">
        <v>51500</v>
      </c>
      <c r="B578" s="121" t="s">
        <v>291</v>
      </c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</row>
    <row r="579" spans="1:12" x14ac:dyDescent="0.25">
      <c r="A579" s="298">
        <v>51600</v>
      </c>
      <c r="B579" s="121" t="s">
        <v>292</v>
      </c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left="0.97" right="0.25" top="0.37" bottom="0.25" header="0.3" footer="0.19"/>
  <pageSetup paperSize="9" scale="3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F548"/>
  <sheetViews>
    <sheetView workbookViewId="0">
      <selection activeCell="B528" sqref="B528"/>
    </sheetView>
  </sheetViews>
  <sheetFormatPr defaultRowHeight="15" x14ac:dyDescent="0.25"/>
  <cols>
    <col min="1" max="1" width="14.7109375" style="18" customWidth="1"/>
    <col min="2" max="2" width="85.28515625" style="30" customWidth="1"/>
    <col min="3" max="6" width="18.85546875" style="18" customWidth="1"/>
    <col min="7" max="16384" width="9.140625" style="18"/>
  </cols>
  <sheetData>
    <row r="1" spans="1:6" x14ac:dyDescent="0.25">
      <c r="A1" s="291"/>
      <c r="B1" s="292"/>
      <c r="C1" s="291"/>
      <c r="D1" s="291"/>
      <c r="E1" s="291"/>
      <c r="F1" s="291"/>
    </row>
    <row r="2" spans="1:6" x14ac:dyDescent="0.25">
      <c r="A2" s="469" t="s">
        <v>91</v>
      </c>
      <c r="B2" s="469"/>
      <c r="C2" s="469"/>
      <c r="D2" s="469"/>
      <c r="E2" s="469"/>
      <c r="F2" s="469"/>
    </row>
    <row r="3" spans="1:6" x14ac:dyDescent="0.25">
      <c r="A3" s="175"/>
      <c r="B3" s="293"/>
      <c r="C3" s="175"/>
      <c r="D3" s="175"/>
      <c r="E3" s="175"/>
      <c r="F3" s="175"/>
    </row>
    <row r="4" spans="1:6" ht="21" customHeight="1" x14ac:dyDescent="0.25">
      <c r="A4" s="505" t="s">
        <v>64</v>
      </c>
      <c r="B4" s="505" t="s">
        <v>80</v>
      </c>
      <c r="C4" s="503" t="s">
        <v>49</v>
      </c>
      <c r="D4" s="503"/>
      <c r="E4" s="504" t="s">
        <v>92</v>
      </c>
      <c r="F4" s="504"/>
    </row>
    <row r="5" spans="1:6" ht="25.5" customHeight="1" x14ac:dyDescent="0.25">
      <c r="A5" s="505"/>
      <c r="B5" s="505"/>
      <c r="C5" s="269" t="s">
        <v>38</v>
      </c>
      <c r="D5" s="269" t="s">
        <v>39</v>
      </c>
      <c r="E5" s="269" t="s">
        <v>38</v>
      </c>
      <c r="F5" s="269" t="s">
        <v>39</v>
      </c>
    </row>
    <row r="6" spans="1:6" x14ac:dyDescent="0.25">
      <c r="A6" s="117">
        <v>11</v>
      </c>
      <c r="B6" s="118" t="s">
        <v>926</v>
      </c>
      <c r="C6" s="106"/>
      <c r="D6" s="106"/>
      <c r="E6" s="106"/>
      <c r="F6" s="106"/>
    </row>
    <row r="7" spans="1:6" x14ac:dyDescent="0.25">
      <c r="A7" s="117">
        <v>110</v>
      </c>
      <c r="B7" s="118" t="s">
        <v>927</v>
      </c>
      <c r="C7" s="106"/>
      <c r="D7" s="106"/>
      <c r="E7" s="106"/>
      <c r="F7" s="106"/>
    </row>
    <row r="8" spans="1:6" x14ac:dyDescent="0.25">
      <c r="A8" s="117">
        <v>1100</v>
      </c>
      <c r="B8" s="118" t="s">
        <v>928</v>
      </c>
      <c r="C8" s="106"/>
      <c r="D8" s="106"/>
      <c r="E8" s="106"/>
      <c r="F8" s="106"/>
    </row>
    <row r="9" spans="1:6" ht="30" x14ac:dyDescent="0.25">
      <c r="A9" s="335">
        <v>110001</v>
      </c>
      <c r="B9" s="290" t="s">
        <v>929</v>
      </c>
      <c r="C9" s="106"/>
      <c r="D9" s="106"/>
      <c r="E9" s="106"/>
      <c r="F9" s="106"/>
    </row>
    <row r="10" spans="1:6" x14ac:dyDescent="0.25">
      <c r="A10" s="335">
        <v>110002</v>
      </c>
      <c r="B10" s="290" t="s">
        <v>930</v>
      </c>
      <c r="C10" s="106"/>
      <c r="D10" s="106"/>
      <c r="E10" s="106"/>
      <c r="F10" s="106"/>
    </row>
    <row r="11" spans="1:6" x14ac:dyDescent="0.25">
      <c r="A11" s="335">
        <v>110003</v>
      </c>
      <c r="B11" s="290" t="s">
        <v>931</v>
      </c>
      <c r="C11" s="106"/>
      <c r="D11" s="106"/>
      <c r="E11" s="106"/>
      <c r="F11" s="106"/>
    </row>
    <row r="12" spans="1:6" x14ac:dyDescent="0.25">
      <c r="A12" s="335">
        <v>110004</v>
      </c>
      <c r="B12" s="290" t="s">
        <v>932</v>
      </c>
      <c r="C12" s="106"/>
      <c r="D12" s="106"/>
      <c r="E12" s="106"/>
      <c r="F12" s="106"/>
    </row>
    <row r="13" spans="1:6" ht="45" x14ac:dyDescent="0.25">
      <c r="A13" s="335">
        <v>110005</v>
      </c>
      <c r="B13" s="164" t="s">
        <v>1191</v>
      </c>
      <c r="C13" s="106"/>
      <c r="D13" s="106"/>
      <c r="E13" s="106"/>
      <c r="F13" s="106"/>
    </row>
    <row r="14" spans="1:6" x14ac:dyDescent="0.25">
      <c r="A14" s="335">
        <v>110006</v>
      </c>
      <c r="B14" s="290" t="s">
        <v>933</v>
      </c>
      <c r="C14" s="106"/>
      <c r="D14" s="106"/>
      <c r="E14" s="106"/>
      <c r="F14" s="106"/>
    </row>
    <row r="15" spans="1:6" x14ac:dyDescent="0.25">
      <c r="A15" s="335">
        <v>110007</v>
      </c>
      <c r="B15" s="290" t="s">
        <v>934</v>
      </c>
      <c r="C15" s="106"/>
      <c r="D15" s="106"/>
      <c r="E15" s="106"/>
      <c r="F15" s="106"/>
    </row>
    <row r="16" spans="1:6" x14ac:dyDescent="0.25">
      <c r="A16" s="335">
        <v>110008</v>
      </c>
      <c r="B16" s="290" t="s">
        <v>935</v>
      </c>
      <c r="C16" s="106"/>
      <c r="D16" s="106"/>
      <c r="E16" s="106"/>
      <c r="F16" s="106"/>
    </row>
    <row r="17" spans="1:6" x14ac:dyDescent="0.25">
      <c r="A17" s="297">
        <v>1101</v>
      </c>
      <c r="B17" s="118" t="s">
        <v>936</v>
      </c>
      <c r="C17" s="106"/>
      <c r="D17" s="106"/>
      <c r="E17" s="106"/>
      <c r="F17" s="106"/>
    </row>
    <row r="18" spans="1:6" x14ac:dyDescent="0.25">
      <c r="A18" s="335">
        <v>110101</v>
      </c>
      <c r="B18" s="290" t="s">
        <v>937</v>
      </c>
      <c r="C18" s="106"/>
      <c r="D18" s="106"/>
      <c r="E18" s="106"/>
      <c r="F18" s="106"/>
    </row>
    <row r="19" spans="1:6" ht="28.5" x14ac:dyDescent="0.25">
      <c r="A19" s="297">
        <v>1102</v>
      </c>
      <c r="B19" s="118" t="s">
        <v>940</v>
      </c>
      <c r="C19" s="106"/>
      <c r="D19" s="106"/>
      <c r="E19" s="106"/>
      <c r="F19" s="106"/>
    </row>
    <row r="20" spans="1:6" ht="30" x14ac:dyDescent="0.25">
      <c r="A20" s="335">
        <v>110201</v>
      </c>
      <c r="B20" s="290" t="s">
        <v>938</v>
      </c>
      <c r="C20" s="106"/>
      <c r="D20" s="106"/>
      <c r="E20" s="106"/>
      <c r="F20" s="106"/>
    </row>
    <row r="21" spans="1:6" x14ac:dyDescent="0.25">
      <c r="A21" s="297">
        <v>1103</v>
      </c>
      <c r="B21" s="118" t="s">
        <v>941</v>
      </c>
      <c r="C21" s="106"/>
      <c r="D21" s="106"/>
      <c r="E21" s="106"/>
      <c r="F21" s="106"/>
    </row>
    <row r="22" spans="1:6" x14ac:dyDescent="0.25">
      <c r="A22" s="335">
        <v>110301</v>
      </c>
      <c r="B22" s="290" t="s">
        <v>939</v>
      </c>
      <c r="C22" s="106"/>
      <c r="D22" s="106"/>
      <c r="E22" s="106"/>
      <c r="F22" s="106"/>
    </row>
    <row r="23" spans="1:6" x14ac:dyDescent="0.25">
      <c r="A23" s="297">
        <v>1104</v>
      </c>
      <c r="B23" s="118" t="s">
        <v>942</v>
      </c>
      <c r="C23" s="106"/>
      <c r="D23" s="106"/>
      <c r="E23" s="106"/>
      <c r="F23" s="106"/>
    </row>
    <row r="24" spans="1:6" x14ac:dyDescent="0.25">
      <c r="A24" s="335">
        <v>110401</v>
      </c>
      <c r="B24" s="290" t="s">
        <v>314</v>
      </c>
      <c r="C24" s="106"/>
      <c r="D24" s="106"/>
      <c r="E24" s="106"/>
      <c r="F24" s="106"/>
    </row>
    <row r="25" spans="1:6" x14ac:dyDescent="0.25">
      <c r="A25" s="297">
        <v>112</v>
      </c>
      <c r="B25" s="118" t="s">
        <v>943</v>
      </c>
      <c r="C25" s="106"/>
      <c r="D25" s="106"/>
      <c r="E25" s="106"/>
      <c r="F25" s="106"/>
    </row>
    <row r="26" spans="1:6" x14ac:dyDescent="0.25">
      <c r="A26" s="335">
        <v>112001</v>
      </c>
      <c r="B26" s="290" t="s">
        <v>947</v>
      </c>
      <c r="C26" s="106"/>
      <c r="D26" s="106"/>
      <c r="E26" s="106"/>
      <c r="F26" s="106"/>
    </row>
    <row r="27" spans="1:6" x14ac:dyDescent="0.25">
      <c r="A27" s="335">
        <v>112002</v>
      </c>
      <c r="B27" s="290" t="s">
        <v>948</v>
      </c>
      <c r="C27" s="106"/>
      <c r="D27" s="106"/>
      <c r="E27" s="106"/>
      <c r="F27" s="106"/>
    </row>
    <row r="28" spans="1:6" x14ac:dyDescent="0.25">
      <c r="A28" s="335">
        <v>112003</v>
      </c>
      <c r="B28" s="290" t="s">
        <v>949</v>
      </c>
      <c r="C28" s="106"/>
      <c r="D28" s="106"/>
      <c r="E28" s="106"/>
      <c r="F28" s="106"/>
    </row>
    <row r="29" spans="1:6" x14ac:dyDescent="0.25">
      <c r="A29" s="335">
        <v>112004</v>
      </c>
      <c r="B29" s="290" t="s">
        <v>950</v>
      </c>
      <c r="C29" s="106"/>
      <c r="D29" s="106"/>
      <c r="E29" s="106"/>
      <c r="F29" s="106"/>
    </row>
    <row r="30" spans="1:6" x14ac:dyDescent="0.25">
      <c r="A30" s="335">
        <v>112005</v>
      </c>
      <c r="B30" s="290" t="s">
        <v>951</v>
      </c>
      <c r="C30" s="106"/>
      <c r="D30" s="106"/>
      <c r="E30" s="106"/>
      <c r="F30" s="106"/>
    </row>
    <row r="31" spans="1:6" x14ac:dyDescent="0.25">
      <c r="A31" s="297">
        <v>113</v>
      </c>
      <c r="B31" s="118" t="s">
        <v>944</v>
      </c>
      <c r="C31" s="106"/>
      <c r="D31" s="106"/>
      <c r="E31" s="106"/>
      <c r="F31" s="106"/>
    </row>
    <row r="32" spans="1:6" x14ac:dyDescent="0.25">
      <c r="A32" s="335">
        <v>113001</v>
      </c>
      <c r="B32" s="290" t="s">
        <v>952</v>
      </c>
      <c r="C32" s="106"/>
      <c r="D32" s="106"/>
      <c r="E32" s="106"/>
      <c r="F32" s="106"/>
    </row>
    <row r="33" spans="1:6" x14ac:dyDescent="0.25">
      <c r="A33" s="335">
        <v>113002</v>
      </c>
      <c r="B33" s="290" t="s">
        <v>953</v>
      </c>
      <c r="C33" s="106"/>
      <c r="D33" s="106"/>
      <c r="E33" s="106"/>
      <c r="F33" s="106"/>
    </row>
    <row r="34" spans="1:6" x14ac:dyDescent="0.25">
      <c r="A34" s="335">
        <v>113003</v>
      </c>
      <c r="B34" s="290" t="s">
        <v>954</v>
      </c>
      <c r="C34" s="106"/>
      <c r="D34" s="106"/>
      <c r="E34" s="106"/>
      <c r="F34" s="106"/>
    </row>
    <row r="35" spans="1:6" x14ac:dyDescent="0.25">
      <c r="A35" s="335">
        <v>113004</v>
      </c>
      <c r="B35" s="290" t="s">
        <v>955</v>
      </c>
      <c r="C35" s="106"/>
      <c r="D35" s="106"/>
      <c r="E35" s="106"/>
      <c r="F35" s="106"/>
    </row>
    <row r="36" spans="1:6" x14ac:dyDescent="0.25">
      <c r="A36" s="297">
        <v>114</v>
      </c>
      <c r="B36" s="118" t="s">
        <v>945</v>
      </c>
      <c r="C36" s="106"/>
      <c r="D36" s="106"/>
      <c r="E36" s="106"/>
      <c r="F36" s="106"/>
    </row>
    <row r="37" spans="1:6" x14ac:dyDescent="0.25">
      <c r="A37" s="335">
        <v>114001</v>
      </c>
      <c r="B37" s="290" t="s">
        <v>956</v>
      </c>
      <c r="C37" s="106"/>
      <c r="D37" s="106"/>
      <c r="E37" s="106"/>
      <c r="F37" s="106"/>
    </row>
    <row r="38" spans="1:6" x14ac:dyDescent="0.25">
      <c r="A38" s="335">
        <v>114002</v>
      </c>
      <c r="B38" s="290" t="s">
        <v>957</v>
      </c>
      <c r="C38" s="106"/>
      <c r="D38" s="106"/>
      <c r="E38" s="106"/>
      <c r="F38" s="106"/>
    </row>
    <row r="39" spans="1:6" x14ac:dyDescent="0.25">
      <c r="A39" s="335">
        <v>114003</v>
      </c>
      <c r="B39" s="290" t="s">
        <v>958</v>
      </c>
      <c r="C39" s="106"/>
      <c r="D39" s="106"/>
      <c r="E39" s="106"/>
      <c r="F39" s="106"/>
    </row>
    <row r="40" spans="1:6" x14ac:dyDescent="0.25">
      <c r="A40" s="297">
        <v>115</v>
      </c>
      <c r="B40" s="118" t="s">
        <v>946</v>
      </c>
      <c r="C40" s="106"/>
      <c r="D40" s="106"/>
      <c r="E40" s="106"/>
      <c r="F40" s="106"/>
    </row>
    <row r="41" spans="1:6" x14ac:dyDescent="0.25">
      <c r="A41" s="335">
        <v>115001</v>
      </c>
      <c r="B41" s="290" t="s">
        <v>959</v>
      </c>
      <c r="C41" s="106"/>
      <c r="D41" s="106"/>
      <c r="E41" s="106"/>
      <c r="F41" s="106"/>
    </row>
    <row r="42" spans="1:6" x14ac:dyDescent="0.25">
      <c r="A42" s="335">
        <v>115002</v>
      </c>
      <c r="B42" s="290" t="s">
        <v>960</v>
      </c>
      <c r="C42" s="106"/>
      <c r="D42" s="106"/>
      <c r="E42" s="106"/>
      <c r="F42" s="106"/>
    </row>
    <row r="43" spans="1:6" x14ac:dyDescent="0.25">
      <c r="A43" s="335">
        <v>115003</v>
      </c>
      <c r="B43" s="290" t="s">
        <v>961</v>
      </c>
      <c r="C43" s="106"/>
      <c r="D43" s="106"/>
      <c r="E43" s="106"/>
      <c r="F43" s="106"/>
    </row>
    <row r="44" spans="1:6" x14ac:dyDescent="0.25">
      <c r="A44" s="335">
        <v>115004</v>
      </c>
      <c r="B44" s="290" t="s">
        <v>962</v>
      </c>
      <c r="C44" s="106"/>
      <c r="D44" s="106"/>
      <c r="E44" s="106"/>
      <c r="F44" s="106"/>
    </row>
    <row r="45" spans="1:6" x14ac:dyDescent="0.25">
      <c r="A45" s="335">
        <v>115005</v>
      </c>
      <c r="B45" s="290" t="s">
        <v>963</v>
      </c>
      <c r="C45" s="106"/>
      <c r="D45" s="106"/>
      <c r="E45" s="106"/>
      <c r="F45" s="106"/>
    </row>
    <row r="46" spans="1:6" x14ac:dyDescent="0.25">
      <c r="A46" s="335">
        <v>115006</v>
      </c>
      <c r="B46" s="290" t="s">
        <v>964</v>
      </c>
      <c r="C46" s="106"/>
      <c r="D46" s="106"/>
      <c r="E46" s="106"/>
      <c r="F46" s="106"/>
    </row>
    <row r="47" spans="1:6" x14ac:dyDescent="0.25">
      <c r="A47" s="335">
        <v>115007</v>
      </c>
      <c r="B47" s="290" t="s">
        <v>965</v>
      </c>
      <c r="C47" s="106"/>
      <c r="D47" s="106"/>
      <c r="E47" s="106"/>
      <c r="F47" s="106"/>
    </row>
    <row r="48" spans="1:6" x14ac:dyDescent="0.25">
      <c r="A48" s="335">
        <v>115008</v>
      </c>
      <c r="B48" s="290" t="s">
        <v>966</v>
      </c>
      <c r="C48" s="106"/>
      <c r="D48" s="106"/>
      <c r="E48" s="106"/>
      <c r="F48" s="106"/>
    </row>
    <row r="49" spans="1:6" x14ac:dyDescent="0.25">
      <c r="A49" s="297">
        <v>116</v>
      </c>
      <c r="B49" s="118" t="s">
        <v>967</v>
      </c>
      <c r="C49" s="106"/>
      <c r="D49" s="106"/>
      <c r="E49" s="106"/>
      <c r="F49" s="106"/>
    </row>
    <row r="50" spans="1:6" x14ac:dyDescent="0.25">
      <c r="A50" s="335">
        <v>116001</v>
      </c>
      <c r="B50" s="290" t="s">
        <v>968</v>
      </c>
      <c r="C50" s="106"/>
      <c r="D50" s="106"/>
      <c r="E50" s="106"/>
      <c r="F50" s="106"/>
    </row>
    <row r="51" spans="1:6" x14ac:dyDescent="0.25">
      <c r="A51" s="297">
        <v>117</v>
      </c>
      <c r="B51" s="118" t="s">
        <v>969</v>
      </c>
      <c r="C51" s="106"/>
      <c r="D51" s="106"/>
      <c r="E51" s="106"/>
      <c r="F51" s="106"/>
    </row>
    <row r="52" spans="1:6" x14ac:dyDescent="0.25">
      <c r="A52" s="335">
        <v>117001</v>
      </c>
      <c r="B52" s="290" t="s">
        <v>970</v>
      </c>
      <c r="C52" s="106"/>
      <c r="D52" s="106"/>
      <c r="E52" s="106"/>
      <c r="F52" s="106"/>
    </row>
    <row r="53" spans="1:6" x14ac:dyDescent="0.25">
      <c r="A53" s="335">
        <v>117002</v>
      </c>
      <c r="B53" s="290" t="s">
        <v>971</v>
      </c>
      <c r="C53" s="106"/>
      <c r="D53" s="106"/>
      <c r="E53" s="106"/>
      <c r="F53" s="106"/>
    </row>
    <row r="54" spans="1:6" x14ac:dyDescent="0.25">
      <c r="A54" s="297">
        <v>118</v>
      </c>
      <c r="B54" s="118" t="s">
        <v>972</v>
      </c>
      <c r="C54" s="106"/>
      <c r="D54" s="106"/>
      <c r="E54" s="106"/>
      <c r="F54" s="106"/>
    </row>
    <row r="55" spans="1:6" x14ac:dyDescent="0.25">
      <c r="A55" s="297">
        <v>1180</v>
      </c>
      <c r="B55" s="118" t="s">
        <v>973</v>
      </c>
      <c r="C55" s="106"/>
      <c r="D55" s="106"/>
      <c r="E55" s="106"/>
      <c r="F55" s="106"/>
    </row>
    <row r="56" spans="1:6" x14ac:dyDescent="0.25">
      <c r="A56" s="335">
        <v>118001</v>
      </c>
      <c r="B56" s="290" t="s">
        <v>974</v>
      </c>
      <c r="C56" s="106"/>
      <c r="D56" s="106"/>
      <c r="E56" s="106"/>
      <c r="F56" s="106"/>
    </row>
    <row r="57" spans="1:6" x14ac:dyDescent="0.25">
      <c r="A57" s="335">
        <v>118002</v>
      </c>
      <c r="B57" s="290" t="s">
        <v>975</v>
      </c>
      <c r="C57" s="106"/>
      <c r="D57" s="106"/>
      <c r="E57" s="106"/>
      <c r="F57" s="106"/>
    </row>
    <row r="58" spans="1:6" x14ac:dyDescent="0.25">
      <c r="A58" s="335">
        <v>118003</v>
      </c>
      <c r="B58" s="290" t="s">
        <v>976</v>
      </c>
      <c r="C58" s="106"/>
      <c r="D58" s="106"/>
      <c r="E58" s="106"/>
      <c r="F58" s="106"/>
    </row>
    <row r="59" spans="1:6" x14ac:dyDescent="0.25">
      <c r="A59" s="335">
        <v>118004</v>
      </c>
      <c r="B59" s="290" t="s">
        <v>1192</v>
      </c>
      <c r="C59" s="106"/>
      <c r="D59" s="106"/>
      <c r="E59" s="106"/>
      <c r="F59" s="106"/>
    </row>
    <row r="60" spans="1:6" x14ac:dyDescent="0.25">
      <c r="A60" s="335">
        <v>118005</v>
      </c>
      <c r="B60" s="290" t="s">
        <v>977</v>
      </c>
      <c r="C60" s="106"/>
      <c r="D60" s="106"/>
      <c r="E60" s="106"/>
      <c r="F60" s="106"/>
    </row>
    <row r="61" spans="1:6" x14ac:dyDescent="0.25">
      <c r="A61" s="335">
        <v>118006</v>
      </c>
      <c r="B61" s="290" t="s">
        <v>978</v>
      </c>
      <c r="C61" s="106"/>
      <c r="D61" s="106"/>
      <c r="E61" s="106"/>
      <c r="F61" s="106"/>
    </row>
    <row r="62" spans="1:6" x14ac:dyDescent="0.25">
      <c r="A62" s="335">
        <v>118007</v>
      </c>
      <c r="B62" s="290" t="s">
        <v>979</v>
      </c>
      <c r="C62" s="106"/>
      <c r="D62" s="106"/>
      <c r="E62" s="106"/>
      <c r="F62" s="106"/>
    </row>
    <row r="63" spans="1:6" x14ac:dyDescent="0.25">
      <c r="A63" s="335">
        <v>118008</v>
      </c>
      <c r="B63" s="290" t="s">
        <v>980</v>
      </c>
      <c r="C63" s="106"/>
      <c r="D63" s="106"/>
      <c r="E63" s="106"/>
      <c r="F63" s="106"/>
    </row>
    <row r="64" spans="1:6" x14ac:dyDescent="0.25">
      <c r="A64" s="335">
        <v>118009</v>
      </c>
      <c r="B64" s="290" t="s">
        <v>981</v>
      </c>
      <c r="C64" s="106"/>
      <c r="D64" s="106"/>
      <c r="E64" s="106"/>
      <c r="F64" s="106"/>
    </row>
    <row r="65" spans="1:6" ht="30" x14ac:dyDescent="0.25">
      <c r="A65" s="335">
        <v>118010</v>
      </c>
      <c r="B65" s="290" t="s">
        <v>982</v>
      </c>
      <c r="C65" s="106"/>
      <c r="D65" s="106"/>
      <c r="E65" s="106"/>
      <c r="F65" s="106"/>
    </row>
    <row r="66" spans="1:6" x14ac:dyDescent="0.25">
      <c r="A66" s="335">
        <v>118011</v>
      </c>
      <c r="B66" s="290" t="s">
        <v>983</v>
      </c>
      <c r="C66" s="106"/>
      <c r="D66" s="106"/>
      <c r="E66" s="106"/>
      <c r="F66" s="106"/>
    </row>
    <row r="67" spans="1:6" x14ac:dyDescent="0.25">
      <c r="A67" s="297">
        <v>1181</v>
      </c>
      <c r="B67" s="118" t="s">
        <v>984</v>
      </c>
      <c r="C67" s="106"/>
      <c r="D67" s="106"/>
      <c r="E67" s="106"/>
      <c r="F67" s="106"/>
    </row>
    <row r="68" spans="1:6" x14ac:dyDescent="0.25">
      <c r="A68" s="335">
        <v>118101</v>
      </c>
      <c r="B68" s="290" t="s">
        <v>985</v>
      </c>
      <c r="C68" s="106"/>
      <c r="D68" s="106"/>
      <c r="E68" s="106"/>
      <c r="F68" s="106"/>
    </row>
    <row r="69" spans="1:6" x14ac:dyDescent="0.25">
      <c r="A69" s="335">
        <v>118102</v>
      </c>
      <c r="B69" s="290" t="s">
        <v>986</v>
      </c>
      <c r="C69" s="106"/>
      <c r="D69" s="106"/>
      <c r="E69" s="106"/>
      <c r="F69" s="106"/>
    </row>
    <row r="70" spans="1:6" x14ac:dyDescent="0.25">
      <c r="A70" s="297">
        <v>1182</v>
      </c>
      <c r="B70" s="118" t="s">
        <v>987</v>
      </c>
      <c r="C70" s="106"/>
      <c r="D70" s="106"/>
      <c r="E70" s="106"/>
      <c r="F70" s="106"/>
    </row>
    <row r="71" spans="1:6" x14ac:dyDescent="0.25">
      <c r="A71" s="335">
        <v>118201</v>
      </c>
      <c r="B71" s="290" t="s">
        <v>988</v>
      </c>
      <c r="C71" s="106"/>
      <c r="D71" s="106"/>
      <c r="E71" s="106"/>
      <c r="F71" s="106"/>
    </row>
    <row r="72" spans="1:6" x14ac:dyDescent="0.25">
      <c r="A72" s="335">
        <v>118202</v>
      </c>
      <c r="B72" s="290" t="s">
        <v>989</v>
      </c>
      <c r="C72" s="106"/>
      <c r="D72" s="106"/>
      <c r="E72" s="106"/>
      <c r="F72" s="106"/>
    </row>
    <row r="73" spans="1:6" x14ac:dyDescent="0.25">
      <c r="A73" s="335">
        <v>118203</v>
      </c>
      <c r="B73" s="290" t="s">
        <v>990</v>
      </c>
      <c r="C73" s="106"/>
      <c r="D73" s="106"/>
      <c r="E73" s="106"/>
      <c r="F73" s="106"/>
    </row>
    <row r="74" spans="1:6" x14ac:dyDescent="0.25">
      <c r="A74" s="335">
        <v>118204</v>
      </c>
      <c r="B74" s="290" t="s">
        <v>991</v>
      </c>
      <c r="C74" s="106"/>
      <c r="D74" s="106"/>
      <c r="E74" s="106"/>
      <c r="F74" s="106"/>
    </row>
    <row r="75" spans="1:6" x14ac:dyDescent="0.25">
      <c r="A75" s="297">
        <v>1183</v>
      </c>
      <c r="B75" s="118" t="s">
        <v>992</v>
      </c>
      <c r="C75" s="106"/>
      <c r="D75" s="106"/>
      <c r="E75" s="106"/>
      <c r="F75" s="106"/>
    </row>
    <row r="76" spans="1:6" x14ac:dyDescent="0.25">
      <c r="A76" s="335">
        <v>118301</v>
      </c>
      <c r="B76" s="290" t="s">
        <v>983</v>
      </c>
      <c r="C76" s="106"/>
      <c r="D76" s="106"/>
      <c r="E76" s="106"/>
      <c r="F76" s="106"/>
    </row>
    <row r="77" spans="1:6" x14ac:dyDescent="0.25">
      <c r="A77" s="335">
        <v>118302</v>
      </c>
      <c r="B77" s="290" t="s">
        <v>993</v>
      </c>
      <c r="C77" s="106"/>
      <c r="D77" s="106"/>
      <c r="E77" s="106"/>
      <c r="F77" s="106"/>
    </row>
    <row r="78" spans="1:6" x14ac:dyDescent="0.25">
      <c r="A78" s="335">
        <v>118303</v>
      </c>
      <c r="B78" s="290" t="s">
        <v>994</v>
      </c>
      <c r="C78" s="106"/>
      <c r="D78" s="106"/>
      <c r="E78" s="106"/>
      <c r="F78" s="106"/>
    </row>
    <row r="79" spans="1:6" x14ac:dyDescent="0.25">
      <c r="A79" s="335">
        <v>118304</v>
      </c>
      <c r="B79" s="290" t="s">
        <v>995</v>
      </c>
      <c r="C79" s="106"/>
      <c r="D79" s="106"/>
      <c r="E79" s="106"/>
      <c r="F79" s="106"/>
    </row>
    <row r="80" spans="1:6" x14ac:dyDescent="0.25">
      <c r="A80" s="297">
        <v>12</v>
      </c>
      <c r="B80" s="118" t="s">
        <v>996</v>
      </c>
      <c r="C80" s="106"/>
      <c r="D80" s="106"/>
      <c r="E80" s="106"/>
      <c r="F80" s="106"/>
    </row>
    <row r="81" spans="1:6" x14ac:dyDescent="0.25">
      <c r="A81" s="297">
        <v>120</v>
      </c>
      <c r="B81" s="118" t="s">
        <v>997</v>
      </c>
      <c r="C81" s="106"/>
      <c r="D81" s="106"/>
      <c r="E81" s="106"/>
      <c r="F81" s="106"/>
    </row>
    <row r="82" spans="1:6" x14ac:dyDescent="0.25">
      <c r="A82" s="335">
        <v>120001</v>
      </c>
      <c r="B82" s="290" t="s">
        <v>998</v>
      </c>
      <c r="C82" s="106"/>
      <c r="D82" s="106"/>
      <c r="E82" s="106"/>
      <c r="F82" s="106"/>
    </row>
    <row r="83" spans="1:6" x14ac:dyDescent="0.25">
      <c r="A83" s="335">
        <v>120002</v>
      </c>
      <c r="B83" s="290" t="s">
        <v>999</v>
      </c>
      <c r="C83" s="106"/>
      <c r="D83" s="106"/>
      <c r="E83" s="106"/>
      <c r="F83" s="106"/>
    </row>
    <row r="84" spans="1:6" x14ac:dyDescent="0.25">
      <c r="A84" s="335">
        <v>120003</v>
      </c>
      <c r="B84" s="290" t="s">
        <v>1000</v>
      </c>
      <c r="C84" s="106"/>
      <c r="D84" s="106"/>
      <c r="E84" s="106"/>
      <c r="F84" s="106"/>
    </row>
    <row r="85" spans="1:6" x14ac:dyDescent="0.25">
      <c r="A85" s="330">
        <v>120004</v>
      </c>
      <c r="B85" s="224" t="s">
        <v>1001</v>
      </c>
      <c r="C85" s="106"/>
      <c r="D85" s="106"/>
      <c r="E85" s="106"/>
      <c r="F85" s="106"/>
    </row>
    <row r="86" spans="1:6" x14ac:dyDescent="0.25">
      <c r="A86" s="335">
        <v>1200041</v>
      </c>
      <c r="B86" s="290" t="s">
        <v>1002</v>
      </c>
      <c r="C86" s="106"/>
      <c r="D86" s="106"/>
      <c r="E86" s="106"/>
      <c r="F86" s="106"/>
    </row>
    <row r="87" spans="1:6" x14ac:dyDescent="0.25">
      <c r="A87" s="335">
        <v>1200042</v>
      </c>
      <c r="B87" s="290" t="s">
        <v>1003</v>
      </c>
      <c r="C87" s="106"/>
      <c r="D87" s="106"/>
      <c r="E87" s="106"/>
      <c r="F87" s="106"/>
    </row>
    <row r="88" spans="1:6" x14ac:dyDescent="0.25">
      <c r="A88" s="289">
        <v>1200043</v>
      </c>
      <c r="B88" s="164" t="s">
        <v>1004</v>
      </c>
      <c r="C88" s="106"/>
      <c r="D88" s="106"/>
      <c r="E88" s="106"/>
      <c r="F88" s="106"/>
    </row>
    <row r="89" spans="1:6" x14ac:dyDescent="0.25">
      <c r="A89" s="335">
        <v>1200044</v>
      </c>
      <c r="B89" s="290" t="s">
        <v>1005</v>
      </c>
      <c r="C89" s="106"/>
      <c r="D89" s="106"/>
      <c r="E89" s="106"/>
      <c r="F89" s="106"/>
    </row>
    <row r="90" spans="1:6" x14ac:dyDescent="0.25">
      <c r="A90" s="337">
        <v>1200045</v>
      </c>
      <c r="B90" s="290" t="s">
        <v>1006</v>
      </c>
      <c r="C90" s="106"/>
      <c r="D90" s="106"/>
      <c r="E90" s="106"/>
      <c r="F90" s="106"/>
    </row>
    <row r="91" spans="1:6" x14ac:dyDescent="0.25">
      <c r="A91" s="335">
        <v>120005</v>
      </c>
      <c r="B91" s="290" t="s">
        <v>1007</v>
      </c>
      <c r="C91" s="106"/>
      <c r="D91" s="106"/>
      <c r="E91" s="106"/>
      <c r="F91" s="106"/>
    </row>
    <row r="92" spans="1:6" x14ac:dyDescent="0.25">
      <c r="A92" s="335">
        <v>120006</v>
      </c>
      <c r="B92" s="290" t="s">
        <v>1008</v>
      </c>
      <c r="C92" s="106"/>
      <c r="D92" s="106"/>
      <c r="E92" s="106"/>
      <c r="F92" s="106"/>
    </row>
    <row r="93" spans="1:6" x14ac:dyDescent="0.25">
      <c r="A93" s="335">
        <v>120007</v>
      </c>
      <c r="B93" s="290" t="s">
        <v>1009</v>
      </c>
      <c r="C93" s="106"/>
      <c r="D93" s="106"/>
      <c r="E93" s="106"/>
      <c r="F93" s="106"/>
    </row>
    <row r="94" spans="1:6" x14ac:dyDescent="0.25">
      <c r="A94" s="335">
        <v>120008</v>
      </c>
      <c r="B94" s="290" t="s">
        <v>1010</v>
      </c>
      <c r="C94" s="106"/>
      <c r="D94" s="106"/>
      <c r="E94" s="106"/>
      <c r="F94" s="106"/>
    </row>
    <row r="95" spans="1:6" x14ac:dyDescent="0.25">
      <c r="A95" s="335">
        <v>120009</v>
      </c>
      <c r="B95" s="290" t="s">
        <v>1011</v>
      </c>
      <c r="C95" s="106"/>
      <c r="D95" s="106"/>
      <c r="E95" s="106"/>
      <c r="F95" s="106"/>
    </row>
    <row r="96" spans="1:6" x14ac:dyDescent="0.25">
      <c r="A96" s="294">
        <v>120010</v>
      </c>
      <c r="B96" s="295" t="s">
        <v>1167</v>
      </c>
      <c r="C96" s="106"/>
      <c r="D96" s="106"/>
      <c r="E96" s="106"/>
      <c r="F96" s="106"/>
    </row>
    <row r="97" spans="1:6" x14ac:dyDescent="0.25">
      <c r="A97" s="336">
        <v>120011</v>
      </c>
      <c r="B97" s="295" t="s">
        <v>1168</v>
      </c>
      <c r="C97" s="106"/>
      <c r="D97" s="106"/>
      <c r="E97" s="106"/>
      <c r="F97" s="106"/>
    </row>
    <row r="98" spans="1:6" x14ac:dyDescent="0.25">
      <c r="A98" s="336">
        <v>120012</v>
      </c>
      <c r="B98" s="295" t="s">
        <v>1169</v>
      </c>
      <c r="C98" s="106"/>
      <c r="D98" s="106"/>
      <c r="E98" s="106"/>
      <c r="F98" s="106"/>
    </row>
    <row r="99" spans="1:6" x14ac:dyDescent="0.25">
      <c r="A99" s="297">
        <v>121</v>
      </c>
      <c r="B99" s="118" t="s">
        <v>1012</v>
      </c>
      <c r="C99" s="106"/>
      <c r="D99" s="106"/>
      <c r="E99" s="106"/>
      <c r="F99" s="106"/>
    </row>
    <row r="100" spans="1:6" x14ac:dyDescent="0.25">
      <c r="A100" s="335">
        <v>121001</v>
      </c>
      <c r="B100" s="290" t="s">
        <v>1013</v>
      </c>
      <c r="C100" s="106"/>
      <c r="D100" s="106"/>
      <c r="E100" s="106"/>
      <c r="F100" s="106"/>
    </row>
    <row r="101" spans="1:6" x14ac:dyDescent="0.25">
      <c r="A101" s="335">
        <v>121002</v>
      </c>
      <c r="B101" s="290" t="s">
        <v>1014</v>
      </c>
      <c r="C101" s="106"/>
      <c r="D101" s="106"/>
      <c r="E101" s="106"/>
      <c r="F101" s="106"/>
    </row>
    <row r="102" spans="1:6" x14ac:dyDescent="0.25">
      <c r="A102" s="297">
        <v>122</v>
      </c>
      <c r="B102" s="118" t="s">
        <v>352</v>
      </c>
      <c r="C102" s="106"/>
      <c r="D102" s="106"/>
      <c r="E102" s="106"/>
      <c r="F102" s="106"/>
    </row>
    <row r="103" spans="1:6" x14ac:dyDescent="0.25">
      <c r="A103" s="335">
        <v>122001</v>
      </c>
      <c r="B103" s="290" t="s">
        <v>353</v>
      </c>
      <c r="C103" s="106"/>
      <c r="D103" s="106"/>
      <c r="E103" s="106"/>
      <c r="F103" s="106"/>
    </row>
    <row r="104" spans="1:6" x14ac:dyDescent="0.25">
      <c r="A104" s="335">
        <v>122002</v>
      </c>
      <c r="B104" s="290" t="s">
        <v>354</v>
      </c>
      <c r="C104" s="106"/>
      <c r="D104" s="106"/>
      <c r="E104" s="106"/>
      <c r="F104" s="106"/>
    </row>
    <row r="105" spans="1:6" x14ac:dyDescent="0.25">
      <c r="A105" s="297">
        <v>123</v>
      </c>
      <c r="B105" s="118" t="s">
        <v>355</v>
      </c>
      <c r="C105" s="106"/>
      <c r="D105" s="106"/>
      <c r="E105" s="106"/>
      <c r="F105" s="106"/>
    </row>
    <row r="106" spans="1:6" x14ac:dyDescent="0.25">
      <c r="A106" s="335">
        <v>123001</v>
      </c>
      <c r="B106" s="290" t="s">
        <v>356</v>
      </c>
      <c r="C106" s="106"/>
      <c r="D106" s="106"/>
      <c r="E106" s="106"/>
      <c r="F106" s="106"/>
    </row>
    <row r="107" spans="1:6" x14ac:dyDescent="0.25">
      <c r="A107" s="335">
        <v>123002</v>
      </c>
      <c r="B107" s="290" t="s">
        <v>357</v>
      </c>
      <c r="C107" s="106"/>
      <c r="D107" s="106"/>
      <c r="E107" s="106"/>
      <c r="F107" s="106"/>
    </row>
    <row r="108" spans="1:6" x14ac:dyDescent="0.25">
      <c r="A108" s="335">
        <v>123003</v>
      </c>
      <c r="B108" s="290" t="s">
        <v>358</v>
      </c>
      <c r="C108" s="106"/>
      <c r="D108" s="106"/>
      <c r="E108" s="106"/>
      <c r="F108" s="106"/>
    </row>
    <row r="109" spans="1:6" x14ac:dyDescent="0.25">
      <c r="A109" s="335">
        <v>123004</v>
      </c>
      <c r="B109" s="290" t="s">
        <v>359</v>
      </c>
      <c r="C109" s="106"/>
      <c r="D109" s="106"/>
      <c r="E109" s="106"/>
      <c r="F109" s="106"/>
    </row>
    <row r="110" spans="1:6" x14ac:dyDescent="0.25">
      <c r="A110" s="151">
        <v>124</v>
      </c>
      <c r="B110" s="56" t="s">
        <v>925</v>
      </c>
      <c r="C110" s="106"/>
      <c r="D110" s="106"/>
      <c r="E110" s="106"/>
      <c r="F110" s="106"/>
    </row>
    <row r="111" spans="1:6" x14ac:dyDescent="0.25">
      <c r="A111" s="165">
        <v>140002</v>
      </c>
      <c r="B111" s="55" t="s">
        <v>557</v>
      </c>
      <c r="C111" s="106"/>
      <c r="D111" s="106"/>
      <c r="E111" s="106"/>
      <c r="F111" s="106"/>
    </row>
    <row r="112" spans="1:6" x14ac:dyDescent="0.25">
      <c r="A112" s="165">
        <v>140003</v>
      </c>
      <c r="B112" s="55" t="s">
        <v>558</v>
      </c>
      <c r="C112" s="106"/>
      <c r="D112" s="106"/>
      <c r="E112" s="106"/>
      <c r="F112" s="106"/>
    </row>
    <row r="113" spans="1:6" x14ac:dyDescent="0.25">
      <c r="A113" s="165">
        <v>141001</v>
      </c>
      <c r="B113" s="55" t="s">
        <v>924</v>
      </c>
      <c r="C113" s="106"/>
      <c r="D113" s="106"/>
      <c r="E113" s="106"/>
      <c r="F113" s="106"/>
    </row>
    <row r="114" spans="1:6" x14ac:dyDescent="0.25">
      <c r="A114" s="297">
        <v>13</v>
      </c>
      <c r="B114" s="118" t="s">
        <v>1015</v>
      </c>
      <c r="C114" s="106"/>
      <c r="D114" s="106"/>
      <c r="E114" s="106"/>
      <c r="F114" s="106"/>
    </row>
    <row r="115" spans="1:6" x14ac:dyDescent="0.25">
      <c r="A115" s="297">
        <v>1310</v>
      </c>
      <c r="B115" s="118" t="s">
        <v>1016</v>
      </c>
      <c r="C115" s="106"/>
      <c r="D115" s="106"/>
      <c r="E115" s="106"/>
      <c r="F115" s="106"/>
    </row>
    <row r="116" spans="1:6" x14ac:dyDescent="0.25">
      <c r="A116" s="335">
        <v>131001</v>
      </c>
      <c r="B116" s="290" t="s">
        <v>1017</v>
      </c>
      <c r="C116" s="106"/>
      <c r="D116" s="106"/>
      <c r="E116" s="106"/>
      <c r="F116" s="106"/>
    </row>
    <row r="117" spans="1:6" x14ac:dyDescent="0.25">
      <c r="A117" s="335">
        <v>131002</v>
      </c>
      <c r="B117" s="290" t="s">
        <v>1018</v>
      </c>
      <c r="C117" s="106"/>
      <c r="D117" s="106"/>
      <c r="E117" s="106"/>
      <c r="F117" s="106"/>
    </row>
    <row r="118" spans="1:6" x14ac:dyDescent="0.25">
      <c r="A118" s="335">
        <v>131003</v>
      </c>
      <c r="B118" s="290" t="s">
        <v>1019</v>
      </c>
      <c r="C118" s="106"/>
      <c r="D118" s="106"/>
      <c r="E118" s="106"/>
      <c r="F118" s="106"/>
    </row>
    <row r="119" spans="1:6" x14ac:dyDescent="0.25">
      <c r="A119" s="335">
        <v>131004</v>
      </c>
      <c r="B119" s="290" t="s">
        <v>1020</v>
      </c>
      <c r="C119" s="106"/>
      <c r="D119" s="106"/>
      <c r="E119" s="106"/>
      <c r="F119" s="106"/>
    </row>
    <row r="120" spans="1:6" x14ac:dyDescent="0.25">
      <c r="A120" s="335">
        <v>131005</v>
      </c>
      <c r="B120" s="290" t="s">
        <v>1021</v>
      </c>
      <c r="C120" s="106"/>
      <c r="D120" s="106"/>
      <c r="E120" s="106"/>
      <c r="F120" s="106"/>
    </row>
    <row r="121" spans="1:6" x14ac:dyDescent="0.25">
      <c r="A121" s="335">
        <v>131006</v>
      </c>
      <c r="B121" s="290" t="s">
        <v>1022</v>
      </c>
      <c r="C121" s="106"/>
      <c r="D121" s="106"/>
      <c r="E121" s="106"/>
      <c r="F121" s="106"/>
    </row>
    <row r="122" spans="1:6" x14ac:dyDescent="0.25">
      <c r="A122" s="335">
        <v>131007</v>
      </c>
      <c r="B122" s="290" t="s">
        <v>1025</v>
      </c>
      <c r="C122" s="106"/>
      <c r="D122" s="106"/>
      <c r="E122" s="106"/>
      <c r="F122" s="106"/>
    </row>
    <row r="123" spans="1:6" x14ac:dyDescent="0.25">
      <c r="A123" s="335">
        <v>131008</v>
      </c>
      <c r="B123" s="290" t="s">
        <v>1023</v>
      </c>
      <c r="C123" s="106"/>
      <c r="D123" s="106"/>
      <c r="E123" s="106"/>
      <c r="F123" s="106"/>
    </row>
    <row r="124" spans="1:6" x14ac:dyDescent="0.25">
      <c r="A124" s="335">
        <v>131009</v>
      </c>
      <c r="B124" s="290" t="s">
        <v>1024</v>
      </c>
      <c r="C124" s="106"/>
      <c r="D124" s="106"/>
      <c r="E124" s="106"/>
      <c r="F124" s="106"/>
    </row>
    <row r="125" spans="1:6" x14ac:dyDescent="0.25">
      <c r="A125" s="297">
        <v>1311</v>
      </c>
      <c r="B125" s="118" t="s">
        <v>1026</v>
      </c>
      <c r="C125" s="106"/>
      <c r="D125" s="106"/>
      <c r="E125" s="106"/>
      <c r="F125" s="106"/>
    </row>
    <row r="126" spans="1:6" x14ac:dyDescent="0.25">
      <c r="A126" s="335">
        <v>131101</v>
      </c>
      <c r="B126" s="290" t="s">
        <v>1027</v>
      </c>
      <c r="C126" s="106"/>
      <c r="D126" s="106"/>
      <c r="E126" s="106"/>
      <c r="F126" s="106"/>
    </row>
    <row r="127" spans="1:6" ht="30" x14ac:dyDescent="0.25">
      <c r="A127" s="335">
        <v>131102</v>
      </c>
      <c r="B127" s="290" t="s">
        <v>1028</v>
      </c>
      <c r="C127" s="106"/>
      <c r="D127" s="106"/>
      <c r="E127" s="106"/>
      <c r="F127" s="106"/>
    </row>
    <row r="128" spans="1:6" ht="30" x14ac:dyDescent="0.25">
      <c r="A128" s="335">
        <v>131103</v>
      </c>
      <c r="B128" s="290" t="s">
        <v>1029</v>
      </c>
      <c r="C128" s="106"/>
      <c r="D128" s="106"/>
      <c r="E128" s="106"/>
      <c r="F128" s="106"/>
    </row>
    <row r="129" spans="1:6" ht="30" x14ac:dyDescent="0.25">
      <c r="A129" s="335">
        <v>131104</v>
      </c>
      <c r="B129" s="290" t="s">
        <v>1030</v>
      </c>
      <c r="C129" s="106"/>
      <c r="D129" s="106"/>
      <c r="E129" s="106"/>
      <c r="F129" s="106"/>
    </row>
    <row r="130" spans="1:6" x14ac:dyDescent="0.25">
      <c r="A130" s="335">
        <v>131105</v>
      </c>
      <c r="B130" s="290" t="s">
        <v>1031</v>
      </c>
      <c r="C130" s="106"/>
      <c r="D130" s="106"/>
      <c r="E130" s="106"/>
      <c r="F130" s="106"/>
    </row>
    <row r="131" spans="1:6" x14ac:dyDescent="0.25">
      <c r="A131" s="335">
        <v>131106</v>
      </c>
      <c r="B131" s="290" t="s">
        <v>1032</v>
      </c>
      <c r="C131" s="106"/>
      <c r="D131" s="106"/>
      <c r="E131" s="106"/>
      <c r="F131" s="106"/>
    </row>
    <row r="132" spans="1:6" x14ac:dyDescent="0.25">
      <c r="A132" s="297">
        <v>1320</v>
      </c>
      <c r="B132" s="118" t="s">
        <v>1033</v>
      </c>
      <c r="C132" s="106"/>
      <c r="D132" s="106"/>
      <c r="E132" s="106"/>
      <c r="F132" s="106"/>
    </row>
    <row r="133" spans="1:6" x14ac:dyDescent="0.25">
      <c r="A133" s="335">
        <v>132001</v>
      </c>
      <c r="B133" s="290" t="s">
        <v>1034</v>
      </c>
      <c r="C133" s="106"/>
      <c r="D133" s="106"/>
      <c r="E133" s="106"/>
      <c r="F133" s="106"/>
    </row>
    <row r="134" spans="1:6" x14ac:dyDescent="0.25">
      <c r="A134" s="335">
        <v>132002</v>
      </c>
      <c r="B134" s="290" t="s">
        <v>1018</v>
      </c>
      <c r="C134" s="106"/>
      <c r="D134" s="106"/>
      <c r="E134" s="106"/>
      <c r="F134" s="106"/>
    </row>
    <row r="135" spans="1:6" x14ac:dyDescent="0.25">
      <c r="A135" s="335">
        <v>132003</v>
      </c>
      <c r="B135" s="290" t="s">
        <v>1035</v>
      </c>
      <c r="C135" s="106"/>
      <c r="D135" s="106"/>
      <c r="E135" s="106"/>
      <c r="F135" s="106"/>
    </row>
    <row r="136" spans="1:6" x14ac:dyDescent="0.25">
      <c r="A136" s="335">
        <v>132004</v>
      </c>
      <c r="B136" s="290" t="s">
        <v>1036</v>
      </c>
      <c r="C136" s="106"/>
      <c r="D136" s="106"/>
      <c r="E136" s="106"/>
      <c r="F136" s="106"/>
    </row>
    <row r="137" spans="1:6" x14ac:dyDescent="0.25">
      <c r="A137" s="335">
        <v>132005</v>
      </c>
      <c r="B137" s="290" t="s">
        <v>1037</v>
      </c>
      <c r="C137" s="106"/>
      <c r="D137" s="106"/>
      <c r="E137" s="106"/>
      <c r="F137" s="106"/>
    </row>
    <row r="138" spans="1:6" x14ac:dyDescent="0.25">
      <c r="A138" s="335">
        <v>132006</v>
      </c>
      <c r="B138" s="290" t="s">
        <v>1038</v>
      </c>
      <c r="C138" s="106"/>
      <c r="D138" s="106"/>
      <c r="E138" s="106"/>
      <c r="F138" s="106"/>
    </row>
    <row r="139" spans="1:6" x14ac:dyDescent="0.25">
      <c r="A139" s="335">
        <v>132007</v>
      </c>
      <c r="B139" s="290" t="s">
        <v>1039</v>
      </c>
      <c r="C139" s="106"/>
      <c r="D139" s="106"/>
      <c r="E139" s="106"/>
      <c r="F139" s="106"/>
    </row>
    <row r="140" spans="1:6" x14ac:dyDescent="0.25">
      <c r="A140" s="297">
        <v>1330</v>
      </c>
      <c r="B140" s="118" t="s">
        <v>1040</v>
      </c>
      <c r="C140" s="106"/>
      <c r="D140" s="106"/>
      <c r="E140" s="106"/>
      <c r="F140" s="106"/>
    </row>
    <row r="141" spans="1:6" x14ac:dyDescent="0.25">
      <c r="A141" s="335">
        <v>133001</v>
      </c>
      <c r="B141" s="290" t="s">
        <v>1017</v>
      </c>
      <c r="C141" s="106"/>
      <c r="D141" s="106"/>
      <c r="E141" s="106"/>
      <c r="F141" s="106"/>
    </row>
    <row r="142" spans="1:6" x14ac:dyDescent="0.25">
      <c r="A142" s="335">
        <v>133002</v>
      </c>
      <c r="B142" s="290" t="s">
        <v>1019</v>
      </c>
      <c r="C142" s="106"/>
      <c r="D142" s="106"/>
      <c r="E142" s="106"/>
      <c r="F142" s="106"/>
    </row>
    <row r="143" spans="1:6" x14ac:dyDescent="0.25">
      <c r="A143" s="335">
        <v>133003</v>
      </c>
      <c r="B143" s="290" t="s">
        <v>1041</v>
      </c>
      <c r="C143" s="106"/>
      <c r="D143" s="106"/>
      <c r="E143" s="106"/>
      <c r="F143" s="106"/>
    </row>
    <row r="144" spans="1:6" x14ac:dyDescent="0.25">
      <c r="A144" s="335">
        <v>133004</v>
      </c>
      <c r="B144" s="290" t="s">
        <v>1042</v>
      </c>
      <c r="C144" s="106"/>
      <c r="D144" s="106"/>
      <c r="E144" s="106"/>
      <c r="F144" s="106"/>
    </row>
    <row r="145" spans="1:6" x14ac:dyDescent="0.25">
      <c r="A145" s="335">
        <v>133005</v>
      </c>
      <c r="B145" s="290" t="s">
        <v>1043</v>
      </c>
      <c r="C145" s="106"/>
      <c r="D145" s="106"/>
      <c r="E145" s="106"/>
      <c r="F145" s="106"/>
    </row>
    <row r="146" spans="1:6" x14ac:dyDescent="0.25">
      <c r="A146" s="297">
        <v>1340</v>
      </c>
      <c r="B146" s="118" t="s">
        <v>1044</v>
      </c>
      <c r="C146" s="106"/>
      <c r="D146" s="106"/>
      <c r="E146" s="106"/>
      <c r="F146" s="106"/>
    </row>
    <row r="147" spans="1:6" x14ac:dyDescent="0.25">
      <c r="A147" s="335">
        <v>134001</v>
      </c>
      <c r="B147" s="290" t="s">
        <v>1045</v>
      </c>
      <c r="C147" s="106"/>
      <c r="D147" s="106"/>
      <c r="E147" s="106"/>
      <c r="F147" s="106"/>
    </row>
    <row r="148" spans="1:6" x14ac:dyDescent="0.25">
      <c r="A148" s="335">
        <v>134002</v>
      </c>
      <c r="B148" s="290" t="s">
        <v>1046</v>
      </c>
      <c r="C148" s="106"/>
      <c r="D148" s="106"/>
      <c r="E148" s="106"/>
      <c r="F148" s="106"/>
    </row>
    <row r="149" spans="1:6" x14ac:dyDescent="0.25">
      <c r="A149" s="335">
        <v>134003</v>
      </c>
      <c r="B149" s="290" t="s">
        <v>1047</v>
      </c>
      <c r="C149" s="106"/>
      <c r="D149" s="106"/>
      <c r="E149" s="106"/>
      <c r="F149" s="106"/>
    </row>
    <row r="150" spans="1:6" x14ac:dyDescent="0.25">
      <c r="A150" s="338"/>
      <c r="B150" s="296"/>
      <c r="C150" s="106"/>
      <c r="D150" s="106"/>
      <c r="E150" s="106"/>
      <c r="F150" s="106"/>
    </row>
    <row r="151" spans="1:6" x14ac:dyDescent="0.25">
      <c r="A151" s="297">
        <v>21</v>
      </c>
      <c r="B151" s="118" t="s">
        <v>1048</v>
      </c>
      <c r="C151" s="106"/>
      <c r="D151" s="106"/>
      <c r="E151" s="106"/>
      <c r="F151" s="106"/>
    </row>
    <row r="152" spans="1:6" x14ac:dyDescent="0.25">
      <c r="A152" s="297">
        <v>210</v>
      </c>
      <c r="B152" s="118" t="s">
        <v>1049</v>
      </c>
      <c r="C152" s="106"/>
      <c r="D152" s="106"/>
      <c r="E152" s="106"/>
      <c r="F152" s="106"/>
    </row>
    <row r="153" spans="1:6" x14ac:dyDescent="0.25">
      <c r="A153" s="297">
        <v>2101</v>
      </c>
      <c r="B153" s="118" t="s">
        <v>1050</v>
      </c>
      <c r="C153" s="106"/>
      <c r="D153" s="106"/>
      <c r="E153" s="106"/>
      <c r="F153" s="106"/>
    </row>
    <row r="154" spans="1:6" x14ac:dyDescent="0.25">
      <c r="A154" s="335">
        <v>210101</v>
      </c>
      <c r="B154" s="290" t="s">
        <v>1051</v>
      </c>
      <c r="C154" s="106"/>
      <c r="D154" s="106"/>
      <c r="E154" s="106"/>
      <c r="F154" s="106"/>
    </row>
    <row r="155" spans="1:6" x14ac:dyDescent="0.25">
      <c r="A155" s="335">
        <v>210102</v>
      </c>
      <c r="B155" s="290" t="s">
        <v>1052</v>
      </c>
      <c r="C155" s="106"/>
      <c r="D155" s="106"/>
      <c r="E155" s="106"/>
      <c r="F155" s="106"/>
    </row>
    <row r="156" spans="1:6" x14ac:dyDescent="0.25">
      <c r="A156" s="335">
        <v>210103</v>
      </c>
      <c r="B156" s="290" t="s">
        <v>1053</v>
      </c>
      <c r="C156" s="106"/>
      <c r="D156" s="106"/>
      <c r="E156" s="106"/>
      <c r="F156" s="106"/>
    </row>
    <row r="157" spans="1:6" x14ac:dyDescent="0.25">
      <c r="A157" s="335">
        <v>210104</v>
      </c>
      <c r="B157" s="290" t="s">
        <v>1054</v>
      </c>
      <c r="C157" s="106"/>
      <c r="D157" s="106"/>
      <c r="E157" s="106"/>
      <c r="F157" s="106"/>
    </row>
    <row r="158" spans="1:6" x14ac:dyDescent="0.25">
      <c r="A158" s="335">
        <v>210105</v>
      </c>
      <c r="B158" s="290" t="s">
        <v>1055</v>
      </c>
      <c r="C158" s="106"/>
      <c r="D158" s="106"/>
      <c r="E158" s="106"/>
      <c r="F158" s="106"/>
    </row>
    <row r="159" spans="1:6" x14ac:dyDescent="0.25">
      <c r="A159" s="335">
        <v>210106</v>
      </c>
      <c r="B159" s="290" t="s">
        <v>1193</v>
      </c>
      <c r="C159" s="106"/>
      <c r="D159" s="106"/>
      <c r="E159" s="106"/>
      <c r="F159" s="106"/>
    </row>
    <row r="160" spans="1:6" x14ac:dyDescent="0.25">
      <c r="A160" s="297">
        <v>2102</v>
      </c>
      <c r="B160" s="118" t="s">
        <v>1056</v>
      </c>
      <c r="C160" s="106"/>
      <c r="D160" s="106"/>
      <c r="E160" s="106"/>
      <c r="F160" s="106"/>
    </row>
    <row r="161" spans="1:6" x14ac:dyDescent="0.25">
      <c r="A161" s="335">
        <v>210201</v>
      </c>
      <c r="B161" s="290" t="s">
        <v>1059</v>
      </c>
      <c r="C161" s="106"/>
      <c r="D161" s="106"/>
      <c r="E161" s="106"/>
      <c r="F161" s="106"/>
    </row>
    <row r="162" spans="1:6" x14ac:dyDescent="0.25">
      <c r="A162" s="335">
        <v>210202</v>
      </c>
      <c r="B162" s="290" t="s">
        <v>1060</v>
      </c>
      <c r="C162" s="106"/>
      <c r="D162" s="106"/>
      <c r="E162" s="106"/>
      <c r="F162" s="106"/>
    </row>
    <row r="163" spans="1:6" x14ac:dyDescent="0.25">
      <c r="A163" s="335">
        <v>210203</v>
      </c>
      <c r="B163" s="290" t="s">
        <v>1061</v>
      </c>
      <c r="C163" s="106"/>
      <c r="D163" s="106"/>
      <c r="E163" s="106"/>
      <c r="F163" s="106"/>
    </row>
    <row r="164" spans="1:6" x14ac:dyDescent="0.25">
      <c r="A164" s="335">
        <v>210204</v>
      </c>
      <c r="B164" s="290" t="s">
        <v>1062</v>
      </c>
      <c r="C164" s="106"/>
      <c r="D164" s="106"/>
      <c r="E164" s="106"/>
      <c r="F164" s="106"/>
    </row>
    <row r="165" spans="1:6" x14ac:dyDescent="0.25">
      <c r="A165" s="335">
        <v>210205</v>
      </c>
      <c r="B165" s="290" t="s">
        <v>1063</v>
      </c>
      <c r="C165" s="106"/>
      <c r="D165" s="106"/>
      <c r="E165" s="106"/>
      <c r="F165" s="106"/>
    </row>
    <row r="166" spans="1:6" x14ac:dyDescent="0.25">
      <c r="A166" s="163">
        <v>210206</v>
      </c>
      <c r="B166" s="55" t="s">
        <v>1194</v>
      </c>
      <c r="C166" s="106"/>
      <c r="D166" s="106"/>
      <c r="E166" s="106"/>
      <c r="F166" s="106"/>
    </row>
    <row r="167" spans="1:6" x14ac:dyDescent="0.25">
      <c r="A167" s="297">
        <v>2103</v>
      </c>
      <c r="B167" s="118" t="s">
        <v>1057</v>
      </c>
      <c r="C167" s="106"/>
      <c r="D167" s="106"/>
      <c r="E167" s="106"/>
      <c r="F167" s="106"/>
    </row>
    <row r="168" spans="1:6" x14ac:dyDescent="0.25">
      <c r="A168" s="335">
        <v>210301</v>
      </c>
      <c r="B168" s="290" t="s">
        <v>1067</v>
      </c>
      <c r="C168" s="106"/>
      <c r="D168" s="106"/>
      <c r="E168" s="106"/>
      <c r="F168" s="106"/>
    </row>
    <row r="169" spans="1:6" x14ac:dyDescent="0.25">
      <c r="A169" s="335">
        <v>210302</v>
      </c>
      <c r="B169" s="290" t="s">
        <v>1066</v>
      </c>
      <c r="C169" s="106"/>
      <c r="D169" s="106"/>
      <c r="E169" s="106"/>
      <c r="F169" s="106"/>
    </row>
    <row r="170" spans="1:6" x14ac:dyDescent="0.25">
      <c r="A170" s="335">
        <v>210303</v>
      </c>
      <c r="B170" s="290" t="s">
        <v>1064</v>
      </c>
      <c r="C170" s="106"/>
      <c r="D170" s="106"/>
      <c r="E170" s="106"/>
      <c r="F170" s="106"/>
    </row>
    <row r="171" spans="1:6" x14ac:dyDescent="0.25">
      <c r="A171" s="335">
        <v>210304</v>
      </c>
      <c r="B171" s="290" t="s">
        <v>1065</v>
      </c>
      <c r="C171" s="106"/>
      <c r="D171" s="106"/>
      <c r="E171" s="106"/>
      <c r="F171" s="106"/>
    </row>
    <row r="172" spans="1:6" x14ac:dyDescent="0.25">
      <c r="A172" s="335">
        <v>210305</v>
      </c>
      <c r="B172" s="290" t="s">
        <v>1195</v>
      </c>
      <c r="C172" s="106"/>
      <c r="D172" s="106"/>
      <c r="E172" s="106"/>
      <c r="F172" s="106"/>
    </row>
    <row r="173" spans="1:6" x14ac:dyDescent="0.25">
      <c r="A173" s="297">
        <v>2104</v>
      </c>
      <c r="B173" s="118" t="s">
        <v>1058</v>
      </c>
      <c r="C173" s="106"/>
      <c r="D173" s="106"/>
      <c r="E173" s="106"/>
      <c r="F173" s="106"/>
    </row>
    <row r="174" spans="1:6" x14ac:dyDescent="0.25">
      <c r="A174" s="335">
        <v>210401</v>
      </c>
      <c r="B174" s="290" t="s">
        <v>1068</v>
      </c>
      <c r="C174" s="106"/>
      <c r="D174" s="106"/>
      <c r="E174" s="106"/>
      <c r="F174" s="106"/>
    </row>
    <row r="175" spans="1:6" x14ac:dyDescent="0.25">
      <c r="A175" s="335">
        <v>210402</v>
      </c>
      <c r="B175" s="290" t="s">
        <v>1069</v>
      </c>
      <c r="C175" s="106"/>
      <c r="D175" s="106"/>
      <c r="E175" s="106"/>
      <c r="F175" s="106"/>
    </row>
    <row r="176" spans="1:6" x14ac:dyDescent="0.25">
      <c r="A176" s="335">
        <v>210403</v>
      </c>
      <c r="B176" s="290" t="s">
        <v>1070</v>
      </c>
      <c r="C176" s="106"/>
      <c r="D176" s="106"/>
      <c r="E176" s="106"/>
      <c r="F176" s="106"/>
    </row>
    <row r="177" spans="1:6" x14ac:dyDescent="0.25">
      <c r="A177" s="335">
        <v>210404</v>
      </c>
      <c r="B177" s="290" t="s">
        <v>1071</v>
      </c>
      <c r="C177" s="106"/>
      <c r="D177" s="106"/>
      <c r="E177" s="106"/>
      <c r="F177" s="106"/>
    </row>
    <row r="178" spans="1:6" x14ac:dyDescent="0.25">
      <c r="A178" s="335">
        <v>210405</v>
      </c>
      <c r="B178" s="290" t="s">
        <v>1075</v>
      </c>
      <c r="C178" s="106"/>
      <c r="D178" s="106"/>
      <c r="E178" s="106"/>
      <c r="F178" s="106"/>
    </row>
    <row r="179" spans="1:6" x14ac:dyDescent="0.25">
      <c r="A179" s="335">
        <v>210406</v>
      </c>
      <c r="B179" s="290" t="s">
        <v>1072</v>
      </c>
      <c r="C179" s="106"/>
      <c r="D179" s="106"/>
      <c r="E179" s="106"/>
      <c r="F179" s="106"/>
    </row>
    <row r="180" spans="1:6" x14ac:dyDescent="0.25">
      <c r="A180" s="335">
        <v>210407</v>
      </c>
      <c r="B180" s="290" t="s">
        <v>1073</v>
      </c>
      <c r="C180" s="106"/>
      <c r="D180" s="106"/>
      <c r="E180" s="106"/>
      <c r="F180" s="106"/>
    </row>
    <row r="181" spans="1:6" x14ac:dyDescent="0.25">
      <c r="A181" s="335">
        <v>210408</v>
      </c>
      <c r="B181" s="290" t="s">
        <v>1074</v>
      </c>
      <c r="C181" s="106"/>
      <c r="D181" s="106"/>
      <c r="E181" s="106"/>
      <c r="F181" s="106"/>
    </row>
    <row r="182" spans="1:6" x14ac:dyDescent="0.25">
      <c r="A182" s="289">
        <v>210409</v>
      </c>
      <c r="B182" s="290" t="s">
        <v>1196</v>
      </c>
      <c r="C182" s="106"/>
      <c r="D182" s="106"/>
      <c r="E182" s="106"/>
      <c r="F182" s="106"/>
    </row>
    <row r="183" spans="1:6" x14ac:dyDescent="0.25">
      <c r="A183" s="289">
        <v>210410</v>
      </c>
      <c r="B183" s="290" t="s">
        <v>1197</v>
      </c>
      <c r="C183" s="106"/>
      <c r="D183" s="106"/>
      <c r="E183" s="106"/>
      <c r="F183" s="106"/>
    </row>
    <row r="184" spans="1:6" x14ac:dyDescent="0.25">
      <c r="A184" s="297">
        <v>2105</v>
      </c>
      <c r="B184" s="118" t="s">
        <v>1076</v>
      </c>
      <c r="C184" s="106"/>
      <c r="D184" s="106"/>
      <c r="E184" s="106"/>
      <c r="F184" s="106"/>
    </row>
    <row r="185" spans="1:6" x14ac:dyDescent="0.25">
      <c r="A185" s="335">
        <v>210501</v>
      </c>
      <c r="B185" s="290" t="s">
        <v>1077</v>
      </c>
      <c r="C185" s="106"/>
      <c r="D185" s="106"/>
      <c r="E185" s="106"/>
      <c r="F185" s="106"/>
    </row>
    <row r="186" spans="1:6" x14ac:dyDescent="0.25">
      <c r="A186" s="335">
        <v>210502</v>
      </c>
      <c r="B186" s="290" t="s">
        <v>1078</v>
      </c>
      <c r="C186" s="106"/>
      <c r="D186" s="106"/>
      <c r="E186" s="106"/>
      <c r="F186" s="106"/>
    </row>
    <row r="187" spans="1:6" x14ac:dyDescent="0.25">
      <c r="A187" s="335">
        <v>210503</v>
      </c>
      <c r="B187" s="290" t="s">
        <v>1079</v>
      </c>
      <c r="C187" s="106"/>
      <c r="D187" s="106"/>
      <c r="E187" s="106"/>
      <c r="F187" s="106"/>
    </row>
    <row r="188" spans="1:6" x14ac:dyDescent="0.25">
      <c r="A188" s="297">
        <v>2106</v>
      </c>
      <c r="B188" s="118" t="s">
        <v>1080</v>
      </c>
      <c r="C188" s="106"/>
      <c r="D188" s="106"/>
      <c r="E188" s="106"/>
      <c r="F188" s="106"/>
    </row>
    <row r="189" spans="1:6" x14ac:dyDescent="0.25">
      <c r="A189" s="335">
        <v>210601</v>
      </c>
      <c r="B189" s="290" t="s">
        <v>1081</v>
      </c>
      <c r="C189" s="106"/>
      <c r="D189" s="106"/>
      <c r="E189" s="106"/>
      <c r="F189" s="106"/>
    </row>
    <row r="190" spans="1:6" x14ac:dyDescent="0.25">
      <c r="A190" s="335">
        <v>210602</v>
      </c>
      <c r="B190" s="290" t="s">
        <v>1082</v>
      </c>
      <c r="C190" s="106"/>
      <c r="D190" s="106"/>
      <c r="E190" s="106"/>
      <c r="F190" s="106"/>
    </row>
    <row r="191" spans="1:6" x14ac:dyDescent="0.25">
      <c r="A191" s="335">
        <v>210603</v>
      </c>
      <c r="B191" s="290" t="s">
        <v>1083</v>
      </c>
      <c r="C191" s="106"/>
      <c r="D191" s="106"/>
      <c r="E191" s="106"/>
      <c r="F191" s="106"/>
    </row>
    <row r="192" spans="1:6" x14ac:dyDescent="0.25">
      <c r="A192" s="335">
        <v>210604</v>
      </c>
      <c r="B192" s="290" t="s">
        <v>1084</v>
      </c>
      <c r="C192" s="106"/>
      <c r="D192" s="106"/>
      <c r="E192" s="106"/>
      <c r="F192" s="106"/>
    </row>
    <row r="193" spans="1:6" x14ac:dyDescent="0.25">
      <c r="A193" s="117">
        <v>2107</v>
      </c>
      <c r="B193" s="118" t="s">
        <v>1085</v>
      </c>
      <c r="C193" s="106"/>
      <c r="D193" s="106"/>
      <c r="E193" s="106"/>
      <c r="F193" s="106"/>
    </row>
    <row r="194" spans="1:6" x14ac:dyDescent="0.25">
      <c r="A194" s="335">
        <v>210701</v>
      </c>
      <c r="B194" s="290" t="s">
        <v>1086</v>
      </c>
      <c r="C194" s="106"/>
      <c r="D194" s="106"/>
      <c r="E194" s="106"/>
      <c r="F194" s="106"/>
    </row>
    <row r="195" spans="1:6" x14ac:dyDescent="0.25">
      <c r="A195" s="335">
        <v>210702</v>
      </c>
      <c r="B195" s="290" t="s">
        <v>1087</v>
      </c>
      <c r="C195" s="106"/>
      <c r="D195" s="106"/>
      <c r="E195" s="106"/>
      <c r="F195" s="106"/>
    </row>
    <row r="196" spans="1:6" x14ac:dyDescent="0.25">
      <c r="A196" s="335">
        <v>210703</v>
      </c>
      <c r="B196" s="290" t="s">
        <v>1088</v>
      </c>
      <c r="C196" s="106"/>
      <c r="D196" s="106"/>
      <c r="E196" s="106"/>
      <c r="F196" s="106"/>
    </row>
    <row r="197" spans="1:6" x14ac:dyDescent="0.25">
      <c r="A197" s="297">
        <v>2108</v>
      </c>
      <c r="B197" s="118" t="s">
        <v>1089</v>
      </c>
      <c r="C197" s="106"/>
      <c r="D197" s="106"/>
      <c r="E197" s="106"/>
      <c r="F197" s="106"/>
    </row>
    <row r="198" spans="1:6" x14ac:dyDescent="0.25">
      <c r="A198" s="335">
        <v>210801</v>
      </c>
      <c r="B198" s="290" t="s">
        <v>1090</v>
      </c>
      <c r="C198" s="106"/>
      <c r="D198" s="106"/>
      <c r="E198" s="106"/>
      <c r="F198" s="106"/>
    </row>
    <row r="199" spans="1:6" x14ac:dyDescent="0.25">
      <c r="A199" s="335">
        <v>210802</v>
      </c>
      <c r="B199" s="290" t="s">
        <v>1091</v>
      </c>
      <c r="C199" s="106"/>
      <c r="D199" s="106"/>
      <c r="E199" s="106"/>
      <c r="F199" s="106"/>
    </row>
    <row r="200" spans="1:6" x14ac:dyDescent="0.25">
      <c r="A200" s="335">
        <v>210803</v>
      </c>
      <c r="B200" s="290" t="s">
        <v>1092</v>
      </c>
      <c r="C200" s="106"/>
      <c r="D200" s="106"/>
      <c r="E200" s="106"/>
      <c r="F200" s="106"/>
    </row>
    <row r="201" spans="1:6" x14ac:dyDescent="0.25">
      <c r="A201" s="335">
        <v>210804</v>
      </c>
      <c r="B201" s="290" t="s">
        <v>1093</v>
      </c>
      <c r="C201" s="106"/>
      <c r="D201" s="106"/>
      <c r="E201" s="106"/>
      <c r="F201" s="106"/>
    </row>
    <row r="202" spans="1:6" x14ac:dyDescent="0.25">
      <c r="A202" s="335">
        <v>210805</v>
      </c>
      <c r="B202" s="290" t="s">
        <v>1094</v>
      </c>
      <c r="C202" s="106"/>
      <c r="D202" s="106"/>
      <c r="E202" s="106"/>
      <c r="F202" s="106"/>
    </row>
    <row r="203" spans="1:6" x14ac:dyDescent="0.25">
      <c r="A203" s="335">
        <v>210806</v>
      </c>
      <c r="B203" s="290" t="s">
        <v>1095</v>
      </c>
      <c r="C203" s="106"/>
      <c r="D203" s="106"/>
      <c r="E203" s="106"/>
      <c r="F203" s="106"/>
    </row>
    <row r="204" spans="1:6" x14ac:dyDescent="0.25">
      <c r="A204" s="335">
        <v>210807</v>
      </c>
      <c r="B204" s="290" t="s">
        <v>346</v>
      </c>
      <c r="C204" s="106"/>
      <c r="D204" s="106"/>
      <c r="E204" s="106"/>
      <c r="F204" s="106"/>
    </row>
    <row r="205" spans="1:6" x14ac:dyDescent="0.25">
      <c r="A205" s="335">
        <v>210808</v>
      </c>
      <c r="B205" s="290" t="s">
        <v>1096</v>
      </c>
      <c r="C205" s="106"/>
      <c r="D205" s="106"/>
      <c r="E205" s="106"/>
      <c r="F205" s="106"/>
    </row>
    <row r="206" spans="1:6" x14ac:dyDescent="0.25">
      <c r="A206" s="335">
        <v>210809</v>
      </c>
      <c r="B206" s="290" t="s">
        <v>1097</v>
      </c>
      <c r="C206" s="106"/>
      <c r="D206" s="106"/>
      <c r="E206" s="106"/>
      <c r="F206" s="106"/>
    </row>
    <row r="207" spans="1:6" x14ac:dyDescent="0.25">
      <c r="A207" s="335">
        <v>210810</v>
      </c>
      <c r="B207" s="290" t="s">
        <v>1098</v>
      </c>
      <c r="C207" s="106"/>
      <c r="D207" s="106"/>
      <c r="E207" s="106"/>
      <c r="F207" s="106"/>
    </row>
    <row r="208" spans="1:6" x14ac:dyDescent="0.25">
      <c r="A208" s="335">
        <v>210811</v>
      </c>
      <c r="B208" s="290" t="s">
        <v>1099</v>
      </c>
      <c r="C208" s="106"/>
      <c r="D208" s="106"/>
      <c r="E208" s="106"/>
      <c r="F208" s="106"/>
    </row>
    <row r="209" spans="1:6" x14ac:dyDescent="0.25">
      <c r="A209" s="335">
        <v>210812</v>
      </c>
      <c r="B209" s="290" t="s">
        <v>1100</v>
      </c>
      <c r="C209" s="106"/>
      <c r="D209" s="106"/>
      <c r="E209" s="106"/>
      <c r="F209" s="106"/>
    </row>
    <row r="210" spans="1:6" x14ac:dyDescent="0.25">
      <c r="A210" s="335">
        <v>210813</v>
      </c>
      <c r="B210" s="290" t="s">
        <v>1101</v>
      </c>
      <c r="C210" s="106"/>
      <c r="D210" s="106"/>
      <c r="E210" s="106"/>
      <c r="F210" s="106"/>
    </row>
    <row r="211" spans="1:6" x14ac:dyDescent="0.25">
      <c r="A211" s="335">
        <v>210814</v>
      </c>
      <c r="B211" s="290" t="s">
        <v>1102</v>
      </c>
      <c r="C211" s="106"/>
      <c r="D211" s="106"/>
      <c r="E211" s="106"/>
      <c r="F211" s="106"/>
    </row>
    <row r="212" spans="1:6" x14ac:dyDescent="0.25">
      <c r="A212" s="289">
        <v>210815</v>
      </c>
      <c r="B212" s="290" t="s">
        <v>1198</v>
      </c>
      <c r="C212" s="106"/>
      <c r="D212" s="106"/>
      <c r="E212" s="106"/>
      <c r="F212" s="106"/>
    </row>
    <row r="213" spans="1:6" x14ac:dyDescent="0.25">
      <c r="A213" s="289">
        <v>210816</v>
      </c>
      <c r="B213" s="290" t="s">
        <v>1199</v>
      </c>
      <c r="C213" s="106"/>
      <c r="D213" s="106"/>
      <c r="E213" s="106"/>
      <c r="F213" s="106"/>
    </row>
    <row r="214" spans="1:6" x14ac:dyDescent="0.25">
      <c r="A214" s="289">
        <v>210817</v>
      </c>
      <c r="B214" s="290" t="s">
        <v>1200</v>
      </c>
      <c r="C214" s="106"/>
      <c r="D214" s="106"/>
      <c r="E214" s="106"/>
      <c r="F214" s="106"/>
    </row>
    <row r="215" spans="1:6" x14ac:dyDescent="0.25">
      <c r="A215" s="289">
        <v>210818</v>
      </c>
      <c r="B215" s="290" t="s">
        <v>1201</v>
      </c>
      <c r="C215" s="106"/>
      <c r="D215" s="106"/>
      <c r="E215" s="106"/>
      <c r="F215" s="106"/>
    </row>
    <row r="216" spans="1:6" x14ac:dyDescent="0.25">
      <c r="A216" s="297">
        <v>2109</v>
      </c>
      <c r="B216" s="118" t="s">
        <v>1103</v>
      </c>
      <c r="C216" s="106"/>
      <c r="D216" s="106"/>
      <c r="E216" s="106"/>
      <c r="F216" s="106"/>
    </row>
    <row r="217" spans="1:6" x14ac:dyDescent="0.25">
      <c r="A217" s="335">
        <v>210901</v>
      </c>
      <c r="B217" s="290" t="s">
        <v>472</v>
      </c>
      <c r="C217" s="106"/>
      <c r="D217" s="106"/>
      <c r="E217" s="106"/>
      <c r="F217" s="106"/>
    </row>
    <row r="218" spans="1:6" x14ac:dyDescent="0.25">
      <c r="A218" s="335">
        <v>210902</v>
      </c>
      <c r="B218" s="290" t="s">
        <v>1104</v>
      </c>
      <c r="C218" s="106"/>
      <c r="D218" s="106"/>
      <c r="E218" s="106"/>
      <c r="F218" s="106"/>
    </row>
    <row r="219" spans="1:6" x14ac:dyDescent="0.25">
      <c r="A219" s="335">
        <v>210903</v>
      </c>
      <c r="B219" s="290" t="s">
        <v>1105</v>
      </c>
      <c r="C219" s="106"/>
      <c r="D219" s="106"/>
      <c r="E219" s="106"/>
      <c r="F219" s="106"/>
    </row>
    <row r="220" spans="1:6" x14ac:dyDescent="0.25">
      <c r="A220" s="337">
        <v>210904</v>
      </c>
      <c r="B220" s="164" t="s">
        <v>1106</v>
      </c>
      <c r="C220" s="106"/>
      <c r="D220" s="106"/>
      <c r="E220" s="106"/>
      <c r="F220" s="106"/>
    </row>
    <row r="221" spans="1:6" x14ac:dyDescent="0.25">
      <c r="A221" s="297">
        <v>211</v>
      </c>
      <c r="B221" s="118" t="s">
        <v>1107</v>
      </c>
      <c r="C221" s="106"/>
      <c r="D221" s="106"/>
      <c r="E221" s="106"/>
      <c r="F221" s="106"/>
    </row>
    <row r="222" spans="1:6" x14ac:dyDescent="0.25">
      <c r="A222" s="297">
        <v>2111</v>
      </c>
      <c r="B222" s="118" t="s">
        <v>1108</v>
      </c>
      <c r="C222" s="106"/>
      <c r="D222" s="106"/>
      <c r="E222" s="106"/>
      <c r="F222" s="106"/>
    </row>
    <row r="223" spans="1:6" x14ac:dyDescent="0.25">
      <c r="A223" s="335">
        <v>211101</v>
      </c>
      <c r="B223" s="290" t="s">
        <v>1109</v>
      </c>
      <c r="C223" s="106"/>
      <c r="D223" s="106"/>
      <c r="E223" s="106"/>
      <c r="F223" s="106"/>
    </row>
    <row r="224" spans="1:6" x14ac:dyDescent="0.25">
      <c r="A224" s="297">
        <v>2112</v>
      </c>
      <c r="B224" s="118" t="s">
        <v>1110</v>
      </c>
      <c r="C224" s="106"/>
      <c r="D224" s="106"/>
      <c r="E224" s="106"/>
      <c r="F224" s="106"/>
    </row>
    <row r="225" spans="1:6" x14ac:dyDescent="0.25">
      <c r="A225" s="335">
        <v>211201</v>
      </c>
      <c r="B225" s="290" t="s">
        <v>1111</v>
      </c>
      <c r="C225" s="106"/>
      <c r="D225" s="106"/>
      <c r="E225" s="106"/>
      <c r="F225" s="106"/>
    </row>
    <row r="226" spans="1:6" x14ac:dyDescent="0.25">
      <c r="A226" s="297">
        <v>212</v>
      </c>
      <c r="B226" s="118" t="s">
        <v>1112</v>
      </c>
      <c r="C226" s="106"/>
      <c r="D226" s="106"/>
      <c r="E226" s="106"/>
      <c r="F226" s="106"/>
    </row>
    <row r="227" spans="1:6" x14ac:dyDescent="0.25">
      <c r="A227" s="297">
        <v>2121</v>
      </c>
      <c r="B227" s="118" t="s">
        <v>1113</v>
      </c>
      <c r="C227" s="106"/>
      <c r="D227" s="106"/>
      <c r="E227" s="106"/>
      <c r="F227" s="106"/>
    </row>
    <row r="228" spans="1:6" x14ac:dyDescent="0.25">
      <c r="A228" s="335">
        <v>212101</v>
      </c>
      <c r="B228" s="290" t="s">
        <v>489</v>
      </c>
      <c r="C228" s="106"/>
      <c r="D228" s="106"/>
      <c r="E228" s="106"/>
      <c r="F228" s="106"/>
    </row>
    <row r="229" spans="1:6" x14ac:dyDescent="0.25">
      <c r="A229" s="297">
        <v>2122</v>
      </c>
      <c r="B229" s="118" t="s">
        <v>1114</v>
      </c>
      <c r="C229" s="106"/>
      <c r="D229" s="106"/>
      <c r="E229" s="106"/>
      <c r="F229" s="106"/>
    </row>
    <row r="230" spans="1:6" x14ac:dyDescent="0.25">
      <c r="A230" s="335">
        <v>212201</v>
      </c>
      <c r="B230" s="290" t="s">
        <v>493</v>
      </c>
      <c r="C230" s="106"/>
      <c r="D230" s="106"/>
      <c r="E230" s="106"/>
      <c r="F230" s="106"/>
    </row>
    <row r="231" spans="1:6" x14ac:dyDescent="0.25">
      <c r="A231" s="297">
        <v>213</v>
      </c>
      <c r="B231" s="118" t="s">
        <v>1115</v>
      </c>
      <c r="C231" s="106"/>
      <c r="D231" s="106"/>
      <c r="E231" s="106"/>
      <c r="F231" s="106"/>
    </row>
    <row r="232" spans="1:6" x14ac:dyDescent="0.25">
      <c r="A232" s="297">
        <v>2131</v>
      </c>
      <c r="B232" s="118" t="s">
        <v>1116</v>
      </c>
      <c r="C232" s="106"/>
      <c r="D232" s="106"/>
      <c r="E232" s="106"/>
      <c r="F232" s="106"/>
    </row>
    <row r="233" spans="1:6" x14ac:dyDescent="0.25">
      <c r="A233" s="335">
        <v>213101</v>
      </c>
      <c r="B233" s="290" t="s">
        <v>1118</v>
      </c>
      <c r="C233" s="106"/>
      <c r="D233" s="106"/>
      <c r="E233" s="106"/>
      <c r="F233" s="106"/>
    </row>
    <row r="234" spans="1:6" x14ac:dyDescent="0.25">
      <c r="A234" s="335">
        <v>213102</v>
      </c>
      <c r="B234" s="290" t="s">
        <v>1119</v>
      </c>
      <c r="C234" s="106"/>
      <c r="D234" s="106"/>
      <c r="E234" s="106"/>
      <c r="F234" s="106"/>
    </row>
    <row r="235" spans="1:6" x14ac:dyDescent="0.25">
      <c r="A235" s="297">
        <v>2132</v>
      </c>
      <c r="B235" s="118" t="s">
        <v>1117</v>
      </c>
      <c r="C235" s="106"/>
      <c r="D235" s="106"/>
      <c r="E235" s="106"/>
      <c r="F235" s="106"/>
    </row>
    <row r="236" spans="1:6" x14ac:dyDescent="0.25">
      <c r="A236" s="335">
        <v>213202</v>
      </c>
      <c r="B236" s="290" t="s">
        <v>1120</v>
      </c>
      <c r="C236" s="106"/>
      <c r="D236" s="106"/>
      <c r="E236" s="106"/>
      <c r="F236" s="106"/>
    </row>
    <row r="237" spans="1:6" x14ac:dyDescent="0.25">
      <c r="A237" s="335">
        <v>213203</v>
      </c>
      <c r="B237" s="290" t="s">
        <v>1121</v>
      </c>
      <c r="C237" s="106"/>
      <c r="D237" s="106"/>
      <c r="E237" s="106"/>
      <c r="F237" s="106"/>
    </row>
    <row r="238" spans="1:6" x14ac:dyDescent="0.25">
      <c r="A238" s="335">
        <v>213204</v>
      </c>
      <c r="B238" s="290" t="s">
        <v>1122</v>
      </c>
      <c r="C238" s="106"/>
      <c r="D238" s="106"/>
      <c r="E238" s="106"/>
      <c r="F238" s="106"/>
    </row>
    <row r="239" spans="1:6" x14ac:dyDescent="0.25">
      <c r="A239" s="335">
        <v>213205</v>
      </c>
      <c r="B239" s="290" t="s">
        <v>1123</v>
      </c>
      <c r="C239" s="106"/>
      <c r="D239" s="106"/>
      <c r="E239" s="106"/>
      <c r="F239" s="106"/>
    </row>
    <row r="240" spans="1:6" x14ac:dyDescent="0.25">
      <c r="A240" s="335">
        <v>213206</v>
      </c>
      <c r="B240" s="290" t="s">
        <v>1124</v>
      </c>
      <c r="C240" s="106"/>
      <c r="D240" s="106"/>
      <c r="E240" s="106"/>
      <c r="F240" s="106"/>
    </row>
    <row r="241" spans="1:6" x14ac:dyDescent="0.25">
      <c r="A241" s="335">
        <v>213207</v>
      </c>
      <c r="B241" s="290" t="s">
        <v>1125</v>
      </c>
      <c r="C241" s="106"/>
      <c r="D241" s="106"/>
      <c r="E241" s="106"/>
      <c r="F241" s="106"/>
    </row>
    <row r="242" spans="1:6" ht="30" x14ac:dyDescent="0.25">
      <c r="A242" s="335">
        <v>213208</v>
      </c>
      <c r="B242" s="290" t="s">
        <v>1126</v>
      </c>
      <c r="C242" s="106"/>
      <c r="D242" s="106"/>
      <c r="E242" s="106"/>
      <c r="F242" s="106"/>
    </row>
    <row r="243" spans="1:6" x14ac:dyDescent="0.25">
      <c r="A243" s="335">
        <v>213209</v>
      </c>
      <c r="B243" s="290" t="s">
        <v>1127</v>
      </c>
      <c r="C243" s="106"/>
      <c r="D243" s="106"/>
      <c r="E243" s="106"/>
      <c r="F243" s="106"/>
    </row>
    <row r="244" spans="1:6" x14ac:dyDescent="0.25">
      <c r="A244" s="297">
        <v>2133</v>
      </c>
      <c r="B244" s="118" t="s">
        <v>1128</v>
      </c>
      <c r="C244" s="106"/>
      <c r="D244" s="106"/>
      <c r="E244" s="106"/>
      <c r="F244" s="106"/>
    </row>
    <row r="245" spans="1:6" x14ac:dyDescent="0.25">
      <c r="A245" s="335">
        <v>213301</v>
      </c>
      <c r="B245" s="290" t="s">
        <v>1131</v>
      </c>
      <c r="C245" s="106"/>
      <c r="D245" s="106"/>
      <c r="E245" s="106"/>
      <c r="F245" s="106"/>
    </row>
    <row r="246" spans="1:6" x14ac:dyDescent="0.25">
      <c r="A246" s="335">
        <v>213302</v>
      </c>
      <c r="B246" s="290" t="s">
        <v>1130</v>
      </c>
      <c r="C246" s="106"/>
      <c r="D246" s="106"/>
      <c r="E246" s="106"/>
      <c r="F246" s="106"/>
    </row>
    <row r="247" spans="1:6" x14ac:dyDescent="0.25">
      <c r="A247" s="335">
        <v>213303</v>
      </c>
      <c r="B247" s="290" t="s">
        <v>1132</v>
      </c>
      <c r="C247" s="106"/>
      <c r="D247" s="106"/>
      <c r="E247" s="106"/>
      <c r="F247" s="106"/>
    </row>
    <row r="248" spans="1:6" x14ac:dyDescent="0.25">
      <c r="A248" s="335">
        <v>213304</v>
      </c>
      <c r="B248" s="290" t="s">
        <v>1133</v>
      </c>
      <c r="C248" s="106"/>
      <c r="D248" s="106"/>
      <c r="E248" s="106"/>
      <c r="F248" s="106"/>
    </row>
    <row r="249" spans="1:6" x14ac:dyDescent="0.25">
      <c r="A249" s="297">
        <v>2134</v>
      </c>
      <c r="B249" s="118" t="s">
        <v>1134</v>
      </c>
      <c r="C249" s="106"/>
      <c r="D249" s="106"/>
      <c r="E249" s="106"/>
      <c r="F249" s="106"/>
    </row>
    <row r="250" spans="1:6" x14ac:dyDescent="0.25">
      <c r="A250" s="335">
        <v>213401</v>
      </c>
      <c r="B250" s="290" t="s">
        <v>1135</v>
      </c>
      <c r="C250" s="106"/>
      <c r="D250" s="106"/>
      <c r="E250" s="106"/>
      <c r="F250" s="106"/>
    </row>
    <row r="251" spans="1:6" x14ac:dyDescent="0.25">
      <c r="A251" s="335">
        <v>213402</v>
      </c>
      <c r="B251" s="290" t="s">
        <v>1136</v>
      </c>
      <c r="C251" s="106"/>
      <c r="D251" s="106"/>
      <c r="E251" s="106"/>
      <c r="F251" s="106"/>
    </row>
    <row r="252" spans="1:6" x14ac:dyDescent="0.25">
      <c r="A252" s="335">
        <v>213403</v>
      </c>
      <c r="B252" s="290" t="s">
        <v>1132</v>
      </c>
      <c r="C252" s="106"/>
      <c r="D252" s="106"/>
      <c r="E252" s="106"/>
      <c r="F252" s="106"/>
    </row>
    <row r="253" spans="1:6" x14ac:dyDescent="0.25">
      <c r="A253" s="335">
        <v>213404</v>
      </c>
      <c r="B253" s="290" t="s">
        <v>1133</v>
      </c>
      <c r="C253" s="106"/>
      <c r="D253" s="106"/>
      <c r="E253" s="106"/>
      <c r="F253" s="106"/>
    </row>
    <row r="254" spans="1:6" x14ac:dyDescent="0.25">
      <c r="A254" s="297">
        <v>2135</v>
      </c>
      <c r="B254" s="118" t="s">
        <v>1137</v>
      </c>
      <c r="C254" s="106"/>
      <c r="D254" s="106"/>
      <c r="E254" s="106"/>
      <c r="F254" s="106"/>
    </row>
    <row r="255" spans="1:6" x14ac:dyDescent="0.25">
      <c r="A255" s="335">
        <v>213501</v>
      </c>
      <c r="B255" s="290" t="s">
        <v>1129</v>
      </c>
      <c r="C255" s="106"/>
      <c r="D255" s="106"/>
      <c r="E255" s="106"/>
      <c r="F255" s="106"/>
    </row>
    <row r="256" spans="1:6" x14ac:dyDescent="0.25">
      <c r="A256" s="335">
        <v>213502</v>
      </c>
      <c r="B256" s="290" t="s">
        <v>1138</v>
      </c>
      <c r="C256" s="106"/>
      <c r="D256" s="106"/>
      <c r="E256" s="106"/>
      <c r="F256" s="106"/>
    </row>
    <row r="257" spans="1:6" x14ac:dyDescent="0.25">
      <c r="A257" s="335">
        <v>213503</v>
      </c>
      <c r="B257" s="290" t="s">
        <v>1139</v>
      </c>
      <c r="C257" s="106"/>
      <c r="D257" s="106"/>
      <c r="E257" s="106"/>
      <c r="F257" s="106"/>
    </row>
    <row r="258" spans="1:6" x14ac:dyDescent="0.25">
      <c r="A258" s="335">
        <v>213504</v>
      </c>
      <c r="B258" s="290" t="s">
        <v>1140</v>
      </c>
      <c r="C258" s="106"/>
      <c r="D258" s="106"/>
      <c r="E258" s="106"/>
      <c r="F258" s="106"/>
    </row>
    <row r="259" spans="1:6" x14ac:dyDescent="0.25">
      <c r="A259" s="335">
        <v>213505</v>
      </c>
      <c r="B259" s="290" t="s">
        <v>1141</v>
      </c>
      <c r="C259" s="106"/>
      <c r="D259" s="106"/>
      <c r="E259" s="106"/>
      <c r="F259" s="106"/>
    </row>
    <row r="260" spans="1:6" x14ac:dyDescent="0.25">
      <c r="A260" s="297">
        <v>22</v>
      </c>
      <c r="B260" s="118" t="s">
        <v>1142</v>
      </c>
      <c r="C260" s="106"/>
      <c r="D260" s="106"/>
      <c r="E260" s="106"/>
      <c r="F260" s="106"/>
    </row>
    <row r="261" spans="1:6" x14ac:dyDescent="0.25">
      <c r="A261" s="297">
        <v>2200</v>
      </c>
      <c r="B261" s="118" t="s">
        <v>1143</v>
      </c>
      <c r="C261" s="106"/>
      <c r="D261" s="106"/>
      <c r="E261" s="106"/>
      <c r="F261" s="106"/>
    </row>
    <row r="262" spans="1:6" x14ac:dyDescent="0.25">
      <c r="A262" s="335">
        <v>220001</v>
      </c>
      <c r="B262" s="290" t="s">
        <v>1144</v>
      </c>
      <c r="C262" s="106"/>
      <c r="D262" s="106"/>
      <c r="E262" s="106"/>
      <c r="F262" s="106"/>
    </row>
    <row r="263" spans="1:6" x14ac:dyDescent="0.25">
      <c r="A263" s="335">
        <v>221001</v>
      </c>
      <c r="B263" s="290" t="s">
        <v>1145</v>
      </c>
      <c r="C263" s="106"/>
      <c r="D263" s="106"/>
      <c r="E263" s="106"/>
      <c r="F263" s="106"/>
    </row>
    <row r="264" spans="1:6" x14ac:dyDescent="0.25">
      <c r="A264" s="335">
        <v>222001</v>
      </c>
      <c r="B264" s="290" t="s">
        <v>1146</v>
      </c>
      <c r="C264" s="106"/>
      <c r="D264" s="106"/>
      <c r="E264" s="106"/>
      <c r="F264" s="106"/>
    </row>
    <row r="265" spans="1:6" x14ac:dyDescent="0.25">
      <c r="A265" s="335">
        <v>223001</v>
      </c>
      <c r="B265" s="290" t="s">
        <v>1147</v>
      </c>
      <c r="C265" s="106"/>
      <c r="D265" s="106"/>
      <c r="E265" s="106"/>
      <c r="F265" s="106"/>
    </row>
    <row r="266" spans="1:6" x14ac:dyDescent="0.25">
      <c r="A266" s="335">
        <v>224001</v>
      </c>
      <c r="B266" s="290" t="s">
        <v>1148</v>
      </c>
      <c r="C266" s="106"/>
      <c r="D266" s="106"/>
      <c r="E266" s="106"/>
      <c r="F266" s="106"/>
    </row>
    <row r="267" spans="1:6" x14ac:dyDescent="0.25">
      <c r="A267" s="165">
        <v>225101</v>
      </c>
      <c r="B267" s="55" t="s">
        <v>1215</v>
      </c>
      <c r="C267" s="106"/>
      <c r="D267" s="106"/>
      <c r="E267" s="106"/>
      <c r="F267" s="106"/>
    </row>
    <row r="268" spans="1:6" x14ac:dyDescent="0.25">
      <c r="A268" s="165">
        <v>225102</v>
      </c>
      <c r="B268" s="55" t="s">
        <v>1216</v>
      </c>
      <c r="C268" s="106"/>
      <c r="D268" s="106"/>
      <c r="E268" s="106"/>
      <c r="F268" s="106"/>
    </row>
    <row r="269" spans="1:6" x14ac:dyDescent="0.25">
      <c r="A269" s="165">
        <v>225103</v>
      </c>
      <c r="B269" s="55" t="s">
        <v>1217</v>
      </c>
      <c r="C269" s="106"/>
      <c r="D269" s="106"/>
      <c r="E269" s="106"/>
      <c r="F269" s="106"/>
    </row>
    <row r="270" spans="1:6" x14ac:dyDescent="0.25">
      <c r="A270" s="165">
        <v>225104</v>
      </c>
      <c r="B270" s="55" t="s">
        <v>1218</v>
      </c>
      <c r="C270" s="106"/>
      <c r="D270" s="106"/>
      <c r="E270" s="106"/>
      <c r="F270" s="106"/>
    </row>
    <row r="271" spans="1:6" x14ac:dyDescent="0.25">
      <c r="A271" s="165">
        <v>225105</v>
      </c>
      <c r="B271" s="55" t="s">
        <v>1219</v>
      </c>
      <c r="C271" s="106"/>
      <c r="D271" s="106"/>
      <c r="E271" s="106"/>
      <c r="F271" s="106"/>
    </row>
    <row r="272" spans="1:6" x14ac:dyDescent="0.25">
      <c r="A272" s="165">
        <v>225106</v>
      </c>
      <c r="B272" s="55" t="s">
        <v>1348</v>
      </c>
      <c r="C272" s="106"/>
      <c r="D272" s="106"/>
      <c r="E272" s="106"/>
      <c r="F272" s="106"/>
    </row>
    <row r="273" spans="1:6" x14ac:dyDescent="0.25">
      <c r="A273" s="338"/>
      <c r="B273" s="296"/>
      <c r="C273" s="106"/>
      <c r="D273" s="106"/>
      <c r="E273" s="106"/>
      <c r="F273" s="106"/>
    </row>
    <row r="274" spans="1:6" x14ac:dyDescent="0.25">
      <c r="A274" s="307">
        <v>23</v>
      </c>
      <c r="B274" s="56" t="s">
        <v>560</v>
      </c>
      <c r="C274" s="230">
        <f>SUM(C275:C277)</f>
        <v>0</v>
      </c>
      <c r="D274" s="230">
        <f>SUM(D275:D277)</f>
        <v>0</v>
      </c>
      <c r="E274" s="106"/>
      <c r="F274" s="106"/>
    </row>
    <row r="275" spans="1:6" x14ac:dyDescent="0.25">
      <c r="A275" s="163">
        <v>230001</v>
      </c>
      <c r="B275" s="55" t="s">
        <v>562</v>
      </c>
      <c r="C275" s="231"/>
      <c r="D275" s="231"/>
      <c r="E275" s="106"/>
      <c r="F275" s="106"/>
    </row>
    <row r="276" spans="1:6" x14ac:dyDescent="0.25">
      <c r="A276" s="163">
        <v>231001</v>
      </c>
      <c r="B276" s="55" t="s">
        <v>564</v>
      </c>
      <c r="C276" s="231"/>
      <c r="D276" s="231"/>
      <c r="E276" s="106"/>
      <c r="F276" s="106"/>
    </row>
    <row r="277" spans="1:6" x14ac:dyDescent="0.25">
      <c r="A277" s="163">
        <v>232001</v>
      </c>
      <c r="B277" s="55" t="s">
        <v>566</v>
      </c>
      <c r="C277" s="231"/>
      <c r="D277" s="231"/>
      <c r="E277" s="106"/>
      <c r="F277" s="106"/>
    </row>
    <row r="278" spans="1:6" x14ac:dyDescent="0.25">
      <c r="A278" s="307">
        <v>24</v>
      </c>
      <c r="B278" s="56" t="s">
        <v>567</v>
      </c>
      <c r="C278" s="230">
        <f>SUM(C279:C281)</f>
        <v>0</v>
      </c>
      <c r="D278" s="230">
        <f>SUM(D279:D281)</f>
        <v>0</v>
      </c>
      <c r="E278" s="106"/>
      <c r="F278" s="106"/>
    </row>
    <row r="279" spans="1:6" x14ac:dyDescent="0.25">
      <c r="A279" s="163">
        <v>240001</v>
      </c>
      <c r="B279" s="55" t="s">
        <v>568</v>
      </c>
      <c r="C279" s="231"/>
      <c r="D279" s="231"/>
      <c r="E279" s="106"/>
      <c r="F279" s="106"/>
    </row>
    <row r="280" spans="1:6" x14ac:dyDescent="0.25">
      <c r="A280" s="163">
        <v>241001</v>
      </c>
      <c r="B280" s="55" t="s">
        <v>569</v>
      </c>
      <c r="C280" s="231"/>
      <c r="D280" s="231"/>
      <c r="E280" s="106"/>
      <c r="F280" s="106"/>
    </row>
    <row r="281" spans="1:6" x14ac:dyDescent="0.25">
      <c r="A281" s="163">
        <v>242001</v>
      </c>
      <c r="B281" s="55" t="s">
        <v>570</v>
      </c>
      <c r="C281" s="231"/>
      <c r="D281" s="231"/>
      <c r="E281" s="106"/>
      <c r="F281" s="106"/>
    </row>
    <row r="282" spans="1:6" x14ac:dyDescent="0.25">
      <c r="A282" s="339">
        <v>25</v>
      </c>
      <c r="B282" s="168" t="s">
        <v>767</v>
      </c>
      <c r="C282" s="230">
        <f>SUM(C283:C287)</f>
        <v>0</v>
      </c>
      <c r="D282" s="230">
        <f>SUM(D283:D287)</f>
        <v>0</v>
      </c>
      <c r="E282" s="106"/>
      <c r="F282" s="106"/>
    </row>
    <row r="283" spans="1:6" x14ac:dyDescent="0.25">
      <c r="A283" s="163">
        <v>250001</v>
      </c>
      <c r="B283" s="55" t="s">
        <v>571</v>
      </c>
      <c r="C283" s="231"/>
      <c r="D283" s="231"/>
      <c r="E283" s="106"/>
      <c r="F283" s="106"/>
    </row>
    <row r="284" spans="1:6" x14ac:dyDescent="0.25">
      <c r="A284" s="163">
        <v>250002</v>
      </c>
      <c r="B284" s="55" t="s">
        <v>768</v>
      </c>
      <c r="C284" s="231"/>
      <c r="D284" s="231"/>
      <c r="E284" s="106"/>
      <c r="F284" s="106"/>
    </row>
    <row r="285" spans="1:6" x14ac:dyDescent="0.25">
      <c r="A285" s="163">
        <v>250003</v>
      </c>
      <c r="B285" s="55" t="s">
        <v>769</v>
      </c>
      <c r="C285" s="231"/>
      <c r="D285" s="231"/>
      <c r="E285" s="106"/>
      <c r="F285" s="106"/>
    </row>
    <row r="286" spans="1:6" x14ac:dyDescent="0.25">
      <c r="A286" s="163">
        <v>250004</v>
      </c>
      <c r="B286" s="55" t="s">
        <v>770</v>
      </c>
      <c r="C286" s="231"/>
      <c r="D286" s="231"/>
      <c r="E286" s="106"/>
      <c r="F286" s="106"/>
    </row>
    <row r="287" spans="1:6" x14ac:dyDescent="0.25">
      <c r="A287" s="163">
        <v>250005</v>
      </c>
      <c r="B287" s="55" t="s">
        <v>771</v>
      </c>
      <c r="C287" s="231"/>
      <c r="D287" s="231"/>
      <c r="E287" s="106"/>
      <c r="F287" s="106"/>
    </row>
    <row r="288" spans="1:6" x14ac:dyDescent="0.25">
      <c r="A288" s="338"/>
      <c r="B288" s="296"/>
      <c r="C288" s="106"/>
      <c r="D288" s="106"/>
      <c r="E288" s="106"/>
      <c r="F288" s="106"/>
    </row>
    <row r="289" spans="1:6" x14ac:dyDescent="0.25">
      <c r="A289" s="332">
        <v>1</v>
      </c>
      <c r="B289" s="118" t="s">
        <v>124</v>
      </c>
      <c r="C289" s="106"/>
      <c r="D289" s="106"/>
      <c r="E289" s="106"/>
      <c r="F289" s="106"/>
    </row>
    <row r="290" spans="1:6" x14ac:dyDescent="0.25">
      <c r="A290" s="117">
        <v>31</v>
      </c>
      <c r="B290" s="118" t="s">
        <v>126</v>
      </c>
      <c r="C290" s="106"/>
      <c r="D290" s="106"/>
      <c r="E290" s="106"/>
      <c r="F290" s="106"/>
    </row>
    <row r="291" spans="1:6" x14ac:dyDescent="0.25">
      <c r="A291" s="297">
        <v>311</v>
      </c>
      <c r="B291" s="118" t="s">
        <v>127</v>
      </c>
      <c r="C291" s="106"/>
      <c r="D291" s="106"/>
      <c r="E291" s="106"/>
      <c r="F291" s="106"/>
    </row>
    <row r="292" spans="1:6" x14ac:dyDescent="0.25">
      <c r="A292" s="298">
        <v>31110</v>
      </c>
      <c r="B292" s="121" t="s">
        <v>128</v>
      </c>
      <c r="C292" s="106"/>
      <c r="D292" s="106"/>
      <c r="E292" s="106"/>
      <c r="F292" s="106"/>
    </row>
    <row r="293" spans="1:6" x14ac:dyDescent="0.25">
      <c r="A293" s="298">
        <v>31120</v>
      </c>
      <c r="B293" s="121" t="s">
        <v>129</v>
      </c>
      <c r="C293" s="106"/>
      <c r="D293" s="106"/>
      <c r="E293" s="106"/>
      <c r="F293" s="106"/>
    </row>
    <row r="294" spans="1:6" x14ac:dyDescent="0.25">
      <c r="A294" s="298">
        <v>31130</v>
      </c>
      <c r="B294" s="121" t="s">
        <v>130</v>
      </c>
      <c r="C294" s="106"/>
      <c r="D294" s="106"/>
      <c r="E294" s="106"/>
      <c r="F294" s="106"/>
    </row>
    <row r="295" spans="1:6" x14ac:dyDescent="0.25">
      <c r="A295" s="156">
        <v>31140</v>
      </c>
      <c r="B295" s="157" t="s">
        <v>779</v>
      </c>
      <c r="C295" s="106"/>
      <c r="D295" s="106"/>
      <c r="E295" s="106"/>
      <c r="F295" s="106"/>
    </row>
    <row r="296" spans="1:6" x14ac:dyDescent="0.25">
      <c r="A296" s="297">
        <v>312</v>
      </c>
      <c r="B296" s="118" t="s">
        <v>131</v>
      </c>
      <c r="C296" s="106"/>
      <c r="D296" s="106"/>
      <c r="E296" s="106"/>
      <c r="F296" s="106"/>
    </row>
    <row r="297" spans="1:6" x14ac:dyDescent="0.25">
      <c r="A297" s="297">
        <v>3121</v>
      </c>
      <c r="B297" s="118" t="s">
        <v>132</v>
      </c>
      <c r="C297" s="106"/>
      <c r="D297" s="106"/>
      <c r="E297" s="106"/>
      <c r="F297" s="106"/>
    </row>
    <row r="298" spans="1:6" x14ac:dyDescent="0.25">
      <c r="A298" s="298">
        <v>31211</v>
      </c>
      <c r="B298" s="121" t="s">
        <v>133</v>
      </c>
      <c r="C298" s="106"/>
      <c r="D298" s="106"/>
      <c r="E298" s="106"/>
      <c r="F298" s="106"/>
    </row>
    <row r="299" spans="1:6" x14ac:dyDescent="0.25">
      <c r="A299" s="298">
        <v>31212</v>
      </c>
      <c r="B299" s="121" t="s">
        <v>134</v>
      </c>
      <c r="C299" s="106"/>
      <c r="D299" s="106"/>
      <c r="E299" s="106"/>
      <c r="F299" s="106"/>
    </row>
    <row r="300" spans="1:6" x14ac:dyDescent="0.25">
      <c r="A300" s="298">
        <v>31213</v>
      </c>
      <c r="B300" s="121" t="s">
        <v>135</v>
      </c>
      <c r="C300" s="106"/>
      <c r="D300" s="106"/>
      <c r="E300" s="106"/>
      <c r="F300" s="106"/>
    </row>
    <row r="301" spans="1:6" x14ac:dyDescent="0.25">
      <c r="A301" s="298">
        <v>31214</v>
      </c>
      <c r="B301" s="121" t="s">
        <v>136</v>
      </c>
      <c r="C301" s="106"/>
      <c r="D301" s="106"/>
      <c r="E301" s="106"/>
      <c r="F301" s="106"/>
    </row>
    <row r="302" spans="1:6" x14ac:dyDescent="0.25">
      <c r="A302" s="298">
        <v>31215</v>
      </c>
      <c r="B302" s="121" t="s">
        <v>137</v>
      </c>
      <c r="C302" s="106"/>
      <c r="D302" s="106"/>
      <c r="E302" s="106"/>
      <c r="F302" s="106"/>
    </row>
    <row r="303" spans="1:6" x14ac:dyDescent="0.25">
      <c r="A303" s="156">
        <v>31216</v>
      </c>
      <c r="B303" s="157" t="s">
        <v>778</v>
      </c>
      <c r="C303" s="106"/>
      <c r="D303" s="106"/>
      <c r="E303" s="106"/>
      <c r="F303" s="106"/>
    </row>
    <row r="304" spans="1:6" x14ac:dyDescent="0.25">
      <c r="A304" s="297">
        <v>3122</v>
      </c>
      <c r="B304" s="118" t="s">
        <v>138</v>
      </c>
      <c r="C304" s="106"/>
      <c r="D304" s="106"/>
      <c r="E304" s="106"/>
      <c r="F304" s="106"/>
    </row>
    <row r="305" spans="1:6" x14ac:dyDescent="0.25">
      <c r="A305" s="298">
        <v>31221</v>
      </c>
      <c r="B305" s="121" t="s">
        <v>133</v>
      </c>
      <c r="C305" s="106"/>
      <c r="D305" s="106"/>
      <c r="E305" s="106"/>
      <c r="F305" s="106"/>
    </row>
    <row r="306" spans="1:6" x14ac:dyDescent="0.25">
      <c r="A306" s="298">
        <v>31222</v>
      </c>
      <c r="B306" s="121" t="s">
        <v>139</v>
      </c>
      <c r="C306" s="106"/>
      <c r="D306" s="106"/>
      <c r="E306" s="106"/>
      <c r="F306" s="106"/>
    </row>
    <row r="307" spans="1:6" x14ac:dyDescent="0.25">
      <c r="A307" s="298">
        <v>31223</v>
      </c>
      <c r="B307" s="121" t="s">
        <v>135</v>
      </c>
      <c r="C307" s="106"/>
      <c r="D307" s="106"/>
      <c r="E307" s="106"/>
      <c r="F307" s="106"/>
    </row>
    <row r="308" spans="1:6" x14ac:dyDescent="0.25">
      <c r="A308" s="298">
        <v>31224</v>
      </c>
      <c r="B308" s="121" t="s">
        <v>136</v>
      </c>
      <c r="C308" s="106"/>
      <c r="D308" s="106"/>
      <c r="E308" s="106"/>
      <c r="F308" s="106"/>
    </row>
    <row r="309" spans="1:6" x14ac:dyDescent="0.25">
      <c r="A309" s="298">
        <v>31400</v>
      </c>
      <c r="B309" s="121" t="s">
        <v>140</v>
      </c>
      <c r="C309" s="106"/>
      <c r="D309" s="106"/>
      <c r="E309" s="106"/>
      <c r="F309" s="106"/>
    </row>
    <row r="310" spans="1:6" x14ac:dyDescent="0.25">
      <c r="A310" s="298">
        <v>31500</v>
      </c>
      <c r="B310" s="121" t="s">
        <v>141</v>
      </c>
      <c r="C310" s="106"/>
      <c r="D310" s="106"/>
      <c r="E310" s="106"/>
      <c r="F310" s="106"/>
    </row>
    <row r="311" spans="1:6" x14ac:dyDescent="0.25">
      <c r="A311" s="117">
        <v>32</v>
      </c>
      <c r="B311" s="118" t="s">
        <v>143</v>
      </c>
      <c r="C311" s="106"/>
      <c r="D311" s="106"/>
      <c r="E311" s="106"/>
      <c r="F311" s="106"/>
    </row>
    <row r="312" spans="1:6" x14ac:dyDescent="0.25">
      <c r="A312" s="297">
        <v>321</v>
      </c>
      <c r="B312" s="118" t="s">
        <v>144</v>
      </c>
      <c r="C312" s="106"/>
      <c r="D312" s="106"/>
      <c r="E312" s="106"/>
      <c r="F312" s="106"/>
    </row>
    <row r="313" spans="1:6" x14ac:dyDescent="0.25">
      <c r="A313" s="298">
        <v>32110</v>
      </c>
      <c r="B313" s="121" t="s">
        <v>128</v>
      </c>
      <c r="C313" s="106"/>
      <c r="D313" s="106"/>
      <c r="E313" s="106"/>
      <c r="F313" s="106"/>
    </row>
    <row r="314" spans="1:6" x14ac:dyDescent="0.25">
      <c r="A314" s="298">
        <v>32120</v>
      </c>
      <c r="B314" s="121" t="s">
        <v>129</v>
      </c>
      <c r="C314" s="106"/>
      <c r="D314" s="106"/>
      <c r="E314" s="106"/>
      <c r="F314" s="106"/>
    </row>
    <row r="315" spans="1:6" x14ac:dyDescent="0.25">
      <c r="A315" s="117">
        <v>33</v>
      </c>
      <c r="B315" s="118" t="s">
        <v>146</v>
      </c>
      <c r="C315" s="106"/>
      <c r="D315" s="106"/>
      <c r="E315" s="106"/>
      <c r="F315" s="106"/>
    </row>
    <row r="316" spans="1:6" x14ac:dyDescent="0.25">
      <c r="A316" s="298">
        <v>33100</v>
      </c>
      <c r="B316" s="121" t="s">
        <v>147</v>
      </c>
      <c r="C316" s="106"/>
      <c r="D316" s="106"/>
      <c r="E316" s="106"/>
      <c r="F316" s="106"/>
    </row>
    <row r="317" spans="1:6" x14ac:dyDescent="0.25">
      <c r="A317" s="298">
        <v>33200</v>
      </c>
      <c r="B317" s="121" t="s">
        <v>148</v>
      </c>
      <c r="C317" s="106"/>
      <c r="D317" s="106"/>
      <c r="E317" s="106"/>
      <c r="F317" s="106"/>
    </row>
    <row r="318" spans="1:6" x14ac:dyDescent="0.25">
      <c r="A318" s="298">
        <v>33300</v>
      </c>
      <c r="B318" s="121" t="s">
        <v>149</v>
      </c>
      <c r="C318" s="106"/>
      <c r="D318" s="106"/>
      <c r="E318" s="106"/>
      <c r="F318" s="106"/>
    </row>
    <row r="319" spans="1:6" x14ac:dyDescent="0.25">
      <c r="A319" s="298">
        <v>33400</v>
      </c>
      <c r="B319" s="121" t="s">
        <v>150</v>
      </c>
      <c r="C319" s="106"/>
      <c r="D319" s="106"/>
      <c r="E319" s="106"/>
      <c r="F319" s="106"/>
    </row>
    <row r="320" spans="1:6" x14ac:dyDescent="0.25">
      <c r="A320" s="120">
        <v>33401</v>
      </c>
      <c r="B320" s="121" t="s">
        <v>757</v>
      </c>
      <c r="C320" s="106"/>
      <c r="D320" s="106"/>
      <c r="E320" s="106"/>
      <c r="F320" s="106"/>
    </row>
    <row r="321" spans="1:6" x14ac:dyDescent="0.25">
      <c r="A321" s="120">
        <v>33402</v>
      </c>
      <c r="B321" s="121" t="s">
        <v>758</v>
      </c>
      <c r="C321" s="106"/>
      <c r="D321" s="106"/>
      <c r="E321" s="106"/>
      <c r="F321" s="106"/>
    </row>
    <row r="322" spans="1:6" x14ac:dyDescent="0.25">
      <c r="A322" s="297">
        <v>335</v>
      </c>
      <c r="B322" s="118" t="s">
        <v>151</v>
      </c>
      <c r="C322" s="106"/>
      <c r="D322" s="106"/>
      <c r="E322" s="106"/>
      <c r="F322" s="106"/>
    </row>
    <row r="323" spans="1:6" x14ac:dyDescent="0.25">
      <c r="A323" s="120">
        <v>33510</v>
      </c>
      <c r="B323" s="121" t="s">
        <v>152</v>
      </c>
      <c r="C323" s="106"/>
      <c r="D323" s="106"/>
      <c r="E323" s="106"/>
      <c r="F323" s="106"/>
    </row>
    <row r="324" spans="1:6" x14ac:dyDescent="0.25">
      <c r="A324" s="316">
        <v>335101</v>
      </c>
      <c r="B324" s="157" t="s">
        <v>677</v>
      </c>
      <c r="C324" s="106"/>
      <c r="D324" s="106"/>
      <c r="E324" s="106"/>
      <c r="F324" s="106"/>
    </row>
    <row r="325" spans="1:6" x14ac:dyDescent="0.25">
      <c r="A325" s="316">
        <v>335102</v>
      </c>
      <c r="B325" s="157" t="s">
        <v>678</v>
      </c>
      <c r="C325" s="106"/>
      <c r="D325" s="106"/>
      <c r="E325" s="106"/>
      <c r="F325" s="106"/>
    </row>
    <row r="326" spans="1:6" x14ac:dyDescent="0.25">
      <c r="A326" s="316">
        <v>335103</v>
      </c>
      <c r="B326" s="157" t="s">
        <v>679</v>
      </c>
      <c r="C326" s="106"/>
      <c r="D326" s="106"/>
      <c r="E326" s="106"/>
      <c r="F326" s="106"/>
    </row>
    <row r="327" spans="1:6" x14ac:dyDescent="0.25">
      <c r="A327" s="316">
        <v>335104</v>
      </c>
      <c r="B327" s="157" t="s">
        <v>680</v>
      </c>
      <c r="C327" s="106"/>
      <c r="D327" s="106"/>
      <c r="E327" s="106"/>
      <c r="F327" s="106"/>
    </row>
    <row r="328" spans="1:6" x14ac:dyDescent="0.25">
      <c r="A328" s="316">
        <v>335105</v>
      </c>
      <c r="B328" s="157" t="s">
        <v>681</v>
      </c>
      <c r="C328" s="106"/>
      <c r="D328" s="106"/>
      <c r="E328" s="106"/>
      <c r="F328" s="106"/>
    </row>
    <row r="329" spans="1:6" x14ac:dyDescent="0.25">
      <c r="A329" s="316">
        <v>335106</v>
      </c>
      <c r="B329" s="157" t="s">
        <v>682</v>
      </c>
      <c r="C329" s="106"/>
      <c r="D329" s="106"/>
      <c r="E329" s="106"/>
      <c r="F329" s="106"/>
    </row>
    <row r="330" spans="1:6" x14ac:dyDescent="0.25">
      <c r="A330" s="316">
        <v>335107</v>
      </c>
      <c r="B330" s="157" t="s">
        <v>683</v>
      </c>
      <c r="C330" s="106"/>
      <c r="D330" s="106"/>
      <c r="E330" s="106"/>
      <c r="F330" s="106"/>
    </row>
    <row r="331" spans="1:6" x14ac:dyDescent="0.25">
      <c r="A331" s="316">
        <v>335108</v>
      </c>
      <c r="B331" s="157" t="s">
        <v>684</v>
      </c>
      <c r="C331" s="106"/>
      <c r="D331" s="106"/>
      <c r="E331" s="106"/>
      <c r="F331" s="106"/>
    </row>
    <row r="332" spans="1:6" x14ac:dyDescent="0.25">
      <c r="A332" s="316">
        <v>335109</v>
      </c>
      <c r="B332" s="157" t="s">
        <v>685</v>
      </c>
      <c r="C332" s="106"/>
      <c r="D332" s="106"/>
      <c r="E332" s="106"/>
      <c r="F332" s="106"/>
    </row>
    <row r="333" spans="1:6" x14ac:dyDescent="0.25">
      <c r="A333" s="316">
        <v>335110</v>
      </c>
      <c r="B333" s="157" t="s">
        <v>686</v>
      </c>
      <c r="C333" s="106"/>
      <c r="D333" s="106"/>
      <c r="E333" s="106"/>
      <c r="F333" s="106"/>
    </row>
    <row r="334" spans="1:6" x14ac:dyDescent="0.25">
      <c r="A334" s="316">
        <v>335111</v>
      </c>
      <c r="B334" s="157" t="s">
        <v>687</v>
      </c>
      <c r="C334" s="106"/>
      <c r="D334" s="106"/>
      <c r="E334" s="106"/>
      <c r="F334" s="106"/>
    </row>
    <row r="335" spans="1:6" x14ac:dyDescent="0.25">
      <c r="A335" s="316">
        <v>335112</v>
      </c>
      <c r="B335" s="157" t="s">
        <v>688</v>
      </c>
      <c r="C335" s="106"/>
      <c r="D335" s="106"/>
      <c r="E335" s="106"/>
      <c r="F335" s="106"/>
    </row>
    <row r="336" spans="1:6" x14ac:dyDescent="0.25">
      <c r="A336" s="316">
        <v>335113</v>
      </c>
      <c r="B336" s="157" t="s">
        <v>689</v>
      </c>
      <c r="C336" s="106"/>
      <c r="D336" s="106"/>
      <c r="E336" s="106"/>
      <c r="F336" s="106"/>
    </row>
    <row r="337" spans="1:6" x14ac:dyDescent="0.25">
      <c r="A337" s="298">
        <v>33520</v>
      </c>
      <c r="B337" s="121" t="s">
        <v>153</v>
      </c>
      <c r="C337" s="106"/>
      <c r="D337" s="106"/>
      <c r="E337" s="106"/>
      <c r="F337" s="106"/>
    </row>
    <row r="338" spans="1:6" x14ac:dyDescent="0.25">
      <c r="A338" s="297">
        <v>336</v>
      </c>
      <c r="B338" s="118" t="s">
        <v>154</v>
      </c>
      <c r="C338" s="106"/>
      <c r="D338" s="106"/>
      <c r="E338" s="106"/>
      <c r="F338" s="106"/>
    </row>
    <row r="339" spans="1:6" x14ac:dyDescent="0.25">
      <c r="A339" s="297">
        <v>3361</v>
      </c>
      <c r="B339" s="118" t="s">
        <v>155</v>
      </c>
      <c r="C339" s="106"/>
      <c r="D339" s="106"/>
      <c r="E339" s="106"/>
      <c r="F339" s="106"/>
    </row>
    <row r="340" spans="1:6" x14ac:dyDescent="0.25">
      <c r="A340" s="298">
        <v>33611</v>
      </c>
      <c r="B340" s="121" t="s">
        <v>156</v>
      </c>
      <c r="C340" s="106"/>
      <c r="D340" s="106"/>
      <c r="E340" s="106"/>
      <c r="F340" s="106"/>
    </row>
    <row r="341" spans="1:6" x14ac:dyDescent="0.25">
      <c r="A341" s="298">
        <v>33612</v>
      </c>
      <c r="B341" s="121" t="s">
        <v>157</v>
      </c>
      <c r="C341" s="106"/>
      <c r="D341" s="106"/>
      <c r="E341" s="106"/>
      <c r="F341" s="106"/>
    </row>
    <row r="342" spans="1:6" x14ac:dyDescent="0.25">
      <c r="A342" s="298">
        <v>33613</v>
      </c>
      <c r="B342" s="121" t="s">
        <v>158</v>
      </c>
      <c r="C342" s="106"/>
      <c r="D342" s="106"/>
      <c r="E342" s="106"/>
      <c r="F342" s="106"/>
    </row>
    <row r="343" spans="1:6" x14ac:dyDescent="0.25">
      <c r="A343" s="298">
        <v>33614</v>
      </c>
      <c r="B343" s="121" t="s">
        <v>159</v>
      </c>
      <c r="C343" s="106"/>
      <c r="D343" s="106"/>
      <c r="E343" s="106"/>
      <c r="F343" s="106"/>
    </row>
    <row r="344" spans="1:6" x14ac:dyDescent="0.25">
      <c r="A344" s="298">
        <v>33615</v>
      </c>
      <c r="B344" s="121" t="s">
        <v>160</v>
      </c>
      <c r="C344" s="106"/>
      <c r="D344" s="106"/>
      <c r="E344" s="106"/>
      <c r="F344" s="106"/>
    </row>
    <row r="345" spans="1:6" x14ac:dyDescent="0.25">
      <c r="A345" s="297">
        <v>3362</v>
      </c>
      <c r="B345" s="118" t="s">
        <v>161</v>
      </c>
      <c r="C345" s="106"/>
      <c r="D345" s="106"/>
      <c r="E345" s="106"/>
      <c r="F345" s="106"/>
    </row>
    <row r="346" spans="1:6" x14ac:dyDescent="0.25">
      <c r="A346" s="298">
        <v>33621</v>
      </c>
      <c r="B346" s="121" t="s">
        <v>156</v>
      </c>
      <c r="C346" s="106"/>
      <c r="D346" s="106"/>
      <c r="E346" s="106"/>
      <c r="F346" s="106"/>
    </row>
    <row r="347" spans="1:6" x14ac:dyDescent="0.25">
      <c r="A347" s="298">
        <v>33622</v>
      </c>
      <c r="B347" s="121" t="s">
        <v>159</v>
      </c>
      <c r="C347" s="106"/>
      <c r="D347" s="106"/>
      <c r="E347" s="106"/>
      <c r="F347" s="106"/>
    </row>
    <row r="348" spans="1:6" x14ac:dyDescent="0.25">
      <c r="A348" s="298">
        <v>33623</v>
      </c>
      <c r="B348" s="121" t="s">
        <v>160</v>
      </c>
      <c r="C348" s="106"/>
      <c r="D348" s="106"/>
      <c r="E348" s="106"/>
      <c r="F348" s="106"/>
    </row>
    <row r="349" spans="1:6" x14ac:dyDescent="0.25">
      <c r="A349" s="117">
        <v>34</v>
      </c>
      <c r="B349" s="118" t="s">
        <v>163</v>
      </c>
      <c r="C349" s="106"/>
      <c r="D349" s="106"/>
      <c r="E349" s="106"/>
      <c r="F349" s="106"/>
    </row>
    <row r="350" spans="1:6" x14ac:dyDescent="0.25">
      <c r="A350" s="298">
        <v>34100</v>
      </c>
      <c r="B350" s="121" t="s">
        <v>164</v>
      </c>
      <c r="C350" s="106"/>
      <c r="D350" s="106"/>
      <c r="E350" s="106"/>
      <c r="F350" s="106"/>
    </row>
    <row r="351" spans="1:6" x14ac:dyDescent="0.25">
      <c r="A351" s="298">
        <v>34200</v>
      </c>
      <c r="B351" s="121" t="s">
        <v>165</v>
      </c>
      <c r="C351" s="106"/>
      <c r="D351" s="106"/>
      <c r="E351" s="106"/>
      <c r="F351" s="106"/>
    </row>
    <row r="352" spans="1:6" x14ac:dyDescent="0.25">
      <c r="A352" s="298">
        <v>34300</v>
      </c>
      <c r="B352" s="121" t="s">
        <v>166</v>
      </c>
      <c r="C352" s="106"/>
      <c r="D352" s="106"/>
      <c r="E352" s="106"/>
      <c r="F352" s="106"/>
    </row>
    <row r="353" spans="1:6" x14ac:dyDescent="0.25">
      <c r="A353" s="298">
        <v>34400</v>
      </c>
      <c r="B353" s="121" t="s">
        <v>167</v>
      </c>
      <c r="C353" s="106"/>
      <c r="D353" s="106"/>
      <c r="E353" s="106"/>
      <c r="F353" s="106"/>
    </row>
    <row r="354" spans="1:6" x14ac:dyDescent="0.25">
      <c r="A354" s="298">
        <v>34500</v>
      </c>
      <c r="B354" s="121" t="s">
        <v>168</v>
      </c>
      <c r="C354" s="106"/>
      <c r="D354" s="106"/>
      <c r="E354" s="106"/>
      <c r="F354" s="106"/>
    </row>
    <row r="355" spans="1:6" x14ac:dyDescent="0.25">
      <c r="A355" s="298">
        <v>34600</v>
      </c>
      <c r="B355" s="121" t="s">
        <v>169</v>
      </c>
      <c r="C355" s="106"/>
      <c r="D355" s="106"/>
      <c r="E355" s="106"/>
      <c r="F355" s="106"/>
    </row>
    <row r="356" spans="1:6" x14ac:dyDescent="0.25">
      <c r="A356" s="297">
        <v>3471</v>
      </c>
      <c r="B356" s="118" t="s">
        <v>170</v>
      </c>
      <c r="C356" s="106"/>
      <c r="D356" s="106"/>
      <c r="E356" s="106"/>
      <c r="F356" s="106"/>
    </row>
    <row r="357" spans="1:6" x14ac:dyDescent="0.25">
      <c r="A357" s="298">
        <v>34711</v>
      </c>
      <c r="B357" s="121" t="s">
        <v>171</v>
      </c>
      <c r="C357" s="106"/>
      <c r="D357" s="106"/>
      <c r="E357" s="106"/>
      <c r="F357" s="106"/>
    </row>
    <row r="358" spans="1:6" x14ac:dyDescent="0.25">
      <c r="A358" s="298">
        <v>34712</v>
      </c>
      <c r="B358" s="121" t="s">
        <v>172</v>
      </c>
      <c r="C358" s="106"/>
      <c r="D358" s="106"/>
      <c r="E358" s="106"/>
      <c r="F358" s="106"/>
    </row>
    <row r="359" spans="1:6" x14ac:dyDescent="0.25">
      <c r="A359" s="298">
        <v>34713</v>
      </c>
      <c r="B359" s="121" t="s">
        <v>173</v>
      </c>
      <c r="C359" s="106"/>
      <c r="D359" s="106"/>
      <c r="E359" s="106"/>
      <c r="F359" s="106"/>
    </row>
    <row r="360" spans="1:6" x14ac:dyDescent="0.25">
      <c r="A360" s="298">
        <v>34714</v>
      </c>
      <c r="B360" s="121" t="s">
        <v>174</v>
      </c>
      <c r="C360" s="106"/>
      <c r="D360" s="106"/>
      <c r="E360" s="106"/>
      <c r="F360" s="106"/>
    </row>
    <row r="361" spans="1:6" x14ac:dyDescent="0.25">
      <c r="A361" s="117">
        <v>35</v>
      </c>
      <c r="B361" s="118" t="s">
        <v>176</v>
      </c>
      <c r="C361" s="106"/>
      <c r="D361" s="106"/>
      <c r="E361" s="106"/>
      <c r="F361" s="106"/>
    </row>
    <row r="362" spans="1:6" x14ac:dyDescent="0.25">
      <c r="A362" s="297">
        <v>351</v>
      </c>
      <c r="B362" s="118" t="s">
        <v>542</v>
      </c>
      <c r="C362" s="106"/>
      <c r="D362" s="106"/>
      <c r="E362" s="106"/>
      <c r="F362" s="106"/>
    </row>
    <row r="363" spans="1:6" x14ac:dyDescent="0.25">
      <c r="A363" s="298">
        <v>35110</v>
      </c>
      <c r="B363" s="121" t="s">
        <v>178</v>
      </c>
      <c r="C363" s="106"/>
      <c r="D363" s="106"/>
      <c r="E363" s="106"/>
      <c r="F363" s="106"/>
    </row>
    <row r="364" spans="1:6" x14ac:dyDescent="0.25">
      <c r="A364" s="298">
        <v>35130</v>
      </c>
      <c r="B364" s="121" t="s">
        <v>180</v>
      </c>
      <c r="C364" s="106"/>
      <c r="D364" s="106"/>
      <c r="E364" s="106"/>
      <c r="F364" s="106"/>
    </row>
    <row r="365" spans="1:6" x14ac:dyDescent="0.25">
      <c r="A365" s="298">
        <v>35200</v>
      </c>
      <c r="B365" s="121" t="s">
        <v>182</v>
      </c>
      <c r="C365" s="106"/>
      <c r="D365" s="106"/>
      <c r="E365" s="106"/>
      <c r="F365" s="106"/>
    </row>
    <row r="366" spans="1:6" x14ac:dyDescent="0.25">
      <c r="A366" s="298">
        <v>35300</v>
      </c>
      <c r="B366" s="121" t="s">
        <v>183</v>
      </c>
      <c r="C366" s="106"/>
      <c r="D366" s="106"/>
      <c r="E366" s="106"/>
      <c r="F366" s="106"/>
    </row>
    <row r="367" spans="1:6" x14ac:dyDescent="0.25">
      <c r="A367" s="297">
        <v>354</v>
      </c>
      <c r="B367" s="118" t="s">
        <v>184</v>
      </c>
      <c r="C367" s="106"/>
      <c r="D367" s="106"/>
      <c r="E367" s="106"/>
      <c r="F367" s="106"/>
    </row>
    <row r="368" spans="1:6" x14ac:dyDescent="0.25">
      <c r="A368" s="298">
        <v>35410</v>
      </c>
      <c r="B368" s="121" t="s">
        <v>186</v>
      </c>
      <c r="C368" s="106"/>
      <c r="D368" s="106"/>
      <c r="E368" s="106"/>
      <c r="F368" s="106"/>
    </row>
    <row r="369" spans="1:6" x14ac:dyDescent="0.25">
      <c r="A369" s="298">
        <v>35420</v>
      </c>
      <c r="B369" s="121" t="s">
        <v>188</v>
      </c>
      <c r="C369" s="106"/>
      <c r="D369" s="106"/>
      <c r="E369" s="106"/>
      <c r="F369" s="106"/>
    </row>
    <row r="370" spans="1:6" x14ac:dyDescent="0.25">
      <c r="A370" s="298">
        <v>35430</v>
      </c>
      <c r="B370" s="121" t="s">
        <v>190</v>
      </c>
      <c r="C370" s="106"/>
      <c r="D370" s="106"/>
      <c r="E370" s="106"/>
      <c r="F370" s="106"/>
    </row>
    <row r="371" spans="1:6" x14ac:dyDescent="0.25">
      <c r="A371" s="298">
        <v>35440</v>
      </c>
      <c r="B371" s="121" t="s">
        <v>192</v>
      </c>
      <c r="C371" s="106"/>
      <c r="D371" s="106"/>
      <c r="E371" s="106"/>
      <c r="F371" s="106"/>
    </row>
    <row r="372" spans="1:6" x14ac:dyDescent="0.25">
      <c r="A372" s="298">
        <v>35450</v>
      </c>
      <c r="B372" s="121" t="s">
        <v>194</v>
      </c>
      <c r="C372" s="106"/>
      <c r="D372" s="106"/>
      <c r="E372" s="106"/>
      <c r="F372" s="106"/>
    </row>
    <row r="373" spans="1:6" x14ac:dyDescent="0.25">
      <c r="A373" s="298">
        <v>35460</v>
      </c>
      <c r="B373" s="121" t="s">
        <v>196</v>
      </c>
      <c r="C373" s="106"/>
      <c r="D373" s="106"/>
      <c r="E373" s="106"/>
      <c r="F373" s="106"/>
    </row>
    <row r="374" spans="1:6" x14ac:dyDescent="0.25">
      <c r="A374" s="298">
        <v>35470</v>
      </c>
      <c r="B374" s="121" t="s">
        <v>198</v>
      </c>
      <c r="C374" s="106"/>
      <c r="D374" s="106"/>
      <c r="E374" s="106"/>
      <c r="F374" s="106"/>
    </row>
    <row r="375" spans="1:6" x14ac:dyDescent="0.25">
      <c r="A375" s="298">
        <v>35500</v>
      </c>
      <c r="B375" s="121" t="s">
        <v>200</v>
      </c>
      <c r="C375" s="106"/>
      <c r="D375" s="106"/>
      <c r="E375" s="106"/>
      <c r="F375" s="106"/>
    </row>
    <row r="376" spans="1:6" x14ac:dyDescent="0.25">
      <c r="A376" s="298">
        <v>35600</v>
      </c>
      <c r="B376" s="121" t="s">
        <v>202</v>
      </c>
      <c r="C376" s="106"/>
      <c r="D376" s="106"/>
      <c r="E376" s="106"/>
      <c r="F376" s="106"/>
    </row>
    <row r="377" spans="1:6" x14ac:dyDescent="0.25">
      <c r="A377" s="117">
        <v>36</v>
      </c>
      <c r="B377" s="118" t="s">
        <v>204</v>
      </c>
      <c r="C377" s="106"/>
      <c r="D377" s="106"/>
      <c r="E377" s="106"/>
      <c r="F377" s="106"/>
    </row>
    <row r="378" spans="1:6" x14ac:dyDescent="0.25">
      <c r="A378" s="298">
        <v>36100</v>
      </c>
      <c r="B378" s="121" t="s">
        <v>205</v>
      </c>
      <c r="C378" s="106"/>
      <c r="D378" s="106"/>
      <c r="E378" s="106"/>
      <c r="F378" s="106"/>
    </row>
    <row r="379" spans="1:6" x14ac:dyDescent="0.25">
      <c r="A379" s="298">
        <v>36200</v>
      </c>
      <c r="B379" s="121" t="s">
        <v>206</v>
      </c>
      <c r="C379" s="106"/>
      <c r="D379" s="106"/>
      <c r="E379" s="106"/>
      <c r="F379" s="106"/>
    </row>
    <row r="380" spans="1:6" x14ac:dyDescent="0.25">
      <c r="A380" s="298">
        <v>36300</v>
      </c>
      <c r="B380" s="121" t="s">
        <v>207</v>
      </c>
      <c r="C380" s="106"/>
      <c r="D380" s="106"/>
      <c r="E380" s="106"/>
      <c r="F380" s="106"/>
    </row>
    <row r="381" spans="1:6" x14ac:dyDescent="0.25">
      <c r="A381" s="298">
        <v>36400</v>
      </c>
      <c r="B381" s="121" t="s">
        <v>208</v>
      </c>
      <c r="C381" s="106"/>
      <c r="D381" s="106"/>
      <c r="E381" s="106"/>
      <c r="F381" s="106"/>
    </row>
    <row r="382" spans="1:6" x14ac:dyDescent="0.25">
      <c r="A382" s="298">
        <v>36500</v>
      </c>
      <c r="B382" s="121" t="s">
        <v>209</v>
      </c>
      <c r="C382" s="106"/>
      <c r="D382" s="106"/>
      <c r="E382" s="106"/>
      <c r="F382" s="106"/>
    </row>
    <row r="383" spans="1:6" x14ac:dyDescent="0.25">
      <c r="A383" s="298">
        <v>36600</v>
      </c>
      <c r="B383" s="121" t="s">
        <v>210</v>
      </c>
      <c r="C383" s="106"/>
      <c r="D383" s="106"/>
      <c r="E383" s="106"/>
      <c r="F383" s="106"/>
    </row>
    <row r="384" spans="1:6" x14ac:dyDescent="0.25">
      <c r="A384" s="298">
        <v>36700</v>
      </c>
      <c r="B384" s="121" t="s">
        <v>759</v>
      </c>
      <c r="C384" s="106"/>
      <c r="D384" s="106"/>
      <c r="E384" s="106"/>
      <c r="F384" s="106"/>
    </row>
    <row r="385" spans="1:6" x14ac:dyDescent="0.25">
      <c r="A385" s="298">
        <v>36800</v>
      </c>
      <c r="B385" s="121" t="s">
        <v>760</v>
      </c>
      <c r="C385" s="106"/>
      <c r="D385" s="106"/>
      <c r="E385" s="106"/>
      <c r="F385" s="106"/>
    </row>
    <row r="386" spans="1:6" x14ac:dyDescent="0.25">
      <c r="A386" s="298">
        <v>36900</v>
      </c>
      <c r="B386" s="121" t="s">
        <v>920</v>
      </c>
      <c r="C386" s="106"/>
      <c r="D386" s="106"/>
      <c r="E386" s="106"/>
      <c r="F386" s="106"/>
    </row>
    <row r="387" spans="1:6" x14ac:dyDescent="0.25">
      <c r="A387" s="297">
        <v>2</v>
      </c>
      <c r="B387" s="118" t="s">
        <v>211</v>
      </c>
      <c r="C387" s="106"/>
      <c r="D387" s="106"/>
      <c r="E387" s="106"/>
      <c r="F387" s="106"/>
    </row>
    <row r="388" spans="1:6" x14ac:dyDescent="0.25">
      <c r="A388" s="117">
        <v>37</v>
      </c>
      <c r="B388" s="118" t="s">
        <v>213</v>
      </c>
      <c r="C388" s="106"/>
      <c r="D388" s="106"/>
      <c r="E388" s="106"/>
      <c r="F388" s="106"/>
    </row>
    <row r="389" spans="1:6" x14ac:dyDescent="0.25">
      <c r="A389" s="297">
        <v>371</v>
      </c>
      <c r="B389" s="118" t="s">
        <v>214</v>
      </c>
      <c r="C389" s="106"/>
      <c r="D389" s="106"/>
      <c r="E389" s="106"/>
      <c r="F389" s="106"/>
    </row>
    <row r="390" spans="1:6" x14ac:dyDescent="0.25">
      <c r="A390" s="298">
        <v>37110</v>
      </c>
      <c r="B390" s="121" t="s">
        <v>128</v>
      </c>
      <c r="C390" s="106"/>
      <c r="D390" s="106"/>
      <c r="E390" s="106"/>
      <c r="F390" s="106"/>
    </row>
    <row r="391" spans="1:6" x14ac:dyDescent="0.25">
      <c r="A391" s="298">
        <v>37120</v>
      </c>
      <c r="B391" s="121" t="s">
        <v>129</v>
      </c>
      <c r="C391" s="106"/>
      <c r="D391" s="106"/>
      <c r="E391" s="106"/>
      <c r="F391" s="106"/>
    </row>
    <row r="392" spans="1:6" x14ac:dyDescent="0.25">
      <c r="A392" s="297">
        <v>372</v>
      </c>
      <c r="B392" s="118" t="s">
        <v>144</v>
      </c>
      <c r="C392" s="106"/>
      <c r="D392" s="106"/>
      <c r="E392" s="106"/>
      <c r="F392" s="106"/>
    </row>
    <row r="393" spans="1:6" x14ac:dyDescent="0.25">
      <c r="A393" s="298">
        <v>37210</v>
      </c>
      <c r="B393" s="121" t="s">
        <v>128</v>
      </c>
      <c r="C393" s="106"/>
      <c r="D393" s="106"/>
      <c r="E393" s="106"/>
      <c r="F393" s="106"/>
    </row>
    <row r="394" spans="1:6" x14ac:dyDescent="0.25">
      <c r="A394" s="298">
        <v>37220</v>
      </c>
      <c r="B394" s="121" t="s">
        <v>129</v>
      </c>
      <c r="C394" s="106"/>
      <c r="D394" s="106"/>
      <c r="E394" s="106"/>
      <c r="F394" s="106"/>
    </row>
    <row r="395" spans="1:6" x14ac:dyDescent="0.25">
      <c r="A395" s="297">
        <v>373</v>
      </c>
      <c r="B395" s="118" t="s">
        <v>215</v>
      </c>
      <c r="C395" s="106"/>
      <c r="D395" s="106"/>
      <c r="E395" s="106"/>
      <c r="F395" s="106"/>
    </row>
    <row r="396" spans="1:6" x14ac:dyDescent="0.25">
      <c r="A396" s="297">
        <v>3731</v>
      </c>
      <c r="B396" s="118" t="s">
        <v>155</v>
      </c>
      <c r="C396" s="106"/>
      <c r="D396" s="106"/>
      <c r="E396" s="106"/>
      <c r="F396" s="106"/>
    </row>
    <row r="397" spans="1:6" x14ac:dyDescent="0.25">
      <c r="A397" s="120">
        <v>37311</v>
      </c>
      <c r="B397" s="121" t="s">
        <v>156</v>
      </c>
      <c r="C397" s="106"/>
      <c r="D397" s="106"/>
      <c r="E397" s="106"/>
      <c r="F397" s="106"/>
    </row>
    <row r="398" spans="1:6" x14ac:dyDescent="0.25">
      <c r="A398" s="298">
        <v>37312</v>
      </c>
      <c r="B398" s="121" t="s">
        <v>157</v>
      </c>
      <c r="C398" s="106"/>
      <c r="D398" s="106"/>
      <c r="E398" s="106"/>
      <c r="F398" s="106"/>
    </row>
    <row r="399" spans="1:6" x14ac:dyDescent="0.25">
      <c r="A399" s="298">
        <v>37313</v>
      </c>
      <c r="B399" s="121" t="s">
        <v>158</v>
      </c>
      <c r="C399" s="106"/>
      <c r="D399" s="106"/>
      <c r="E399" s="106"/>
      <c r="F399" s="106"/>
    </row>
    <row r="400" spans="1:6" x14ac:dyDescent="0.25">
      <c r="A400" s="298">
        <v>37314</v>
      </c>
      <c r="B400" s="121" t="s">
        <v>159</v>
      </c>
      <c r="C400" s="106"/>
      <c r="D400" s="106"/>
      <c r="E400" s="106"/>
      <c r="F400" s="106"/>
    </row>
    <row r="401" spans="1:6" x14ac:dyDescent="0.25">
      <c r="A401" s="298">
        <v>37315</v>
      </c>
      <c r="B401" s="121" t="s">
        <v>160</v>
      </c>
      <c r="C401" s="106"/>
      <c r="D401" s="106"/>
      <c r="E401" s="106"/>
      <c r="F401" s="106"/>
    </row>
    <row r="402" spans="1:6" x14ac:dyDescent="0.25">
      <c r="A402" s="297">
        <v>3732</v>
      </c>
      <c r="B402" s="253" t="s">
        <v>753</v>
      </c>
      <c r="C402" s="106"/>
      <c r="D402" s="106"/>
      <c r="E402" s="106"/>
      <c r="F402" s="106"/>
    </row>
    <row r="403" spans="1:6" x14ac:dyDescent="0.25">
      <c r="A403" s="120">
        <v>37321</v>
      </c>
      <c r="B403" s="121" t="s">
        <v>156</v>
      </c>
      <c r="C403" s="106"/>
      <c r="D403" s="106"/>
      <c r="E403" s="106"/>
      <c r="F403" s="106"/>
    </row>
    <row r="404" spans="1:6" x14ac:dyDescent="0.25">
      <c r="A404" s="120">
        <v>37323</v>
      </c>
      <c r="B404" s="121" t="s">
        <v>159</v>
      </c>
      <c r="C404" s="106"/>
      <c r="D404" s="106"/>
      <c r="E404" s="106"/>
      <c r="F404" s="106"/>
    </row>
    <row r="405" spans="1:6" x14ac:dyDescent="0.25">
      <c r="A405" s="120">
        <v>37324</v>
      </c>
      <c r="B405" s="121" t="s">
        <v>160</v>
      </c>
      <c r="C405" s="106"/>
      <c r="D405" s="106"/>
      <c r="E405" s="106"/>
      <c r="F405" s="106"/>
    </row>
    <row r="406" spans="1:6" x14ac:dyDescent="0.25">
      <c r="A406" s="120">
        <v>37330</v>
      </c>
      <c r="B406" s="121" t="s">
        <v>216</v>
      </c>
      <c r="C406" s="106"/>
      <c r="D406" s="106"/>
      <c r="E406" s="106"/>
      <c r="F406" s="106"/>
    </row>
    <row r="407" spans="1:6" x14ac:dyDescent="0.25">
      <c r="A407" s="117">
        <v>39</v>
      </c>
      <c r="B407" s="118" t="s">
        <v>217</v>
      </c>
      <c r="C407" s="106"/>
      <c r="D407" s="106"/>
      <c r="E407" s="106"/>
      <c r="F407" s="106"/>
    </row>
    <row r="408" spans="1:6" x14ac:dyDescent="0.25">
      <c r="A408" s="330">
        <v>391</v>
      </c>
      <c r="B408" s="224" t="s">
        <v>218</v>
      </c>
      <c r="C408" s="106"/>
      <c r="D408" s="106"/>
      <c r="E408" s="106"/>
      <c r="F408" s="106"/>
    </row>
    <row r="409" spans="1:6" x14ac:dyDescent="0.25">
      <c r="A409" s="297">
        <v>392</v>
      </c>
      <c r="B409" s="118" t="s">
        <v>219</v>
      </c>
      <c r="C409" s="106"/>
      <c r="D409" s="106"/>
      <c r="E409" s="106"/>
      <c r="F409" s="106"/>
    </row>
    <row r="410" spans="1:6" x14ac:dyDescent="0.25">
      <c r="A410" s="298">
        <v>39201</v>
      </c>
      <c r="B410" s="121" t="s">
        <v>221</v>
      </c>
      <c r="C410" s="106"/>
      <c r="D410" s="106"/>
      <c r="E410" s="106"/>
      <c r="F410" s="106"/>
    </row>
    <row r="411" spans="1:6" x14ac:dyDescent="0.25">
      <c r="A411" s="298">
        <v>39202</v>
      </c>
      <c r="B411" s="121" t="s">
        <v>222</v>
      </c>
      <c r="C411" s="106"/>
      <c r="D411" s="106"/>
      <c r="E411" s="106"/>
      <c r="F411" s="106"/>
    </row>
    <row r="412" spans="1:6" x14ac:dyDescent="0.25">
      <c r="A412" s="298">
        <v>39203</v>
      </c>
      <c r="B412" s="121" t="s">
        <v>224</v>
      </c>
      <c r="C412" s="106"/>
      <c r="D412" s="106"/>
      <c r="E412" s="106"/>
      <c r="F412" s="106"/>
    </row>
    <row r="413" spans="1:6" x14ac:dyDescent="0.25">
      <c r="A413" s="298">
        <v>39204</v>
      </c>
      <c r="B413" s="121" t="s">
        <v>222</v>
      </c>
      <c r="C413" s="106"/>
      <c r="D413" s="106"/>
      <c r="E413" s="106"/>
      <c r="F413" s="106"/>
    </row>
    <row r="414" spans="1:6" x14ac:dyDescent="0.25">
      <c r="A414" s="298">
        <v>39205</v>
      </c>
      <c r="B414" s="121" t="s">
        <v>801</v>
      </c>
      <c r="C414" s="106"/>
      <c r="D414" s="106"/>
      <c r="E414" s="106"/>
      <c r="F414" s="106"/>
    </row>
    <row r="415" spans="1:6" x14ac:dyDescent="0.25">
      <c r="A415" s="298">
        <v>39206</v>
      </c>
      <c r="B415" s="121" t="s">
        <v>222</v>
      </c>
      <c r="C415" s="106"/>
      <c r="D415" s="106"/>
      <c r="E415" s="106"/>
      <c r="F415" s="106"/>
    </row>
    <row r="416" spans="1:6" x14ac:dyDescent="0.25">
      <c r="A416" s="298">
        <v>39207</v>
      </c>
      <c r="B416" s="121" t="s">
        <v>227</v>
      </c>
      <c r="C416" s="106"/>
      <c r="D416" s="106"/>
      <c r="E416" s="106"/>
      <c r="F416" s="106"/>
    </row>
    <row r="417" spans="1:6" x14ac:dyDescent="0.25">
      <c r="A417" s="298">
        <v>39208</v>
      </c>
      <c r="B417" s="121" t="s">
        <v>222</v>
      </c>
      <c r="C417" s="106"/>
      <c r="D417" s="106"/>
      <c r="E417" s="106"/>
      <c r="F417" s="106"/>
    </row>
    <row r="418" spans="1:6" x14ac:dyDescent="0.25">
      <c r="A418" s="298">
        <v>39209</v>
      </c>
      <c r="B418" s="121" t="s">
        <v>229</v>
      </c>
      <c r="C418" s="106"/>
      <c r="D418" s="106"/>
      <c r="E418" s="106"/>
      <c r="F418" s="106"/>
    </row>
    <row r="419" spans="1:6" x14ac:dyDescent="0.25">
      <c r="A419" s="298">
        <v>39210</v>
      </c>
      <c r="B419" s="121" t="s">
        <v>222</v>
      </c>
      <c r="C419" s="106"/>
      <c r="D419" s="106"/>
      <c r="E419" s="106"/>
      <c r="F419" s="106"/>
    </row>
    <row r="420" spans="1:6" x14ac:dyDescent="0.25">
      <c r="A420" s="298">
        <v>39211</v>
      </c>
      <c r="B420" s="121" t="s">
        <v>231</v>
      </c>
      <c r="C420" s="106"/>
      <c r="D420" s="106"/>
      <c r="E420" s="106"/>
      <c r="F420" s="106"/>
    </row>
    <row r="421" spans="1:6" x14ac:dyDescent="0.25">
      <c r="A421" s="298">
        <v>39212</v>
      </c>
      <c r="B421" s="121" t="s">
        <v>222</v>
      </c>
      <c r="C421" s="106"/>
      <c r="D421" s="106"/>
      <c r="E421" s="106"/>
      <c r="F421" s="106"/>
    </row>
    <row r="422" spans="1:6" x14ac:dyDescent="0.25">
      <c r="A422" s="298">
        <v>39213</v>
      </c>
      <c r="B422" s="121" t="s">
        <v>233</v>
      </c>
      <c r="C422" s="106"/>
      <c r="D422" s="106"/>
      <c r="E422" s="106"/>
      <c r="F422" s="106"/>
    </row>
    <row r="423" spans="1:6" x14ac:dyDescent="0.25">
      <c r="A423" s="298">
        <v>39214</v>
      </c>
      <c r="B423" s="121" t="s">
        <v>235</v>
      </c>
      <c r="C423" s="106"/>
      <c r="D423" s="106"/>
      <c r="E423" s="106"/>
      <c r="F423" s="106"/>
    </row>
    <row r="424" spans="1:6" x14ac:dyDescent="0.25">
      <c r="A424" s="298">
        <v>39215</v>
      </c>
      <c r="B424" s="121" t="s">
        <v>222</v>
      </c>
      <c r="C424" s="106"/>
      <c r="D424" s="106"/>
      <c r="E424" s="106"/>
      <c r="F424" s="106"/>
    </row>
    <row r="425" spans="1:6" x14ac:dyDescent="0.25">
      <c r="A425" s="298">
        <v>39216</v>
      </c>
      <c r="B425" s="121" t="s">
        <v>237</v>
      </c>
      <c r="C425" s="106"/>
      <c r="D425" s="106"/>
      <c r="E425" s="106"/>
      <c r="F425" s="106"/>
    </row>
    <row r="426" spans="1:6" x14ac:dyDescent="0.25">
      <c r="A426" s="298">
        <v>39217</v>
      </c>
      <c r="B426" s="121" t="s">
        <v>239</v>
      </c>
      <c r="C426" s="106"/>
      <c r="D426" s="106"/>
      <c r="E426" s="106"/>
      <c r="F426" s="106"/>
    </row>
    <row r="427" spans="1:6" x14ac:dyDescent="0.25">
      <c r="A427" s="297">
        <v>393</v>
      </c>
      <c r="B427" s="118" t="s">
        <v>240</v>
      </c>
      <c r="C427" s="106"/>
      <c r="D427" s="106"/>
      <c r="E427" s="106"/>
      <c r="F427" s="106"/>
    </row>
    <row r="428" spans="1:6" x14ac:dyDescent="0.25">
      <c r="A428" s="298">
        <v>39301</v>
      </c>
      <c r="B428" s="121" t="s">
        <v>242</v>
      </c>
      <c r="C428" s="106"/>
      <c r="D428" s="106"/>
      <c r="E428" s="106"/>
      <c r="F428" s="106"/>
    </row>
    <row r="429" spans="1:6" x14ac:dyDescent="0.25">
      <c r="A429" s="298">
        <v>39302</v>
      </c>
      <c r="B429" s="121" t="s">
        <v>222</v>
      </c>
      <c r="C429" s="106"/>
      <c r="D429" s="106"/>
      <c r="E429" s="106"/>
      <c r="F429" s="106"/>
    </row>
    <row r="430" spans="1:6" x14ac:dyDescent="0.25">
      <c r="A430" s="298">
        <v>39303</v>
      </c>
      <c r="B430" s="121" t="s">
        <v>244</v>
      </c>
      <c r="C430" s="106"/>
      <c r="D430" s="106"/>
      <c r="E430" s="106"/>
      <c r="F430" s="106"/>
    </row>
    <row r="431" spans="1:6" x14ac:dyDescent="0.25">
      <c r="A431" s="298">
        <v>39304</v>
      </c>
      <c r="B431" s="121" t="s">
        <v>222</v>
      </c>
      <c r="C431" s="106"/>
      <c r="D431" s="106"/>
      <c r="E431" s="106"/>
      <c r="F431" s="106"/>
    </row>
    <row r="432" spans="1:6" x14ac:dyDescent="0.25">
      <c r="A432" s="152">
        <v>394</v>
      </c>
      <c r="B432" s="153" t="s">
        <v>815</v>
      </c>
      <c r="C432" s="106"/>
      <c r="D432" s="106"/>
      <c r="E432" s="106"/>
      <c r="F432" s="106"/>
    </row>
    <row r="433" spans="1:6" x14ac:dyDescent="0.25">
      <c r="A433" s="120">
        <v>39401</v>
      </c>
      <c r="B433" s="157" t="s">
        <v>816</v>
      </c>
      <c r="C433" s="106"/>
      <c r="D433" s="106"/>
      <c r="E433" s="106"/>
      <c r="F433" s="106"/>
    </row>
    <row r="434" spans="1:6" x14ac:dyDescent="0.25">
      <c r="A434" s="120">
        <v>39402</v>
      </c>
      <c r="B434" s="157" t="s">
        <v>817</v>
      </c>
      <c r="C434" s="106"/>
      <c r="D434" s="106"/>
      <c r="E434" s="106"/>
      <c r="F434" s="106"/>
    </row>
    <row r="435" spans="1:6" x14ac:dyDescent="0.25">
      <c r="A435" s="120">
        <v>39403</v>
      </c>
      <c r="B435" s="157" t="s">
        <v>818</v>
      </c>
      <c r="C435" s="106"/>
      <c r="D435" s="106"/>
      <c r="E435" s="106"/>
      <c r="F435" s="106"/>
    </row>
    <row r="436" spans="1:6" x14ac:dyDescent="0.25">
      <c r="A436" s="120">
        <v>39404</v>
      </c>
      <c r="B436" s="157" t="s">
        <v>819</v>
      </c>
      <c r="C436" s="106"/>
      <c r="D436" s="106"/>
      <c r="E436" s="106"/>
      <c r="F436" s="106"/>
    </row>
    <row r="437" spans="1:6" x14ac:dyDescent="0.25">
      <c r="A437" s="120">
        <v>39405</v>
      </c>
      <c r="B437" s="157" t="s">
        <v>820</v>
      </c>
      <c r="C437" s="106"/>
      <c r="D437" s="106"/>
      <c r="E437" s="106"/>
      <c r="F437" s="106"/>
    </row>
    <row r="438" spans="1:6" x14ac:dyDescent="0.25">
      <c r="A438" s="297">
        <v>3</v>
      </c>
      <c r="B438" s="118" t="s">
        <v>1337</v>
      </c>
      <c r="C438" s="106"/>
      <c r="D438" s="106"/>
      <c r="E438" s="106"/>
      <c r="F438" s="106"/>
    </row>
    <row r="439" spans="1:6" x14ac:dyDescent="0.25">
      <c r="A439" s="297">
        <v>4</v>
      </c>
      <c r="B439" s="118" t="s">
        <v>246</v>
      </c>
      <c r="C439" s="106"/>
      <c r="D439" s="106"/>
      <c r="E439" s="106"/>
      <c r="F439" s="106"/>
    </row>
    <row r="440" spans="1:6" x14ac:dyDescent="0.25">
      <c r="A440" s="117">
        <v>41</v>
      </c>
      <c r="B440" s="118" t="s">
        <v>247</v>
      </c>
      <c r="C440" s="106"/>
      <c r="D440" s="106"/>
      <c r="E440" s="106"/>
      <c r="F440" s="106"/>
    </row>
    <row r="441" spans="1:6" x14ac:dyDescent="0.25">
      <c r="A441" s="297">
        <v>411</v>
      </c>
      <c r="B441" s="118" t="s">
        <v>248</v>
      </c>
      <c r="C441" s="106"/>
      <c r="D441" s="106"/>
      <c r="E441" s="106"/>
      <c r="F441" s="106"/>
    </row>
    <row r="442" spans="1:6" x14ac:dyDescent="0.25">
      <c r="A442" s="297">
        <v>4111</v>
      </c>
      <c r="B442" s="118" t="s">
        <v>132</v>
      </c>
      <c r="C442" s="106"/>
      <c r="D442" s="106"/>
      <c r="E442" s="106"/>
      <c r="F442" s="106"/>
    </row>
    <row r="443" spans="1:6" x14ac:dyDescent="0.25">
      <c r="A443" s="298">
        <v>41111</v>
      </c>
      <c r="B443" s="121" t="s">
        <v>249</v>
      </c>
      <c r="C443" s="106"/>
      <c r="D443" s="106"/>
      <c r="E443" s="106"/>
      <c r="F443" s="106"/>
    </row>
    <row r="444" spans="1:6" x14ac:dyDescent="0.25">
      <c r="A444" s="298">
        <v>41112</v>
      </c>
      <c r="B444" s="121" t="s">
        <v>250</v>
      </c>
      <c r="C444" s="106"/>
      <c r="D444" s="106"/>
      <c r="E444" s="106"/>
      <c r="F444" s="106"/>
    </row>
    <row r="445" spans="1:6" x14ac:dyDescent="0.25">
      <c r="A445" s="298">
        <v>41113</v>
      </c>
      <c r="B445" s="121" t="s">
        <v>251</v>
      </c>
      <c r="C445" s="106"/>
      <c r="D445" s="106"/>
      <c r="E445" s="106"/>
      <c r="F445" s="106"/>
    </row>
    <row r="446" spans="1:6" x14ac:dyDescent="0.25">
      <c r="A446" s="297">
        <v>4112</v>
      </c>
      <c r="B446" s="118" t="s">
        <v>138</v>
      </c>
      <c r="C446" s="106"/>
      <c r="D446" s="106"/>
      <c r="E446" s="106"/>
      <c r="F446" s="106"/>
    </row>
    <row r="447" spans="1:6" x14ac:dyDescent="0.25">
      <c r="A447" s="298">
        <v>41121</v>
      </c>
      <c r="B447" s="121" t="s">
        <v>249</v>
      </c>
      <c r="C447" s="106"/>
      <c r="D447" s="106"/>
      <c r="E447" s="106"/>
      <c r="F447" s="106"/>
    </row>
    <row r="448" spans="1:6" x14ac:dyDescent="0.25">
      <c r="A448" s="298">
        <v>41122</v>
      </c>
      <c r="B448" s="121" t="s">
        <v>250</v>
      </c>
      <c r="C448" s="106"/>
      <c r="D448" s="106"/>
      <c r="E448" s="106"/>
      <c r="F448" s="106"/>
    </row>
    <row r="449" spans="1:6" x14ac:dyDescent="0.25">
      <c r="A449" s="298">
        <v>41123</v>
      </c>
      <c r="B449" s="121" t="s">
        <v>251</v>
      </c>
      <c r="C449" s="106"/>
      <c r="D449" s="106"/>
      <c r="E449" s="106"/>
      <c r="F449" s="106"/>
    </row>
    <row r="450" spans="1:6" x14ac:dyDescent="0.25">
      <c r="A450" s="297">
        <v>412</v>
      </c>
      <c r="B450" s="118" t="s">
        <v>252</v>
      </c>
      <c r="C450" s="106"/>
      <c r="D450" s="106"/>
      <c r="E450" s="106"/>
      <c r="F450" s="106"/>
    </row>
    <row r="451" spans="1:6" x14ac:dyDescent="0.25">
      <c r="A451" s="297">
        <v>4121</v>
      </c>
      <c r="B451" s="118" t="s">
        <v>132</v>
      </c>
      <c r="C451" s="106"/>
      <c r="D451" s="106"/>
      <c r="E451" s="106"/>
      <c r="F451" s="106"/>
    </row>
    <row r="452" spans="1:6" x14ac:dyDescent="0.25">
      <c r="A452" s="298">
        <v>41211</v>
      </c>
      <c r="B452" s="121" t="s">
        <v>253</v>
      </c>
      <c r="C452" s="106"/>
      <c r="D452" s="106"/>
      <c r="E452" s="106"/>
      <c r="F452" s="106"/>
    </row>
    <row r="453" spans="1:6" x14ac:dyDescent="0.25">
      <c r="A453" s="298">
        <v>41212</v>
      </c>
      <c r="B453" s="121" t="s">
        <v>157</v>
      </c>
      <c r="C453" s="106"/>
      <c r="D453" s="106"/>
      <c r="E453" s="106"/>
      <c r="F453" s="106"/>
    </row>
    <row r="454" spans="1:6" x14ac:dyDescent="0.25">
      <c r="A454" s="298">
        <v>41213</v>
      </c>
      <c r="B454" s="121" t="s">
        <v>254</v>
      </c>
      <c r="C454" s="106"/>
      <c r="D454" s="106"/>
      <c r="E454" s="106"/>
      <c r="F454" s="106"/>
    </row>
    <row r="455" spans="1:6" x14ac:dyDescent="0.25">
      <c r="A455" s="298">
        <v>41214</v>
      </c>
      <c r="B455" s="121" t="s">
        <v>255</v>
      </c>
      <c r="C455" s="106"/>
      <c r="D455" s="106"/>
      <c r="E455" s="106"/>
      <c r="F455" s="106"/>
    </row>
    <row r="456" spans="1:6" x14ac:dyDescent="0.25">
      <c r="A456" s="298">
        <v>41215</v>
      </c>
      <c r="B456" s="121" t="s">
        <v>256</v>
      </c>
      <c r="C456" s="106"/>
      <c r="D456" s="106"/>
      <c r="E456" s="106"/>
      <c r="F456" s="106"/>
    </row>
    <row r="457" spans="1:6" x14ac:dyDescent="0.25">
      <c r="A457" s="298">
        <v>41216</v>
      </c>
      <c r="B457" s="121" t="s">
        <v>257</v>
      </c>
      <c r="C457" s="106"/>
      <c r="D457" s="106"/>
      <c r="E457" s="106"/>
      <c r="F457" s="106"/>
    </row>
    <row r="458" spans="1:6" x14ac:dyDescent="0.25">
      <c r="A458" s="298">
        <v>41217</v>
      </c>
      <c r="B458" s="121" t="s">
        <v>258</v>
      </c>
      <c r="C458" s="106"/>
      <c r="D458" s="106"/>
      <c r="E458" s="106"/>
      <c r="F458" s="106"/>
    </row>
    <row r="459" spans="1:6" x14ac:dyDescent="0.25">
      <c r="A459" s="297">
        <v>4122</v>
      </c>
      <c r="B459" s="118" t="s">
        <v>138</v>
      </c>
      <c r="C459" s="106"/>
      <c r="D459" s="106"/>
      <c r="E459" s="106"/>
      <c r="F459" s="106"/>
    </row>
    <row r="460" spans="1:6" x14ac:dyDescent="0.25">
      <c r="A460" s="298">
        <v>41221</v>
      </c>
      <c r="B460" s="121" t="s">
        <v>259</v>
      </c>
      <c r="C460" s="106"/>
      <c r="D460" s="106"/>
      <c r="E460" s="106"/>
      <c r="F460" s="106"/>
    </row>
    <row r="461" spans="1:6" x14ac:dyDescent="0.25">
      <c r="A461" s="298">
        <v>41222</v>
      </c>
      <c r="B461" s="121" t="s">
        <v>260</v>
      </c>
      <c r="C461" s="106"/>
      <c r="D461" s="106"/>
      <c r="E461" s="106"/>
      <c r="F461" s="106"/>
    </row>
    <row r="462" spans="1:6" x14ac:dyDescent="0.25">
      <c r="A462" s="298">
        <v>41223</v>
      </c>
      <c r="B462" s="121" t="s">
        <v>261</v>
      </c>
      <c r="C462" s="106"/>
      <c r="D462" s="106"/>
      <c r="E462" s="106"/>
      <c r="F462" s="106"/>
    </row>
    <row r="463" spans="1:6" x14ac:dyDescent="0.25">
      <c r="A463" s="298">
        <v>41224</v>
      </c>
      <c r="B463" s="121" t="s">
        <v>262</v>
      </c>
      <c r="C463" s="106"/>
      <c r="D463" s="106"/>
      <c r="E463" s="106"/>
      <c r="F463" s="106"/>
    </row>
    <row r="464" spans="1:6" x14ac:dyDescent="0.25">
      <c r="A464" s="298">
        <v>41225</v>
      </c>
      <c r="B464" s="157" t="s">
        <v>814</v>
      </c>
      <c r="C464" s="106"/>
      <c r="D464" s="106"/>
      <c r="E464" s="106"/>
      <c r="F464" s="106"/>
    </row>
    <row r="465" spans="1:6" x14ac:dyDescent="0.25">
      <c r="A465" s="297">
        <v>413</v>
      </c>
      <c r="B465" s="118" t="s">
        <v>265</v>
      </c>
      <c r="C465" s="106"/>
      <c r="D465" s="106"/>
      <c r="E465" s="106"/>
      <c r="F465" s="106"/>
    </row>
    <row r="466" spans="1:6" x14ac:dyDescent="0.25">
      <c r="A466" s="120">
        <v>41310</v>
      </c>
      <c r="B466" s="121" t="s">
        <v>266</v>
      </c>
      <c r="C466" s="106"/>
      <c r="D466" s="106"/>
      <c r="E466" s="106"/>
      <c r="F466" s="106"/>
    </row>
    <row r="467" spans="1:6" x14ac:dyDescent="0.25">
      <c r="A467" s="334">
        <v>413101</v>
      </c>
      <c r="B467" s="254" t="s">
        <v>691</v>
      </c>
      <c r="C467" s="106"/>
      <c r="D467" s="106"/>
      <c r="E467" s="106"/>
      <c r="F467" s="106"/>
    </row>
    <row r="468" spans="1:6" x14ac:dyDescent="0.25">
      <c r="A468" s="334">
        <v>413102</v>
      </c>
      <c r="B468" s="254" t="s">
        <v>692</v>
      </c>
      <c r="C468" s="106"/>
      <c r="D468" s="106"/>
      <c r="E468" s="106"/>
      <c r="F468" s="106"/>
    </row>
    <row r="469" spans="1:6" x14ac:dyDescent="0.25">
      <c r="A469" s="334">
        <v>413103</v>
      </c>
      <c r="B469" s="254" t="s">
        <v>693</v>
      </c>
      <c r="C469" s="106"/>
      <c r="D469" s="106"/>
      <c r="E469" s="106"/>
      <c r="F469" s="106"/>
    </row>
    <row r="470" spans="1:6" x14ac:dyDescent="0.25">
      <c r="A470" s="334">
        <v>413104</v>
      </c>
      <c r="B470" s="254" t="s">
        <v>694</v>
      </c>
      <c r="C470" s="106"/>
      <c r="D470" s="106"/>
      <c r="E470" s="106"/>
      <c r="F470" s="106"/>
    </row>
    <row r="471" spans="1:6" x14ac:dyDescent="0.25">
      <c r="A471" s="298">
        <v>41320</v>
      </c>
      <c r="B471" s="121" t="s">
        <v>267</v>
      </c>
      <c r="C471" s="106"/>
      <c r="D471" s="106"/>
      <c r="E471" s="106"/>
      <c r="F471" s="106"/>
    </row>
    <row r="472" spans="1:6" x14ac:dyDescent="0.25">
      <c r="A472" s="299">
        <v>413201</v>
      </c>
      <c r="B472" s="157" t="s">
        <v>695</v>
      </c>
      <c r="C472" s="106"/>
      <c r="D472" s="106"/>
      <c r="E472" s="106"/>
      <c r="F472" s="106"/>
    </row>
    <row r="473" spans="1:6" x14ac:dyDescent="0.25">
      <c r="A473" s="299">
        <v>413202</v>
      </c>
      <c r="B473" s="157" t="s">
        <v>696</v>
      </c>
      <c r="C473" s="106"/>
      <c r="D473" s="106"/>
      <c r="E473" s="106"/>
      <c r="F473" s="106"/>
    </row>
    <row r="474" spans="1:6" x14ac:dyDescent="0.25">
      <c r="A474" s="299">
        <v>413203</v>
      </c>
      <c r="B474" s="157" t="s">
        <v>697</v>
      </c>
      <c r="C474" s="106"/>
      <c r="D474" s="106"/>
      <c r="E474" s="106"/>
      <c r="F474" s="106"/>
    </row>
    <row r="475" spans="1:6" x14ac:dyDescent="0.25">
      <c r="A475" s="299">
        <v>413204</v>
      </c>
      <c r="B475" s="157" t="s">
        <v>698</v>
      </c>
      <c r="C475" s="106"/>
      <c r="D475" s="106"/>
      <c r="E475" s="106"/>
      <c r="F475" s="106"/>
    </row>
    <row r="476" spans="1:6" x14ac:dyDescent="0.25">
      <c r="A476" s="299">
        <v>413205</v>
      </c>
      <c r="B476" s="157" t="s">
        <v>699</v>
      </c>
      <c r="C476" s="106"/>
      <c r="D476" s="106"/>
      <c r="E476" s="106"/>
      <c r="F476" s="106"/>
    </row>
    <row r="477" spans="1:6" x14ac:dyDescent="0.25">
      <c r="A477" s="299">
        <v>413206</v>
      </c>
      <c r="B477" s="157" t="s">
        <v>700</v>
      </c>
      <c r="C477" s="106"/>
      <c r="D477" s="106"/>
      <c r="E477" s="106"/>
      <c r="F477" s="106"/>
    </row>
    <row r="478" spans="1:6" x14ac:dyDescent="0.25">
      <c r="A478" s="299">
        <v>413207</v>
      </c>
      <c r="B478" s="157" t="s">
        <v>701</v>
      </c>
      <c r="C478" s="106"/>
      <c r="D478" s="106"/>
      <c r="E478" s="106"/>
      <c r="F478" s="106"/>
    </row>
    <row r="479" spans="1:6" x14ac:dyDescent="0.25">
      <c r="A479" s="299">
        <v>413208</v>
      </c>
      <c r="B479" s="157" t="s">
        <v>702</v>
      </c>
      <c r="C479" s="106"/>
      <c r="D479" s="106"/>
      <c r="E479" s="106"/>
      <c r="F479" s="106"/>
    </row>
    <row r="480" spans="1:6" x14ac:dyDescent="0.25">
      <c r="A480" s="299">
        <v>413209</v>
      </c>
      <c r="B480" s="157" t="s">
        <v>703</v>
      </c>
      <c r="C480" s="106"/>
      <c r="D480" s="106"/>
      <c r="E480" s="106"/>
      <c r="F480" s="106"/>
    </row>
    <row r="481" spans="1:6" x14ac:dyDescent="0.25">
      <c r="A481" s="299">
        <v>413210</v>
      </c>
      <c r="B481" s="157" t="s">
        <v>704</v>
      </c>
      <c r="C481" s="106"/>
      <c r="D481" s="106"/>
      <c r="E481" s="106"/>
      <c r="F481" s="106"/>
    </row>
    <row r="482" spans="1:6" x14ac:dyDescent="0.25">
      <c r="A482" s="299">
        <v>413211</v>
      </c>
      <c r="B482" s="157" t="s">
        <v>705</v>
      </c>
      <c r="C482" s="106"/>
      <c r="D482" s="106"/>
      <c r="E482" s="106"/>
      <c r="F482" s="106"/>
    </row>
    <row r="483" spans="1:6" x14ac:dyDescent="0.25">
      <c r="A483" s="299">
        <v>413212</v>
      </c>
      <c r="B483" s="157" t="s">
        <v>706</v>
      </c>
      <c r="C483" s="106"/>
      <c r="D483" s="106"/>
      <c r="E483" s="106"/>
      <c r="F483" s="106"/>
    </row>
    <row r="484" spans="1:6" x14ac:dyDescent="0.25">
      <c r="A484" s="299">
        <v>413213</v>
      </c>
      <c r="B484" s="157" t="s">
        <v>707</v>
      </c>
      <c r="C484" s="106"/>
      <c r="D484" s="106"/>
      <c r="E484" s="106"/>
      <c r="F484" s="106"/>
    </row>
    <row r="485" spans="1:6" x14ac:dyDescent="0.25">
      <c r="A485" s="298">
        <v>41330</v>
      </c>
      <c r="B485" s="121" t="s">
        <v>268</v>
      </c>
      <c r="C485" s="106"/>
      <c r="D485" s="106"/>
      <c r="E485" s="106"/>
      <c r="F485" s="106"/>
    </row>
    <row r="486" spans="1:6" x14ac:dyDescent="0.25">
      <c r="A486" s="298">
        <v>41340</v>
      </c>
      <c r="B486" s="121" t="s">
        <v>269</v>
      </c>
      <c r="C486" s="106"/>
      <c r="D486" s="106"/>
      <c r="E486" s="106"/>
      <c r="F486" s="106"/>
    </row>
    <row r="487" spans="1:6" x14ac:dyDescent="0.25">
      <c r="A487" s="298">
        <v>41350</v>
      </c>
      <c r="B487" s="121" t="s">
        <v>270</v>
      </c>
      <c r="C487" s="106"/>
      <c r="D487" s="106"/>
      <c r="E487" s="106"/>
      <c r="F487" s="106"/>
    </row>
    <row r="488" spans="1:6" x14ac:dyDescent="0.25">
      <c r="A488" s="297">
        <v>4136</v>
      </c>
      <c r="B488" s="118" t="s">
        <v>762</v>
      </c>
      <c r="C488" s="106"/>
      <c r="D488" s="106"/>
      <c r="E488" s="106"/>
      <c r="F488" s="106"/>
    </row>
    <row r="489" spans="1:6" x14ac:dyDescent="0.25">
      <c r="A489" s="298">
        <v>41361</v>
      </c>
      <c r="B489" s="121" t="s">
        <v>271</v>
      </c>
      <c r="C489" s="106"/>
      <c r="D489" s="106"/>
      <c r="E489" s="106"/>
      <c r="F489" s="106"/>
    </row>
    <row r="490" spans="1:6" x14ac:dyDescent="0.25">
      <c r="A490" s="298">
        <v>41362</v>
      </c>
      <c r="B490" s="121" t="s">
        <v>272</v>
      </c>
      <c r="C490" s="106"/>
      <c r="D490" s="106"/>
      <c r="E490" s="106"/>
      <c r="F490" s="106"/>
    </row>
    <row r="491" spans="1:6" x14ac:dyDescent="0.25">
      <c r="A491" s="298">
        <v>41363</v>
      </c>
      <c r="B491" s="255" t="s">
        <v>776</v>
      </c>
      <c r="C491" s="106"/>
      <c r="D491" s="106"/>
      <c r="E491" s="106"/>
      <c r="F491" s="106"/>
    </row>
    <row r="492" spans="1:6" x14ac:dyDescent="0.25">
      <c r="A492" s="298">
        <v>41364</v>
      </c>
      <c r="B492" s="144" t="s">
        <v>802</v>
      </c>
      <c r="C492" s="106"/>
      <c r="D492" s="106"/>
      <c r="E492" s="106"/>
      <c r="F492" s="106"/>
    </row>
    <row r="493" spans="1:6" x14ac:dyDescent="0.25">
      <c r="A493" s="298">
        <v>41365</v>
      </c>
      <c r="B493" s="144" t="s">
        <v>803</v>
      </c>
      <c r="C493" s="106"/>
      <c r="D493" s="106"/>
      <c r="E493" s="106"/>
      <c r="F493" s="106"/>
    </row>
    <row r="494" spans="1:6" x14ac:dyDescent="0.25">
      <c r="A494" s="298">
        <v>41366</v>
      </c>
      <c r="B494" s="144" t="s">
        <v>804</v>
      </c>
      <c r="C494" s="106"/>
      <c r="D494" s="106"/>
      <c r="E494" s="106"/>
      <c r="F494" s="106"/>
    </row>
    <row r="495" spans="1:6" x14ac:dyDescent="0.25">
      <c r="A495" s="297">
        <v>414</v>
      </c>
      <c r="B495" s="118" t="s">
        <v>273</v>
      </c>
      <c r="C495" s="106"/>
      <c r="D495" s="106"/>
      <c r="E495" s="106"/>
      <c r="F495" s="106"/>
    </row>
    <row r="496" spans="1:6" x14ac:dyDescent="0.25">
      <c r="A496" s="298">
        <v>41410</v>
      </c>
      <c r="B496" s="121" t="s">
        <v>274</v>
      </c>
      <c r="C496" s="106"/>
      <c r="D496" s="106"/>
      <c r="E496" s="106"/>
      <c r="F496" s="106"/>
    </row>
    <row r="497" spans="1:6" x14ac:dyDescent="0.25">
      <c r="A497" s="298">
        <v>41420</v>
      </c>
      <c r="B497" s="121" t="s">
        <v>275</v>
      </c>
      <c r="C497" s="106"/>
      <c r="D497" s="106"/>
      <c r="E497" s="106"/>
      <c r="F497" s="106"/>
    </row>
    <row r="498" spans="1:6" x14ac:dyDescent="0.25">
      <c r="A498" s="298">
        <v>41430</v>
      </c>
      <c r="B498" s="121" t="s">
        <v>276</v>
      </c>
      <c r="C498" s="106"/>
      <c r="D498" s="106"/>
      <c r="E498" s="106"/>
      <c r="F498" s="106"/>
    </row>
    <row r="499" spans="1:6" x14ac:dyDescent="0.25">
      <c r="A499" s="298">
        <v>41440</v>
      </c>
      <c r="B499" s="121" t="s">
        <v>277</v>
      </c>
      <c r="C499" s="106"/>
      <c r="D499" s="106"/>
      <c r="E499" s="106"/>
      <c r="F499" s="106"/>
    </row>
    <row r="500" spans="1:6" x14ac:dyDescent="0.25">
      <c r="A500" s="298">
        <v>41450</v>
      </c>
      <c r="B500" s="121" t="s">
        <v>278</v>
      </c>
      <c r="C500" s="106"/>
      <c r="D500" s="106"/>
      <c r="E500" s="106"/>
      <c r="F500" s="106"/>
    </row>
    <row r="501" spans="1:6" x14ac:dyDescent="0.25">
      <c r="A501" s="117">
        <v>42</v>
      </c>
      <c r="B501" s="118" t="s">
        <v>279</v>
      </c>
      <c r="C501" s="106"/>
      <c r="D501" s="106"/>
      <c r="E501" s="106"/>
      <c r="F501" s="106"/>
    </row>
    <row r="502" spans="1:6" x14ac:dyDescent="0.25">
      <c r="A502" s="297">
        <v>421</v>
      </c>
      <c r="B502" s="118" t="s">
        <v>280</v>
      </c>
      <c r="C502" s="106"/>
      <c r="D502" s="106"/>
      <c r="E502" s="106"/>
      <c r="F502" s="106"/>
    </row>
    <row r="503" spans="1:6" x14ac:dyDescent="0.25">
      <c r="A503" s="297">
        <v>4211</v>
      </c>
      <c r="B503" s="118" t="s">
        <v>132</v>
      </c>
      <c r="C503" s="106"/>
      <c r="D503" s="106"/>
      <c r="E503" s="106"/>
      <c r="F503" s="106"/>
    </row>
    <row r="504" spans="1:6" x14ac:dyDescent="0.25">
      <c r="A504" s="120">
        <v>42111</v>
      </c>
      <c r="B504" s="121" t="s">
        <v>249</v>
      </c>
      <c r="C504" s="106"/>
      <c r="D504" s="106"/>
      <c r="E504" s="106"/>
      <c r="F504" s="106"/>
    </row>
    <row r="505" spans="1:6" x14ac:dyDescent="0.25">
      <c r="A505" s="120">
        <v>42112</v>
      </c>
      <c r="B505" s="121" t="s">
        <v>250</v>
      </c>
      <c r="C505" s="106"/>
      <c r="D505" s="106"/>
      <c r="E505" s="106"/>
      <c r="F505" s="106"/>
    </row>
    <row r="506" spans="1:6" x14ac:dyDescent="0.25">
      <c r="A506" s="120">
        <v>42113</v>
      </c>
      <c r="B506" s="121" t="s">
        <v>251</v>
      </c>
      <c r="C506" s="106"/>
      <c r="D506" s="106"/>
      <c r="E506" s="106"/>
      <c r="F506" s="106"/>
    </row>
    <row r="507" spans="1:6" x14ac:dyDescent="0.25">
      <c r="A507" s="300">
        <v>4212</v>
      </c>
      <c r="B507" s="153" t="s">
        <v>138</v>
      </c>
      <c r="C507" s="106"/>
      <c r="D507" s="106"/>
      <c r="E507" s="106"/>
      <c r="F507" s="106"/>
    </row>
    <row r="508" spans="1:6" x14ac:dyDescent="0.25">
      <c r="A508" s="120">
        <v>42121</v>
      </c>
      <c r="B508" s="121" t="s">
        <v>249</v>
      </c>
      <c r="C508" s="106"/>
      <c r="D508" s="106"/>
      <c r="E508" s="106"/>
      <c r="F508" s="106"/>
    </row>
    <row r="509" spans="1:6" x14ac:dyDescent="0.25">
      <c r="A509" s="120">
        <v>42122</v>
      </c>
      <c r="B509" s="121" t="s">
        <v>250</v>
      </c>
      <c r="C509" s="106"/>
      <c r="D509" s="106"/>
      <c r="E509" s="106"/>
      <c r="F509" s="106"/>
    </row>
    <row r="510" spans="1:6" x14ac:dyDescent="0.25">
      <c r="A510" s="120">
        <v>42123</v>
      </c>
      <c r="B510" s="121" t="s">
        <v>251</v>
      </c>
      <c r="C510" s="106"/>
      <c r="D510" s="106"/>
      <c r="E510" s="106"/>
      <c r="F510" s="106"/>
    </row>
    <row r="511" spans="1:6" x14ac:dyDescent="0.25">
      <c r="A511" s="297">
        <v>422</v>
      </c>
      <c r="B511" s="118" t="s">
        <v>215</v>
      </c>
      <c r="C511" s="106"/>
      <c r="D511" s="106"/>
      <c r="E511" s="106"/>
      <c r="F511" s="106"/>
    </row>
    <row r="512" spans="1:6" x14ac:dyDescent="0.25">
      <c r="A512" s="297">
        <v>4221</v>
      </c>
      <c r="B512" s="118" t="s">
        <v>132</v>
      </c>
      <c r="C512" s="106"/>
      <c r="D512" s="106"/>
      <c r="E512" s="106"/>
      <c r="F512" s="106"/>
    </row>
    <row r="513" spans="1:6" x14ac:dyDescent="0.25">
      <c r="A513" s="298">
        <v>42211</v>
      </c>
      <c r="B513" s="121" t="s">
        <v>253</v>
      </c>
      <c r="C513" s="106"/>
      <c r="D513" s="106"/>
      <c r="E513" s="106"/>
      <c r="F513" s="106"/>
    </row>
    <row r="514" spans="1:6" x14ac:dyDescent="0.25">
      <c r="A514" s="298">
        <v>42212</v>
      </c>
      <c r="B514" s="121" t="s">
        <v>281</v>
      </c>
      <c r="C514" s="106"/>
      <c r="D514" s="106"/>
      <c r="E514" s="106"/>
      <c r="F514" s="106"/>
    </row>
    <row r="515" spans="1:6" x14ac:dyDescent="0.25">
      <c r="A515" s="298">
        <v>42213</v>
      </c>
      <c r="B515" s="121" t="s">
        <v>254</v>
      </c>
      <c r="C515" s="106"/>
      <c r="D515" s="106"/>
      <c r="E515" s="106"/>
      <c r="F515" s="106"/>
    </row>
    <row r="516" spans="1:6" x14ac:dyDescent="0.25">
      <c r="A516" s="298">
        <v>42214</v>
      </c>
      <c r="B516" s="121" t="s">
        <v>255</v>
      </c>
      <c r="C516" s="106"/>
      <c r="D516" s="106"/>
      <c r="E516" s="106"/>
      <c r="F516" s="106"/>
    </row>
    <row r="517" spans="1:6" x14ac:dyDescent="0.25">
      <c r="A517" s="298">
        <v>42215</v>
      </c>
      <c r="B517" s="121" t="s">
        <v>256</v>
      </c>
      <c r="C517" s="106"/>
      <c r="D517" s="106"/>
      <c r="E517" s="106"/>
      <c r="F517" s="106"/>
    </row>
    <row r="518" spans="1:6" x14ac:dyDescent="0.25">
      <c r="A518" s="298">
        <v>42216</v>
      </c>
      <c r="B518" s="121" t="s">
        <v>257</v>
      </c>
      <c r="C518" s="106"/>
      <c r="D518" s="106"/>
      <c r="E518" s="106"/>
      <c r="F518" s="106"/>
    </row>
    <row r="519" spans="1:6" x14ac:dyDescent="0.25">
      <c r="A519" s="298">
        <v>42217</v>
      </c>
      <c r="B519" s="121" t="s">
        <v>258</v>
      </c>
      <c r="C519" s="106"/>
      <c r="D519" s="106"/>
      <c r="E519" s="106"/>
      <c r="F519" s="106"/>
    </row>
    <row r="520" spans="1:6" x14ac:dyDescent="0.25">
      <c r="A520" s="297">
        <v>4222</v>
      </c>
      <c r="B520" s="118" t="s">
        <v>138</v>
      </c>
      <c r="C520" s="106"/>
      <c r="D520" s="106"/>
      <c r="E520" s="106"/>
      <c r="F520" s="106"/>
    </row>
    <row r="521" spans="1:6" x14ac:dyDescent="0.25">
      <c r="A521" s="298">
        <v>42221</v>
      </c>
      <c r="B521" s="121" t="s">
        <v>282</v>
      </c>
      <c r="C521" s="106"/>
      <c r="D521" s="106"/>
      <c r="E521" s="106"/>
      <c r="F521" s="106"/>
    </row>
    <row r="522" spans="1:6" x14ac:dyDescent="0.25">
      <c r="A522" s="298">
        <v>42222</v>
      </c>
      <c r="B522" s="121" t="s">
        <v>283</v>
      </c>
      <c r="C522" s="106"/>
      <c r="D522" s="106"/>
      <c r="E522" s="106"/>
      <c r="F522" s="106"/>
    </row>
    <row r="523" spans="1:6" x14ac:dyDescent="0.25">
      <c r="A523" s="298">
        <v>42223</v>
      </c>
      <c r="B523" s="121" t="s">
        <v>261</v>
      </c>
      <c r="C523" s="106"/>
      <c r="D523" s="106"/>
      <c r="E523" s="106"/>
      <c r="F523" s="106"/>
    </row>
    <row r="524" spans="1:6" x14ac:dyDescent="0.25">
      <c r="A524" s="298">
        <v>42224</v>
      </c>
      <c r="B524" s="121" t="s">
        <v>262</v>
      </c>
      <c r="C524" s="106"/>
      <c r="D524" s="106"/>
      <c r="E524" s="106"/>
      <c r="F524" s="106"/>
    </row>
    <row r="525" spans="1:6" x14ac:dyDescent="0.25">
      <c r="A525" s="298">
        <v>42225</v>
      </c>
      <c r="B525" s="121" t="s">
        <v>263</v>
      </c>
      <c r="C525" s="106"/>
      <c r="D525" s="106"/>
      <c r="E525" s="106"/>
      <c r="F525" s="106"/>
    </row>
    <row r="526" spans="1:6" x14ac:dyDescent="0.25">
      <c r="A526" s="298">
        <v>42226</v>
      </c>
      <c r="B526" s="121" t="s">
        <v>264</v>
      </c>
      <c r="C526" s="106"/>
      <c r="D526" s="106"/>
      <c r="E526" s="106"/>
      <c r="F526" s="106"/>
    </row>
    <row r="527" spans="1:6" x14ac:dyDescent="0.25">
      <c r="A527" s="301">
        <v>42227</v>
      </c>
      <c r="B527" s="256" t="s">
        <v>748</v>
      </c>
      <c r="C527" s="106"/>
      <c r="D527" s="106"/>
      <c r="E527" s="106"/>
      <c r="F527" s="106"/>
    </row>
    <row r="528" spans="1:6" x14ac:dyDescent="0.25">
      <c r="A528" s="107">
        <v>42228</v>
      </c>
      <c r="B528" s="257" t="s">
        <v>805</v>
      </c>
      <c r="C528" s="106"/>
      <c r="D528" s="106"/>
      <c r="E528" s="106"/>
      <c r="F528" s="106"/>
    </row>
    <row r="529" spans="1:6" x14ac:dyDescent="0.25">
      <c r="A529" s="301">
        <v>42229</v>
      </c>
      <c r="B529" s="257" t="s">
        <v>806</v>
      </c>
      <c r="C529" s="106"/>
      <c r="D529" s="106"/>
      <c r="E529" s="106"/>
      <c r="F529" s="106"/>
    </row>
    <row r="530" spans="1:6" x14ac:dyDescent="0.25">
      <c r="A530" s="301">
        <v>42230</v>
      </c>
      <c r="B530" s="257" t="s">
        <v>807</v>
      </c>
      <c r="C530" s="106"/>
      <c r="D530" s="106"/>
      <c r="E530" s="106"/>
      <c r="F530" s="106"/>
    </row>
    <row r="531" spans="1:6" x14ac:dyDescent="0.25">
      <c r="A531" s="115">
        <v>42231</v>
      </c>
      <c r="B531" s="257" t="s">
        <v>777</v>
      </c>
      <c r="C531" s="106"/>
      <c r="D531" s="106"/>
      <c r="E531" s="106"/>
      <c r="F531" s="106"/>
    </row>
    <row r="532" spans="1:6" x14ac:dyDescent="0.25">
      <c r="A532" s="297">
        <v>5</v>
      </c>
      <c r="B532" s="118" t="s">
        <v>284</v>
      </c>
      <c r="C532" s="106"/>
      <c r="D532" s="106"/>
      <c r="E532" s="106"/>
      <c r="F532" s="106"/>
    </row>
    <row r="533" spans="1:6" x14ac:dyDescent="0.25">
      <c r="A533" s="117">
        <v>51</v>
      </c>
      <c r="B533" s="118" t="s">
        <v>285</v>
      </c>
      <c r="C533" s="106"/>
      <c r="D533" s="106"/>
      <c r="E533" s="106"/>
      <c r="F533" s="106"/>
    </row>
    <row r="534" spans="1:6" x14ac:dyDescent="0.25">
      <c r="A534" s="302">
        <v>511</v>
      </c>
      <c r="B534" s="227" t="s">
        <v>761</v>
      </c>
      <c r="C534" s="106"/>
      <c r="D534" s="106"/>
      <c r="E534" s="106"/>
      <c r="F534" s="106"/>
    </row>
    <row r="535" spans="1:6" x14ac:dyDescent="0.25">
      <c r="A535" s="120">
        <v>51101</v>
      </c>
      <c r="B535" s="157" t="s">
        <v>808</v>
      </c>
      <c r="C535" s="106"/>
      <c r="D535" s="106"/>
      <c r="E535" s="106"/>
      <c r="F535" s="106"/>
    </row>
    <row r="536" spans="1:6" x14ac:dyDescent="0.25">
      <c r="A536" s="120">
        <v>51102</v>
      </c>
      <c r="B536" s="157" t="s">
        <v>809</v>
      </c>
      <c r="C536" s="106"/>
      <c r="D536" s="106"/>
      <c r="E536" s="106"/>
      <c r="F536" s="106"/>
    </row>
    <row r="537" spans="1:6" x14ac:dyDescent="0.25">
      <c r="A537" s="120">
        <v>51103</v>
      </c>
      <c r="B537" s="157" t="s">
        <v>810</v>
      </c>
      <c r="C537" s="106"/>
      <c r="D537" s="106"/>
      <c r="E537" s="106"/>
      <c r="F537" s="106"/>
    </row>
    <row r="538" spans="1:6" x14ac:dyDescent="0.25">
      <c r="A538" s="120">
        <v>51104</v>
      </c>
      <c r="B538" s="157" t="s">
        <v>811</v>
      </c>
      <c r="C538" s="106"/>
      <c r="D538" s="106"/>
      <c r="E538" s="106"/>
      <c r="F538" s="106"/>
    </row>
    <row r="539" spans="1:6" x14ac:dyDescent="0.25">
      <c r="A539" s="120">
        <v>51105</v>
      </c>
      <c r="B539" s="157" t="s">
        <v>812</v>
      </c>
      <c r="C539" s="106"/>
      <c r="D539" s="106"/>
      <c r="E539" s="106"/>
      <c r="F539" s="106"/>
    </row>
    <row r="540" spans="1:6" x14ac:dyDescent="0.25">
      <c r="A540" s="120">
        <v>51106</v>
      </c>
      <c r="B540" s="157" t="s">
        <v>813</v>
      </c>
      <c r="C540" s="106"/>
      <c r="D540" s="106"/>
      <c r="E540" s="106"/>
      <c r="F540" s="106"/>
    </row>
    <row r="541" spans="1:6" x14ac:dyDescent="0.25">
      <c r="A541" s="297">
        <v>512</v>
      </c>
      <c r="B541" s="118" t="s">
        <v>286</v>
      </c>
      <c r="C541" s="106"/>
      <c r="D541" s="106"/>
      <c r="E541" s="106"/>
      <c r="F541" s="106"/>
    </row>
    <row r="542" spans="1:6" x14ac:dyDescent="0.25">
      <c r="A542" s="298">
        <v>51210</v>
      </c>
      <c r="B542" s="121" t="s">
        <v>287</v>
      </c>
      <c r="C542" s="106"/>
      <c r="D542" s="106"/>
      <c r="E542" s="106"/>
      <c r="F542" s="106"/>
    </row>
    <row r="543" spans="1:6" x14ac:dyDescent="0.25">
      <c r="A543" s="298">
        <v>51220</v>
      </c>
      <c r="B543" s="121" t="s">
        <v>288</v>
      </c>
      <c r="C543" s="106"/>
      <c r="D543" s="106"/>
      <c r="E543" s="106"/>
      <c r="F543" s="106"/>
    </row>
    <row r="544" spans="1:6" x14ac:dyDescent="0.25">
      <c r="A544" s="298">
        <v>51230</v>
      </c>
      <c r="B544" s="121" t="s">
        <v>289</v>
      </c>
      <c r="C544" s="106"/>
      <c r="D544" s="106"/>
      <c r="E544" s="106"/>
      <c r="F544" s="106"/>
    </row>
    <row r="545" spans="1:6" x14ac:dyDescent="0.25">
      <c r="A545" s="298">
        <v>51300</v>
      </c>
      <c r="B545" s="121" t="s">
        <v>290</v>
      </c>
      <c r="C545" s="106"/>
      <c r="D545" s="106"/>
      <c r="E545" s="106"/>
      <c r="F545" s="106"/>
    </row>
    <row r="546" spans="1:6" x14ac:dyDescent="0.25">
      <c r="A546" s="156">
        <v>51400</v>
      </c>
      <c r="B546" s="157" t="s">
        <v>293</v>
      </c>
      <c r="C546" s="106"/>
      <c r="D546" s="106"/>
      <c r="E546" s="106"/>
      <c r="F546" s="106"/>
    </row>
    <row r="547" spans="1:6" x14ac:dyDescent="0.25">
      <c r="A547" s="298">
        <v>51500</v>
      </c>
      <c r="B547" s="121" t="s">
        <v>291</v>
      </c>
      <c r="C547" s="106"/>
      <c r="D547" s="106"/>
      <c r="E547" s="106"/>
      <c r="F547" s="106"/>
    </row>
    <row r="548" spans="1:6" x14ac:dyDescent="0.25">
      <c r="A548" s="298">
        <v>51600</v>
      </c>
      <c r="B548" s="121" t="s">
        <v>292</v>
      </c>
      <c r="C548" s="106"/>
      <c r="D548" s="106"/>
      <c r="E548" s="106"/>
      <c r="F548" s="106"/>
    </row>
  </sheetData>
  <autoFilter ref="A4:B5"/>
  <mergeCells count="5">
    <mergeCell ref="A2:F2"/>
    <mergeCell ref="C4:D4"/>
    <mergeCell ref="E4:F4"/>
    <mergeCell ref="B4:B5"/>
    <mergeCell ref="A4:A5"/>
  </mergeCells>
  <pageMargins left="0.25" right="0.25" top="0.36" bottom="0.3" header="0.3" footer="0.3"/>
  <pageSetup paperSize="9" scale="58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H556"/>
  <sheetViews>
    <sheetView zoomScale="80" zoomScaleNormal="80" workbookViewId="0">
      <selection activeCell="E17" sqref="E17"/>
    </sheetView>
  </sheetViews>
  <sheetFormatPr defaultRowHeight="15" x14ac:dyDescent="0.25"/>
  <cols>
    <col min="1" max="1" width="12.5703125" style="360" bestFit="1" customWidth="1"/>
    <col min="2" max="2" width="79.42578125" style="30" customWidth="1"/>
    <col min="3" max="3" width="21.28515625" style="18" customWidth="1"/>
    <col min="4" max="4" width="18.42578125" style="18" customWidth="1"/>
    <col min="5" max="5" width="17.28515625" style="18" customWidth="1"/>
    <col min="6" max="6" width="19.140625" style="18" customWidth="1"/>
    <col min="7" max="7" width="18" style="18" customWidth="1"/>
    <col min="8" max="8" width="15.5703125" style="18" customWidth="1"/>
    <col min="9" max="16384" width="9.140625" style="18"/>
  </cols>
  <sheetData>
    <row r="1" spans="1:8" x14ac:dyDescent="0.25">
      <c r="A1" s="356"/>
      <c r="B1" s="150"/>
      <c r="C1" s="41"/>
      <c r="D1" s="41"/>
      <c r="E1" s="41"/>
      <c r="F1" s="41"/>
      <c r="G1" s="41"/>
      <c r="H1" s="41"/>
    </row>
    <row r="2" spans="1:8" x14ac:dyDescent="0.25">
      <c r="A2" s="356"/>
      <c r="B2" s="150"/>
      <c r="C2" s="41"/>
      <c r="D2" s="41"/>
      <c r="E2" s="41"/>
      <c r="F2" s="41"/>
      <c r="G2" s="41"/>
      <c r="H2" s="41"/>
    </row>
    <row r="3" spans="1:8" x14ac:dyDescent="0.25">
      <c r="A3" s="469" t="s">
        <v>93</v>
      </c>
      <c r="B3" s="469"/>
      <c r="C3" s="469"/>
      <c r="D3" s="469"/>
      <c r="E3" s="469"/>
      <c r="F3" s="469"/>
      <c r="G3" s="469"/>
      <c r="H3" s="469"/>
    </row>
    <row r="4" spans="1:8" x14ac:dyDescent="0.25">
      <c r="A4" s="357"/>
      <c r="B4" s="293"/>
      <c r="C4" s="175"/>
      <c r="D4" s="175"/>
      <c r="E4" s="175"/>
      <c r="F4" s="175"/>
      <c r="G4" s="175"/>
      <c r="H4" s="175"/>
    </row>
    <row r="5" spans="1:8" x14ac:dyDescent="0.25">
      <c r="A5" s="508" t="s">
        <v>64</v>
      </c>
      <c r="B5" s="507" t="s">
        <v>80</v>
      </c>
      <c r="C5" s="507" t="s">
        <v>29</v>
      </c>
      <c r="D5" s="486" t="s">
        <v>32</v>
      </c>
      <c r="E5" s="506" t="s">
        <v>94</v>
      </c>
      <c r="F5" s="506"/>
      <c r="G5" s="506" t="s">
        <v>97</v>
      </c>
      <c r="H5" s="506"/>
    </row>
    <row r="6" spans="1:8" ht="30" x14ac:dyDescent="0.25">
      <c r="A6" s="508"/>
      <c r="B6" s="507"/>
      <c r="C6" s="507"/>
      <c r="D6" s="486"/>
      <c r="E6" s="269" t="s">
        <v>95</v>
      </c>
      <c r="F6" s="269" t="s">
        <v>96</v>
      </c>
      <c r="G6" s="269" t="s">
        <v>67</v>
      </c>
      <c r="H6" s="269" t="s">
        <v>98</v>
      </c>
    </row>
    <row r="7" spans="1:8" x14ac:dyDescent="0.25">
      <c r="A7" s="340">
        <v>11</v>
      </c>
      <c r="B7" s="56" t="s">
        <v>297</v>
      </c>
      <c r="C7" s="106"/>
      <c r="D7" s="106"/>
      <c r="E7" s="106"/>
      <c r="F7" s="106"/>
      <c r="G7" s="106"/>
      <c r="H7" s="106"/>
    </row>
    <row r="8" spans="1:8" x14ac:dyDescent="0.25">
      <c r="A8" s="340">
        <v>110</v>
      </c>
      <c r="B8" s="56" t="s">
        <v>298</v>
      </c>
      <c r="C8" s="106"/>
      <c r="D8" s="106"/>
      <c r="E8" s="106"/>
      <c r="F8" s="106"/>
      <c r="G8" s="106"/>
      <c r="H8" s="106"/>
    </row>
    <row r="9" spans="1:8" x14ac:dyDescent="0.25">
      <c r="A9" s="340">
        <v>1100</v>
      </c>
      <c r="B9" s="56" t="s">
        <v>299</v>
      </c>
      <c r="C9" s="106"/>
      <c r="D9" s="106"/>
      <c r="E9" s="106"/>
      <c r="F9" s="106"/>
      <c r="G9" s="106"/>
      <c r="H9" s="106"/>
    </row>
    <row r="10" spans="1:8" ht="30" x14ac:dyDescent="0.25">
      <c r="A10" s="341">
        <v>110001</v>
      </c>
      <c r="B10" s="55" t="s">
        <v>300</v>
      </c>
      <c r="C10" s="106"/>
      <c r="D10" s="106"/>
      <c r="E10" s="106"/>
      <c r="F10" s="106"/>
      <c r="G10" s="106"/>
      <c r="H10" s="106"/>
    </row>
    <row r="11" spans="1:8" x14ac:dyDescent="0.25">
      <c r="A11" s="341">
        <v>110002</v>
      </c>
      <c r="B11" s="55" t="s">
        <v>301</v>
      </c>
      <c r="C11" s="106"/>
      <c r="D11" s="106"/>
      <c r="E11" s="106"/>
      <c r="F11" s="106"/>
      <c r="G11" s="106"/>
      <c r="H11" s="106"/>
    </row>
    <row r="12" spans="1:8" x14ac:dyDescent="0.25">
      <c r="A12" s="341">
        <v>110003</v>
      </c>
      <c r="B12" s="55" t="s">
        <v>302</v>
      </c>
      <c r="C12" s="106"/>
      <c r="D12" s="106"/>
      <c r="E12" s="106"/>
      <c r="F12" s="106"/>
      <c r="G12" s="106"/>
      <c r="H12" s="106"/>
    </row>
    <row r="13" spans="1:8" x14ac:dyDescent="0.25">
      <c r="A13" s="341">
        <v>110004</v>
      </c>
      <c r="B13" s="55" t="s">
        <v>303</v>
      </c>
      <c r="C13" s="106"/>
      <c r="D13" s="106"/>
      <c r="E13" s="106"/>
      <c r="F13" s="106"/>
      <c r="G13" s="106"/>
      <c r="H13" s="106"/>
    </row>
    <row r="14" spans="1:8" ht="30" x14ac:dyDescent="0.25">
      <c r="A14" s="341">
        <v>110005</v>
      </c>
      <c r="B14" s="164" t="s">
        <v>745</v>
      </c>
      <c r="C14" s="106"/>
      <c r="D14" s="106"/>
      <c r="E14" s="106"/>
      <c r="F14" s="106"/>
      <c r="G14" s="106"/>
      <c r="H14" s="106"/>
    </row>
    <row r="15" spans="1:8" x14ac:dyDescent="0.25">
      <c r="A15" s="341">
        <v>110006</v>
      </c>
      <c r="B15" s="55" t="s">
        <v>304</v>
      </c>
      <c r="C15" s="106"/>
      <c r="D15" s="106"/>
      <c r="E15" s="106"/>
      <c r="F15" s="106"/>
      <c r="G15" s="106"/>
      <c r="H15" s="106"/>
    </row>
    <row r="16" spans="1:8" x14ac:dyDescent="0.25">
      <c r="A16" s="341">
        <v>110007</v>
      </c>
      <c r="B16" s="55" t="s">
        <v>305</v>
      </c>
      <c r="C16" s="106"/>
      <c r="D16" s="106"/>
      <c r="E16" s="106"/>
      <c r="F16" s="106"/>
      <c r="G16" s="106"/>
      <c r="H16" s="106"/>
    </row>
    <row r="17" spans="1:8" x14ac:dyDescent="0.25">
      <c r="A17" s="341">
        <v>110008</v>
      </c>
      <c r="B17" s="55" t="s">
        <v>306</v>
      </c>
      <c r="C17" s="106"/>
      <c r="D17" s="106"/>
      <c r="E17" s="106"/>
      <c r="F17" s="106"/>
      <c r="G17" s="106"/>
      <c r="H17" s="106"/>
    </row>
    <row r="18" spans="1:8" x14ac:dyDescent="0.25">
      <c r="A18" s="340">
        <v>1101</v>
      </c>
      <c r="B18" s="56" t="s">
        <v>307</v>
      </c>
      <c r="C18" s="106"/>
      <c r="D18" s="106"/>
      <c r="E18" s="106"/>
      <c r="F18" s="106"/>
      <c r="G18" s="106"/>
      <c r="H18" s="106"/>
    </row>
    <row r="19" spans="1:8" x14ac:dyDescent="0.25">
      <c r="A19" s="341">
        <v>110101</v>
      </c>
      <c r="B19" s="55" t="s">
        <v>308</v>
      </c>
      <c r="C19" s="106"/>
      <c r="D19" s="106"/>
      <c r="E19" s="106"/>
      <c r="F19" s="106"/>
      <c r="G19" s="106"/>
      <c r="H19" s="106"/>
    </row>
    <row r="20" spans="1:8" ht="28.5" x14ac:dyDescent="0.25">
      <c r="A20" s="340">
        <v>1102</v>
      </c>
      <c r="B20" s="56" t="s">
        <v>309</v>
      </c>
      <c r="C20" s="106"/>
      <c r="D20" s="106"/>
      <c r="E20" s="106"/>
      <c r="F20" s="106"/>
      <c r="G20" s="106"/>
      <c r="H20" s="106"/>
    </row>
    <row r="21" spans="1:8" ht="30" x14ac:dyDescent="0.25">
      <c r="A21" s="342">
        <v>110201</v>
      </c>
      <c r="B21" s="55" t="s">
        <v>310</v>
      </c>
      <c r="C21" s="106"/>
      <c r="D21" s="106"/>
      <c r="E21" s="106"/>
      <c r="F21" s="106"/>
      <c r="G21" s="106"/>
      <c r="H21" s="106"/>
    </row>
    <row r="22" spans="1:8" x14ac:dyDescent="0.25">
      <c r="A22" s="340">
        <v>1103</v>
      </c>
      <c r="B22" s="56" t="s">
        <v>311</v>
      </c>
      <c r="C22" s="106"/>
      <c r="D22" s="106"/>
      <c r="E22" s="106"/>
      <c r="F22" s="106"/>
      <c r="G22" s="106"/>
      <c r="H22" s="106"/>
    </row>
    <row r="23" spans="1:8" x14ac:dyDescent="0.25">
      <c r="A23" s="341">
        <v>110301</v>
      </c>
      <c r="B23" s="55" t="s">
        <v>312</v>
      </c>
      <c r="C23" s="106"/>
      <c r="D23" s="106"/>
      <c r="E23" s="106"/>
      <c r="F23" s="106"/>
      <c r="G23" s="106"/>
      <c r="H23" s="106"/>
    </row>
    <row r="24" spans="1:8" x14ac:dyDescent="0.25">
      <c r="A24" s="340">
        <v>1104</v>
      </c>
      <c r="B24" s="56" t="s">
        <v>313</v>
      </c>
      <c r="C24" s="106"/>
      <c r="D24" s="106"/>
      <c r="E24" s="106"/>
      <c r="F24" s="106"/>
      <c r="G24" s="106"/>
      <c r="H24" s="106"/>
    </row>
    <row r="25" spans="1:8" x14ac:dyDescent="0.25">
      <c r="A25" s="341">
        <v>110401</v>
      </c>
      <c r="B25" s="55" t="s">
        <v>314</v>
      </c>
      <c r="C25" s="106"/>
      <c r="D25" s="106"/>
      <c r="E25" s="106"/>
      <c r="F25" s="106"/>
      <c r="G25" s="106"/>
      <c r="H25" s="106"/>
    </row>
    <row r="26" spans="1:8" x14ac:dyDescent="0.25">
      <c r="A26" s="340">
        <v>112</v>
      </c>
      <c r="B26" s="56" t="s">
        <v>315</v>
      </c>
      <c r="C26" s="106"/>
      <c r="D26" s="106"/>
      <c r="E26" s="106"/>
      <c r="F26" s="106"/>
      <c r="G26" s="106"/>
      <c r="H26" s="106"/>
    </row>
    <row r="27" spans="1:8" x14ac:dyDescent="0.25">
      <c r="A27" s="341">
        <v>112001</v>
      </c>
      <c r="B27" s="55" t="s">
        <v>316</v>
      </c>
      <c r="C27" s="106"/>
      <c r="D27" s="106"/>
      <c r="E27" s="106"/>
      <c r="F27" s="106"/>
      <c r="G27" s="106"/>
      <c r="H27" s="106"/>
    </row>
    <row r="28" spans="1:8" x14ac:dyDescent="0.25">
      <c r="A28" s="341">
        <v>112002</v>
      </c>
      <c r="B28" s="55" t="s">
        <v>317</v>
      </c>
      <c r="C28" s="106"/>
      <c r="D28" s="106"/>
      <c r="E28" s="106"/>
      <c r="F28" s="106"/>
      <c r="G28" s="106"/>
      <c r="H28" s="106"/>
    </row>
    <row r="29" spans="1:8" x14ac:dyDescent="0.25">
      <c r="A29" s="341">
        <v>112003</v>
      </c>
      <c r="B29" s="55" t="s">
        <v>318</v>
      </c>
      <c r="C29" s="106"/>
      <c r="D29" s="106"/>
      <c r="E29" s="106"/>
      <c r="F29" s="106"/>
      <c r="G29" s="106"/>
      <c r="H29" s="106"/>
    </row>
    <row r="30" spans="1:8" x14ac:dyDescent="0.25">
      <c r="A30" s="341">
        <v>112004</v>
      </c>
      <c r="B30" s="55" t="s">
        <v>319</v>
      </c>
      <c r="C30" s="106"/>
      <c r="D30" s="106"/>
      <c r="E30" s="106"/>
      <c r="F30" s="106"/>
      <c r="G30" s="106"/>
      <c r="H30" s="106"/>
    </row>
    <row r="31" spans="1:8" x14ac:dyDescent="0.25">
      <c r="A31" s="341">
        <v>112005</v>
      </c>
      <c r="B31" s="55" t="s">
        <v>320</v>
      </c>
      <c r="C31" s="106"/>
      <c r="D31" s="106"/>
      <c r="E31" s="106"/>
      <c r="F31" s="106"/>
      <c r="G31" s="106"/>
      <c r="H31" s="106"/>
    </row>
    <row r="32" spans="1:8" x14ac:dyDescent="0.25">
      <c r="A32" s="340">
        <v>113</v>
      </c>
      <c r="B32" s="56" t="s">
        <v>321</v>
      </c>
      <c r="C32" s="106"/>
      <c r="D32" s="106"/>
      <c r="E32" s="106"/>
      <c r="F32" s="106"/>
      <c r="G32" s="106"/>
      <c r="H32" s="106"/>
    </row>
    <row r="33" spans="1:8" x14ac:dyDescent="0.25">
      <c r="A33" s="341">
        <v>113001</v>
      </c>
      <c r="B33" s="55" t="s">
        <v>322</v>
      </c>
      <c r="C33" s="106"/>
      <c r="D33" s="106"/>
      <c r="E33" s="106"/>
      <c r="F33" s="106"/>
      <c r="G33" s="106"/>
      <c r="H33" s="106"/>
    </row>
    <row r="34" spans="1:8" x14ac:dyDescent="0.25">
      <c r="A34" s="341">
        <v>113002</v>
      </c>
      <c r="B34" s="55" t="s">
        <v>323</v>
      </c>
      <c r="C34" s="106"/>
      <c r="D34" s="106"/>
      <c r="E34" s="106"/>
      <c r="F34" s="106"/>
      <c r="G34" s="106"/>
      <c r="H34" s="106"/>
    </row>
    <row r="35" spans="1:8" x14ac:dyDescent="0.25">
      <c r="A35" s="341">
        <v>113003</v>
      </c>
      <c r="B35" s="55" t="s">
        <v>324</v>
      </c>
      <c r="C35" s="106"/>
      <c r="D35" s="106"/>
      <c r="E35" s="106"/>
      <c r="F35" s="106"/>
      <c r="G35" s="106"/>
      <c r="H35" s="106"/>
    </row>
    <row r="36" spans="1:8" x14ac:dyDescent="0.25">
      <c r="A36" s="341">
        <v>113004</v>
      </c>
      <c r="B36" s="55" t="s">
        <v>325</v>
      </c>
      <c r="C36" s="106"/>
      <c r="D36" s="106"/>
      <c r="E36" s="106"/>
      <c r="F36" s="106"/>
      <c r="G36" s="106"/>
      <c r="H36" s="106"/>
    </row>
    <row r="37" spans="1:8" x14ac:dyDescent="0.25">
      <c r="A37" s="340">
        <v>114</v>
      </c>
      <c r="B37" s="56" t="s">
        <v>326</v>
      </c>
      <c r="C37" s="106"/>
      <c r="D37" s="106"/>
      <c r="E37" s="106"/>
      <c r="F37" s="106"/>
      <c r="G37" s="106"/>
      <c r="H37" s="106"/>
    </row>
    <row r="38" spans="1:8" x14ac:dyDescent="0.25">
      <c r="A38" s="341">
        <v>114001</v>
      </c>
      <c r="B38" s="55" t="s">
        <v>327</v>
      </c>
      <c r="C38" s="106"/>
      <c r="D38" s="106"/>
      <c r="E38" s="106"/>
      <c r="F38" s="106"/>
      <c r="G38" s="106"/>
      <c r="H38" s="106"/>
    </row>
    <row r="39" spans="1:8" x14ac:dyDescent="0.25">
      <c r="A39" s="341">
        <v>114002</v>
      </c>
      <c r="B39" s="55" t="s">
        <v>328</v>
      </c>
      <c r="C39" s="106"/>
      <c r="D39" s="106"/>
      <c r="E39" s="106"/>
      <c r="F39" s="106"/>
      <c r="G39" s="106"/>
      <c r="H39" s="106"/>
    </row>
    <row r="40" spans="1:8" x14ac:dyDescent="0.25">
      <c r="A40" s="341">
        <v>114003</v>
      </c>
      <c r="B40" s="55" t="s">
        <v>329</v>
      </c>
      <c r="C40" s="106"/>
      <c r="D40" s="106"/>
      <c r="E40" s="106"/>
      <c r="F40" s="106"/>
      <c r="G40" s="106"/>
      <c r="H40" s="106"/>
    </row>
    <row r="41" spans="1:8" x14ac:dyDescent="0.25">
      <c r="A41" s="340">
        <v>115</v>
      </c>
      <c r="B41" s="56" t="s">
        <v>330</v>
      </c>
      <c r="C41" s="106"/>
      <c r="D41" s="106"/>
      <c r="E41" s="106"/>
      <c r="F41" s="106"/>
      <c r="G41" s="106"/>
      <c r="H41" s="106"/>
    </row>
    <row r="42" spans="1:8" x14ac:dyDescent="0.25">
      <c r="A42" s="341">
        <v>115001</v>
      </c>
      <c r="B42" s="55" t="s">
        <v>331</v>
      </c>
      <c r="C42" s="106"/>
      <c r="D42" s="106"/>
      <c r="E42" s="106"/>
      <c r="F42" s="106"/>
      <c r="G42" s="106"/>
      <c r="H42" s="106"/>
    </row>
    <row r="43" spans="1:8" x14ac:dyDescent="0.25">
      <c r="A43" s="341">
        <v>115002</v>
      </c>
      <c r="B43" s="55" t="s">
        <v>332</v>
      </c>
      <c r="C43" s="106"/>
      <c r="D43" s="106"/>
      <c r="E43" s="106"/>
      <c r="F43" s="106"/>
      <c r="G43" s="106"/>
      <c r="H43" s="106"/>
    </row>
    <row r="44" spans="1:8" x14ac:dyDescent="0.25">
      <c r="A44" s="341">
        <v>115003</v>
      </c>
      <c r="B44" s="55" t="s">
        <v>333</v>
      </c>
      <c r="C44" s="106"/>
      <c r="D44" s="106"/>
      <c r="E44" s="106"/>
      <c r="F44" s="106"/>
      <c r="G44" s="106"/>
      <c r="H44" s="106"/>
    </row>
    <row r="45" spans="1:8" x14ac:dyDescent="0.25">
      <c r="A45" s="341">
        <v>115004</v>
      </c>
      <c r="B45" s="55" t="s">
        <v>334</v>
      </c>
      <c r="C45" s="106"/>
      <c r="D45" s="106"/>
      <c r="E45" s="106"/>
      <c r="F45" s="106"/>
      <c r="G45" s="106"/>
      <c r="H45" s="106"/>
    </row>
    <row r="46" spans="1:8" x14ac:dyDescent="0.25">
      <c r="A46" s="341">
        <v>115005</v>
      </c>
      <c r="B46" s="55" t="s">
        <v>335</v>
      </c>
      <c r="C46" s="106"/>
      <c r="D46" s="106"/>
      <c r="E46" s="106"/>
      <c r="F46" s="106"/>
      <c r="G46" s="106"/>
      <c r="H46" s="106"/>
    </row>
    <row r="47" spans="1:8" x14ac:dyDescent="0.25">
      <c r="A47" s="341">
        <v>115006</v>
      </c>
      <c r="B47" s="55" t="s">
        <v>336</v>
      </c>
      <c r="C47" s="106"/>
      <c r="D47" s="106"/>
      <c r="E47" s="106"/>
      <c r="F47" s="106"/>
      <c r="G47" s="106"/>
      <c r="H47" s="106"/>
    </row>
    <row r="48" spans="1:8" x14ac:dyDescent="0.25">
      <c r="A48" s="341">
        <v>115007</v>
      </c>
      <c r="B48" s="55" t="s">
        <v>337</v>
      </c>
      <c r="C48" s="106"/>
      <c r="D48" s="106"/>
      <c r="E48" s="106"/>
      <c r="F48" s="106"/>
      <c r="G48" s="106"/>
      <c r="H48" s="106"/>
    </row>
    <row r="49" spans="1:8" x14ac:dyDescent="0.25">
      <c r="A49" s="341">
        <v>115008</v>
      </c>
      <c r="B49" s="55" t="s">
        <v>338</v>
      </c>
      <c r="C49" s="106"/>
      <c r="D49" s="106"/>
      <c r="E49" s="106"/>
      <c r="F49" s="106"/>
      <c r="G49" s="106"/>
      <c r="H49" s="106"/>
    </row>
    <row r="50" spans="1:8" x14ac:dyDescent="0.25">
      <c r="A50" s="340">
        <v>116</v>
      </c>
      <c r="B50" s="56" t="s">
        <v>339</v>
      </c>
      <c r="C50" s="106"/>
      <c r="D50" s="106"/>
      <c r="E50" s="106"/>
      <c r="F50" s="106"/>
      <c r="G50" s="106"/>
      <c r="H50" s="106"/>
    </row>
    <row r="51" spans="1:8" x14ac:dyDescent="0.25">
      <c r="A51" s="341">
        <v>116001</v>
      </c>
      <c r="B51" s="55" t="s">
        <v>340</v>
      </c>
      <c r="C51" s="106"/>
      <c r="D51" s="106"/>
      <c r="E51" s="106"/>
      <c r="F51" s="106"/>
      <c r="G51" s="106"/>
      <c r="H51" s="106"/>
    </row>
    <row r="52" spans="1:8" x14ac:dyDescent="0.25">
      <c r="A52" s="340">
        <v>117</v>
      </c>
      <c r="B52" s="56" t="s">
        <v>341</v>
      </c>
      <c r="C52" s="106"/>
      <c r="D52" s="106"/>
      <c r="E52" s="106"/>
      <c r="F52" s="106"/>
      <c r="G52" s="106"/>
      <c r="H52" s="106"/>
    </row>
    <row r="53" spans="1:8" x14ac:dyDescent="0.25">
      <c r="A53" s="341">
        <v>117001</v>
      </c>
      <c r="B53" s="55" t="s">
        <v>342</v>
      </c>
      <c r="C53" s="106"/>
      <c r="D53" s="106"/>
      <c r="E53" s="106"/>
      <c r="F53" s="106"/>
      <c r="G53" s="106"/>
      <c r="H53" s="106"/>
    </row>
    <row r="54" spans="1:8" x14ac:dyDescent="0.25">
      <c r="A54" s="341">
        <v>117002</v>
      </c>
      <c r="B54" s="55" t="s">
        <v>343</v>
      </c>
      <c r="C54" s="106"/>
      <c r="D54" s="106"/>
      <c r="E54" s="106"/>
      <c r="F54" s="106"/>
      <c r="G54" s="106"/>
      <c r="H54" s="106"/>
    </row>
    <row r="55" spans="1:8" x14ac:dyDescent="0.25">
      <c r="A55" s="340">
        <v>118</v>
      </c>
      <c r="B55" s="56" t="s">
        <v>344</v>
      </c>
      <c r="C55" s="106"/>
      <c r="D55" s="106"/>
      <c r="E55" s="106"/>
      <c r="F55" s="106"/>
      <c r="G55" s="106"/>
      <c r="H55" s="106"/>
    </row>
    <row r="56" spans="1:8" x14ac:dyDescent="0.25">
      <c r="A56" s="340">
        <v>1180</v>
      </c>
      <c r="B56" s="56" t="s">
        <v>1234</v>
      </c>
      <c r="C56" s="106"/>
      <c r="D56" s="106"/>
      <c r="E56" s="106"/>
      <c r="F56" s="106"/>
      <c r="G56" s="106"/>
      <c r="H56" s="106"/>
    </row>
    <row r="57" spans="1:8" x14ac:dyDescent="0.25">
      <c r="A57" s="341">
        <v>118001</v>
      </c>
      <c r="B57" s="55" t="s">
        <v>1235</v>
      </c>
      <c r="C57" s="106"/>
      <c r="D57" s="106"/>
      <c r="E57" s="106"/>
      <c r="F57" s="106"/>
      <c r="G57" s="106"/>
      <c r="H57" s="106"/>
    </row>
    <row r="58" spans="1:8" x14ac:dyDescent="0.25">
      <c r="A58" s="341">
        <v>118002</v>
      </c>
      <c r="B58" s="55" t="s">
        <v>1236</v>
      </c>
      <c r="C58" s="106"/>
      <c r="D58" s="106"/>
      <c r="E58" s="106"/>
      <c r="F58" s="106"/>
      <c r="G58" s="106"/>
      <c r="H58" s="106"/>
    </row>
    <row r="59" spans="1:8" x14ac:dyDescent="0.25">
      <c r="A59" s="341">
        <v>118003</v>
      </c>
      <c r="B59" s="55" t="s">
        <v>1237</v>
      </c>
      <c r="C59" s="106"/>
      <c r="D59" s="106"/>
      <c r="E59" s="106"/>
      <c r="F59" s="106"/>
      <c r="G59" s="106"/>
      <c r="H59" s="106"/>
    </row>
    <row r="60" spans="1:8" x14ac:dyDescent="0.25">
      <c r="A60" s="341">
        <v>118004</v>
      </c>
      <c r="B60" s="55" t="s">
        <v>1238</v>
      </c>
      <c r="C60" s="106"/>
      <c r="D60" s="106"/>
      <c r="E60" s="106"/>
      <c r="F60" s="106"/>
      <c r="G60" s="106"/>
      <c r="H60" s="106"/>
    </row>
    <row r="61" spans="1:8" x14ac:dyDescent="0.25">
      <c r="A61" s="341">
        <v>118005</v>
      </c>
      <c r="B61" s="55" t="s">
        <v>1239</v>
      </c>
      <c r="C61" s="106"/>
      <c r="D61" s="106"/>
      <c r="E61" s="106"/>
      <c r="F61" s="106"/>
      <c r="G61" s="106"/>
      <c r="H61" s="106"/>
    </row>
    <row r="62" spans="1:8" x14ac:dyDescent="0.25">
      <c r="A62" s="341">
        <v>118006</v>
      </c>
      <c r="B62" s="55" t="s">
        <v>1240</v>
      </c>
      <c r="C62" s="106"/>
      <c r="D62" s="106"/>
      <c r="E62" s="106"/>
      <c r="F62" s="106"/>
      <c r="G62" s="106"/>
      <c r="H62" s="106"/>
    </row>
    <row r="63" spans="1:8" x14ac:dyDescent="0.25">
      <c r="A63" s="341">
        <v>118007</v>
      </c>
      <c r="B63" s="55" t="s">
        <v>1241</v>
      </c>
      <c r="C63" s="106"/>
      <c r="D63" s="106"/>
      <c r="E63" s="106"/>
      <c r="F63" s="106"/>
      <c r="G63" s="106"/>
      <c r="H63" s="106"/>
    </row>
    <row r="64" spans="1:8" x14ac:dyDescent="0.25">
      <c r="A64" s="341">
        <v>118008</v>
      </c>
      <c r="B64" s="55" t="s">
        <v>1242</v>
      </c>
      <c r="C64" s="106"/>
      <c r="D64" s="106"/>
      <c r="E64" s="106"/>
      <c r="F64" s="106"/>
      <c r="G64" s="106"/>
      <c r="H64" s="106"/>
    </row>
    <row r="65" spans="1:8" x14ac:dyDescent="0.25">
      <c r="A65" s="341">
        <v>118009</v>
      </c>
      <c r="B65" s="55" t="s">
        <v>1243</v>
      </c>
      <c r="C65" s="106"/>
      <c r="D65" s="106"/>
      <c r="E65" s="106"/>
      <c r="F65" s="106"/>
      <c r="G65" s="106"/>
      <c r="H65" s="106"/>
    </row>
    <row r="66" spans="1:8" ht="30" x14ac:dyDescent="0.25">
      <c r="A66" s="341">
        <v>118010</v>
      </c>
      <c r="B66" s="55" t="s">
        <v>1244</v>
      </c>
      <c r="C66" s="106"/>
      <c r="D66" s="106"/>
      <c r="E66" s="106"/>
      <c r="F66" s="106"/>
      <c r="G66" s="106"/>
      <c r="H66" s="106"/>
    </row>
    <row r="67" spans="1:8" x14ac:dyDescent="0.25">
      <c r="A67" s="341">
        <v>118011</v>
      </c>
      <c r="B67" s="55" t="s">
        <v>1245</v>
      </c>
      <c r="C67" s="106"/>
      <c r="D67" s="106"/>
      <c r="E67" s="106"/>
      <c r="F67" s="106"/>
      <c r="G67" s="106"/>
      <c r="H67" s="106"/>
    </row>
    <row r="68" spans="1:8" x14ac:dyDescent="0.25">
      <c r="A68" s="340">
        <v>1181</v>
      </c>
      <c r="B68" s="56" t="s">
        <v>985</v>
      </c>
      <c r="C68" s="106"/>
      <c r="D68" s="106"/>
      <c r="E68" s="106"/>
      <c r="F68" s="106"/>
      <c r="G68" s="106"/>
      <c r="H68" s="106"/>
    </row>
    <row r="69" spans="1:8" x14ac:dyDescent="0.25">
      <c r="A69" s="341">
        <v>118101</v>
      </c>
      <c r="B69" s="55" t="s">
        <v>1246</v>
      </c>
      <c r="C69" s="106"/>
      <c r="D69" s="106"/>
      <c r="E69" s="106"/>
      <c r="F69" s="106"/>
      <c r="G69" s="106"/>
      <c r="H69" s="106"/>
    </row>
    <row r="70" spans="1:8" x14ac:dyDescent="0.25">
      <c r="A70" s="341">
        <v>118102</v>
      </c>
      <c r="B70" s="55" t="s">
        <v>1247</v>
      </c>
      <c r="C70" s="106"/>
      <c r="D70" s="106"/>
      <c r="E70" s="106"/>
      <c r="F70" s="106"/>
      <c r="G70" s="106"/>
      <c r="H70" s="106"/>
    </row>
    <row r="71" spans="1:8" x14ac:dyDescent="0.25">
      <c r="A71" s="340">
        <v>1182</v>
      </c>
      <c r="B71" s="56" t="s">
        <v>1248</v>
      </c>
      <c r="C71" s="106"/>
      <c r="D71" s="106"/>
      <c r="E71" s="106"/>
      <c r="F71" s="106"/>
      <c r="G71" s="106"/>
      <c r="H71" s="106"/>
    </row>
    <row r="72" spans="1:8" x14ac:dyDescent="0.25">
      <c r="A72" s="341">
        <v>118201</v>
      </c>
      <c r="B72" s="55" t="s">
        <v>1249</v>
      </c>
      <c r="C72" s="106"/>
      <c r="D72" s="106"/>
      <c r="E72" s="106"/>
      <c r="F72" s="106"/>
      <c r="G72" s="106"/>
      <c r="H72" s="106"/>
    </row>
    <row r="73" spans="1:8" x14ac:dyDescent="0.25">
      <c r="A73" s="341">
        <v>118202</v>
      </c>
      <c r="B73" s="55" t="s">
        <v>1250</v>
      </c>
      <c r="C73" s="106"/>
      <c r="D73" s="106"/>
      <c r="E73" s="106"/>
      <c r="F73" s="106"/>
      <c r="G73" s="106"/>
      <c r="H73" s="106"/>
    </row>
    <row r="74" spans="1:8" x14ac:dyDescent="0.25">
      <c r="A74" s="341">
        <v>118203</v>
      </c>
      <c r="B74" s="55" t="s">
        <v>1251</v>
      </c>
      <c r="C74" s="106"/>
      <c r="D74" s="106"/>
      <c r="E74" s="106"/>
      <c r="F74" s="106"/>
      <c r="G74" s="106"/>
      <c r="H74" s="106"/>
    </row>
    <row r="75" spans="1:8" x14ac:dyDescent="0.25">
      <c r="A75" s="341">
        <v>118204</v>
      </c>
      <c r="B75" s="55" t="s">
        <v>1252</v>
      </c>
      <c r="C75" s="106"/>
      <c r="D75" s="106"/>
      <c r="E75" s="106"/>
      <c r="F75" s="106"/>
      <c r="G75" s="106"/>
      <c r="H75" s="106"/>
    </row>
    <row r="76" spans="1:8" x14ac:dyDescent="0.25">
      <c r="A76" s="340">
        <v>1183</v>
      </c>
      <c r="B76" s="56" t="s">
        <v>1253</v>
      </c>
      <c r="C76" s="106"/>
      <c r="D76" s="106"/>
      <c r="E76" s="106"/>
      <c r="F76" s="106"/>
      <c r="G76" s="106"/>
      <c r="H76" s="106"/>
    </row>
    <row r="77" spans="1:8" x14ac:dyDescent="0.25">
      <c r="A77" s="341">
        <v>118301</v>
      </c>
      <c r="B77" s="55" t="s">
        <v>345</v>
      </c>
      <c r="C77" s="106"/>
      <c r="D77" s="106"/>
      <c r="E77" s="106"/>
      <c r="F77" s="106"/>
      <c r="G77" s="106"/>
      <c r="H77" s="106"/>
    </row>
    <row r="78" spans="1:8" x14ac:dyDescent="0.25">
      <c r="A78" s="341">
        <v>118302</v>
      </c>
      <c r="B78" s="55" t="s">
        <v>347</v>
      </c>
      <c r="C78" s="106"/>
      <c r="D78" s="106"/>
      <c r="E78" s="106"/>
      <c r="F78" s="106"/>
      <c r="G78" s="106"/>
      <c r="H78" s="106"/>
    </row>
    <row r="79" spans="1:8" x14ac:dyDescent="0.25">
      <c r="A79" s="341">
        <v>118303</v>
      </c>
      <c r="B79" s="55" t="s">
        <v>348</v>
      </c>
      <c r="C79" s="106"/>
      <c r="D79" s="106"/>
      <c r="E79" s="106"/>
      <c r="F79" s="106"/>
      <c r="G79" s="106"/>
      <c r="H79" s="106"/>
    </row>
    <row r="80" spans="1:8" x14ac:dyDescent="0.25">
      <c r="A80" s="341">
        <v>118304</v>
      </c>
      <c r="B80" s="55" t="s">
        <v>349</v>
      </c>
      <c r="C80" s="106"/>
      <c r="D80" s="106"/>
      <c r="E80" s="106"/>
      <c r="F80" s="106"/>
      <c r="G80" s="106"/>
      <c r="H80" s="106"/>
    </row>
    <row r="81" spans="1:8" x14ac:dyDescent="0.25">
      <c r="A81" s="340">
        <v>12</v>
      </c>
      <c r="B81" s="56" t="s">
        <v>350</v>
      </c>
      <c r="C81" s="106"/>
      <c r="D81" s="106"/>
      <c r="E81" s="106"/>
      <c r="F81" s="106"/>
      <c r="G81" s="106"/>
      <c r="H81" s="106"/>
    </row>
    <row r="82" spans="1:8" x14ac:dyDescent="0.25">
      <c r="A82" s="340">
        <v>120</v>
      </c>
      <c r="B82" s="56" t="s">
        <v>351</v>
      </c>
      <c r="C82" s="106"/>
      <c r="D82" s="106"/>
      <c r="E82" s="106"/>
      <c r="F82" s="106"/>
      <c r="G82" s="106"/>
      <c r="H82" s="106"/>
    </row>
    <row r="83" spans="1:8" x14ac:dyDescent="0.25">
      <c r="A83" s="341">
        <v>120001</v>
      </c>
      <c r="B83" s="55" t="s">
        <v>1254</v>
      </c>
      <c r="C83" s="106"/>
      <c r="D83" s="106"/>
      <c r="E83" s="106"/>
      <c r="F83" s="106"/>
      <c r="G83" s="106"/>
      <c r="H83" s="106"/>
    </row>
    <row r="84" spans="1:8" x14ac:dyDescent="0.25">
      <c r="A84" s="341">
        <v>120002</v>
      </c>
      <c r="B84" s="55" t="s">
        <v>1255</v>
      </c>
      <c r="C84" s="106"/>
      <c r="D84" s="106"/>
      <c r="E84" s="106"/>
      <c r="F84" s="106"/>
      <c r="G84" s="106"/>
      <c r="H84" s="106"/>
    </row>
    <row r="85" spans="1:8" x14ac:dyDescent="0.25">
      <c r="A85" s="341">
        <v>120003</v>
      </c>
      <c r="B85" s="55" t="s">
        <v>1256</v>
      </c>
      <c r="C85" s="106"/>
      <c r="D85" s="106"/>
      <c r="E85" s="106"/>
      <c r="F85" s="106"/>
      <c r="G85" s="106"/>
      <c r="H85" s="106"/>
    </row>
    <row r="86" spans="1:8" x14ac:dyDescent="0.25">
      <c r="A86" s="341">
        <v>120004</v>
      </c>
      <c r="B86" s="56" t="s">
        <v>1257</v>
      </c>
      <c r="C86" s="106"/>
      <c r="D86" s="106"/>
      <c r="E86" s="106"/>
      <c r="F86" s="106"/>
      <c r="G86" s="106"/>
      <c r="H86" s="106"/>
    </row>
    <row r="87" spans="1:8" x14ac:dyDescent="0.25">
      <c r="A87" s="341">
        <v>1200041</v>
      </c>
      <c r="B87" s="55" t="s">
        <v>1258</v>
      </c>
      <c r="C87" s="106"/>
      <c r="D87" s="106"/>
      <c r="E87" s="106"/>
      <c r="F87" s="106"/>
      <c r="G87" s="106"/>
      <c r="H87" s="106"/>
    </row>
    <row r="88" spans="1:8" x14ac:dyDescent="0.25">
      <c r="A88" s="341">
        <v>1200042</v>
      </c>
      <c r="B88" s="55" t="s">
        <v>1259</v>
      </c>
      <c r="C88" s="106"/>
      <c r="D88" s="106"/>
      <c r="E88" s="106"/>
      <c r="F88" s="106"/>
      <c r="G88" s="106"/>
      <c r="H88" s="106"/>
    </row>
    <row r="89" spans="1:8" x14ac:dyDescent="0.25">
      <c r="A89" s="341">
        <v>1200043</v>
      </c>
      <c r="B89" s="55" t="s">
        <v>1260</v>
      </c>
      <c r="C89" s="106"/>
      <c r="D89" s="106"/>
      <c r="E89" s="106"/>
      <c r="F89" s="106"/>
      <c r="G89" s="106"/>
      <c r="H89" s="106"/>
    </row>
    <row r="90" spans="1:8" x14ac:dyDescent="0.25">
      <c r="A90" s="341">
        <v>1200044</v>
      </c>
      <c r="B90" s="55" t="s">
        <v>1005</v>
      </c>
      <c r="C90" s="106"/>
      <c r="D90" s="106"/>
      <c r="E90" s="106"/>
      <c r="F90" s="106"/>
      <c r="G90" s="106"/>
      <c r="H90" s="106"/>
    </row>
    <row r="91" spans="1:8" x14ac:dyDescent="0.25">
      <c r="A91" s="341">
        <v>120005</v>
      </c>
      <c r="B91" s="55" t="s">
        <v>1007</v>
      </c>
      <c r="C91" s="106"/>
      <c r="D91" s="106"/>
      <c r="E91" s="106"/>
      <c r="F91" s="106"/>
      <c r="G91" s="106"/>
      <c r="H91" s="106"/>
    </row>
    <row r="92" spans="1:8" x14ac:dyDescent="0.25">
      <c r="A92" s="341">
        <v>120006</v>
      </c>
      <c r="B92" s="55" t="s">
        <v>1008</v>
      </c>
      <c r="C92" s="106"/>
      <c r="D92" s="106"/>
      <c r="E92" s="106"/>
      <c r="F92" s="106"/>
      <c r="G92" s="106"/>
      <c r="H92" s="106"/>
    </row>
    <row r="93" spans="1:8" x14ac:dyDescent="0.25">
      <c r="A93" s="341">
        <v>120007</v>
      </c>
      <c r="B93" s="55" t="s">
        <v>1009</v>
      </c>
      <c r="C93" s="106"/>
      <c r="D93" s="106"/>
      <c r="E93" s="106"/>
      <c r="F93" s="106"/>
      <c r="G93" s="106"/>
      <c r="H93" s="106"/>
    </row>
    <row r="94" spans="1:8" x14ac:dyDescent="0.25">
      <c r="A94" s="341">
        <v>120008</v>
      </c>
      <c r="B94" s="55" t="s">
        <v>1010</v>
      </c>
      <c r="C94" s="106"/>
      <c r="D94" s="106"/>
      <c r="E94" s="106"/>
      <c r="F94" s="106"/>
      <c r="G94" s="106"/>
      <c r="H94" s="106"/>
    </row>
    <row r="95" spans="1:8" x14ac:dyDescent="0.25">
      <c r="A95" s="341">
        <v>120009</v>
      </c>
      <c r="B95" s="55" t="s">
        <v>1011</v>
      </c>
      <c r="C95" s="106"/>
      <c r="D95" s="106"/>
      <c r="E95" s="106"/>
      <c r="F95" s="106"/>
      <c r="G95" s="106"/>
      <c r="H95" s="106"/>
    </row>
    <row r="96" spans="1:8" x14ac:dyDescent="0.25">
      <c r="A96" s="343">
        <v>120013</v>
      </c>
      <c r="B96" s="55" t="s">
        <v>1261</v>
      </c>
      <c r="C96" s="106"/>
      <c r="D96" s="106"/>
      <c r="E96" s="106"/>
      <c r="F96" s="106"/>
      <c r="G96" s="106"/>
      <c r="H96" s="106"/>
    </row>
    <row r="97" spans="1:8" x14ac:dyDescent="0.25">
      <c r="A97" s="343">
        <v>120014</v>
      </c>
      <c r="B97" s="55" t="s">
        <v>1262</v>
      </c>
      <c r="C97" s="106"/>
      <c r="D97" s="106"/>
      <c r="E97" s="106"/>
      <c r="F97" s="106"/>
      <c r="G97" s="106"/>
      <c r="H97" s="106"/>
    </row>
    <row r="98" spans="1:8" x14ac:dyDescent="0.25">
      <c r="A98" s="343">
        <v>120015</v>
      </c>
      <c r="B98" s="55" t="s">
        <v>1263</v>
      </c>
      <c r="C98" s="106"/>
      <c r="D98" s="106"/>
      <c r="E98" s="106"/>
      <c r="F98" s="106"/>
      <c r="G98" s="106"/>
      <c r="H98" s="106"/>
    </row>
    <row r="99" spans="1:8" x14ac:dyDescent="0.25">
      <c r="A99" s="343">
        <v>120016</v>
      </c>
      <c r="B99" s="55" t="s">
        <v>1264</v>
      </c>
      <c r="C99" s="106"/>
      <c r="D99" s="106"/>
      <c r="E99" s="106"/>
      <c r="F99" s="106"/>
      <c r="G99" s="106"/>
      <c r="H99" s="106"/>
    </row>
    <row r="100" spans="1:8" x14ac:dyDescent="0.25">
      <c r="A100" s="340">
        <v>121</v>
      </c>
      <c r="B100" s="56" t="s">
        <v>1012</v>
      </c>
      <c r="C100" s="106"/>
      <c r="D100" s="106"/>
      <c r="E100" s="106"/>
      <c r="F100" s="106"/>
      <c r="G100" s="106"/>
      <c r="H100" s="106"/>
    </row>
    <row r="101" spans="1:8" x14ac:dyDescent="0.25">
      <c r="A101" s="341">
        <v>121001</v>
      </c>
      <c r="B101" s="55" t="s">
        <v>1265</v>
      </c>
      <c r="C101" s="106"/>
      <c r="D101" s="106"/>
      <c r="E101" s="106"/>
      <c r="F101" s="106"/>
      <c r="G101" s="106"/>
      <c r="H101" s="106"/>
    </row>
    <row r="102" spans="1:8" x14ac:dyDescent="0.25">
      <c r="A102" s="341">
        <v>121002</v>
      </c>
      <c r="B102" s="55" t="s">
        <v>1266</v>
      </c>
      <c r="C102" s="106"/>
      <c r="D102" s="106"/>
      <c r="E102" s="106"/>
      <c r="F102" s="106"/>
      <c r="G102" s="106"/>
      <c r="H102" s="106"/>
    </row>
    <row r="103" spans="1:8" x14ac:dyDescent="0.25">
      <c r="A103" s="340">
        <v>122</v>
      </c>
      <c r="B103" s="56" t="s">
        <v>1267</v>
      </c>
      <c r="C103" s="106"/>
      <c r="D103" s="106"/>
      <c r="E103" s="106"/>
      <c r="F103" s="106"/>
      <c r="G103" s="106"/>
      <c r="H103" s="106"/>
    </row>
    <row r="104" spans="1:8" x14ac:dyDescent="0.25">
      <c r="A104" s="341">
        <v>122001</v>
      </c>
      <c r="B104" s="55" t="s">
        <v>1268</v>
      </c>
      <c r="C104" s="106"/>
      <c r="D104" s="106"/>
      <c r="E104" s="106"/>
      <c r="F104" s="106"/>
      <c r="G104" s="106"/>
      <c r="H104" s="106"/>
    </row>
    <row r="105" spans="1:8" x14ac:dyDescent="0.25">
      <c r="A105" s="341">
        <v>122002</v>
      </c>
      <c r="B105" s="55" t="s">
        <v>1269</v>
      </c>
      <c r="C105" s="106"/>
      <c r="D105" s="106"/>
      <c r="E105" s="106"/>
      <c r="F105" s="106"/>
      <c r="G105" s="106"/>
      <c r="H105" s="106"/>
    </row>
    <row r="106" spans="1:8" x14ac:dyDescent="0.25">
      <c r="A106" s="340">
        <v>123</v>
      </c>
      <c r="B106" s="56" t="s">
        <v>1270</v>
      </c>
      <c r="C106" s="106"/>
      <c r="D106" s="106"/>
      <c r="E106" s="106"/>
      <c r="F106" s="106"/>
      <c r="G106" s="106"/>
      <c r="H106" s="106"/>
    </row>
    <row r="107" spans="1:8" x14ac:dyDescent="0.25">
      <c r="A107" s="341">
        <v>123001</v>
      </c>
      <c r="B107" s="55" t="s">
        <v>1271</v>
      </c>
      <c r="C107" s="106"/>
      <c r="D107" s="106"/>
      <c r="E107" s="106"/>
      <c r="F107" s="106"/>
      <c r="G107" s="106"/>
      <c r="H107" s="106"/>
    </row>
    <row r="108" spans="1:8" x14ac:dyDescent="0.25">
      <c r="A108" s="341">
        <v>123002</v>
      </c>
      <c r="B108" s="55" t="s">
        <v>1272</v>
      </c>
      <c r="C108" s="106"/>
      <c r="D108" s="106"/>
      <c r="E108" s="106"/>
      <c r="F108" s="106"/>
      <c r="G108" s="106"/>
      <c r="H108" s="106"/>
    </row>
    <row r="109" spans="1:8" x14ac:dyDescent="0.25">
      <c r="A109" s="341">
        <v>123003</v>
      </c>
      <c r="B109" s="55" t="s">
        <v>1273</v>
      </c>
      <c r="C109" s="106"/>
      <c r="D109" s="106"/>
      <c r="E109" s="106"/>
      <c r="F109" s="106"/>
      <c r="G109" s="106"/>
      <c r="H109" s="106"/>
    </row>
    <row r="110" spans="1:8" x14ac:dyDescent="0.25">
      <c r="A110" s="341">
        <v>123004</v>
      </c>
      <c r="B110" s="55" t="s">
        <v>1274</v>
      </c>
      <c r="C110" s="106"/>
      <c r="D110" s="106"/>
      <c r="E110" s="106"/>
      <c r="F110" s="106"/>
      <c r="G110" s="106"/>
      <c r="H110" s="106"/>
    </row>
    <row r="111" spans="1:8" x14ac:dyDescent="0.25">
      <c r="A111" s="344">
        <v>4</v>
      </c>
      <c r="B111" s="56" t="s">
        <v>1225</v>
      </c>
      <c r="C111" s="106"/>
      <c r="D111" s="106"/>
      <c r="E111" s="106"/>
      <c r="F111" s="106"/>
      <c r="G111" s="106"/>
      <c r="H111" s="106"/>
    </row>
    <row r="112" spans="1:8" x14ac:dyDescent="0.25">
      <c r="A112" s="341">
        <v>140001</v>
      </c>
      <c r="B112" s="55" t="s">
        <v>556</v>
      </c>
      <c r="C112" s="106"/>
      <c r="D112" s="106"/>
      <c r="E112" s="106"/>
      <c r="F112" s="106"/>
      <c r="G112" s="106"/>
      <c r="H112" s="106"/>
    </row>
    <row r="113" spans="1:8" x14ac:dyDescent="0.25">
      <c r="A113" s="341">
        <v>140002</v>
      </c>
      <c r="B113" s="55" t="s">
        <v>557</v>
      </c>
      <c r="C113" s="106"/>
      <c r="D113" s="106"/>
      <c r="E113" s="106"/>
      <c r="F113" s="106"/>
      <c r="G113" s="106"/>
      <c r="H113" s="106"/>
    </row>
    <row r="114" spans="1:8" x14ac:dyDescent="0.25">
      <c r="A114" s="341">
        <v>140003</v>
      </c>
      <c r="B114" s="55" t="s">
        <v>558</v>
      </c>
      <c r="C114" s="106"/>
      <c r="D114" s="106"/>
      <c r="E114" s="106"/>
      <c r="F114" s="106"/>
      <c r="G114" s="106"/>
      <c r="H114" s="106"/>
    </row>
    <row r="115" spans="1:8" x14ac:dyDescent="0.25">
      <c r="A115" s="341">
        <v>140004</v>
      </c>
      <c r="B115" s="55" t="s">
        <v>540</v>
      </c>
      <c r="C115" s="106"/>
      <c r="D115" s="106"/>
      <c r="E115" s="106"/>
      <c r="F115" s="106"/>
      <c r="G115" s="106"/>
      <c r="H115" s="106"/>
    </row>
    <row r="116" spans="1:8" x14ac:dyDescent="0.25">
      <c r="A116" s="341">
        <v>140005</v>
      </c>
      <c r="B116" s="55" t="s">
        <v>763</v>
      </c>
      <c r="C116" s="106"/>
      <c r="D116" s="106"/>
      <c r="E116" s="106"/>
      <c r="F116" s="106"/>
      <c r="G116" s="106"/>
      <c r="H116" s="106"/>
    </row>
    <row r="117" spans="1:8" x14ac:dyDescent="0.25">
      <c r="A117" s="341">
        <v>140006</v>
      </c>
      <c r="B117" s="55" t="s">
        <v>764</v>
      </c>
      <c r="C117" s="106"/>
      <c r="D117" s="106"/>
      <c r="E117" s="106"/>
      <c r="F117" s="106"/>
      <c r="G117" s="106"/>
      <c r="H117" s="106"/>
    </row>
    <row r="118" spans="1:8" x14ac:dyDescent="0.25">
      <c r="A118" s="343">
        <v>140007</v>
      </c>
      <c r="B118" s="55" t="s">
        <v>765</v>
      </c>
      <c r="C118" s="106"/>
      <c r="D118" s="106"/>
      <c r="E118" s="106"/>
      <c r="F118" s="106"/>
      <c r="G118" s="106"/>
      <c r="H118" s="106"/>
    </row>
    <row r="119" spans="1:8" x14ac:dyDescent="0.25">
      <c r="A119" s="343">
        <v>140008</v>
      </c>
      <c r="B119" s="55" t="s">
        <v>766</v>
      </c>
      <c r="C119" s="106"/>
      <c r="D119" s="106"/>
      <c r="E119" s="106"/>
      <c r="F119" s="106"/>
      <c r="G119" s="106"/>
      <c r="H119" s="106"/>
    </row>
    <row r="120" spans="1:8" x14ac:dyDescent="0.25">
      <c r="A120" s="344">
        <v>124</v>
      </c>
      <c r="B120" s="56" t="s">
        <v>1275</v>
      </c>
      <c r="C120" s="106"/>
      <c r="D120" s="106"/>
      <c r="E120" s="106"/>
      <c r="F120" s="106"/>
      <c r="G120" s="106"/>
      <c r="H120" s="106"/>
    </row>
    <row r="121" spans="1:8" x14ac:dyDescent="0.25">
      <c r="A121" s="343">
        <v>141001</v>
      </c>
      <c r="B121" s="55" t="s">
        <v>1276</v>
      </c>
      <c r="C121" s="106"/>
      <c r="D121" s="106"/>
      <c r="E121" s="106"/>
      <c r="F121" s="106"/>
      <c r="G121" s="106"/>
      <c r="H121" s="106"/>
    </row>
    <row r="122" spans="1:8" x14ac:dyDescent="0.25">
      <c r="A122" s="340">
        <v>13</v>
      </c>
      <c r="B122" s="56" t="s">
        <v>1015</v>
      </c>
      <c r="C122" s="106"/>
      <c r="D122" s="106"/>
      <c r="E122" s="106"/>
      <c r="F122" s="106"/>
      <c r="G122" s="106"/>
      <c r="H122" s="106"/>
    </row>
    <row r="123" spans="1:8" x14ac:dyDescent="0.25">
      <c r="A123" s="340">
        <v>1310</v>
      </c>
      <c r="B123" s="56" t="s">
        <v>1277</v>
      </c>
      <c r="C123" s="106"/>
      <c r="D123" s="106"/>
      <c r="E123" s="106"/>
      <c r="F123" s="106"/>
      <c r="G123" s="106"/>
      <c r="H123" s="106"/>
    </row>
    <row r="124" spans="1:8" x14ac:dyDescent="0.25">
      <c r="A124" s="341">
        <v>131001</v>
      </c>
      <c r="B124" s="55" t="s">
        <v>1278</v>
      </c>
      <c r="C124" s="106"/>
      <c r="D124" s="106"/>
      <c r="E124" s="106"/>
      <c r="F124" s="106"/>
      <c r="G124" s="106"/>
      <c r="H124" s="106"/>
    </row>
    <row r="125" spans="1:8" x14ac:dyDescent="0.25">
      <c r="A125" s="341">
        <v>131002</v>
      </c>
      <c r="B125" s="55" t="s">
        <v>1279</v>
      </c>
      <c r="C125" s="106"/>
      <c r="D125" s="106"/>
      <c r="E125" s="106"/>
      <c r="F125" s="106"/>
      <c r="G125" s="106"/>
      <c r="H125" s="106"/>
    </row>
    <row r="126" spans="1:8" x14ac:dyDescent="0.25">
      <c r="A126" s="341">
        <v>131003</v>
      </c>
      <c r="B126" s="55" t="s">
        <v>1280</v>
      </c>
      <c r="C126" s="106"/>
      <c r="D126" s="106"/>
      <c r="E126" s="106"/>
      <c r="F126" s="106"/>
      <c r="G126" s="106"/>
      <c r="H126" s="106"/>
    </row>
    <row r="127" spans="1:8" x14ac:dyDescent="0.25">
      <c r="A127" s="341">
        <v>131004</v>
      </c>
      <c r="B127" s="55" t="s">
        <v>1281</v>
      </c>
      <c r="C127" s="106"/>
      <c r="D127" s="106"/>
      <c r="E127" s="106"/>
      <c r="F127" s="106"/>
      <c r="G127" s="106"/>
      <c r="H127" s="106"/>
    </row>
    <row r="128" spans="1:8" x14ac:dyDescent="0.25">
      <c r="A128" s="341">
        <v>131005</v>
      </c>
      <c r="B128" s="55" t="s">
        <v>1282</v>
      </c>
      <c r="C128" s="106"/>
      <c r="D128" s="106"/>
      <c r="E128" s="106"/>
      <c r="F128" s="106"/>
      <c r="G128" s="106"/>
      <c r="H128" s="106"/>
    </row>
    <row r="129" spans="1:8" x14ac:dyDescent="0.25">
      <c r="A129" s="341">
        <v>131006</v>
      </c>
      <c r="B129" s="55" t="s">
        <v>1283</v>
      </c>
      <c r="C129" s="106"/>
      <c r="D129" s="106"/>
      <c r="E129" s="106"/>
      <c r="F129" s="106"/>
      <c r="G129" s="106"/>
      <c r="H129" s="106"/>
    </row>
    <row r="130" spans="1:8" x14ac:dyDescent="0.25">
      <c r="A130" s="341">
        <v>131007</v>
      </c>
      <c r="B130" s="55" t="s">
        <v>1284</v>
      </c>
      <c r="C130" s="106"/>
      <c r="D130" s="106"/>
      <c r="E130" s="106"/>
      <c r="F130" s="106"/>
      <c r="G130" s="106"/>
      <c r="H130" s="106"/>
    </row>
    <row r="131" spans="1:8" x14ac:dyDescent="0.25">
      <c r="A131" s="341">
        <v>131008</v>
      </c>
      <c r="B131" s="55" t="s">
        <v>1285</v>
      </c>
      <c r="C131" s="106"/>
      <c r="D131" s="106"/>
      <c r="E131" s="106"/>
      <c r="F131" s="106"/>
      <c r="G131" s="106"/>
      <c r="H131" s="106"/>
    </row>
    <row r="132" spans="1:8" x14ac:dyDescent="0.25">
      <c r="A132" s="341">
        <v>131009</v>
      </c>
      <c r="B132" s="55" t="s">
        <v>1286</v>
      </c>
      <c r="C132" s="106"/>
      <c r="D132" s="106"/>
      <c r="E132" s="106"/>
      <c r="F132" s="106"/>
      <c r="G132" s="106"/>
      <c r="H132" s="106"/>
    </row>
    <row r="133" spans="1:8" x14ac:dyDescent="0.25">
      <c r="A133" s="340">
        <v>1311</v>
      </c>
      <c r="B133" s="56" t="s">
        <v>1287</v>
      </c>
      <c r="C133" s="106"/>
      <c r="D133" s="106"/>
      <c r="E133" s="106"/>
      <c r="F133" s="106"/>
      <c r="G133" s="106"/>
      <c r="H133" s="106"/>
    </row>
    <row r="134" spans="1:8" x14ac:dyDescent="0.25">
      <c r="A134" s="341">
        <v>131101</v>
      </c>
      <c r="B134" s="55" t="s">
        <v>1288</v>
      </c>
      <c r="C134" s="106"/>
      <c r="D134" s="106"/>
      <c r="E134" s="106"/>
      <c r="F134" s="106"/>
      <c r="G134" s="106"/>
      <c r="H134" s="106"/>
    </row>
    <row r="135" spans="1:8" ht="30" x14ac:dyDescent="0.25">
      <c r="A135" s="341">
        <v>131102</v>
      </c>
      <c r="B135" s="55" t="s">
        <v>1289</v>
      </c>
      <c r="C135" s="106"/>
      <c r="D135" s="106"/>
      <c r="E135" s="106"/>
      <c r="F135" s="106"/>
      <c r="G135" s="106"/>
      <c r="H135" s="106"/>
    </row>
    <row r="136" spans="1:8" ht="30" x14ac:dyDescent="0.25">
      <c r="A136" s="341">
        <v>131103</v>
      </c>
      <c r="B136" s="55" t="s">
        <v>1290</v>
      </c>
      <c r="C136" s="106"/>
      <c r="D136" s="106"/>
      <c r="E136" s="106"/>
      <c r="F136" s="106"/>
      <c r="G136" s="106"/>
      <c r="H136" s="106"/>
    </row>
    <row r="137" spans="1:8" ht="30" x14ac:dyDescent="0.25">
      <c r="A137" s="341">
        <v>131104</v>
      </c>
      <c r="B137" s="55" t="s">
        <v>1291</v>
      </c>
      <c r="C137" s="106"/>
      <c r="D137" s="106"/>
      <c r="E137" s="106"/>
      <c r="F137" s="106"/>
      <c r="G137" s="106"/>
      <c r="H137" s="106"/>
    </row>
    <row r="138" spans="1:8" ht="30" x14ac:dyDescent="0.25">
      <c r="A138" s="341">
        <v>131105</v>
      </c>
      <c r="B138" s="55" t="s">
        <v>1292</v>
      </c>
      <c r="C138" s="106"/>
      <c r="D138" s="106"/>
      <c r="E138" s="106"/>
      <c r="F138" s="106"/>
      <c r="G138" s="106"/>
      <c r="H138" s="106"/>
    </row>
    <row r="139" spans="1:8" x14ac:dyDescent="0.25">
      <c r="A139" s="341">
        <v>131106</v>
      </c>
      <c r="B139" s="55" t="s">
        <v>1293</v>
      </c>
      <c r="C139" s="106"/>
      <c r="D139" s="106"/>
      <c r="E139" s="106"/>
      <c r="F139" s="106"/>
      <c r="G139" s="106"/>
      <c r="H139" s="106"/>
    </row>
    <row r="140" spans="1:8" x14ac:dyDescent="0.25">
      <c r="A140" s="340">
        <v>1320</v>
      </c>
      <c r="B140" s="56" t="s">
        <v>1294</v>
      </c>
      <c r="C140" s="106"/>
      <c r="D140" s="106"/>
      <c r="E140" s="106"/>
      <c r="F140" s="106"/>
      <c r="G140" s="106"/>
      <c r="H140" s="106"/>
    </row>
    <row r="141" spans="1:8" x14ac:dyDescent="0.25">
      <c r="A141" s="341">
        <v>132001</v>
      </c>
      <c r="B141" s="55" t="s">
        <v>1295</v>
      </c>
      <c r="C141" s="106"/>
      <c r="D141" s="106"/>
      <c r="E141" s="106"/>
      <c r="F141" s="106"/>
      <c r="G141" s="106"/>
      <c r="H141" s="106"/>
    </row>
    <row r="142" spans="1:8" x14ac:dyDescent="0.25">
      <c r="A142" s="341">
        <v>132002</v>
      </c>
      <c r="B142" s="55" t="s">
        <v>1279</v>
      </c>
      <c r="C142" s="106"/>
      <c r="D142" s="106"/>
      <c r="E142" s="106"/>
      <c r="F142" s="106"/>
      <c r="G142" s="106"/>
      <c r="H142" s="106"/>
    </row>
    <row r="143" spans="1:8" ht="30" x14ac:dyDescent="0.25">
      <c r="A143" s="341">
        <v>132003</v>
      </c>
      <c r="B143" s="55" t="s">
        <v>1296</v>
      </c>
      <c r="C143" s="106"/>
      <c r="D143" s="106"/>
      <c r="E143" s="106"/>
      <c r="F143" s="106"/>
      <c r="G143" s="106"/>
      <c r="H143" s="106"/>
    </row>
    <row r="144" spans="1:8" x14ac:dyDescent="0.25">
      <c r="A144" s="341">
        <v>132004</v>
      </c>
      <c r="B144" s="55" t="s">
        <v>1297</v>
      </c>
      <c r="C144" s="106"/>
      <c r="D144" s="106"/>
      <c r="E144" s="106"/>
      <c r="F144" s="106"/>
      <c r="G144" s="106"/>
      <c r="H144" s="106"/>
    </row>
    <row r="145" spans="1:8" x14ac:dyDescent="0.25">
      <c r="A145" s="341">
        <v>132005</v>
      </c>
      <c r="B145" s="55" t="s">
        <v>1298</v>
      </c>
      <c r="C145" s="106"/>
      <c r="D145" s="106"/>
      <c r="E145" s="106"/>
      <c r="F145" s="106"/>
      <c r="G145" s="106"/>
      <c r="H145" s="106"/>
    </row>
    <row r="146" spans="1:8" x14ac:dyDescent="0.25">
      <c r="A146" s="341">
        <v>132006</v>
      </c>
      <c r="B146" s="55" t="s">
        <v>1299</v>
      </c>
      <c r="C146" s="106"/>
      <c r="D146" s="106"/>
      <c r="E146" s="106"/>
      <c r="F146" s="106"/>
      <c r="G146" s="106"/>
      <c r="H146" s="106"/>
    </row>
    <row r="147" spans="1:8" x14ac:dyDescent="0.25">
      <c r="A147" s="341">
        <v>132007</v>
      </c>
      <c r="B147" s="55" t="s">
        <v>1300</v>
      </c>
      <c r="C147" s="106"/>
      <c r="D147" s="106"/>
      <c r="E147" s="106"/>
      <c r="F147" s="106"/>
      <c r="G147" s="106"/>
      <c r="H147" s="106"/>
    </row>
    <row r="148" spans="1:8" x14ac:dyDescent="0.25">
      <c r="A148" s="340">
        <v>1330</v>
      </c>
      <c r="B148" s="56" t="s">
        <v>1301</v>
      </c>
      <c r="C148" s="106"/>
      <c r="D148" s="106"/>
      <c r="E148" s="106"/>
      <c r="F148" s="106"/>
      <c r="G148" s="106"/>
      <c r="H148" s="106"/>
    </row>
    <row r="149" spans="1:8" x14ac:dyDescent="0.25">
      <c r="A149" s="341">
        <v>133001</v>
      </c>
      <c r="B149" s="55" t="s">
        <v>1278</v>
      </c>
      <c r="C149" s="106"/>
      <c r="D149" s="106"/>
      <c r="E149" s="106"/>
      <c r="F149" s="106"/>
      <c r="G149" s="106"/>
      <c r="H149" s="106"/>
    </row>
    <row r="150" spans="1:8" x14ac:dyDescent="0.25">
      <c r="A150" s="341">
        <v>133002</v>
      </c>
      <c r="B150" s="55" t="s">
        <v>1280</v>
      </c>
      <c r="C150" s="106"/>
      <c r="D150" s="106"/>
      <c r="E150" s="106"/>
      <c r="F150" s="106"/>
      <c r="G150" s="106"/>
      <c r="H150" s="106"/>
    </row>
    <row r="151" spans="1:8" x14ac:dyDescent="0.25">
      <c r="A151" s="341">
        <v>133003</v>
      </c>
      <c r="B151" s="55" t="s">
        <v>1302</v>
      </c>
      <c r="C151" s="106"/>
      <c r="D151" s="106"/>
      <c r="E151" s="106"/>
      <c r="F151" s="106"/>
      <c r="G151" s="106"/>
      <c r="H151" s="106"/>
    </row>
    <row r="152" spans="1:8" x14ac:dyDescent="0.25">
      <c r="A152" s="341">
        <v>133004</v>
      </c>
      <c r="B152" s="55" t="s">
        <v>1303</v>
      </c>
      <c r="C152" s="106"/>
      <c r="D152" s="106"/>
      <c r="E152" s="106"/>
      <c r="F152" s="106"/>
      <c r="G152" s="106"/>
      <c r="H152" s="106"/>
    </row>
    <row r="153" spans="1:8" x14ac:dyDescent="0.25">
      <c r="A153" s="341">
        <v>133005</v>
      </c>
      <c r="B153" s="55" t="s">
        <v>1304</v>
      </c>
      <c r="C153" s="106"/>
      <c r="D153" s="106"/>
      <c r="E153" s="106"/>
      <c r="F153" s="106"/>
      <c r="G153" s="106"/>
      <c r="H153" s="106"/>
    </row>
    <row r="154" spans="1:8" x14ac:dyDescent="0.25">
      <c r="A154" s="340">
        <v>1340</v>
      </c>
      <c r="B154" s="56" t="s">
        <v>1305</v>
      </c>
      <c r="C154" s="106"/>
      <c r="D154" s="106"/>
      <c r="E154" s="106"/>
      <c r="F154" s="106"/>
      <c r="G154" s="106"/>
      <c r="H154" s="106"/>
    </row>
    <row r="155" spans="1:8" x14ac:dyDescent="0.25">
      <c r="A155" s="341">
        <v>134001</v>
      </c>
      <c r="B155" s="55" t="s">
        <v>1306</v>
      </c>
      <c r="C155" s="106"/>
      <c r="D155" s="106"/>
      <c r="E155" s="106"/>
      <c r="F155" s="106"/>
      <c r="G155" s="106"/>
      <c r="H155" s="106"/>
    </row>
    <row r="156" spans="1:8" x14ac:dyDescent="0.25">
      <c r="A156" s="341">
        <v>134002</v>
      </c>
      <c r="B156" s="55" t="s">
        <v>1307</v>
      </c>
      <c r="C156" s="106"/>
      <c r="D156" s="106"/>
      <c r="E156" s="106"/>
      <c r="F156" s="106"/>
      <c r="G156" s="106"/>
      <c r="H156" s="106"/>
    </row>
    <row r="157" spans="1:8" x14ac:dyDescent="0.25">
      <c r="A157" s="341">
        <v>134003</v>
      </c>
      <c r="B157" s="55" t="s">
        <v>1308</v>
      </c>
      <c r="C157" s="106"/>
      <c r="D157" s="106"/>
      <c r="E157" s="106"/>
      <c r="F157" s="106"/>
      <c r="G157" s="106"/>
      <c r="H157" s="106"/>
    </row>
    <row r="158" spans="1:8" x14ac:dyDescent="0.25">
      <c r="A158" s="358">
        <v>14</v>
      </c>
      <c r="B158" s="168" t="s">
        <v>746</v>
      </c>
      <c r="C158" s="106"/>
      <c r="D158" s="106"/>
      <c r="E158" s="106"/>
      <c r="F158" s="106"/>
      <c r="G158" s="106"/>
      <c r="H158" s="106"/>
    </row>
    <row r="159" spans="1:8" x14ac:dyDescent="0.25">
      <c r="A159" s="343">
        <v>145004</v>
      </c>
      <c r="B159" s="55" t="s">
        <v>1202</v>
      </c>
      <c r="C159" s="106"/>
      <c r="D159" s="106"/>
      <c r="E159" s="106"/>
      <c r="F159" s="106"/>
      <c r="G159" s="106"/>
      <c r="H159" s="106"/>
    </row>
    <row r="160" spans="1:8" x14ac:dyDescent="0.25">
      <c r="A160" s="341">
        <v>145005</v>
      </c>
      <c r="B160" s="55" t="s">
        <v>1203</v>
      </c>
      <c r="C160" s="106"/>
      <c r="D160" s="106"/>
      <c r="E160" s="106"/>
      <c r="F160" s="106"/>
      <c r="G160" s="106"/>
      <c r="H160" s="106"/>
    </row>
    <row r="161" spans="1:8" x14ac:dyDescent="0.25">
      <c r="A161" s="341">
        <v>145006</v>
      </c>
      <c r="B161" s="55" t="s">
        <v>1204</v>
      </c>
      <c r="C161" s="106"/>
      <c r="D161" s="106"/>
      <c r="E161" s="106"/>
      <c r="F161" s="106"/>
      <c r="G161" s="106"/>
      <c r="H161" s="106"/>
    </row>
    <row r="162" spans="1:8" x14ac:dyDescent="0.25">
      <c r="A162" s="343">
        <v>145007</v>
      </c>
      <c r="B162" s="55" t="s">
        <v>1205</v>
      </c>
      <c r="C162" s="106"/>
      <c r="D162" s="106"/>
      <c r="E162" s="106"/>
      <c r="F162" s="106"/>
      <c r="G162" s="106"/>
      <c r="H162" s="106"/>
    </row>
    <row r="163" spans="1:8" x14ac:dyDescent="0.25">
      <c r="A163" s="341">
        <v>145008</v>
      </c>
      <c r="B163" s="55" t="s">
        <v>1206</v>
      </c>
      <c r="C163" s="106"/>
      <c r="D163" s="106"/>
      <c r="E163" s="106"/>
      <c r="F163" s="106"/>
      <c r="G163" s="106"/>
      <c r="H163" s="106"/>
    </row>
    <row r="164" spans="1:8" x14ac:dyDescent="0.25">
      <c r="A164" s="341">
        <v>145009</v>
      </c>
      <c r="B164" s="55" t="s">
        <v>1207</v>
      </c>
      <c r="C164" s="106"/>
      <c r="D164" s="106"/>
      <c r="E164" s="106"/>
      <c r="F164" s="106"/>
      <c r="G164" s="106"/>
      <c r="H164" s="106"/>
    </row>
    <row r="165" spans="1:8" x14ac:dyDescent="0.25">
      <c r="A165" s="344">
        <v>2</v>
      </c>
      <c r="B165" s="56" t="s">
        <v>1229</v>
      </c>
      <c r="C165" s="106"/>
      <c r="D165" s="106"/>
      <c r="E165" s="106"/>
      <c r="F165" s="106"/>
      <c r="G165" s="106"/>
      <c r="H165" s="106"/>
    </row>
    <row r="166" spans="1:8" x14ac:dyDescent="0.25">
      <c r="A166" s="340">
        <v>21</v>
      </c>
      <c r="B166" s="56" t="s">
        <v>380</v>
      </c>
      <c r="C166" s="106"/>
      <c r="D166" s="106"/>
      <c r="E166" s="106"/>
      <c r="F166" s="106"/>
      <c r="G166" s="106"/>
      <c r="H166" s="106"/>
    </row>
    <row r="167" spans="1:8" x14ac:dyDescent="0.25">
      <c r="A167" s="340">
        <v>210</v>
      </c>
      <c r="B167" s="56" t="s">
        <v>382</v>
      </c>
      <c r="C167" s="106"/>
      <c r="D167" s="106"/>
      <c r="E167" s="106"/>
      <c r="F167" s="106"/>
      <c r="G167" s="106"/>
      <c r="H167" s="106"/>
    </row>
    <row r="168" spans="1:8" x14ac:dyDescent="0.25">
      <c r="A168" s="340">
        <v>2101</v>
      </c>
      <c r="B168" s="56" t="s">
        <v>1050</v>
      </c>
      <c r="C168" s="106"/>
      <c r="D168" s="106"/>
      <c r="E168" s="106"/>
      <c r="F168" s="106"/>
      <c r="G168" s="106"/>
      <c r="H168" s="106"/>
    </row>
    <row r="169" spans="1:8" x14ac:dyDescent="0.25">
      <c r="A169" s="341">
        <v>210101</v>
      </c>
      <c r="B169" s="55" t="s">
        <v>1327</v>
      </c>
      <c r="C169" s="106"/>
      <c r="D169" s="106"/>
      <c r="E169" s="106"/>
      <c r="F169" s="106"/>
      <c r="G169" s="106"/>
      <c r="H169" s="106"/>
    </row>
    <row r="170" spans="1:8" x14ac:dyDescent="0.25">
      <c r="A170" s="341">
        <v>210102</v>
      </c>
      <c r="B170" s="55" t="s">
        <v>1326</v>
      </c>
      <c r="C170" s="106"/>
      <c r="D170" s="106"/>
      <c r="E170" s="106"/>
      <c r="F170" s="106"/>
      <c r="G170" s="106"/>
      <c r="H170" s="106"/>
    </row>
    <row r="171" spans="1:8" x14ac:dyDescent="0.25">
      <c r="A171" s="341">
        <v>210103</v>
      </c>
      <c r="B171" s="55" t="s">
        <v>1325</v>
      </c>
      <c r="C171" s="106"/>
      <c r="D171" s="106"/>
      <c r="E171" s="106"/>
      <c r="F171" s="106"/>
      <c r="G171" s="106"/>
      <c r="H171" s="106"/>
    </row>
    <row r="172" spans="1:8" x14ac:dyDescent="0.25">
      <c r="A172" s="341">
        <v>210104</v>
      </c>
      <c r="B172" s="55" t="s">
        <v>1324</v>
      </c>
      <c r="C172" s="106"/>
      <c r="D172" s="106"/>
      <c r="E172" s="106"/>
      <c r="F172" s="106"/>
      <c r="G172" s="106"/>
      <c r="H172" s="106"/>
    </row>
    <row r="173" spans="1:8" x14ac:dyDescent="0.25">
      <c r="A173" s="341">
        <v>210105</v>
      </c>
      <c r="B173" s="55" t="s">
        <v>1323</v>
      </c>
      <c r="C173" s="106"/>
      <c r="D173" s="106"/>
      <c r="E173" s="106"/>
      <c r="F173" s="106"/>
      <c r="G173" s="106"/>
      <c r="H173" s="106"/>
    </row>
    <row r="174" spans="1:8" x14ac:dyDescent="0.25">
      <c r="A174" s="341">
        <v>210106</v>
      </c>
      <c r="B174" s="55" t="s">
        <v>1322</v>
      </c>
      <c r="C174" s="106"/>
      <c r="D174" s="106"/>
      <c r="E174" s="106"/>
      <c r="F174" s="106"/>
      <c r="G174" s="106"/>
      <c r="H174" s="106"/>
    </row>
    <row r="175" spans="1:8" x14ac:dyDescent="0.25">
      <c r="A175" s="340">
        <v>2102</v>
      </c>
      <c r="B175" s="56" t="s">
        <v>1321</v>
      </c>
      <c r="C175" s="106"/>
      <c r="D175" s="106"/>
      <c r="E175" s="106"/>
      <c r="F175" s="106"/>
      <c r="G175" s="106"/>
      <c r="H175" s="106"/>
    </row>
    <row r="176" spans="1:8" x14ac:dyDescent="0.25">
      <c r="A176" s="341">
        <v>210201</v>
      </c>
      <c r="B176" s="55" t="s">
        <v>1059</v>
      </c>
      <c r="C176" s="106"/>
      <c r="D176" s="106"/>
      <c r="E176" s="106"/>
      <c r="F176" s="106"/>
      <c r="G176" s="106"/>
      <c r="H176" s="106"/>
    </row>
    <row r="177" spans="1:8" x14ac:dyDescent="0.25">
      <c r="A177" s="341">
        <v>210202</v>
      </c>
      <c r="B177" s="55" t="s">
        <v>1060</v>
      </c>
      <c r="C177" s="106"/>
      <c r="D177" s="106"/>
      <c r="E177" s="106"/>
      <c r="F177" s="106"/>
      <c r="G177" s="106"/>
      <c r="H177" s="106"/>
    </row>
    <row r="178" spans="1:8" x14ac:dyDescent="0.25">
      <c r="A178" s="341">
        <v>210203</v>
      </c>
      <c r="B178" s="55" t="s">
        <v>1061</v>
      </c>
      <c r="C178" s="106"/>
      <c r="D178" s="106"/>
      <c r="E178" s="106"/>
      <c r="F178" s="106"/>
      <c r="G178" s="106"/>
      <c r="H178" s="106"/>
    </row>
    <row r="179" spans="1:8" x14ac:dyDescent="0.25">
      <c r="A179" s="341">
        <v>210204</v>
      </c>
      <c r="B179" s="55" t="s">
        <v>1062</v>
      </c>
      <c r="C179" s="106"/>
      <c r="D179" s="106"/>
      <c r="E179" s="106"/>
      <c r="F179" s="106"/>
      <c r="G179" s="106"/>
      <c r="H179" s="106"/>
    </row>
    <row r="180" spans="1:8" x14ac:dyDescent="0.25">
      <c r="A180" s="341">
        <v>210205</v>
      </c>
      <c r="B180" s="55" t="s">
        <v>1063</v>
      </c>
      <c r="C180" s="106"/>
      <c r="D180" s="106"/>
      <c r="E180" s="106"/>
      <c r="F180" s="106"/>
      <c r="G180" s="106"/>
      <c r="H180" s="106"/>
    </row>
    <row r="181" spans="1:8" x14ac:dyDescent="0.25">
      <c r="A181" s="341">
        <v>210206</v>
      </c>
      <c r="B181" s="55" t="s">
        <v>1194</v>
      </c>
      <c r="C181" s="106"/>
      <c r="D181" s="106"/>
      <c r="E181" s="106"/>
      <c r="F181" s="106"/>
      <c r="G181" s="106"/>
      <c r="H181" s="106"/>
    </row>
    <row r="182" spans="1:8" x14ac:dyDescent="0.25">
      <c r="A182" s="340">
        <v>2103</v>
      </c>
      <c r="B182" s="56" t="s">
        <v>1057</v>
      </c>
      <c r="C182" s="106"/>
      <c r="D182" s="106"/>
      <c r="E182" s="106"/>
      <c r="F182" s="106"/>
      <c r="G182" s="106"/>
      <c r="H182" s="106"/>
    </row>
    <row r="183" spans="1:8" x14ac:dyDescent="0.25">
      <c r="A183" s="341">
        <v>210301</v>
      </c>
      <c r="B183" s="55" t="s">
        <v>1320</v>
      </c>
      <c r="C183" s="106"/>
      <c r="D183" s="106"/>
      <c r="E183" s="106"/>
      <c r="F183" s="106"/>
      <c r="G183" s="106"/>
      <c r="H183" s="106"/>
    </row>
    <row r="184" spans="1:8" x14ac:dyDescent="0.25">
      <c r="A184" s="341">
        <v>210302</v>
      </c>
      <c r="B184" s="55" t="s">
        <v>1319</v>
      </c>
      <c r="C184" s="106"/>
      <c r="D184" s="106"/>
      <c r="E184" s="106"/>
      <c r="F184" s="106"/>
      <c r="G184" s="106"/>
      <c r="H184" s="106"/>
    </row>
    <row r="185" spans="1:8" x14ac:dyDescent="0.25">
      <c r="A185" s="341">
        <v>210303</v>
      </c>
      <c r="B185" s="55" t="s">
        <v>1318</v>
      </c>
      <c r="C185" s="106"/>
      <c r="D185" s="106"/>
      <c r="E185" s="106"/>
      <c r="F185" s="106"/>
      <c r="G185" s="106"/>
      <c r="H185" s="106"/>
    </row>
    <row r="186" spans="1:8" x14ac:dyDescent="0.25">
      <c r="A186" s="341">
        <v>210304</v>
      </c>
      <c r="B186" s="55" t="s">
        <v>1317</v>
      </c>
      <c r="C186" s="106"/>
      <c r="D186" s="106"/>
      <c r="E186" s="106"/>
      <c r="F186" s="106"/>
      <c r="G186" s="106"/>
      <c r="H186" s="106"/>
    </row>
    <row r="187" spans="1:8" x14ac:dyDescent="0.25">
      <c r="A187" s="341">
        <v>210305</v>
      </c>
      <c r="B187" s="55" t="s">
        <v>1316</v>
      </c>
      <c r="C187" s="106"/>
      <c r="D187" s="106"/>
      <c r="E187" s="106"/>
      <c r="F187" s="106"/>
      <c r="G187" s="106"/>
      <c r="H187" s="106"/>
    </row>
    <row r="188" spans="1:8" x14ac:dyDescent="0.25">
      <c r="A188" s="340">
        <v>2104</v>
      </c>
      <c r="B188" s="56" t="s">
        <v>1058</v>
      </c>
      <c r="C188" s="106"/>
      <c r="D188" s="106"/>
      <c r="E188" s="106"/>
      <c r="F188" s="106"/>
      <c r="G188" s="106"/>
      <c r="H188" s="106"/>
    </row>
    <row r="189" spans="1:8" x14ac:dyDescent="0.25">
      <c r="A189" s="341">
        <v>210401</v>
      </c>
      <c r="B189" s="55" t="s">
        <v>1315</v>
      </c>
      <c r="C189" s="106"/>
      <c r="D189" s="106"/>
      <c r="E189" s="106"/>
      <c r="F189" s="106"/>
      <c r="G189" s="106"/>
      <c r="H189" s="106"/>
    </row>
    <row r="190" spans="1:8" x14ac:dyDescent="0.25">
      <c r="A190" s="341">
        <v>210402</v>
      </c>
      <c r="B190" s="55" t="s">
        <v>1314</v>
      </c>
      <c r="C190" s="106"/>
      <c r="D190" s="106"/>
      <c r="E190" s="106"/>
      <c r="F190" s="106"/>
      <c r="G190" s="106"/>
      <c r="H190" s="106"/>
    </row>
    <row r="191" spans="1:8" x14ac:dyDescent="0.25">
      <c r="A191" s="341">
        <v>210403</v>
      </c>
      <c r="B191" s="55" t="s">
        <v>1313</v>
      </c>
      <c r="C191" s="106"/>
      <c r="D191" s="106"/>
      <c r="E191" s="106"/>
      <c r="F191" s="106"/>
      <c r="G191" s="106"/>
      <c r="H191" s="106"/>
    </row>
    <row r="192" spans="1:8" x14ac:dyDescent="0.25">
      <c r="A192" s="341">
        <v>210404</v>
      </c>
      <c r="B192" s="55" t="s">
        <v>1312</v>
      </c>
      <c r="C192" s="106"/>
      <c r="D192" s="106"/>
      <c r="E192" s="106"/>
      <c r="F192" s="106"/>
      <c r="G192" s="106"/>
      <c r="H192" s="106"/>
    </row>
    <row r="193" spans="1:8" x14ac:dyDescent="0.25">
      <c r="A193" s="341">
        <v>210405</v>
      </c>
      <c r="B193" s="55" t="s">
        <v>1311</v>
      </c>
      <c r="C193" s="106"/>
      <c r="D193" s="106"/>
      <c r="E193" s="106"/>
      <c r="F193" s="106"/>
      <c r="G193" s="106"/>
      <c r="H193" s="106"/>
    </row>
    <row r="194" spans="1:8" x14ac:dyDescent="0.25">
      <c r="A194" s="341">
        <v>210406</v>
      </c>
      <c r="B194" s="55" t="s">
        <v>1310</v>
      </c>
      <c r="C194" s="106"/>
      <c r="D194" s="106"/>
      <c r="E194" s="106"/>
      <c r="F194" s="106"/>
      <c r="G194" s="106"/>
      <c r="H194" s="106"/>
    </row>
    <row r="195" spans="1:8" x14ac:dyDescent="0.25">
      <c r="A195" s="341">
        <v>210407</v>
      </c>
      <c r="B195" s="55" t="s">
        <v>1309</v>
      </c>
      <c r="C195" s="106"/>
      <c r="D195" s="106"/>
      <c r="E195" s="106"/>
      <c r="F195" s="106"/>
      <c r="G195" s="106"/>
      <c r="H195" s="106"/>
    </row>
    <row r="196" spans="1:8" x14ac:dyDescent="0.25">
      <c r="A196" s="341">
        <v>210408</v>
      </c>
      <c r="B196" s="55" t="s">
        <v>1074</v>
      </c>
      <c r="C196" s="106"/>
      <c r="D196" s="106"/>
      <c r="E196" s="106"/>
      <c r="F196" s="106"/>
      <c r="G196" s="106"/>
      <c r="H196" s="106"/>
    </row>
    <row r="197" spans="1:8" x14ac:dyDescent="0.25">
      <c r="A197" s="343">
        <v>210409</v>
      </c>
      <c r="B197" s="55" t="s">
        <v>1196</v>
      </c>
      <c r="C197" s="106"/>
      <c r="D197" s="106"/>
      <c r="E197" s="106"/>
      <c r="F197" s="106"/>
      <c r="G197" s="106"/>
      <c r="H197" s="106"/>
    </row>
    <row r="198" spans="1:8" x14ac:dyDescent="0.25">
      <c r="A198" s="343">
        <v>210410</v>
      </c>
      <c r="B198" s="55" t="s">
        <v>1186</v>
      </c>
      <c r="C198" s="106"/>
      <c r="D198" s="106"/>
      <c r="E198" s="106"/>
      <c r="F198" s="106"/>
      <c r="G198" s="106"/>
      <c r="H198" s="106"/>
    </row>
    <row r="199" spans="1:8" x14ac:dyDescent="0.25">
      <c r="A199" s="340">
        <v>2105</v>
      </c>
      <c r="B199" s="56" t="s">
        <v>429</v>
      </c>
      <c r="C199" s="106"/>
      <c r="D199" s="106"/>
      <c r="E199" s="106"/>
      <c r="F199" s="106"/>
      <c r="G199" s="106"/>
      <c r="H199" s="106"/>
    </row>
    <row r="200" spans="1:8" x14ac:dyDescent="0.25">
      <c r="A200" s="341">
        <v>210501</v>
      </c>
      <c r="B200" s="55" t="s">
        <v>431</v>
      </c>
      <c r="C200" s="106"/>
      <c r="D200" s="106"/>
      <c r="E200" s="106"/>
      <c r="F200" s="106"/>
      <c r="G200" s="106"/>
      <c r="H200" s="106"/>
    </row>
    <row r="201" spans="1:8" x14ac:dyDescent="0.25">
      <c r="A201" s="341">
        <v>210502</v>
      </c>
      <c r="B201" s="55" t="s">
        <v>433</v>
      </c>
      <c r="C201" s="106"/>
      <c r="D201" s="106"/>
      <c r="E201" s="106"/>
      <c r="F201" s="106"/>
      <c r="G201" s="106"/>
      <c r="H201" s="106"/>
    </row>
    <row r="202" spans="1:8" x14ac:dyDescent="0.25">
      <c r="A202" s="341">
        <v>210503</v>
      </c>
      <c r="B202" s="55" t="s">
        <v>435</v>
      </c>
      <c r="C202" s="106"/>
      <c r="D202" s="106"/>
      <c r="E202" s="106"/>
      <c r="F202" s="106"/>
      <c r="G202" s="106"/>
      <c r="H202" s="106"/>
    </row>
    <row r="203" spans="1:8" x14ac:dyDescent="0.25">
      <c r="A203" s="340">
        <v>2106</v>
      </c>
      <c r="B203" s="56" t="s">
        <v>437</v>
      </c>
      <c r="C203" s="106"/>
      <c r="D203" s="106"/>
      <c r="E203" s="106"/>
      <c r="F203" s="106"/>
      <c r="G203" s="106"/>
      <c r="H203" s="106"/>
    </row>
    <row r="204" spans="1:8" x14ac:dyDescent="0.25">
      <c r="A204" s="341">
        <v>210601</v>
      </c>
      <c r="B204" s="55" t="s">
        <v>439</v>
      </c>
      <c r="C204" s="106"/>
      <c r="D204" s="106"/>
      <c r="E204" s="106"/>
      <c r="F204" s="106"/>
      <c r="G204" s="106"/>
      <c r="H204" s="106"/>
    </row>
    <row r="205" spans="1:8" x14ac:dyDescent="0.25">
      <c r="A205" s="341">
        <v>210602</v>
      </c>
      <c r="B205" s="55" t="s">
        <v>441</v>
      </c>
      <c r="C205" s="106"/>
      <c r="D205" s="106"/>
      <c r="E205" s="106"/>
      <c r="F205" s="106"/>
      <c r="G205" s="106"/>
      <c r="H205" s="106"/>
    </row>
    <row r="206" spans="1:8" x14ac:dyDescent="0.25">
      <c r="A206" s="341">
        <v>210603</v>
      </c>
      <c r="B206" s="55" t="s">
        <v>443</v>
      </c>
      <c r="C206" s="106"/>
      <c r="D206" s="106"/>
      <c r="E206" s="106"/>
      <c r="F206" s="106"/>
      <c r="G206" s="106"/>
      <c r="H206" s="106"/>
    </row>
    <row r="207" spans="1:8" x14ac:dyDescent="0.25">
      <c r="A207" s="341">
        <v>210604</v>
      </c>
      <c r="B207" s="55" t="s">
        <v>445</v>
      </c>
      <c r="C207" s="106"/>
      <c r="D207" s="106"/>
      <c r="E207" s="106"/>
      <c r="F207" s="106"/>
      <c r="G207" s="106"/>
      <c r="H207" s="106"/>
    </row>
    <row r="208" spans="1:8" x14ac:dyDescent="0.25">
      <c r="A208" s="344">
        <v>2107</v>
      </c>
      <c r="B208" s="56" t="s">
        <v>446</v>
      </c>
      <c r="C208" s="106"/>
      <c r="D208" s="106"/>
      <c r="E208" s="106"/>
      <c r="F208" s="106"/>
      <c r="G208" s="106"/>
      <c r="H208" s="106"/>
    </row>
    <row r="209" spans="1:8" x14ac:dyDescent="0.25">
      <c r="A209" s="341">
        <v>210701</v>
      </c>
      <c r="B209" s="55" t="s">
        <v>448</v>
      </c>
      <c r="C209" s="106"/>
      <c r="D209" s="106"/>
      <c r="E209" s="106"/>
      <c r="F209" s="106"/>
      <c r="G209" s="106"/>
      <c r="H209" s="106"/>
    </row>
    <row r="210" spans="1:8" x14ac:dyDescent="0.25">
      <c r="A210" s="341">
        <v>210702</v>
      </c>
      <c r="B210" s="55" t="s">
        <v>450</v>
      </c>
      <c r="C210" s="106"/>
      <c r="D210" s="106"/>
      <c r="E210" s="106"/>
      <c r="F210" s="106"/>
      <c r="G210" s="106"/>
      <c r="H210" s="106"/>
    </row>
    <row r="211" spans="1:8" x14ac:dyDescent="0.25">
      <c r="A211" s="341">
        <v>210703</v>
      </c>
      <c r="B211" s="55" t="s">
        <v>452</v>
      </c>
      <c r="C211" s="106"/>
      <c r="D211" s="106"/>
      <c r="E211" s="106"/>
      <c r="F211" s="106"/>
      <c r="G211" s="106"/>
      <c r="H211" s="106"/>
    </row>
    <row r="212" spans="1:8" x14ac:dyDescent="0.25">
      <c r="A212" s="340">
        <v>2108</v>
      </c>
      <c r="B212" s="56" t="s">
        <v>454</v>
      </c>
      <c r="C212" s="106"/>
      <c r="D212" s="106"/>
      <c r="E212" s="106"/>
      <c r="F212" s="106"/>
      <c r="G212" s="106"/>
      <c r="H212" s="106"/>
    </row>
    <row r="213" spans="1:8" x14ac:dyDescent="0.25">
      <c r="A213" s="341">
        <v>210801</v>
      </c>
      <c r="B213" s="55" t="s">
        <v>456</v>
      </c>
      <c r="C213" s="106"/>
      <c r="D213" s="106"/>
      <c r="E213" s="106"/>
      <c r="F213" s="106"/>
      <c r="G213" s="106"/>
      <c r="H213" s="106"/>
    </row>
    <row r="214" spans="1:8" x14ac:dyDescent="0.25">
      <c r="A214" s="341">
        <v>210802</v>
      </c>
      <c r="B214" s="55" t="s">
        <v>550</v>
      </c>
      <c r="C214" s="106"/>
      <c r="D214" s="106"/>
      <c r="E214" s="106"/>
      <c r="F214" s="106"/>
      <c r="G214" s="106"/>
      <c r="H214" s="106"/>
    </row>
    <row r="215" spans="1:8" x14ac:dyDescent="0.25">
      <c r="A215" s="341">
        <v>210803</v>
      </c>
      <c r="B215" s="55" t="s">
        <v>459</v>
      </c>
      <c r="C215" s="106"/>
      <c r="D215" s="106"/>
      <c r="E215" s="106"/>
      <c r="F215" s="106"/>
      <c r="G215" s="106"/>
      <c r="H215" s="106"/>
    </row>
    <row r="216" spans="1:8" x14ac:dyDescent="0.25">
      <c r="A216" s="341">
        <v>210804</v>
      </c>
      <c r="B216" s="55" t="s">
        <v>461</v>
      </c>
      <c r="C216" s="106"/>
      <c r="D216" s="106"/>
      <c r="E216" s="106"/>
      <c r="F216" s="106"/>
      <c r="G216" s="106"/>
      <c r="H216" s="106"/>
    </row>
    <row r="217" spans="1:8" x14ac:dyDescent="0.25">
      <c r="A217" s="341">
        <v>210805</v>
      </c>
      <c r="B217" s="55" t="s">
        <v>463</v>
      </c>
      <c r="C217" s="106"/>
      <c r="D217" s="106"/>
      <c r="E217" s="106"/>
      <c r="F217" s="106"/>
      <c r="G217" s="106"/>
      <c r="H217" s="106"/>
    </row>
    <row r="218" spans="1:8" x14ac:dyDescent="0.25">
      <c r="A218" s="341">
        <v>210806</v>
      </c>
      <c r="B218" s="55" t="s">
        <v>465</v>
      </c>
      <c r="C218" s="106"/>
      <c r="D218" s="106"/>
      <c r="E218" s="106"/>
      <c r="F218" s="106"/>
      <c r="G218" s="106"/>
      <c r="H218" s="106"/>
    </row>
    <row r="219" spans="1:8" x14ac:dyDescent="0.25">
      <c r="A219" s="341">
        <v>210807</v>
      </c>
      <c r="B219" s="55" t="s">
        <v>551</v>
      </c>
      <c r="C219" s="106"/>
      <c r="D219" s="106"/>
      <c r="E219" s="106"/>
      <c r="F219" s="106"/>
      <c r="G219" s="106"/>
      <c r="H219" s="106"/>
    </row>
    <row r="220" spans="1:8" x14ac:dyDescent="0.25">
      <c r="A220" s="341">
        <v>210808</v>
      </c>
      <c r="B220" s="55" t="s">
        <v>468</v>
      </c>
      <c r="C220" s="106"/>
      <c r="D220" s="106"/>
      <c r="E220" s="106"/>
      <c r="F220" s="106"/>
      <c r="G220" s="106"/>
      <c r="H220" s="106"/>
    </row>
    <row r="221" spans="1:8" x14ac:dyDescent="0.25">
      <c r="A221" s="341">
        <v>210809</v>
      </c>
      <c r="B221" s="55" t="s">
        <v>470</v>
      </c>
      <c r="C221" s="106"/>
      <c r="D221" s="106"/>
      <c r="E221" s="106"/>
      <c r="F221" s="106"/>
      <c r="G221" s="106"/>
      <c r="H221" s="106"/>
    </row>
    <row r="222" spans="1:8" x14ac:dyDescent="0.25">
      <c r="A222" s="343">
        <v>210815</v>
      </c>
      <c r="B222" s="55" t="s">
        <v>780</v>
      </c>
      <c r="C222" s="106"/>
      <c r="D222" s="106"/>
      <c r="E222" s="106"/>
      <c r="F222" s="106"/>
      <c r="G222" s="106"/>
      <c r="H222" s="106"/>
    </row>
    <row r="223" spans="1:8" x14ac:dyDescent="0.25">
      <c r="A223" s="343">
        <v>210816</v>
      </c>
      <c r="B223" s="55" t="s">
        <v>781</v>
      </c>
      <c r="C223" s="106"/>
      <c r="D223" s="106"/>
      <c r="E223" s="106"/>
      <c r="F223" s="106"/>
      <c r="G223" s="106"/>
      <c r="H223" s="106"/>
    </row>
    <row r="224" spans="1:8" x14ac:dyDescent="0.25">
      <c r="A224" s="343">
        <v>210817</v>
      </c>
      <c r="B224" s="55" t="s">
        <v>782</v>
      </c>
      <c r="C224" s="106"/>
      <c r="D224" s="106"/>
      <c r="E224" s="106"/>
      <c r="F224" s="106"/>
      <c r="G224" s="106"/>
      <c r="H224" s="106"/>
    </row>
    <row r="225" spans="1:8" x14ac:dyDescent="0.25">
      <c r="A225" s="343">
        <v>210818</v>
      </c>
      <c r="B225" s="55" t="s">
        <v>783</v>
      </c>
      <c r="C225" s="106"/>
      <c r="D225" s="106"/>
      <c r="E225" s="106"/>
      <c r="F225" s="106"/>
      <c r="G225" s="106"/>
      <c r="H225" s="106"/>
    </row>
    <row r="226" spans="1:8" x14ac:dyDescent="0.25">
      <c r="A226" s="340">
        <v>2109</v>
      </c>
      <c r="B226" s="56" t="s">
        <v>472</v>
      </c>
      <c r="C226" s="106"/>
      <c r="D226" s="106"/>
      <c r="E226" s="106"/>
      <c r="F226" s="106"/>
      <c r="G226" s="106"/>
      <c r="H226" s="106"/>
    </row>
    <row r="227" spans="1:8" x14ac:dyDescent="0.25">
      <c r="A227" s="341">
        <v>210901</v>
      </c>
      <c r="B227" s="55" t="s">
        <v>474</v>
      </c>
      <c r="C227" s="106"/>
      <c r="D227" s="106"/>
      <c r="E227" s="106"/>
      <c r="F227" s="106"/>
      <c r="G227" s="106"/>
      <c r="H227" s="106"/>
    </row>
    <row r="228" spans="1:8" x14ac:dyDescent="0.25">
      <c r="A228" s="341">
        <v>210902</v>
      </c>
      <c r="B228" s="55" t="s">
        <v>552</v>
      </c>
      <c r="C228" s="106"/>
      <c r="D228" s="106"/>
      <c r="E228" s="106"/>
      <c r="F228" s="106"/>
      <c r="G228" s="106"/>
      <c r="H228" s="106"/>
    </row>
    <row r="229" spans="1:8" x14ac:dyDescent="0.25">
      <c r="A229" s="340">
        <v>211</v>
      </c>
      <c r="B229" s="56" t="s">
        <v>477</v>
      </c>
      <c r="C229" s="106"/>
      <c r="D229" s="106"/>
      <c r="E229" s="106"/>
      <c r="F229" s="106"/>
      <c r="G229" s="106"/>
      <c r="H229" s="106"/>
    </row>
    <row r="230" spans="1:8" x14ac:dyDescent="0.25">
      <c r="A230" s="340">
        <v>2111</v>
      </c>
      <c r="B230" s="56" t="s">
        <v>479</v>
      </c>
      <c r="C230" s="106"/>
      <c r="D230" s="106"/>
      <c r="E230" s="106"/>
      <c r="F230" s="106"/>
      <c r="G230" s="106"/>
      <c r="H230" s="106"/>
    </row>
    <row r="231" spans="1:8" x14ac:dyDescent="0.25">
      <c r="A231" s="341">
        <v>211101</v>
      </c>
      <c r="B231" s="55" t="s">
        <v>481</v>
      </c>
      <c r="C231" s="106"/>
      <c r="D231" s="106"/>
      <c r="E231" s="106"/>
      <c r="F231" s="106"/>
      <c r="G231" s="106"/>
      <c r="H231" s="106"/>
    </row>
    <row r="232" spans="1:8" x14ac:dyDescent="0.25">
      <c r="A232" s="340">
        <v>2112</v>
      </c>
      <c r="B232" s="56" t="s">
        <v>483</v>
      </c>
      <c r="C232" s="106"/>
      <c r="D232" s="106"/>
      <c r="E232" s="106"/>
      <c r="F232" s="106"/>
      <c r="G232" s="106"/>
      <c r="H232" s="106"/>
    </row>
    <row r="233" spans="1:8" x14ac:dyDescent="0.25">
      <c r="A233" s="341">
        <v>211201</v>
      </c>
      <c r="B233" s="55" t="s">
        <v>485</v>
      </c>
      <c r="C233" s="106"/>
      <c r="D233" s="106"/>
      <c r="E233" s="106"/>
      <c r="F233" s="106"/>
      <c r="G233" s="106"/>
      <c r="H233" s="106"/>
    </row>
    <row r="234" spans="1:8" x14ac:dyDescent="0.25">
      <c r="A234" s="340">
        <v>212</v>
      </c>
      <c r="B234" s="56" t="s">
        <v>487</v>
      </c>
      <c r="C234" s="106"/>
      <c r="D234" s="106"/>
      <c r="E234" s="106"/>
      <c r="F234" s="106"/>
      <c r="G234" s="106"/>
      <c r="H234" s="106"/>
    </row>
    <row r="235" spans="1:8" x14ac:dyDescent="0.25">
      <c r="A235" s="340">
        <v>2121</v>
      </c>
      <c r="B235" s="56" t="s">
        <v>489</v>
      </c>
      <c r="C235" s="106"/>
      <c r="D235" s="106"/>
      <c r="E235" s="106"/>
      <c r="F235" s="106"/>
      <c r="G235" s="106"/>
      <c r="H235" s="106"/>
    </row>
    <row r="236" spans="1:8" x14ac:dyDescent="0.25">
      <c r="A236" s="341">
        <v>212101</v>
      </c>
      <c r="B236" s="55" t="s">
        <v>491</v>
      </c>
      <c r="C236" s="106"/>
      <c r="D236" s="106"/>
      <c r="E236" s="106"/>
      <c r="F236" s="106"/>
      <c r="G236" s="106"/>
      <c r="H236" s="106"/>
    </row>
    <row r="237" spans="1:8" x14ac:dyDescent="0.25">
      <c r="A237" s="340">
        <v>2122</v>
      </c>
      <c r="B237" s="56" t="s">
        <v>493</v>
      </c>
      <c r="C237" s="106"/>
      <c r="D237" s="106"/>
      <c r="E237" s="106"/>
      <c r="F237" s="106"/>
      <c r="G237" s="106"/>
      <c r="H237" s="106"/>
    </row>
    <row r="238" spans="1:8" x14ac:dyDescent="0.25">
      <c r="A238" s="341">
        <v>212201</v>
      </c>
      <c r="B238" s="55" t="s">
        <v>495</v>
      </c>
      <c r="C238" s="106"/>
      <c r="D238" s="106"/>
      <c r="E238" s="106"/>
      <c r="F238" s="106"/>
      <c r="G238" s="106"/>
      <c r="H238" s="106"/>
    </row>
    <row r="239" spans="1:8" x14ac:dyDescent="0.25">
      <c r="A239" s="340">
        <v>213</v>
      </c>
      <c r="B239" s="56" t="s">
        <v>497</v>
      </c>
      <c r="C239" s="106"/>
      <c r="D239" s="106"/>
      <c r="E239" s="106"/>
      <c r="F239" s="106"/>
      <c r="G239" s="106"/>
      <c r="H239" s="106"/>
    </row>
    <row r="240" spans="1:8" x14ac:dyDescent="0.25">
      <c r="A240" s="340">
        <v>2131</v>
      </c>
      <c r="B240" s="56" t="s">
        <v>499</v>
      </c>
      <c r="C240" s="106"/>
      <c r="D240" s="106"/>
      <c r="E240" s="106"/>
      <c r="F240" s="106"/>
      <c r="G240" s="106"/>
      <c r="H240" s="106"/>
    </row>
    <row r="241" spans="1:8" x14ac:dyDescent="0.25">
      <c r="A241" s="341">
        <v>213101</v>
      </c>
      <c r="B241" s="55" t="s">
        <v>501</v>
      </c>
      <c r="C241" s="106"/>
      <c r="D241" s="106"/>
      <c r="E241" s="106"/>
      <c r="F241" s="106"/>
      <c r="G241" s="106"/>
      <c r="H241" s="106"/>
    </row>
    <row r="242" spans="1:8" x14ac:dyDescent="0.25">
      <c r="A242" s="341">
        <v>213102</v>
      </c>
      <c r="B242" s="55" t="s">
        <v>503</v>
      </c>
      <c r="C242" s="106"/>
      <c r="D242" s="106"/>
      <c r="E242" s="106"/>
      <c r="F242" s="106"/>
      <c r="G242" s="106"/>
      <c r="H242" s="106"/>
    </row>
    <row r="243" spans="1:8" x14ac:dyDescent="0.25">
      <c r="A243" s="340">
        <v>2132</v>
      </c>
      <c r="B243" s="56" t="s">
        <v>505</v>
      </c>
      <c r="C243" s="106"/>
      <c r="D243" s="106"/>
      <c r="E243" s="106"/>
      <c r="F243" s="106"/>
      <c r="G243" s="106"/>
      <c r="H243" s="106"/>
    </row>
    <row r="244" spans="1:8" x14ac:dyDescent="0.25">
      <c r="A244" s="341">
        <v>213202</v>
      </c>
      <c r="B244" s="55" t="s">
        <v>507</v>
      </c>
      <c r="C244" s="106"/>
      <c r="D244" s="106"/>
      <c r="E244" s="106"/>
      <c r="F244" s="106"/>
      <c r="G244" s="106"/>
      <c r="H244" s="106"/>
    </row>
    <row r="245" spans="1:8" x14ac:dyDescent="0.25">
      <c r="A245" s="341">
        <v>213203</v>
      </c>
      <c r="B245" s="55" t="s">
        <v>509</v>
      </c>
      <c r="C245" s="106"/>
      <c r="D245" s="106"/>
      <c r="E245" s="106"/>
      <c r="F245" s="106"/>
      <c r="G245" s="106"/>
      <c r="H245" s="106"/>
    </row>
    <row r="246" spans="1:8" x14ac:dyDescent="0.25">
      <c r="A246" s="341">
        <v>213204</v>
      </c>
      <c r="B246" s="55" t="s">
        <v>553</v>
      </c>
      <c r="C246" s="106"/>
      <c r="D246" s="106"/>
      <c r="E246" s="106"/>
      <c r="F246" s="106"/>
      <c r="G246" s="106"/>
      <c r="H246" s="106"/>
    </row>
    <row r="247" spans="1:8" x14ac:dyDescent="0.25">
      <c r="A247" s="341">
        <v>213205</v>
      </c>
      <c r="B247" s="55" t="s">
        <v>512</v>
      </c>
      <c r="C247" s="106"/>
      <c r="D247" s="106"/>
      <c r="E247" s="106"/>
      <c r="F247" s="106"/>
      <c r="G247" s="106"/>
      <c r="H247" s="106"/>
    </row>
    <row r="248" spans="1:8" x14ac:dyDescent="0.25">
      <c r="A248" s="341">
        <v>213206</v>
      </c>
      <c r="B248" s="55" t="s">
        <v>514</v>
      </c>
      <c r="C248" s="106"/>
      <c r="D248" s="106"/>
      <c r="E248" s="106"/>
      <c r="F248" s="106"/>
      <c r="G248" s="106"/>
      <c r="H248" s="106"/>
    </row>
    <row r="249" spans="1:8" x14ac:dyDescent="0.25">
      <c r="A249" s="341">
        <v>213207</v>
      </c>
      <c r="B249" s="55" t="s">
        <v>516</v>
      </c>
      <c r="C249" s="106"/>
      <c r="D249" s="106"/>
      <c r="E249" s="106"/>
      <c r="F249" s="106"/>
      <c r="G249" s="106"/>
      <c r="H249" s="106"/>
    </row>
    <row r="250" spans="1:8" ht="30" x14ac:dyDescent="0.25">
      <c r="A250" s="341">
        <v>213208</v>
      </c>
      <c r="B250" s="55" t="s">
        <v>554</v>
      </c>
      <c r="C250" s="106"/>
      <c r="D250" s="106"/>
      <c r="E250" s="106"/>
      <c r="F250" s="106"/>
      <c r="G250" s="106"/>
      <c r="H250" s="106"/>
    </row>
    <row r="251" spans="1:8" x14ac:dyDescent="0.25">
      <c r="A251" s="341">
        <v>213209</v>
      </c>
      <c r="B251" s="55" t="s">
        <v>555</v>
      </c>
      <c r="C251" s="106"/>
      <c r="D251" s="106"/>
      <c r="E251" s="106"/>
      <c r="F251" s="106"/>
      <c r="G251" s="106"/>
      <c r="H251" s="106"/>
    </row>
    <row r="252" spans="1:8" x14ac:dyDescent="0.25">
      <c r="A252" s="340">
        <v>2133</v>
      </c>
      <c r="B252" s="56" t="s">
        <v>519</v>
      </c>
      <c r="C252" s="106"/>
      <c r="D252" s="106"/>
      <c r="E252" s="106"/>
      <c r="F252" s="106"/>
      <c r="G252" s="106"/>
      <c r="H252" s="106"/>
    </row>
    <row r="253" spans="1:8" x14ac:dyDescent="0.25">
      <c r="A253" s="341">
        <v>213301</v>
      </c>
      <c r="B253" s="55" t="s">
        <v>360</v>
      </c>
      <c r="C253" s="106"/>
      <c r="D253" s="106"/>
      <c r="E253" s="106"/>
      <c r="F253" s="106"/>
      <c r="G253" s="106"/>
      <c r="H253" s="106"/>
    </row>
    <row r="254" spans="1:8" x14ac:dyDescent="0.25">
      <c r="A254" s="341">
        <v>213302</v>
      </c>
      <c r="B254" s="55" t="s">
        <v>520</v>
      </c>
      <c r="C254" s="106"/>
      <c r="D254" s="106"/>
      <c r="E254" s="106"/>
      <c r="F254" s="106"/>
      <c r="G254" s="106"/>
      <c r="H254" s="106"/>
    </row>
    <row r="255" spans="1:8" x14ac:dyDescent="0.25">
      <c r="A255" s="341">
        <v>213303</v>
      </c>
      <c r="B255" s="55" t="s">
        <v>361</v>
      </c>
      <c r="C255" s="106"/>
      <c r="D255" s="106"/>
      <c r="E255" s="106"/>
      <c r="F255" s="106"/>
      <c r="G255" s="106"/>
      <c r="H255" s="106"/>
    </row>
    <row r="256" spans="1:8" x14ac:dyDescent="0.25">
      <c r="A256" s="341">
        <v>213304</v>
      </c>
      <c r="B256" s="55" t="s">
        <v>373</v>
      </c>
      <c r="C256" s="106"/>
      <c r="D256" s="106"/>
      <c r="E256" s="106"/>
      <c r="F256" s="106"/>
      <c r="G256" s="106"/>
      <c r="H256" s="106"/>
    </row>
    <row r="257" spans="1:8" ht="28.5" x14ac:dyDescent="0.25">
      <c r="A257" s="340">
        <v>2134</v>
      </c>
      <c r="B257" s="56" t="s">
        <v>521</v>
      </c>
      <c r="C257" s="106"/>
      <c r="D257" s="106"/>
      <c r="E257" s="106"/>
      <c r="F257" s="106"/>
      <c r="G257" s="106"/>
      <c r="H257" s="106"/>
    </row>
    <row r="258" spans="1:8" x14ac:dyDescent="0.25">
      <c r="A258" s="341">
        <v>213401</v>
      </c>
      <c r="B258" s="55" t="s">
        <v>522</v>
      </c>
      <c r="C258" s="106"/>
      <c r="D258" s="106"/>
      <c r="E258" s="106"/>
      <c r="F258" s="106"/>
      <c r="G258" s="106"/>
      <c r="H258" s="106"/>
    </row>
    <row r="259" spans="1:8" x14ac:dyDescent="0.25">
      <c r="A259" s="341">
        <v>213402</v>
      </c>
      <c r="B259" s="55" t="s">
        <v>523</v>
      </c>
      <c r="C259" s="106"/>
      <c r="D259" s="106"/>
      <c r="E259" s="106"/>
      <c r="F259" s="106"/>
      <c r="G259" s="106"/>
      <c r="H259" s="106"/>
    </row>
    <row r="260" spans="1:8" x14ac:dyDescent="0.25">
      <c r="A260" s="341">
        <v>213403</v>
      </c>
      <c r="B260" s="55" t="s">
        <v>361</v>
      </c>
      <c r="C260" s="106"/>
      <c r="D260" s="106"/>
      <c r="E260" s="106"/>
      <c r="F260" s="106"/>
      <c r="G260" s="106"/>
      <c r="H260" s="106"/>
    </row>
    <row r="261" spans="1:8" x14ac:dyDescent="0.25">
      <c r="A261" s="341">
        <v>213404</v>
      </c>
      <c r="B261" s="55" t="s">
        <v>373</v>
      </c>
      <c r="C261" s="106"/>
      <c r="D261" s="106"/>
      <c r="E261" s="106"/>
      <c r="F261" s="106"/>
      <c r="G261" s="106"/>
      <c r="H261" s="106"/>
    </row>
    <row r="262" spans="1:8" x14ac:dyDescent="0.25">
      <c r="A262" s="340">
        <v>2135</v>
      </c>
      <c r="B262" s="56" t="s">
        <v>524</v>
      </c>
      <c r="C262" s="106"/>
      <c r="D262" s="106"/>
      <c r="E262" s="106"/>
      <c r="F262" s="106"/>
      <c r="G262" s="106"/>
      <c r="H262" s="106"/>
    </row>
    <row r="263" spans="1:8" x14ac:dyDescent="0.25">
      <c r="A263" s="341">
        <v>213501</v>
      </c>
      <c r="B263" s="55" t="s">
        <v>360</v>
      </c>
      <c r="C263" s="106"/>
      <c r="D263" s="106"/>
      <c r="E263" s="106"/>
      <c r="F263" s="106"/>
      <c r="G263" s="106"/>
      <c r="H263" s="106"/>
    </row>
    <row r="264" spans="1:8" x14ac:dyDescent="0.25">
      <c r="A264" s="341">
        <v>213502</v>
      </c>
      <c r="B264" s="55" t="s">
        <v>520</v>
      </c>
      <c r="C264" s="106"/>
      <c r="D264" s="106"/>
      <c r="E264" s="106"/>
      <c r="F264" s="106"/>
      <c r="G264" s="106"/>
      <c r="H264" s="106"/>
    </row>
    <row r="265" spans="1:8" x14ac:dyDescent="0.25">
      <c r="A265" s="341">
        <v>213503</v>
      </c>
      <c r="B265" s="55" t="s">
        <v>361</v>
      </c>
      <c r="C265" s="106"/>
      <c r="D265" s="106"/>
      <c r="E265" s="106"/>
      <c r="F265" s="106"/>
      <c r="G265" s="106"/>
      <c r="H265" s="106"/>
    </row>
    <row r="266" spans="1:8" x14ac:dyDescent="0.25">
      <c r="A266" s="341">
        <v>213504</v>
      </c>
      <c r="B266" s="55" t="s">
        <v>373</v>
      </c>
      <c r="C266" s="106"/>
      <c r="D266" s="106"/>
      <c r="E266" s="106"/>
      <c r="F266" s="106"/>
      <c r="G266" s="106"/>
      <c r="H266" s="106"/>
    </row>
    <row r="267" spans="1:8" x14ac:dyDescent="0.25">
      <c r="A267" s="341">
        <v>213505</v>
      </c>
      <c r="B267" s="55" t="s">
        <v>374</v>
      </c>
      <c r="C267" s="106"/>
      <c r="D267" s="106"/>
      <c r="E267" s="106"/>
      <c r="F267" s="106"/>
      <c r="G267" s="106"/>
      <c r="H267" s="106"/>
    </row>
    <row r="268" spans="1:8" x14ac:dyDescent="0.25">
      <c r="A268" s="340">
        <v>22</v>
      </c>
      <c r="B268" s="56" t="s">
        <v>526</v>
      </c>
      <c r="C268" s="106"/>
      <c r="D268" s="106"/>
      <c r="E268" s="106"/>
      <c r="F268" s="106"/>
      <c r="G268" s="106"/>
      <c r="H268" s="106"/>
    </row>
    <row r="269" spans="1:8" x14ac:dyDescent="0.25">
      <c r="A269" s="340">
        <v>2200</v>
      </c>
      <c r="B269" s="56" t="s">
        <v>1208</v>
      </c>
      <c r="C269" s="106"/>
      <c r="D269" s="106"/>
      <c r="E269" s="106"/>
      <c r="F269" s="106"/>
      <c r="G269" s="106"/>
      <c r="H269" s="106"/>
    </row>
    <row r="270" spans="1:8" x14ac:dyDescent="0.25">
      <c r="A270" s="341">
        <v>220001</v>
      </c>
      <c r="B270" s="55" t="s">
        <v>1209</v>
      </c>
      <c r="C270" s="106"/>
      <c r="D270" s="106"/>
      <c r="E270" s="106"/>
      <c r="F270" s="106"/>
      <c r="G270" s="106"/>
      <c r="H270" s="106"/>
    </row>
    <row r="271" spans="1:8" x14ac:dyDescent="0.25">
      <c r="A271" s="341">
        <v>221001</v>
      </c>
      <c r="B271" s="55" t="s">
        <v>1210</v>
      </c>
      <c r="C271" s="106"/>
      <c r="D271" s="106"/>
      <c r="E271" s="106"/>
      <c r="F271" s="106"/>
      <c r="G271" s="106"/>
      <c r="H271" s="106"/>
    </row>
    <row r="272" spans="1:8" x14ac:dyDescent="0.25">
      <c r="A272" s="341">
        <v>222001</v>
      </c>
      <c r="B272" s="55" t="s">
        <v>1211</v>
      </c>
      <c r="C272" s="106"/>
      <c r="D272" s="106"/>
      <c r="E272" s="106"/>
      <c r="F272" s="106"/>
      <c r="G272" s="106"/>
      <c r="H272" s="106"/>
    </row>
    <row r="273" spans="1:8" x14ac:dyDescent="0.25">
      <c r="A273" s="341">
        <v>223001</v>
      </c>
      <c r="B273" s="55" t="s">
        <v>1212</v>
      </c>
      <c r="C273" s="106"/>
      <c r="D273" s="106"/>
      <c r="E273" s="106"/>
      <c r="F273" s="106"/>
      <c r="G273" s="106"/>
      <c r="H273" s="106"/>
    </row>
    <row r="274" spans="1:8" x14ac:dyDescent="0.25">
      <c r="A274" s="341">
        <v>224001</v>
      </c>
      <c r="B274" s="55" t="s">
        <v>1213</v>
      </c>
      <c r="C274" s="106"/>
      <c r="D274" s="106"/>
      <c r="E274" s="106"/>
      <c r="F274" s="106"/>
      <c r="G274" s="106"/>
      <c r="H274" s="106"/>
    </row>
    <row r="275" spans="1:8" x14ac:dyDescent="0.25">
      <c r="A275" s="343">
        <v>225101</v>
      </c>
      <c r="B275" s="55" t="s">
        <v>1215</v>
      </c>
      <c r="C275" s="106"/>
      <c r="D275" s="106"/>
      <c r="E275" s="106"/>
      <c r="F275" s="106"/>
      <c r="G275" s="106"/>
      <c r="H275" s="106"/>
    </row>
    <row r="276" spans="1:8" x14ac:dyDescent="0.25">
      <c r="A276" s="343">
        <v>225102</v>
      </c>
      <c r="B276" s="55" t="s">
        <v>1216</v>
      </c>
      <c r="C276" s="106"/>
      <c r="D276" s="106"/>
      <c r="E276" s="106"/>
      <c r="F276" s="106"/>
      <c r="G276" s="106"/>
      <c r="H276" s="106"/>
    </row>
    <row r="277" spans="1:8" x14ac:dyDescent="0.25">
      <c r="A277" s="343">
        <v>225103</v>
      </c>
      <c r="B277" s="55" t="s">
        <v>1217</v>
      </c>
      <c r="C277" s="106"/>
      <c r="D277" s="106"/>
      <c r="E277" s="106"/>
      <c r="F277" s="106"/>
      <c r="G277" s="106"/>
      <c r="H277" s="106"/>
    </row>
    <row r="278" spans="1:8" x14ac:dyDescent="0.25">
      <c r="A278" s="343">
        <v>225104</v>
      </c>
      <c r="B278" s="55" t="s">
        <v>1218</v>
      </c>
      <c r="C278" s="106"/>
      <c r="D278" s="106"/>
      <c r="E278" s="106"/>
      <c r="F278" s="106"/>
      <c r="G278" s="106"/>
      <c r="H278" s="106"/>
    </row>
    <row r="279" spans="1:8" x14ac:dyDescent="0.25">
      <c r="A279" s="343">
        <v>225105</v>
      </c>
      <c r="B279" s="55" t="s">
        <v>1219</v>
      </c>
      <c r="C279" s="106"/>
      <c r="D279" s="106"/>
      <c r="E279" s="106"/>
      <c r="F279" s="106"/>
      <c r="G279" s="106"/>
      <c r="H279" s="106"/>
    </row>
    <row r="280" spans="1:8" x14ac:dyDescent="0.25">
      <c r="A280" s="343">
        <v>225106</v>
      </c>
      <c r="B280" s="55" t="s">
        <v>1214</v>
      </c>
      <c r="C280" s="106"/>
      <c r="D280" s="106"/>
      <c r="E280" s="106"/>
      <c r="F280" s="106"/>
      <c r="G280" s="106"/>
      <c r="H280" s="106"/>
    </row>
    <row r="281" spans="1:8" x14ac:dyDescent="0.25">
      <c r="A281" s="340">
        <v>2260</v>
      </c>
      <c r="B281" s="56" t="s">
        <v>1149</v>
      </c>
      <c r="C281" s="106"/>
      <c r="D281" s="106"/>
      <c r="E281" s="106"/>
      <c r="F281" s="106"/>
      <c r="G281" s="106"/>
      <c r="H281" s="106"/>
    </row>
    <row r="282" spans="1:8" x14ac:dyDescent="0.25">
      <c r="A282" s="358">
        <v>226001</v>
      </c>
      <c r="B282" s="164" t="s">
        <v>1220</v>
      </c>
      <c r="C282" s="106"/>
      <c r="D282" s="106"/>
      <c r="E282" s="106"/>
      <c r="F282" s="106"/>
      <c r="G282" s="106"/>
      <c r="H282" s="106"/>
    </row>
    <row r="283" spans="1:8" x14ac:dyDescent="0.25">
      <c r="A283" s="340">
        <v>23</v>
      </c>
      <c r="B283" s="56" t="s">
        <v>560</v>
      </c>
      <c r="C283" s="106"/>
      <c r="D283" s="106"/>
      <c r="E283" s="106"/>
      <c r="F283" s="106"/>
      <c r="G283" s="106"/>
      <c r="H283" s="106"/>
    </row>
    <row r="284" spans="1:8" x14ac:dyDescent="0.25">
      <c r="A284" s="341">
        <v>230001</v>
      </c>
      <c r="B284" s="55" t="s">
        <v>562</v>
      </c>
      <c r="C284" s="106"/>
      <c r="D284" s="106"/>
      <c r="E284" s="106"/>
      <c r="F284" s="106"/>
      <c r="G284" s="106"/>
      <c r="H284" s="106"/>
    </row>
    <row r="285" spans="1:8" x14ac:dyDescent="0.25">
      <c r="A285" s="341">
        <v>231001</v>
      </c>
      <c r="B285" s="55" t="s">
        <v>564</v>
      </c>
      <c r="C285" s="106"/>
      <c r="D285" s="106"/>
      <c r="E285" s="106"/>
      <c r="F285" s="106"/>
      <c r="G285" s="106"/>
      <c r="H285" s="106"/>
    </row>
    <row r="286" spans="1:8" x14ac:dyDescent="0.25">
      <c r="A286" s="341">
        <v>232001</v>
      </c>
      <c r="B286" s="55" t="s">
        <v>566</v>
      </c>
      <c r="C286" s="106"/>
      <c r="D286" s="106"/>
      <c r="E286" s="106"/>
      <c r="F286" s="106"/>
      <c r="G286" s="106"/>
      <c r="H286" s="106"/>
    </row>
    <row r="287" spans="1:8" x14ac:dyDescent="0.25">
      <c r="A287" s="340">
        <v>24</v>
      </c>
      <c r="B287" s="56" t="s">
        <v>567</v>
      </c>
      <c r="C287" s="106"/>
      <c r="D287" s="106"/>
      <c r="E287" s="106"/>
      <c r="F287" s="106"/>
      <c r="G287" s="106"/>
      <c r="H287" s="106"/>
    </row>
    <row r="288" spans="1:8" x14ac:dyDescent="0.25">
      <c r="A288" s="341">
        <v>240001</v>
      </c>
      <c r="B288" s="55" t="s">
        <v>568</v>
      </c>
      <c r="C288" s="106"/>
      <c r="D288" s="106"/>
      <c r="E288" s="106"/>
      <c r="F288" s="106"/>
      <c r="G288" s="106"/>
      <c r="H288" s="106"/>
    </row>
    <row r="289" spans="1:8" x14ac:dyDescent="0.25">
      <c r="A289" s="341">
        <v>241001</v>
      </c>
      <c r="B289" s="55" t="s">
        <v>569</v>
      </c>
      <c r="C289" s="106"/>
      <c r="D289" s="106"/>
      <c r="E289" s="106"/>
      <c r="F289" s="106"/>
      <c r="G289" s="106"/>
      <c r="H289" s="106"/>
    </row>
    <row r="290" spans="1:8" x14ac:dyDescent="0.25">
      <c r="A290" s="341">
        <v>242001</v>
      </c>
      <c r="B290" s="55" t="s">
        <v>570</v>
      </c>
      <c r="C290" s="106"/>
      <c r="D290" s="106"/>
      <c r="E290" s="106"/>
      <c r="F290" s="106"/>
      <c r="G290" s="106"/>
      <c r="H290" s="106"/>
    </row>
    <row r="291" spans="1:8" x14ac:dyDescent="0.25">
      <c r="A291" s="358">
        <v>25</v>
      </c>
      <c r="B291" s="168" t="s">
        <v>767</v>
      </c>
      <c r="C291" s="106"/>
      <c r="D291" s="106"/>
      <c r="E291" s="106"/>
      <c r="F291" s="106"/>
      <c r="G291" s="106"/>
      <c r="H291" s="106"/>
    </row>
    <row r="292" spans="1:8" x14ac:dyDescent="0.25">
      <c r="A292" s="341">
        <v>250001</v>
      </c>
      <c r="B292" s="55" t="s">
        <v>571</v>
      </c>
      <c r="C292" s="106"/>
      <c r="D292" s="106"/>
      <c r="E292" s="106"/>
      <c r="F292" s="106"/>
      <c r="G292" s="106"/>
      <c r="H292" s="106"/>
    </row>
    <row r="293" spans="1:8" x14ac:dyDescent="0.25">
      <c r="A293" s="341">
        <v>250002</v>
      </c>
      <c r="B293" s="55" t="s">
        <v>768</v>
      </c>
      <c r="C293" s="106"/>
      <c r="D293" s="106"/>
      <c r="E293" s="106"/>
      <c r="F293" s="106"/>
      <c r="G293" s="106"/>
      <c r="H293" s="106"/>
    </row>
    <row r="294" spans="1:8" x14ac:dyDescent="0.25">
      <c r="A294" s="341">
        <v>250003</v>
      </c>
      <c r="B294" s="55" t="s">
        <v>769</v>
      </c>
      <c r="C294" s="106"/>
      <c r="D294" s="106"/>
      <c r="E294" s="106"/>
      <c r="F294" s="106"/>
      <c r="G294" s="106"/>
      <c r="H294" s="106"/>
    </row>
    <row r="295" spans="1:8" x14ac:dyDescent="0.25">
      <c r="A295" s="341">
        <v>250004</v>
      </c>
      <c r="B295" s="55" t="s">
        <v>770</v>
      </c>
      <c r="C295" s="106"/>
      <c r="D295" s="106"/>
      <c r="E295" s="106"/>
      <c r="F295" s="106"/>
      <c r="G295" s="106"/>
      <c r="H295" s="106"/>
    </row>
    <row r="296" spans="1:8" x14ac:dyDescent="0.25">
      <c r="A296" s="341">
        <v>250005</v>
      </c>
      <c r="B296" s="55" t="s">
        <v>771</v>
      </c>
      <c r="C296" s="106"/>
      <c r="D296" s="106"/>
      <c r="E296" s="106"/>
      <c r="F296" s="106"/>
      <c r="G296" s="106"/>
      <c r="H296" s="106"/>
    </row>
    <row r="297" spans="1:8" x14ac:dyDescent="0.25">
      <c r="A297" s="332">
        <v>1</v>
      </c>
      <c r="B297" s="118" t="s">
        <v>124</v>
      </c>
      <c r="C297" s="106"/>
      <c r="D297" s="106"/>
      <c r="E297" s="106"/>
      <c r="F297" s="106"/>
      <c r="G297" s="106"/>
      <c r="H297" s="106"/>
    </row>
    <row r="298" spans="1:8" x14ac:dyDescent="0.25">
      <c r="A298" s="243">
        <v>31</v>
      </c>
      <c r="B298" s="118" t="s">
        <v>126</v>
      </c>
      <c r="C298" s="106"/>
      <c r="D298" s="106"/>
      <c r="E298" s="106"/>
      <c r="F298" s="106"/>
      <c r="G298" s="106"/>
      <c r="H298" s="106"/>
    </row>
    <row r="299" spans="1:8" x14ac:dyDescent="0.25">
      <c r="A299" s="332">
        <v>311</v>
      </c>
      <c r="B299" s="118" t="s">
        <v>127</v>
      </c>
      <c r="C299" s="106"/>
      <c r="D299" s="106"/>
      <c r="E299" s="106"/>
      <c r="F299" s="106"/>
      <c r="G299" s="106"/>
      <c r="H299" s="106"/>
    </row>
    <row r="300" spans="1:8" x14ac:dyDescent="0.25">
      <c r="A300" s="345">
        <v>31110</v>
      </c>
      <c r="B300" s="121" t="s">
        <v>128</v>
      </c>
      <c r="C300" s="106"/>
      <c r="D300" s="106"/>
      <c r="E300" s="106"/>
      <c r="F300" s="106"/>
      <c r="G300" s="106"/>
      <c r="H300" s="106"/>
    </row>
    <row r="301" spans="1:8" x14ac:dyDescent="0.25">
      <c r="A301" s="345">
        <v>31120</v>
      </c>
      <c r="B301" s="121" t="s">
        <v>129</v>
      </c>
      <c r="C301" s="106"/>
      <c r="D301" s="106"/>
      <c r="E301" s="106"/>
      <c r="F301" s="106"/>
      <c r="G301" s="106"/>
      <c r="H301" s="106"/>
    </row>
    <row r="302" spans="1:8" x14ac:dyDescent="0.25">
      <c r="A302" s="345">
        <v>31130</v>
      </c>
      <c r="B302" s="121" t="s">
        <v>130</v>
      </c>
      <c r="C302" s="106"/>
      <c r="D302" s="106"/>
      <c r="E302" s="106"/>
      <c r="F302" s="106"/>
      <c r="G302" s="106"/>
      <c r="H302" s="106"/>
    </row>
    <row r="303" spans="1:8" x14ac:dyDescent="0.25">
      <c r="A303" s="343">
        <v>31140</v>
      </c>
      <c r="B303" s="157" t="s">
        <v>779</v>
      </c>
      <c r="C303" s="106"/>
      <c r="D303" s="106"/>
      <c r="E303" s="106"/>
      <c r="F303" s="106"/>
      <c r="G303" s="106"/>
      <c r="H303" s="106"/>
    </row>
    <row r="304" spans="1:8" x14ac:dyDescent="0.25">
      <c r="A304" s="332">
        <v>312</v>
      </c>
      <c r="B304" s="118" t="s">
        <v>131</v>
      </c>
      <c r="C304" s="106"/>
      <c r="D304" s="106"/>
      <c r="E304" s="106"/>
      <c r="F304" s="106"/>
      <c r="G304" s="106"/>
      <c r="H304" s="106"/>
    </row>
    <row r="305" spans="1:8" x14ac:dyDescent="0.25">
      <c r="A305" s="332">
        <v>3121</v>
      </c>
      <c r="B305" s="118" t="s">
        <v>132</v>
      </c>
      <c r="C305" s="106"/>
      <c r="D305" s="106"/>
      <c r="E305" s="106"/>
      <c r="F305" s="106"/>
      <c r="G305" s="106"/>
      <c r="H305" s="106"/>
    </row>
    <row r="306" spans="1:8" x14ac:dyDescent="0.25">
      <c r="A306" s="345">
        <v>31211</v>
      </c>
      <c r="B306" s="121" t="s">
        <v>133</v>
      </c>
      <c r="C306" s="106"/>
      <c r="D306" s="106"/>
      <c r="E306" s="106"/>
      <c r="F306" s="106"/>
      <c r="G306" s="106"/>
      <c r="H306" s="106"/>
    </row>
    <row r="307" spans="1:8" x14ac:dyDescent="0.25">
      <c r="A307" s="345">
        <v>31212</v>
      </c>
      <c r="B307" s="121" t="s">
        <v>134</v>
      </c>
      <c r="C307" s="106"/>
      <c r="D307" s="106"/>
      <c r="E307" s="106"/>
      <c r="F307" s="106"/>
      <c r="G307" s="106"/>
      <c r="H307" s="106"/>
    </row>
    <row r="308" spans="1:8" x14ac:dyDescent="0.25">
      <c r="A308" s="345">
        <v>31213</v>
      </c>
      <c r="B308" s="121" t="s">
        <v>135</v>
      </c>
      <c r="C308" s="106"/>
      <c r="D308" s="106"/>
      <c r="E308" s="106"/>
      <c r="F308" s="106"/>
      <c r="G308" s="106"/>
      <c r="H308" s="106"/>
    </row>
    <row r="309" spans="1:8" x14ac:dyDescent="0.25">
      <c r="A309" s="345">
        <v>31214</v>
      </c>
      <c r="B309" s="121" t="s">
        <v>136</v>
      </c>
      <c r="C309" s="106"/>
      <c r="D309" s="106"/>
      <c r="E309" s="106"/>
      <c r="F309" s="106"/>
      <c r="G309" s="106"/>
      <c r="H309" s="106"/>
    </row>
    <row r="310" spans="1:8" x14ac:dyDescent="0.25">
      <c r="A310" s="345">
        <v>31215</v>
      </c>
      <c r="B310" s="121" t="s">
        <v>137</v>
      </c>
      <c r="C310" s="106"/>
      <c r="D310" s="106"/>
      <c r="E310" s="106"/>
      <c r="F310" s="106"/>
      <c r="G310" s="106"/>
      <c r="H310" s="106"/>
    </row>
    <row r="311" spans="1:8" x14ac:dyDescent="0.25">
      <c r="A311" s="343">
        <v>31216</v>
      </c>
      <c r="B311" s="157" t="s">
        <v>778</v>
      </c>
      <c r="C311" s="106"/>
      <c r="D311" s="106"/>
      <c r="E311" s="106"/>
      <c r="F311" s="106"/>
      <c r="G311" s="106"/>
      <c r="H311" s="106"/>
    </row>
    <row r="312" spans="1:8" x14ac:dyDescent="0.25">
      <c r="A312" s="332">
        <v>3122</v>
      </c>
      <c r="B312" s="118" t="s">
        <v>138</v>
      </c>
      <c r="C312" s="106"/>
      <c r="D312" s="106"/>
      <c r="E312" s="106"/>
      <c r="F312" s="106"/>
      <c r="G312" s="106"/>
      <c r="H312" s="106"/>
    </row>
    <row r="313" spans="1:8" x14ac:dyDescent="0.25">
      <c r="A313" s="345">
        <v>31221</v>
      </c>
      <c r="B313" s="121" t="s">
        <v>133</v>
      </c>
      <c r="C313" s="106"/>
      <c r="D313" s="106"/>
      <c r="E313" s="106"/>
      <c r="F313" s="106"/>
      <c r="G313" s="106"/>
      <c r="H313" s="106"/>
    </row>
    <row r="314" spans="1:8" x14ac:dyDescent="0.25">
      <c r="A314" s="345">
        <v>31222</v>
      </c>
      <c r="B314" s="121" t="s">
        <v>139</v>
      </c>
      <c r="C314" s="106"/>
      <c r="D314" s="106"/>
      <c r="E314" s="106"/>
      <c r="F314" s="106"/>
      <c r="G314" s="106"/>
      <c r="H314" s="106"/>
    </row>
    <row r="315" spans="1:8" x14ac:dyDescent="0.25">
      <c r="A315" s="345">
        <v>31223</v>
      </c>
      <c r="B315" s="121" t="s">
        <v>135</v>
      </c>
      <c r="C315" s="106"/>
      <c r="D315" s="106"/>
      <c r="E315" s="106"/>
      <c r="F315" s="106"/>
      <c r="G315" s="106"/>
      <c r="H315" s="106"/>
    </row>
    <row r="316" spans="1:8" x14ac:dyDescent="0.25">
      <c r="A316" s="345">
        <v>31224</v>
      </c>
      <c r="B316" s="121" t="s">
        <v>136</v>
      </c>
      <c r="C316" s="106"/>
      <c r="D316" s="106"/>
      <c r="E316" s="106"/>
      <c r="F316" s="106"/>
      <c r="G316" s="106"/>
      <c r="H316" s="106"/>
    </row>
    <row r="317" spans="1:8" x14ac:dyDescent="0.25">
      <c r="A317" s="345">
        <v>31400</v>
      </c>
      <c r="B317" s="121" t="s">
        <v>140</v>
      </c>
      <c r="C317" s="106"/>
      <c r="D317" s="106"/>
      <c r="E317" s="106"/>
      <c r="F317" s="106"/>
      <c r="G317" s="106"/>
      <c r="H317" s="106"/>
    </row>
    <row r="318" spans="1:8" x14ac:dyDescent="0.25">
      <c r="A318" s="345">
        <v>31500</v>
      </c>
      <c r="B318" s="121" t="s">
        <v>141</v>
      </c>
      <c r="C318" s="106"/>
      <c r="D318" s="106"/>
      <c r="E318" s="106"/>
      <c r="F318" s="106"/>
      <c r="G318" s="106"/>
      <c r="H318" s="106"/>
    </row>
    <row r="319" spans="1:8" x14ac:dyDescent="0.25">
      <c r="A319" s="243">
        <v>32</v>
      </c>
      <c r="B319" s="118" t="s">
        <v>143</v>
      </c>
      <c r="C319" s="106"/>
      <c r="D319" s="106"/>
      <c r="E319" s="106"/>
      <c r="F319" s="106"/>
      <c r="G319" s="106"/>
      <c r="H319" s="106"/>
    </row>
    <row r="320" spans="1:8" x14ac:dyDescent="0.25">
      <c r="A320" s="332">
        <v>321</v>
      </c>
      <c r="B320" s="118" t="s">
        <v>144</v>
      </c>
      <c r="C320" s="106"/>
      <c r="D320" s="106"/>
      <c r="E320" s="106"/>
      <c r="F320" s="106"/>
      <c r="G320" s="106"/>
      <c r="H320" s="106"/>
    </row>
    <row r="321" spans="1:8" x14ac:dyDescent="0.25">
      <c r="A321" s="345">
        <v>32110</v>
      </c>
      <c r="B321" s="121" t="s">
        <v>128</v>
      </c>
      <c r="C321" s="106"/>
      <c r="D321" s="106"/>
      <c r="E321" s="106"/>
      <c r="F321" s="106"/>
      <c r="G321" s="106"/>
      <c r="H321" s="106"/>
    </row>
    <row r="322" spans="1:8" x14ac:dyDescent="0.25">
      <c r="A322" s="345">
        <v>32120</v>
      </c>
      <c r="B322" s="121" t="s">
        <v>129</v>
      </c>
      <c r="C322" s="106"/>
      <c r="D322" s="106"/>
      <c r="E322" s="106"/>
      <c r="F322" s="106"/>
      <c r="G322" s="106"/>
      <c r="H322" s="106"/>
    </row>
    <row r="323" spans="1:8" x14ac:dyDescent="0.25">
      <c r="A323" s="243">
        <v>33</v>
      </c>
      <c r="B323" s="118" t="s">
        <v>146</v>
      </c>
      <c r="C323" s="106"/>
      <c r="D323" s="106"/>
      <c r="E323" s="106"/>
      <c r="F323" s="106"/>
      <c r="G323" s="106"/>
      <c r="H323" s="106"/>
    </row>
    <row r="324" spans="1:8" x14ac:dyDescent="0.25">
      <c r="A324" s="345">
        <v>33100</v>
      </c>
      <c r="B324" s="121" t="s">
        <v>147</v>
      </c>
      <c r="C324" s="106"/>
      <c r="D324" s="106"/>
      <c r="E324" s="106"/>
      <c r="F324" s="106"/>
      <c r="G324" s="106"/>
      <c r="H324" s="106"/>
    </row>
    <row r="325" spans="1:8" x14ac:dyDescent="0.25">
      <c r="A325" s="345">
        <v>33200</v>
      </c>
      <c r="B325" s="121" t="s">
        <v>148</v>
      </c>
      <c r="C325" s="106"/>
      <c r="D325" s="106"/>
      <c r="E325" s="106"/>
      <c r="F325" s="106"/>
      <c r="G325" s="106"/>
      <c r="H325" s="106"/>
    </row>
    <row r="326" spans="1:8" x14ac:dyDescent="0.25">
      <c r="A326" s="345">
        <v>33300</v>
      </c>
      <c r="B326" s="121" t="s">
        <v>149</v>
      </c>
      <c r="C326" s="106"/>
      <c r="D326" s="106"/>
      <c r="E326" s="106"/>
      <c r="F326" s="106"/>
      <c r="G326" s="106"/>
      <c r="H326" s="106"/>
    </row>
    <row r="327" spans="1:8" x14ac:dyDescent="0.25">
      <c r="A327" s="345">
        <v>33400</v>
      </c>
      <c r="B327" s="121" t="s">
        <v>150</v>
      </c>
      <c r="C327" s="106"/>
      <c r="D327" s="106"/>
      <c r="E327" s="106"/>
      <c r="F327" s="106"/>
      <c r="G327" s="106"/>
      <c r="H327" s="106"/>
    </row>
    <row r="328" spans="1:8" x14ac:dyDescent="0.25">
      <c r="A328" s="346">
        <v>33401</v>
      </c>
      <c r="B328" s="121" t="s">
        <v>757</v>
      </c>
      <c r="C328" s="106"/>
      <c r="D328" s="106"/>
      <c r="E328" s="106"/>
      <c r="F328" s="106"/>
      <c r="G328" s="106"/>
      <c r="H328" s="106"/>
    </row>
    <row r="329" spans="1:8" x14ac:dyDescent="0.25">
      <c r="A329" s="346">
        <v>33402</v>
      </c>
      <c r="B329" s="121" t="s">
        <v>758</v>
      </c>
      <c r="C329" s="106"/>
      <c r="D329" s="106"/>
      <c r="E329" s="106"/>
      <c r="F329" s="106"/>
      <c r="G329" s="106"/>
      <c r="H329" s="106"/>
    </row>
    <row r="330" spans="1:8" x14ac:dyDescent="0.25">
      <c r="A330" s="332">
        <v>335</v>
      </c>
      <c r="B330" s="118" t="s">
        <v>151</v>
      </c>
      <c r="C330" s="106"/>
      <c r="D330" s="106"/>
      <c r="E330" s="106"/>
      <c r="F330" s="106"/>
      <c r="G330" s="106"/>
      <c r="H330" s="106"/>
    </row>
    <row r="331" spans="1:8" x14ac:dyDescent="0.25">
      <c r="A331" s="346">
        <v>33510</v>
      </c>
      <c r="B331" s="121" t="s">
        <v>152</v>
      </c>
      <c r="C331" s="106"/>
      <c r="D331" s="106"/>
      <c r="E331" s="106"/>
      <c r="F331" s="106"/>
      <c r="G331" s="106"/>
      <c r="H331" s="106"/>
    </row>
    <row r="332" spans="1:8" x14ac:dyDescent="0.25">
      <c r="A332" s="342">
        <v>335101</v>
      </c>
      <c r="B332" s="157" t="s">
        <v>677</v>
      </c>
      <c r="C332" s="106"/>
      <c r="D332" s="106"/>
      <c r="E332" s="106"/>
      <c r="F332" s="106"/>
      <c r="G332" s="106"/>
      <c r="H332" s="106"/>
    </row>
    <row r="333" spans="1:8" x14ac:dyDescent="0.25">
      <c r="A333" s="342">
        <v>335102</v>
      </c>
      <c r="B333" s="157" t="s">
        <v>678</v>
      </c>
      <c r="C333" s="106"/>
      <c r="D333" s="106"/>
      <c r="E333" s="106"/>
      <c r="F333" s="106"/>
      <c r="G333" s="106"/>
      <c r="H333" s="106"/>
    </row>
    <row r="334" spans="1:8" x14ac:dyDescent="0.25">
      <c r="A334" s="342">
        <v>335103</v>
      </c>
      <c r="B334" s="157" t="s">
        <v>679</v>
      </c>
      <c r="C334" s="106"/>
      <c r="D334" s="106"/>
      <c r="E334" s="106"/>
      <c r="F334" s="106"/>
      <c r="G334" s="106"/>
      <c r="H334" s="106"/>
    </row>
    <row r="335" spans="1:8" x14ac:dyDescent="0.25">
      <c r="A335" s="342">
        <v>335104</v>
      </c>
      <c r="B335" s="157" t="s">
        <v>680</v>
      </c>
      <c r="C335" s="106"/>
      <c r="D335" s="106"/>
      <c r="E335" s="106"/>
      <c r="F335" s="106"/>
      <c r="G335" s="106"/>
      <c r="H335" s="106"/>
    </row>
    <row r="336" spans="1:8" x14ac:dyDescent="0.25">
      <c r="A336" s="342">
        <v>335105</v>
      </c>
      <c r="B336" s="157" t="s">
        <v>681</v>
      </c>
      <c r="C336" s="106"/>
      <c r="D336" s="106"/>
      <c r="E336" s="106"/>
      <c r="F336" s="106"/>
      <c r="G336" s="106"/>
      <c r="H336" s="106"/>
    </row>
    <row r="337" spans="1:8" x14ac:dyDescent="0.25">
      <c r="A337" s="342">
        <v>335106</v>
      </c>
      <c r="B337" s="157" t="s">
        <v>682</v>
      </c>
      <c r="C337" s="106"/>
      <c r="D337" s="106"/>
      <c r="E337" s="106"/>
      <c r="F337" s="106"/>
      <c r="G337" s="106"/>
      <c r="H337" s="106"/>
    </row>
    <row r="338" spans="1:8" x14ac:dyDescent="0.25">
      <c r="A338" s="342">
        <v>335107</v>
      </c>
      <c r="B338" s="157" t="s">
        <v>683</v>
      </c>
      <c r="C338" s="106"/>
      <c r="D338" s="106"/>
      <c r="E338" s="106"/>
      <c r="F338" s="106"/>
      <c r="G338" s="106"/>
      <c r="H338" s="106"/>
    </row>
    <row r="339" spans="1:8" x14ac:dyDescent="0.25">
      <c r="A339" s="342">
        <v>335108</v>
      </c>
      <c r="B339" s="157" t="s">
        <v>684</v>
      </c>
      <c r="C339" s="106"/>
      <c r="D339" s="106"/>
      <c r="E339" s="106"/>
      <c r="F339" s="106"/>
      <c r="G339" s="106"/>
      <c r="H339" s="106"/>
    </row>
    <row r="340" spans="1:8" x14ac:dyDescent="0.25">
      <c r="A340" s="342">
        <v>335109</v>
      </c>
      <c r="B340" s="157" t="s">
        <v>685</v>
      </c>
      <c r="C340" s="106"/>
      <c r="D340" s="106"/>
      <c r="E340" s="106"/>
      <c r="F340" s="106"/>
      <c r="G340" s="106"/>
      <c r="H340" s="106"/>
    </row>
    <row r="341" spans="1:8" x14ac:dyDescent="0.25">
      <c r="A341" s="342">
        <v>335110</v>
      </c>
      <c r="B341" s="157" t="s">
        <v>686</v>
      </c>
      <c r="C341" s="106"/>
      <c r="D341" s="106"/>
      <c r="E341" s="106"/>
      <c r="F341" s="106"/>
      <c r="G341" s="106"/>
      <c r="H341" s="106"/>
    </row>
    <row r="342" spans="1:8" x14ac:dyDescent="0.25">
      <c r="A342" s="342">
        <v>335111</v>
      </c>
      <c r="B342" s="157" t="s">
        <v>687</v>
      </c>
      <c r="C342" s="106"/>
      <c r="D342" s="106"/>
      <c r="E342" s="106"/>
      <c r="F342" s="106"/>
      <c r="G342" s="106"/>
      <c r="H342" s="106"/>
    </row>
    <row r="343" spans="1:8" x14ac:dyDescent="0.25">
      <c r="A343" s="342">
        <v>335112</v>
      </c>
      <c r="B343" s="157" t="s">
        <v>688</v>
      </c>
      <c r="C343" s="106"/>
      <c r="D343" s="106"/>
      <c r="E343" s="106"/>
      <c r="F343" s="106"/>
      <c r="G343" s="106"/>
      <c r="H343" s="106"/>
    </row>
    <row r="344" spans="1:8" x14ac:dyDescent="0.25">
      <c r="A344" s="342">
        <v>335113</v>
      </c>
      <c r="B344" s="157" t="s">
        <v>689</v>
      </c>
      <c r="C344" s="106"/>
      <c r="D344" s="106"/>
      <c r="E344" s="106"/>
      <c r="F344" s="106"/>
      <c r="G344" s="106"/>
      <c r="H344" s="106"/>
    </row>
    <row r="345" spans="1:8" x14ac:dyDescent="0.25">
      <c r="A345" s="345">
        <v>33520</v>
      </c>
      <c r="B345" s="121" t="s">
        <v>153</v>
      </c>
      <c r="C345" s="106"/>
      <c r="D345" s="106"/>
      <c r="E345" s="106"/>
      <c r="F345" s="106"/>
      <c r="G345" s="106"/>
      <c r="H345" s="106"/>
    </row>
    <row r="346" spans="1:8" x14ac:dyDescent="0.25">
      <c r="A346" s="332">
        <v>336</v>
      </c>
      <c r="B346" s="118" t="s">
        <v>154</v>
      </c>
      <c r="C346" s="106"/>
      <c r="D346" s="106"/>
      <c r="E346" s="106"/>
      <c r="F346" s="106"/>
      <c r="G346" s="106"/>
      <c r="H346" s="106"/>
    </row>
    <row r="347" spans="1:8" x14ac:dyDescent="0.25">
      <c r="A347" s="332">
        <v>3361</v>
      </c>
      <c r="B347" s="118" t="s">
        <v>155</v>
      </c>
      <c r="C347" s="106"/>
      <c r="D347" s="106"/>
      <c r="E347" s="106"/>
      <c r="F347" s="106"/>
      <c r="G347" s="106"/>
      <c r="H347" s="106"/>
    </row>
    <row r="348" spans="1:8" x14ac:dyDescent="0.25">
      <c r="A348" s="345">
        <v>33611</v>
      </c>
      <c r="B348" s="121" t="s">
        <v>156</v>
      </c>
      <c r="C348" s="106"/>
      <c r="D348" s="106"/>
      <c r="E348" s="106"/>
      <c r="F348" s="106"/>
      <c r="G348" s="106"/>
      <c r="H348" s="106"/>
    </row>
    <row r="349" spans="1:8" x14ac:dyDescent="0.25">
      <c r="A349" s="345">
        <v>33612</v>
      </c>
      <c r="B349" s="121" t="s">
        <v>157</v>
      </c>
      <c r="C349" s="106"/>
      <c r="D349" s="106"/>
      <c r="E349" s="106"/>
      <c r="F349" s="106"/>
      <c r="G349" s="106"/>
      <c r="H349" s="106"/>
    </row>
    <row r="350" spans="1:8" x14ac:dyDescent="0.25">
      <c r="A350" s="345">
        <v>33613</v>
      </c>
      <c r="B350" s="121" t="s">
        <v>158</v>
      </c>
      <c r="C350" s="106"/>
      <c r="D350" s="106"/>
      <c r="E350" s="106"/>
      <c r="F350" s="106"/>
      <c r="G350" s="106"/>
      <c r="H350" s="106"/>
    </row>
    <row r="351" spans="1:8" x14ac:dyDescent="0.25">
      <c r="A351" s="345">
        <v>33614</v>
      </c>
      <c r="B351" s="121" t="s">
        <v>159</v>
      </c>
      <c r="C351" s="106"/>
      <c r="D351" s="106"/>
      <c r="E351" s="106"/>
      <c r="F351" s="106"/>
      <c r="G351" s="106"/>
      <c r="H351" s="106"/>
    </row>
    <row r="352" spans="1:8" x14ac:dyDescent="0.25">
      <c r="A352" s="345">
        <v>33615</v>
      </c>
      <c r="B352" s="121" t="s">
        <v>160</v>
      </c>
      <c r="C352" s="106"/>
      <c r="D352" s="106"/>
      <c r="E352" s="106"/>
      <c r="F352" s="106"/>
      <c r="G352" s="106"/>
      <c r="H352" s="106"/>
    </row>
    <row r="353" spans="1:8" x14ac:dyDescent="0.25">
      <c r="A353" s="332">
        <v>3362</v>
      </c>
      <c r="B353" s="118" t="s">
        <v>161</v>
      </c>
      <c r="C353" s="106"/>
      <c r="D353" s="106"/>
      <c r="E353" s="106"/>
      <c r="F353" s="106"/>
      <c r="G353" s="106"/>
      <c r="H353" s="106"/>
    </row>
    <row r="354" spans="1:8" x14ac:dyDescent="0.25">
      <c r="A354" s="345">
        <v>33621</v>
      </c>
      <c r="B354" s="121" t="s">
        <v>156</v>
      </c>
      <c r="C354" s="106"/>
      <c r="D354" s="106"/>
      <c r="E354" s="106"/>
      <c r="F354" s="106"/>
      <c r="G354" s="106"/>
      <c r="H354" s="106"/>
    </row>
    <row r="355" spans="1:8" x14ac:dyDescent="0.25">
      <c r="A355" s="345">
        <v>33622</v>
      </c>
      <c r="B355" s="121" t="s">
        <v>159</v>
      </c>
      <c r="C355" s="106"/>
      <c r="D355" s="106"/>
      <c r="E355" s="106"/>
      <c r="F355" s="106"/>
      <c r="G355" s="106"/>
      <c r="H355" s="106"/>
    </row>
    <row r="356" spans="1:8" x14ac:dyDescent="0.25">
      <c r="A356" s="345">
        <v>33623</v>
      </c>
      <c r="B356" s="121" t="s">
        <v>160</v>
      </c>
      <c r="C356" s="106"/>
      <c r="D356" s="106"/>
      <c r="E356" s="106"/>
      <c r="F356" s="106"/>
      <c r="G356" s="106"/>
      <c r="H356" s="106"/>
    </row>
    <row r="357" spans="1:8" x14ac:dyDescent="0.25">
      <c r="A357" s="243">
        <v>34</v>
      </c>
      <c r="B357" s="118" t="s">
        <v>163</v>
      </c>
      <c r="C357" s="106"/>
      <c r="D357" s="106"/>
      <c r="E357" s="106"/>
      <c r="F357" s="106"/>
      <c r="G357" s="106"/>
      <c r="H357" s="106"/>
    </row>
    <row r="358" spans="1:8" x14ac:dyDescent="0.25">
      <c r="A358" s="345">
        <v>34100</v>
      </c>
      <c r="B358" s="121" t="s">
        <v>164</v>
      </c>
      <c r="C358" s="106"/>
      <c r="D358" s="106"/>
      <c r="E358" s="106"/>
      <c r="F358" s="106"/>
      <c r="G358" s="106"/>
      <c r="H358" s="106"/>
    </row>
    <row r="359" spans="1:8" x14ac:dyDescent="0.25">
      <c r="A359" s="345">
        <v>34200</v>
      </c>
      <c r="B359" s="121" t="s">
        <v>165</v>
      </c>
      <c r="C359" s="106"/>
      <c r="D359" s="106"/>
      <c r="E359" s="106"/>
      <c r="F359" s="106"/>
      <c r="G359" s="106"/>
      <c r="H359" s="106"/>
    </row>
    <row r="360" spans="1:8" x14ac:dyDescent="0.25">
      <c r="A360" s="345">
        <v>34300</v>
      </c>
      <c r="B360" s="121" t="s">
        <v>166</v>
      </c>
      <c r="C360" s="106"/>
      <c r="D360" s="106"/>
      <c r="E360" s="106"/>
      <c r="F360" s="106"/>
      <c r="G360" s="106"/>
      <c r="H360" s="106"/>
    </row>
    <row r="361" spans="1:8" x14ac:dyDescent="0.25">
      <c r="A361" s="345">
        <v>34400</v>
      </c>
      <c r="B361" s="121" t="s">
        <v>167</v>
      </c>
      <c r="C361" s="106"/>
      <c r="D361" s="106"/>
      <c r="E361" s="106"/>
      <c r="F361" s="106"/>
      <c r="G361" s="106"/>
      <c r="H361" s="106"/>
    </row>
    <row r="362" spans="1:8" x14ac:dyDescent="0.25">
      <c r="A362" s="345">
        <v>34500</v>
      </c>
      <c r="B362" s="121" t="s">
        <v>168</v>
      </c>
      <c r="C362" s="106"/>
      <c r="D362" s="106"/>
      <c r="E362" s="106"/>
      <c r="F362" s="106"/>
      <c r="G362" s="106"/>
      <c r="H362" s="106"/>
    </row>
    <row r="363" spans="1:8" x14ac:dyDescent="0.25">
      <c r="A363" s="345">
        <v>34600</v>
      </c>
      <c r="B363" s="121" t="s">
        <v>169</v>
      </c>
      <c r="C363" s="106"/>
      <c r="D363" s="106"/>
      <c r="E363" s="106"/>
      <c r="F363" s="106"/>
      <c r="G363" s="106"/>
      <c r="H363" s="106"/>
    </row>
    <row r="364" spans="1:8" x14ac:dyDescent="0.25">
      <c r="A364" s="332">
        <v>3471</v>
      </c>
      <c r="B364" s="118" t="s">
        <v>170</v>
      </c>
      <c r="C364" s="106"/>
      <c r="D364" s="106"/>
      <c r="E364" s="106"/>
      <c r="F364" s="106"/>
      <c r="G364" s="106"/>
      <c r="H364" s="106"/>
    </row>
    <row r="365" spans="1:8" x14ac:dyDescent="0.25">
      <c r="A365" s="345">
        <v>34711</v>
      </c>
      <c r="B365" s="121" t="s">
        <v>171</v>
      </c>
      <c r="C365" s="106"/>
      <c r="D365" s="106"/>
      <c r="E365" s="106"/>
      <c r="F365" s="106"/>
      <c r="G365" s="106"/>
      <c r="H365" s="106"/>
    </row>
    <row r="366" spans="1:8" x14ac:dyDescent="0.25">
      <c r="A366" s="345">
        <v>34712</v>
      </c>
      <c r="B366" s="121" t="s">
        <v>172</v>
      </c>
      <c r="C366" s="106"/>
      <c r="D366" s="106"/>
      <c r="E366" s="106"/>
      <c r="F366" s="106"/>
      <c r="G366" s="106"/>
      <c r="H366" s="106"/>
    </row>
    <row r="367" spans="1:8" x14ac:dyDescent="0.25">
      <c r="A367" s="345">
        <v>34713</v>
      </c>
      <c r="B367" s="121" t="s">
        <v>173</v>
      </c>
      <c r="C367" s="106"/>
      <c r="D367" s="106"/>
      <c r="E367" s="106"/>
      <c r="F367" s="106"/>
      <c r="G367" s="106"/>
      <c r="H367" s="106"/>
    </row>
    <row r="368" spans="1:8" x14ac:dyDescent="0.25">
      <c r="A368" s="345">
        <v>34714</v>
      </c>
      <c r="B368" s="121" t="s">
        <v>174</v>
      </c>
      <c r="C368" s="106"/>
      <c r="D368" s="106"/>
      <c r="E368" s="106"/>
      <c r="F368" s="106"/>
      <c r="G368" s="106"/>
      <c r="H368" s="106"/>
    </row>
    <row r="369" spans="1:8" x14ac:dyDescent="0.25">
      <c r="A369" s="243">
        <v>35</v>
      </c>
      <c r="B369" s="118" t="s">
        <v>176</v>
      </c>
      <c r="C369" s="106"/>
      <c r="D369" s="106"/>
      <c r="E369" s="106"/>
      <c r="F369" s="106"/>
      <c r="G369" s="106"/>
      <c r="H369" s="106"/>
    </row>
    <row r="370" spans="1:8" x14ac:dyDescent="0.25">
      <c r="A370" s="332">
        <v>351</v>
      </c>
      <c r="B370" s="118" t="s">
        <v>542</v>
      </c>
      <c r="C370" s="106"/>
      <c r="D370" s="106"/>
      <c r="E370" s="106"/>
      <c r="F370" s="106"/>
      <c r="G370" s="106"/>
      <c r="H370" s="106"/>
    </row>
    <row r="371" spans="1:8" x14ac:dyDescent="0.25">
      <c r="A371" s="345">
        <v>35110</v>
      </c>
      <c r="B371" s="121" t="s">
        <v>178</v>
      </c>
      <c r="C371" s="106"/>
      <c r="D371" s="106"/>
      <c r="E371" s="106"/>
      <c r="F371" s="106"/>
      <c r="G371" s="106"/>
      <c r="H371" s="106"/>
    </row>
    <row r="372" spans="1:8" x14ac:dyDescent="0.25">
      <c r="A372" s="345">
        <v>35130</v>
      </c>
      <c r="B372" s="121" t="s">
        <v>180</v>
      </c>
      <c r="C372" s="106"/>
      <c r="D372" s="106"/>
      <c r="E372" s="106"/>
      <c r="F372" s="106"/>
      <c r="G372" s="106"/>
      <c r="H372" s="106"/>
    </row>
    <row r="373" spans="1:8" x14ac:dyDescent="0.25">
      <c r="A373" s="345">
        <v>35200</v>
      </c>
      <c r="B373" s="121" t="s">
        <v>182</v>
      </c>
      <c r="C373" s="106"/>
      <c r="D373" s="106"/>
      <c r="E373" s="106"/>
      <c r="F373" s="106"/>
      <c r="G373" s="106"/>
      <c r="H373" s="106"/>
    </row>
    <row r="374" spans="1:8" x14ac:dyDescent="0.25">
      <c r="A374" s="345">
        <v>35300</v>
      </c>
      <c r="B374" s="121" t="s">
        <v>183</v>
      </c>
      <c r="C374" s="106"/>
      <c r="D374" s="106"/>
      <c r="E374" s="106"/>
      <c r="F374" s="106"/>
      <c r="G374" s="106"/>
      <c r="H374" s="106"/>
    </row>
    <row r="375" spans="1:8" x14ac:dyDescent="0.25">
      <c r="A375" s="332">
        <v>354</v>
      </c>
      <c r="B375" s="118" t="s">
        <v>184</v>
      </c>
      <c r="C375" s="106"/>
      <c r="D375" s="106"/>
      <c r="E375" s="106"/>
      <c r="F375" s="106"/>
      <c r="G375" s="106"/>
      <c r="H375" s="106"/>
    </row>
    <row r="376" spans="1:8" x14ac:dyDescent="0.25">
      <c r="A376" s="345">
        <v>35410</v>
      </c>
      <c r="B376" s="121" t="s">
        <v>186</v>
      </c>
      <c r="C376" s="106"/>
      <c r="D376" s="106"/>
      <c r="E376" s="106"/>
      <c r="F376" s="106"/>
      <c r="G376" s="106"/>
      <c r="H376" s="106"/>
    </row>
    <row r="377" spans="1:8" x14ac:dyDescent="0.25">
      <c r="A377" s="345">
        <v>35420</v>
      </c>
      <c r="B377" s="121" t="s">
        <v>188</v>
      </c>
      <c r="C377" s="106"/>
      <c r="D377" s="106"/>
      <c r="E377" s="106"/>
      <c r="F377" s="106"/>
      <c r="G377" s="106"/>
      <c r="H377" s="106"/>
    </row>
    <row r="378" spans="1:8" x14ac:dyDescent="0.25">
      <c r="A378" s="345">
        <v>35430</v>
      </c>
      <c r="B378" s="121" t="s">
        <v>190</v>
      </c>
      <c r="C378" s="106"/>
      <c r="D378" s="106"/>
      <c r="E378" s="106"/>
      <c r="F378" s="106"/>
      <c r="G378" s="106"/>
      <c r="H378" s="106"/>
    </row>
    <row r="379" spans="1:8" x14ac:dyDescent="0.25">
      <c r="A379" s="345">
        <v>35440</v>
      </c>
      <c r="B379" s="121" t="s">
        <v>192</v>
      </c>
      <c r="C379" s="106"/>
      <c r="D379" s="106"/>
      <c r="E379" s="106"/>
      <c r="F379" s="106"/>
      <c r="G379" s="106"/>
      <c r="H379" s="106"/>
    </row>
    <row r="380" spans="1:8" x14ac:dyDescent="0.25">
      <c r="A380" s="345">
        <v>35450</v>
      </c>
      <c r="B380" s="121" t="s">
        <v>194</v>
      </c>
      <c r="C380" s="106"/>
      <c r="D380" s="106"/>
      <c r="E380" s="106"/>
      <c r="F380" s="106"/>
      <c r="G380" s="106"/>
      <c r="H380" s="106"/>
    </row>
    <row r="381" spans="1:8" x14ac:dyDescent="0.25">
      <c r="A381" s="345">
        <v>35460</v>
      </c>
      <c r="B381" s="121" t="s">
        <v>196</v>
      </c>
      <c r="C381" s="106"/>
      <c r="D381" s="106"/>
      <c r="E381" s="106"/>
      <c r="F381" s="106"/>
      <c r="G381" s="106"/>
      <c r="H381" s="106"/>
    </row>
    <row r="382" spans="1:8" x14ac:dyDescent="0.25">
      <c r="A382" s="345">
        <v>35470</v>
      </c>
      <c r="B382" s="121" t="s">
        <v>198</v>
      </c>
      <c r="C382" s="106"/>
      <c r="D382" s="106"/>
      <c r="E382" s="106"/>
      <c r="F382" s="106"/>
      <c r="G382" s="106"/>
      <c r="H382" s="106"/>
    </row>
    <row r="383" spans="1:8" x14ac:dyDescent="0.25">
      <c r="A383" s="345">
        <v>35500</v>
      </c>
      <c r="B383" s="121" t="s">
        <v>200</v>
      </c>
      <c r="C383" s="106"/>
      <c r="D383" s="106"/>
      <c r="E383" s="106"/>
      <c r="F383" s="106"/>
      <c r="G383" s="106"/>
      <c r="H383" s="106"/>
    </row>
    <row r="384" spans="1:8" x14ac:dyDescent="0.25">
      <c r="A384" s="345">
        <v>35600</v>
      </c>
      <c r="B384" s="121" t="s">
        <v>202</v>
      </c>
      <c r="C384" s="106"/>
      <c r="D384" s="106"/>
      <c r="E384" s="106"/>
      <c r="F384" s="106"/>
      <c r="G384" s="106"/>
      <c r="H384" s="106"/>
    </row>
    <row r="385" spans="1:8" x14ac:dyDescent="0.25">
      <c r="A385" s="243">
        <v>36</v>
      </c>
      <c r="B385" s="118" t="s">
        <v>204</v>
      </c>
      <c r="C385" s="106"/>
      <c r="D385" s="106"/>
      <c r="E385" s="106"/>
      <c r="F385" s="106"/>
      <c r="G385" s="106"/>
      <c r="H385" s="106"/>
    </row>
    <row r="386" spans="1:8" x14ac:dyDescent="0.25">
      <c r="A386" s="345">
        <v>36100</v>
      </c>
      <c r="B386" s="121" t="s">
        <v>205</v>
      </c>
      <c r="C386" s="106"/>
      <c r="D386" s="106"/>
      <c r="E386" s="106"/>
      <c r="F386" s="106"/>
      <c r="G386" s="106"/>
      <c r="H386" s="106"/>
    </row>
    <row r="387" spans="1:8" x14ac:dyDescent="0.25">
      <c r="A387" s="345">
        <v>36200</v>
      </c>
      <c r="B387" s="121" t="s">
        <v>206</v>
      </c>
      <c r="C387" s="106"/>
      <c r="D387" s="106"/>
      <c r="E387" s="106"/>
      <c r="F387" s="106"/>
      <c r="G387" s="106"/>
      <c r="H387" s="106"/>
    </row>
    <row r="388" spans="1:8" x14ac:dyDescent="0.25">
      <c r="A388" s="345">
        <v>36300</v>
      </c>
      <c r="B388" s="121" t="s">
        <v>207</v>
      </c>
      <c r="C388" s="106"/>
      <c r="D388" s="106"/>
      <c r="E388" s="106"/>
      <c r="F388" s="106"/>
      <c r="G388" s="106"/>
      <c r="H388" s="106"/>
    </row>
    <row r="389" spans="1:8" x14ac:dyDescent="0.25">
      <c r="A389" s="345">
        <v>36400</v>
      </c>
      <c r="B389" s="121" t="s">
        <v>208</v>
      </c>
      <c r="C389" s="106"/>
      <c r="D389" s="106"/>
      <c r="E389" s="106"/>
      <c r="F389" s="106"/>
      <c r="G389" s="106"/>
      <c r="H389" s="106"/>
    </row>
    <row r="390" spans="1:8" x14ac:dyDescent="0.25">
      <c r="A390" s="345">
        <v>36500</v>
      </c>
      <c r="B390" s="121" t="s">
        <v>209</v>
      </c>
      <c r="C390" s="106"/>
      <c r="D390" s="106"/>
      <c r="E390" s="106"/>
      <c r="F390" s="106"/>
      <c r="G390" s="106"/>
      <c r="H390" s="106"/>
    </row>
    <row r="391" spans="1:8" x14ac:dyDescent="0.25">
      <c r="A391" s="345">
        <v>36600</v>
      </c>
      <c r="B391" s="121" t="s">
        <v>210</v>
      </c>
      <c r="C391" s="106"/>
      <c r="D391" s="106"/>
      <c r="E391" s="106"/>
      <c r="F391" s="106"/>
      <c r="G391" s="106"/>
      <c r="H391" s="106"/>
    </row>
    <row r="392" spans="1:8" x14ac:dyDescent="0.25">
      <c r="A392" s="345">
        <v>36700</v>
      </c>
      <c r="B392" s="121" t="s">
        <v>759</v>
      </c>
      <c r="C392" s="106"/>
      <c r="D392" s="106"/>
      <c r="E392" s="106"/>
      <c r="F392" s="106"/>
      <c r="G392" s="106"/>
      <c r="H392" s="106"/>
    </row>
    <row r="393" spans="1:8" x14ac:dyDescent="0.25">
      <c r="A393" s="345">
        <v>36800</v>
      </c>
      <c r="B393" s="121" t="s">
        <v>760</v>
      </c>
      <c r="C393" s="106"/>
      <c r="D393" s="106"/>
      <c r="E393" s="106"/>
      <c r="F393" s="106"/>
      <c r="G393" s="106"/>
      <c r="H393" s="106"/>
    </row>
    <row r="394" spans="1:8" x14ac:dyDescent="0.25">
      <c r="A394" s="345">
        <v>36900</v>
      </c>
      <c r="B394" s="121" t="s">
        <v>920</v>
      </c>
      <c r="C394" s="106"/>
      <c r="D394" s="106"/>
      <c r="E394" s="106"/>
      <c r="F394" s="106"/>
      <c r="G394" s="106"/>
      <c r="H394" s="106"/>
    </row>
    <row r="395" spans="1:8" x14ac:dyDescent="0.25">
      <c r="A395" s="332">
        <v>2</v>
      </c>
      <c r="B395" s="118" t="s">
        <v>211</v>
      </c>
      <c r="C395" s="106"/>
      <c r="D395" s="106"/>
      <c r="E395" s="106"/>
      <c r="F395" s="106"/>
      <c r="G395" s="106"/>
      <c r="H395" s="106"/>
    </row>
    <row r="396" spans="1:8" x14ac:dyDescent="0.25">
      <c r="A396" s="243">
        <v>37</v>
      </c>
      <c r="B396" s="118" t="s">
        <v>213</v>
      </c>
      <c r="C396" s="106"/>
      <c r="D396" s="106"/>
      <c r="E396" s="106"/>
      <c r="F396" s="106"/>
      <c r="G396" s="106"/>
      <c r="H396" s="106"/>
    </row>
    <row r="397" spans="1:8" x14ac:dyDescent="0.25">
      <c r="A397" s="332">
        <v>371</v>
      </c>
      <c r="B397" s="118" t="s">
        <v>214</v>
      </c>
      <c r="C397" s="106"/>
      <c r="D397" s="106"/>
      <c r="E397" s="106"/>
      <c r="F397" s="106"/>
      <c r="G397" s="106"/>
      <c r="H397" s="106"/>
    </row>
    <row r="398" spans="1:8" x14ac:dyDescent="0.25">
      <c r="A398" s="345">
        <v>37110</v>
      </c>
      <c r="B398" s="121" t="s">
        <v>128</v>
      </c>
      <c r="C398" s="106"/>
      <c r="D398" s="106"/>
      <c r="E398" s="106"/>
      <c r="F398" s="106"/>
      <c r="G398" s="106"/>
      <c r="H398" s="106"/>
    </row>
    <row r="399" spans="1:8" x14ac:dyDescent="0.25">
      <c r="A399" s="345">
        <v>37120</v>
      </c>
      <c r="B399" s="121" t="s">
        <v>129</v>
      </c>
      <c r="C399" s="106"/>
      <c r="D399" s="106"/>
      <c r="E399" s="106"/>
      <c r="F399" s="106"/>
      <c r="G399" s="106"/>
      <c r="H399" s="106"/>
    </row>
    <row r="400" spans="1:8" x14ac:dyDescent="0.25">
      <c r="A400" s="332">
        <v>372</v>
      </c>
      <c r="B400" s="118" t="s">
        <v>144</v>
      </c>
      <c r="C400" s="106"/>
      <c r="D400" s="106"/>
      <c r="E400" s="106"/>
      <c r="F400" s="106"/>
      <c r="G400" s="106"/>
      <c r="H400" s="106"/>
    </row>
    <row r="401" spans="1:8" x14ac:dyDescent="0.25">
      <c r="A401" s="345">
        <v>37210</v>
      </c>
      <c r="B401" s="121" t="s">
        <v>128</v>
      </c>
      <c r="C401" s="106"/>
      <c r="D401" s="106"/>
      <c r="E401" s="106"/>
      <c r="F401" s="106"/>
      <c r="G401" s="106"/>
      <c r="H401" s="106"/>
    </row>
    <row r="402" spans="1:8" x14ac:dyDescent="0.25">
      <c r="A402" s="345">
        <v>37220</v>
      </c>
      <c r="B402" s="121" t="s">
        <v>129</v>
      </c>
      <c r="C402" s="106"/>
      <c r="D402" s="106"/>
      <c r="E402" s="106"/>
      <c r="F402" s="106"/>
      <c r="G402" s="106"/>
      <c r="H402" s="106"/>
    </row>
    <row r="403" spans="1:8" x14ac:dyDescent="0.25">
      <c r="A403" s="332">
        <v>373</v>
      </c>
      <c r="B403" s="118" t="s">
        <v>215</v>
      </c>
      <c r="C403" s="106"/>
      <c r="D403" s="106"/>
      <c r="E403" s="106"/>
      <c r="F403" s="106"/>
      <c r="G403" s="106"/>
      <c r="H403" s="106"/>
    </row>
    <row r="404" spans="1:8" x14ac:dyDescent="0.25">
      <c r="A404" s="332">
        <v>3731</v>
      </c>
      <c r="B404" s="118" t="s">
        <v>155</v>
      </c>
      <c r="C404" s="106"/>
      <c r="D404" s="106"/>
      <c r="E404" s="106"/>
      <c r="F404" s="106"/>
      <c r="G404" s="106"/>
      <c r="H404" s="106"/>
    </row>
    <row r="405" spans="1:8" x14ac:dyDescent="0.25">
      <c r="A405" s="346">
        <v>37311</v>
      </c>
      <c r="B405" s="121" t="s">
        <v>156</v>
      </c>
      <c r="C405" s="106"/>
      <c r="D405" s="106"/>
      <c r="E405" s="106"/>
      <c r="F405" s="106"/>
      <c r="G405" s="106"/>
      <c r="H405" s="106"/>
    </row>
    <row r="406" spans="1:8" x14ac:dyDescent="0.25">
      <c r="A406" s="345">
        <v>37312</v>
      </c>
      <c r="B406" s="121" t="s">
        <v>157</v>
      </c>
      <c r="C406" s="106"/>
      <c r="D406" s="106"/>
      <c r="E406" s="106"/>
      <c r="F406" s="106"/>
      <c r="G406" s="106"/>
      <c r="H406" s="106"/>
    </row>
    <row r="407" spans="1:8" x14ac:dyDescent="0.25">
      <c r="A407" s="345">
        <v>37313</v>
      </c>
      <c r="B407" s="121" t="s">
        <v>158</v>
      </c>
      <c r="C407" s="106"/>
      <c r="D407" s="106"/>
      <c r="E407" s="106"/>
      <c r="F407" s="106"/>
      <c r="G407" s="106"/>
      <c r="H407" s="106"/>
    </row>
    <row r="408" spans="1:8" x14ac:dyDescent="0.25">
      <c r="A408" s="345">
        <v>37314</v>
      </c>
      <c r="B408" s="121" t="s">
        <v>159</v>
      </c>
      <c r="C408" s="106"/>
      <c r="D408" s="106"/>
      <c r="E408" s="106"/>
      <c r="F408" s="106"/>
      <c r="G408" s="106"/>
      <c r="H408" s="106"/>
    </row>
    <row r="409" spans="1:8" x14ac:dyDescent="0.25">
      <c r="A409" s="345">
        <v>37315</v>
      </c>
      <c r="B409" s="121" t="s">
        <v>160</v>
      </c>
      <c r="C409" s="106"/>
      <c r="D409" s="106"/>
      <c r="E409" s="106"/>
      <c r="F409" s="106"/>
      <c r="G409" s="106"/>
      <c r="H409" s="106"/>
    </row>
    <row r="410" spans="1:8" x14ac:dyDescent="0.25">
      <c r="A410" s="332">
        <v>3732</v>
      </c>
      <c r="B410" s="253" t="s">
        <v>753</v>
      </c>
      <c r="C410" s="106"/>
      <c r="D410" s="106"/>
      <c r="E410" s="106"/>
      <c r="F410" s="106"/>
      <c r="G410" s="106"/>
      <c r="H410" s="106"/>
    </row>
    <row r="411" spans="1:8" x14ac:dyDescent="0.25">
      <c r="A411" s="346">
        <v>37321</v>
      </c>
      <c r="B411" s="121" t="s">
        <v>156</v>
      </c>
      <c r="C411" s="106"/>
      <c r="D411" s="106"/>
      <c r="E411" s="106"/>
      <c r="F411" s="106"/>
      <c r="G411" s="106"/>
      <c r="H411" s="106"/>
    </row>
    <row r="412" spans="1:8" x14ac:dyDescent="0.25">
      <c r="A412" s="346">
        <v>37323</v>
      </c>
      <c r="B412" s="121" t="s">
        <v>159</v>
      </c>
      <c r="C412" s="106"/>
      <c r="D412" s="106"/>
      <c r="E412" s="106"/>
      <c r="F412" s="106"/>
      <c r="G412" s="106"/>
      <c r="H412" s="106"/>
    </row>
    <row r="413" spans="1:8" x14ac:dyDescent="0.25">
      <c r="A413" s="346">
        <v>37324</v>
      </c>
      <c r="B413" s="121" t="s">
        <v>160</v>
      </c>
      <c r="C413" s="106"/>
      <c r="D413" s="106"/>
      <c r="E413" s="106"/>
      <c r="F413" s="106"/>
      <c r="G413" s="106"/>
      <c r="H413" s="106"/>
    </row>
    <row r="414" spans="1:8" x14ac:dyDescent="0.25">
      <c r="A414" s="346">
        <v>37330</v>
      </c>
      <c r="B414" s="121" t="s">
        <v>216</v>
      </c>
      <c r="C414" s="106"/>
      <c r="D414" s="106"/>
      <c r="E414" s="106"/>
      <c r="F414" s="106"/>
      <c r="G414" s="106"/>
      <c r="H414" s="106"/>
    </row>
    <row r="415" spans="1:8" x14ac:dyDescent="0.25">
      <c r="A415" s="243">
        <v>39</v>
      </c>
      <c r="B415" s="118" t="s">
        <v>217</v>
      </c>
      <c r="C415" s="106"/>
      <c r="D415" s="106"/>
      <c r="E415" s="106"/>
      <c r="F415" s="106"/>
      <c r="G415" s="106"/>
      <c r="H415" s="106"/>
    </row>
    <row r="416" spans="1:8" x14ac:dyDescent="0.25">
      <c r="A416" s="345">
        <v>391</v>
      </c>
      <c r="B416" s="224" t="s">
        <v>218</v>
      </c>
      <c r="C416" s="106"/>
      <c r="D416" s="106"/>
      <c r="E416" s="106"/>
      <c r="F416" s="106"/>
      <c r="G416" s="106"/>
      <c r="H416" s="106"/>
    </row>
    <row r="417" spans="1:8" x14ac:dyDescent="0.25">
      <c r="A417" s="332">
        <v>392</v>
      </c>
      <c r="B417" s="118" t="s">
        <v>219</v>
      </c>
      <c r="C417" s="106"/>
      <c r="D417" s="106"/>
      <c r="E417" s="106"/>
      <c r="F417" s="106"/>
      <c r="G417" s="106"/>
      <c r="H417" s="106"/>
    </row>
    <row r="418" spans="1:8" x14ac:dyDescent="0.25">
      <c r="A418" s="345">
        <v>39201</v>
      </c>
      <c r="B418" s="121" t="s">
        <v>221</v>
      </c>
      <c r="C418" s="106"/>
      <c r="D418" s="106"/>
      <c r="E418" s="106"/>
      <c r="F418" s="106"/>
      <c r="G418" s="106"/>
      <c r="H418" s="106"/>
    </row>
    <row r="419" spans="1:8" x14ac:dyDescent="0.25">
      <c r="A419" s="345">
        <v>39202</v>
      </c>
      <c r="B419" s="121" t="s">
        <v>222</v>
      </c>
      <c r="C419" s="106"/>
      <c r="D419" s="106"/>
      <c r="E419" s="106"/>
      <c r="F419" s="106"/>
      <c r="G419" s="106"/>
      <c r="H419" s="106"/>
    </row>
    <row r="420" spans="1:8" x14ac:dyDescent="0.25">
      <c r="A420" s="345">
        <v>39203</v>
      </c>
      <c r="B420" s="121" t="s">
        <v>224</v>
      </c>
      <c r="C420" s="106"/>
      <c r="D420" s="106"/>
      <c r="E420" s="106"/>
      <c r="F420" s="106"/>
      <c r="G420" s="106"/>
      <c r="H420" s="106"/>
    </row>
    <row r="421" spans="1:8" x14ac:dyDescent="0.25">
      <c r="A421" s="345">
        <v>39204</v>
      </c>
      <c r="B421" s="121" t="s">
        <v>222</v>
      </c>
      <c r="C421" s="106"/>
      <c r="D421" s="106"/>
      <c r="E421" s="106"/>
      <c r="F421" s="106"/>
      <c r="G421" s="106"/>
      <c r="H421" s="106"/>
    </row>
    <row r="422" spans="1:8" x14ac:dyDescent="0.25">
      <c r="A422" s="345">
        <v>39205</v>
      </c>
      <c r="B422" s="121" t="s">
        <v>801</v>
      </c>
      <c r="C422" s="106"/>
      <c r="D422" s="106"/>
      <c r="E422" s="106"/>
      <c r="F422" s="106"/>
      <c r="G422" s="106"/>
      <c r="H422" s="106"/>
    </row>
    <row r="423" spans="1:8" x14ac:dyDescent="0.25">
      <c r="A423" s="345">
        <v>39206</v>
      </c>
      <c r="B423" s="121" t="s">
        <v>222</v>
      </c>
      <c r="C423" s="106"/>
      <c r="D423" s="106"/>
      <c r="E423" s="106"/>
      <c r="F423" s="106"/>
      <c r="G423" s="106"/>
      <c r="H423" s="106"/>
    </row>
    <row r="424" spans="1:8" x14ac:dyDescent="0.25">
      <c r="A424" s="345">
        <v>39207</v>
      </c>
      <c r="B424" s="121" t="s">
        <v>227</v>
      </c>
      <c r="C424" s="106"/>
      <c r="D424" s="106"/>
      <c r="E424" s="106"/>
      <c r="F424" s="106"/>
      <c r="G424" s="106"/>
      <c r="H424" s="106"/>
    </row>
    <row r="425" spans="1:8" x14ac:dyDescent="0.25">
      <c r="A425" s="345">
        <v>39208</v>
      </c>
      <c r="B425" s="121" t="s">
        <v>222</v>
      </c>
      <c r="C425" s="106"/>
      <c r="D425" s="106"/>
      <c r="E425" s="106"/>
      <c r="F425" s="106"/>
      <c r="G425" s="106"/>
      <c r="H425" s="106"/>
    </row>
    <row r="426" spans="1:8" x14ac:dyDescent="0.25">
      <c r="A426" s="345">
        <v>39209</v>
      </c>
      <c r="B426" s="121" t="s">
        <v>229</v>
      </c>
      <c r="C426" s="106"/>
      <c r="D426" s="106"/>
      <c r="E426" s="106"/>
      <c r="F426" s="106"/>
      <c r="G426" s="106"/>
      <c r="H426" s="106"/>
    </row>
    <row r="427" spans="1:8" x14ac:dyDescent="0.25">
      <c r="A427" s="345">
        <v>39210</v>
      </c>
      <c r="B427" s="121" t="s">
        <v>222</v>
      </c>
      <c r="C427" s="106"/>
      <c r="D427" s="106"/>
      <c r="E427" s="106"/>
      <c r="F427" s="106"/>
      <c r="G427" s="106"/>
      <c r="H427" s="106"/>
    </row>
    <row r="428" spans="1:8" x14ac:dyDescent="0.25">
      <c r="A428" s="345">
        <v>39211</v>
      </c>
      <c r="B428" s="121" t="s">
        <v>231</v>
      </c>
      <c r="C428" s="106"/>
      <c r="D428" s="106"/>
      <c r="E428" s="106"/>
      <c r="F428" s="106"/>
      <c r="G428" s="106"/>
      <c r="H428" s="106"/>
    </row>
    <row r="429" spans="1:8" x14ac:dyDescent="0.25">
      <c r="A429" s="345">
        <v>39212</v>
      </c>
      <c r="B429" s="121" t="s">
        <v>222</v>
      </c>
      <c r="C429" s="106"/>
      <c r="D429" s="106"/>
      <c r="E429" s="106"/>
      <c r="F429" s="106"/>
      <c r="G429" s="106"/>
      <c r="H429" s="106"/>
    </row>
    <row r="430" spans="1:8" x14ac:dyDescent="0.25">
      <c r="A430" s="345">
        <v>39213</v>
      </c>
      <c r="B430" s="121" t="s">
        <v>233</v>
      </c>
      <c r="C430" s="106"/>
      <c r="D430" s="106"/>
      <c r="E430" s="106"/>
      <c r="F430" s="106"/>
      <c r="G430" s="106"/>
      <c r="H430" s="106"/>
    </row>
    <row r="431" spans="1:8" x14ac:dyDescent="0.25">
      <c r="A431" s="345">
        <v>39214</v>
      </c>
      <c r="B431" s="121" t="s">
        <v>235</v>
      </c>
      <c r="C431" s="106"/>
      <c r="D431" s="106"/>
      <c r="E431" s="106"/>
      <c r="F431" s="106"/>
      <c r="G431" s="106"/>
      <c r="H431" s="106"/>
    </row>
    <row r="432" spans="1:8" x14ac:dyDescent="0.25">
      <c r="A432" s="345">
        <v>39215</v>
      </c>
      <c r="B432" s="121" t="s">
        <v>222</v>
      </c>
      <c r="C432" s="106"/>
      <c r="D432" s="106"/>
      <c r="E432" s="106"/>
      <c r="F432" s="106"/>
      <c r="G432" s="106"/>
      <c r="H432" s="106"/>
    </row>
    <row r="433" spans="1:8" x14ac:dyDescent="0.25">
      <c r="A433" s="345">
        <v>39216</v>
      </c>
      <c r="B433" s="121" t="s">
        <v>237</v>
      </c>
      <c r="C433" s="106"/>
      <c r="D433" s="106"/>
      <c r="E433" s="106"/>
      <c r="F433" s="106"/>
      <c r="G433" s="106"/>
      <c r="H433" s="106"/>
    </row>
    <row r="434" spans="1:8" x14ac:dyDescent="0.25">
      <c r="A434" s="345">
        <v>39217</v>
      </c>
      <c r="B434" s="121" t="s">
        <v>239</v>
      </c>
      <c r="C434" s="106"/>
      <c r="D434" s="106"/>
      <c r="E434" s="106"/>
      <c r="F434" s="106"/>
      <c r="G434" s="106"/>
      <c r="H434" s="106"/>
    </row>
    <row r="435" spans="1:8" x14ac:dyDescent="0.25">
      <c r="A435" s="332">
        <v>393</v>
      </c>
      <c r="B435" s="118" t="s">
        <v>240</v>
      </c>
      <c r="C435" s="106"/>
      <c r="D435" s="106"/>
      <c r="E435" s="106"/>
      <c r="F435" s="106"/>
      <c r="G435" s="106"/>
      <c r="H435" s="106"/>
    </row>
    <row r="436" spans="1:8" x14ac:dyDescent="0.25">
      <c r="A436" s="345">
        <v>39301</v>
      </c>
      <c r="B436" s="121" t="s">
        <v>242</v>
      </c>
      <c r="C436" s="106"/>
      <c r="D436" s="106"/>
      <c r="E436" s="106"/>
      <c r="F436" s="106"/>
      <c r="G436" s="106"/>
      <c r="H436" s="106"/>
    </row>
    <row r="437" spans="1:8" x14ac:dyDescent="0.25">
      <c r="A437" s="345">
        <v>39302</v>
      </c>
      <c r="B437" s="121" t="s">
        <v>222</v>
      </c>
      <c r="C437" s="106"/>
      <c r="D437" s="106"/>
      <c r="E437" s="106"/>
      <c r="F437" s="106"/>
      <c r="G437" s="106"/>
      <c r="H437" s="106"/>
    </row>
    <row r="438" spans="1:8" x14ac:dyDescent="0.25">
      <c r="A438" s="345">
        <v>39303</v>
      </c>
      <c r="B438" s="121" t="s">
        <v>244</v>
      </c>
      <c r="C438" s="106"/>
      <c r="D438" s="106"/>
      <c r="E438" s="106"/>
      <c r="F438" s="106"/>
      <c r="G438" s="106"/>
      <c r="H438" s="106"/>
    </row>
    <row r="439" spans="1:8" x14ac:dyDescent="0.25">
      <c r="A439" s="345">
        <v>39304</v>
      </c>
      <c r="B439" s="121" t="s">
        <v>222</v>
      </c>
      <c r="C439" s="106"/>
      <c r="D439" s="106"/>
      <c r="E439" s="106"/>
      <c r="F439" s="106"/>
      <c r="G439" s="106"/>
      <c r="H439" s="106"/>
    </row>
    <row r="440" spans="1:8" x14ac:dyDescent="0.25">
      <c r="A440" s="243">
        <v>394</v>
      </c>
      <c r="B440" s="153" t="s">
        <v>815</v>
      </c>
      <c r="C440" s="106"/>
      <c r="D440" s="106"/>
      <c r="E440" s="106"/>
      <c r="F440" s="106"/>
      <c r="G440" s="106"/>
      <c r="H440" s="106"/>
    </row>
    <row r="441" spans="1:8" x14ac:dyDescent="0.25">
      <c r="A441" s="346">
        <v>39401</v>
      </c>
      <c r="B441" s="157" t="s">
        <v>816</v>
      </c>
      <c r="C441" s="106"/>
      <c r="D441" s="106"/>
      <c r="E441" s="106"/>
      <c r="F441" s="106"/>
      <c r="G441" s="106"/>
      <c r="H441" s="106"/>
    </row>
    <row r="442" spans="1:8" x14ac:dyDescent="0.25">
      <c r="A442" s="346">
        <v>39402</v>
      </c>
      <c r="B442" s="157" t="s">
        <v>817</v>
      </c>
      <c r="C442" s="106"/>
      <c r="D442" s="106"/>
      <c r="E442" s="106"/>
      <c r="F442" s="106"/>
      <c r="G442" s="106"/>
      <c r="H442" s="106"/>
    </row>
    <row r="443" spans="1:8" x14ac:dyDescent="0.25">
      <c r="A443" s="346">
        <v>39403</v>
      </c>
      <c r="B443" s="157" t="s">
        <v>818</v>
      </c>
      <c r="C443" s="106"/>
      <c r="D443" s="106"/>
      <c r="E443" s="106"/>
      <c r="F443" s="106"/>
      <c r="G443" s="106"/>
      <c r="H443" s="106"/>
    </row>
    <row r="444" spans="1:8" x14ac:dyDescent="0.25">
      <c r="A444" s="346">
        <v>39404</v>
      </c>
      <c r="B444" s="157" t="s">
        <v>819</v>
      </c>
      <c r="C444" s="106"/>
      <c r="D444" s="106"/>
      <c r="E444" s="106"/>
      <c r="F444" s="106"/>
      <c r="G444" s="106"/>
      <c r="H444" s="106"/>
    </row>
    <row r="445" spans="1:8" x14ac:dyDescent="0.25">
      <c r="A445" s="346">
        <v>39405</v>
      </c>
      <c r="B445" s="157" t="s">
        <v>820</v>
      </c>
      <c r="C445" s="106"/>
      <c r="D445" s="106"/>
      <c r="E445" s="106"/>
      <c r="F445" s="106"/>
      <c r="G445" s="106"/>
      <c r="H445" s="106"/>
    </row>
    <row r="446" spans="1:8" x14ac:dyDescent="0.25">
      <c r="A446" s="332">
        <v>3</v>
      </c>
      <c r="B446" s="118" t="s">
        <v>1337</v>
      </c>
      <c r="C446" s="106"/>
      <c r="D446" s="106"/>
      <c r="E446" s="106"/>
      <c r="F446" s="106"/>
      <c r="G446" s="106"/>
      <c r="H446" s="106"/>
    </row>
    <row r="447" spans="1:8" x14ac:dyDescent="0.25">
      <c r="A447" s="332">
        <v>4</v>
      </c>
      <c r="B447" s="118" t="s">
        <v>246</v>
      </c>
      <c r="C447" s="106"/>
      <c r="D447" s="106"/>
      <c r="E447" s="106"/>
      <c r="F447" s="106"/>
      <c r="G447" s="106"/>
      <c r="H447" s="106"/>
    </row>
    <row r="448" spans="1:8" x14ac:dyDescent="0.25">
      <c r="A448" s="243">
        <v>41</v>
      </c>
      <c r="B448" s="118" t="s">
        <v>247</v>
      </c>
      <c r="C448" s="106"/>
      <c r="D448" s="106"/>
      <c r="E448" s="106"/>
      <c r="F448" s="106"/>
      <c r="G448" s="106"/>
      <c r="H448" s="106"/>
    </row>
    <row r="449" spans="1:8" x14ac:dyDescent="0.25">
      <c r="A449" s="332">
        <v>411</v>
      </c>
      <c r="B449" s="118" t="s">
        <v>248</v>
      </c>
      <c r="C449" s="106"/>
      <c r="D449" s="106"/>
      <c r="E449" s="106"/>
      <c r="F449" s="106"/>
      <c r="G449" s="106"/>
      <c r="H449" s="106"/>
    </row>
    <row r="450" spans="1:8" x14ac:dyDescent="0.25">
      <c r="A450" s="332">
        <v>4111</v>
      </c>
      <c r="B450" s="118" t="s">
        <v>132</v>
      </c>
      <c r="C450" s="106"/>
      <c r="D450" s="106"/>
      <c r="E450" s="106"/>
      <c r="F450" s="106"/>
      <c r="G450" s="106"/>
      <c r="H450" s="106"/>
    </row>
    <row r="451" spans="1:8" x14ac:dyDescent="0.25">
      <c r="A451" s="345">
        <v>41111</v>
      </c>
      <c r="B451" s="121" t="s">
        <v>249</v>
      </c>
      <c r="C451" s="106"/>
      <c r="D451" s="106"/>
      <c r="E451" s="106"/>
      <c r="F451" s="106"/>
      <c r="G451" s="106"/>
      <c r="H451" s="106"/>
    </row>
    <row r="452" spans="1:8" x14ac:dyDescent="0.25">
      <c r="A452" s="345">
        <v>41112</v>
      </c>
      <c r="B452" s="121" t="s">
        <v>250</v>
      </c>
      <c r="C452" s="106"/>
      <c r="D452" s="106"/>
      <c r="E452" s="106"/>
      <c r="F452" s="106"/>
      <c r="G452" s="106"/>
      <c r="H452" s="106"/>
    </row>
    <row r="453" spans="1:8" x14ac:dyDescent="0.25">
      <c r="A453" s="345">
        <v>41113</v>
      </c>
      <c r="B453" s="121" t="s">
        <v>251</v>
      </c>
      <c r="C453" s="106"/>
      <c r="D453" s="106"/>
      <c r="E453" s="106"/>
      <c r="F453" s="106"/>
      <c r="G453" s="106"/>
      <c r="H453" s="106"/>
    </row>
    <row r="454" spans="1:8" x14ac:dyDescent="0.25">
      <c r="A454" s="332">
        <v>4112</v>
      </c>
      <c r="B454" s="118" t="s">
        <v>138</v>
      </c>
      <c r="C454" s="106"/>
      <c r="D454" s="106"/>
      <c r="E454" s="106"/>
      <c r="F454" s="106"/>
      <c r="G454" s="106"/>
      <c r="H454" s="106"/>
    </row>
    <row r="455" spans="1:8" x14ac:dyDescent="0.25">
      <c r="A455" s="345">
        <v>41121</v>
      </c>
      <c r="B455" s="121" t="s">
        <v>249</v>
      </c>
      <c r="C455" s="106"/>
      <c r="D455" s="106"/>
      <c r="E455" s="106"/>
      <c r="F455" s="106"/>
      <c r="G455" s="106"/>
      <c r="H455" s="106"/>
    </row>
    <row r="456" spans="1:8" x14ac:dyDescent="0.25">
      <c r="A456" s="345">
        <v>41122</v>
      </c>
      <c r="B456" s="121" t="s">
        <v>250</v>
      </c>
      <c r="C456" s="106"/>
      <c r="D456" s="106"/>
      <c r="E456" s="106"/>
      <c r="F456" s="106"/>
      <c r="G456" s="106"/>
      <c r="H456" s="106"/>
    </row>
    <row r="457" spans="1:8" x14ac:dyDescent="0.25">
      <c r="A457" s="345">
        <v>41123</v>
      </c>
      <c r="B457" s="121" t="s">
        <v>251</v>
      </c>
      <c r="C457" s="106"/>
      <c r="D457" s="106"/>
      <c r="E457" s="106"/>
      <c r="F457" s="106"/>
      <c r="G457" s="106"/>
      <c r="H457" s="106"/>
    </row>
    <row r="458" spans="1:8" x14ac:dyDescent="0.25">
      <c r="A458" s="332">
        <v>412</v>
      </c>
      <c r="B458" s="118" t="s">
        <v>252</v>
      </c>
      <c r="C458" s="106"/>
      <c r="D458" s="106"/>
      <c r="E458" s="106"/>
      <c r="F458" s="106"/>
      <c r="G458" s="106"/>
      <c r="H458" s="106"/>
    </row>
    <row r="459" spans="1:8" x14ac:dyDescent="0.25">
      <c r="A459" s="332">
        <v>4121</v>
      </c>
      <c r="B459" s="118" t="s">
        <v>132</v>
      </c>
      <c r="C459" s="106"/>
      <c r="D459" s="106"/>
      <c r="E459" s="106"/>
      <c r="F459" s="106"/>
      <c r="G459" s="106"/>
      <c r="H459" s="106"/>
    </row>
    <row r="460" spans="1:8" x14ac:dyDescent="0.25">
      <c r="A460" s="345">
        <v>41211</v>
      </c>
      <c r="B460" s="121" t="s">
        <v>253</v>
      </c>
      <c r="C460" s="106"/>
      <c r="D460" s="106"/>
      <c r="E460" s="106"/>
      <c r="F460" s="106"/>
      <c r="G460" s="106"/>
      <c r="H460" s="106"/>
    </row>
    <row r="461" spans="1:8" x14ac:dyDescent="0.25">
      <c r="A461" s="345">
        <v>41212</v>
      </c>
      <c r="B461" s="121" t="s">
        <v>157</v>
      </c>
      <c r="C461" s="106"/>
      <c r="D461" s="106"/>
      <c r="E461" s="106"/>
      <c r="F461" s="106"/>
      <c r="G461" s="106"/>
      <c r="H461" s="106"/>
    </row>
    <row r="462" spans="1:8" x14ac:dyDescent="0.25">
      <c r="A462" s="345">
        <v>41213</v>
      </c>
      <c r="B462" s="121" t="s">
        <v>254</v>
      </c>
      <c r="C462" s="106"/>
      <c r="D462" s="106"/>
      <c r="E462" s="106"/>
      <c r="F462" s="106"/>
      <c r="G462" s="106"/>
      <c r="H462" s="106"/>
    </row>
    <row r="463" spans="1:8" x14ac:dyDescent="0.25">
      <c r="A463" s="345">
        <v>41214</v>
      </c>
      <c r="B463" s="121" t="s">
        <v>255</v>
      </c>
      <c r="C463" s="106"/>
      <c r="D463" s="106"/>
      <c r="E463" s="106"/>
      <c r="F463" s="106"/>
      <c r="G463" s="106"/>
      <c r="H463" s="106"/>
    </row>
    <row r="464" spans="1:8" x14ac:dyDescent="0.25">
      <c r="A464" s="345">
        <v>41215</v>
      </c>
      <c r="B464" s="121" t="s">
        <v>256</v>
      </c>
      <c r="C464" s="106"/>
      <c r="D464" s="106"/>
      <c r="E464" s="106"/>
      <c r="F464" s="106"/>
      <c r="G464" s="106"/>
      <c r="H464" s="106"/>
    </row>
    <row r="465" spans="1:8" x14ac:dyDescent="0.25">
      <c r="A465" s="345">
        <v>41216</v>
      </c>
      <c r="B465" s="121" t="s">
        <v>257</v>
      </c>
      <c r="C465" s="106"/>
      <c r="D465" s="106"/>
      <c r="E465" s="106"/>
      <c r="F465" s="106"/>
      <c r="G465" s="106"/>
      <c r="H465" s="106"/>
    </row>
    <row r="466" spans="1:8" x14ac:dyDescent="0.25">
      <c r="A466" s="345">
        <v>41217</v>
      </c>
      <c r="B466" s="121" t="s">
        <v>258</v>
      </c>
      <c r="C466" s="106"/>
      <c r="D466" s="106"/>
      <c r="E466" s="106"/>
      <c r="F466" s="106"/>
      <c r="G466" s="106"/>
      <c r="H466" s="106"/>
    </row>
    <row r="467" spans="1:8" x14ac:dyDescent="0.25">
      <c r="A467" s="332">
        <v>4122</v>
      </c>
      <c r="B467" s="118" t="s">
        <v>138</v>
      </c>
      <c r="C467" s="106"/>
      <c r="D467" s="106"/>
      <c r="E467" s="106"/>
      <c r="F467" s="106"/>
      <c r="G467" s="106"/>
      <c r="H467" s="106"/>
    </row>
    <row r="468" spans="1:8" x14ac:dyDescent="0.25">
      <c r="A468" s="345">
        <v>41221</v>
      </c>
      <c r="B468" s="121" t="s">
        <v>259</v>
      </c>
      <c r="C468" s="106"/>
      <c r="D468" s="106"/>
      <c r="E468" s="106"/>
      <c r="F468" s="106"/>
      <c r="G468" s="106"/>
      <c r="H468" s="106"/>
    </row>
    <row r="469" spans="1:8" x14ac:dyDescent="0.25">
      <c r="A469" s="345">
        <v>41222</v>
      </c>
      <c r="B469" s="121" t="s">
        <v>260</v>
      </c>
      <c r="C469" s="106"/>
      <c r="D469" s="106"/>
      <c r="E469" s="106"/>
      <c r="F469" s="106"/>
      <c r="G469" s="106"/>
      <c r="H469" s="106"/>
    </row>
    <row r="470" spans="1:8" x14ac:dyDescent="0.25">
      <c r="A470" s="345">
        <v>41223</v>
      </c>
      <c r="B470" s="121" t="s">
        <v>261</v>
      </c>
      <c r="C470" s="106"/>
      <c r="D470" s="106"/>
      <c r="E470" s="106"/>
      <c r="F470" s="106"/>
      <c r="G470" s="106"/>
      <c r="H470" s="106"/>
    </row>
    <row r="471" spans="1:8" x14ac:dyDescent="0.25">
      <c r="A471" s="345">
        <v>41224</v>
      </c>
      <c r="B471" s="121" t="s">
        <v>262</v>
      </c>
      <c r="C471" s="106"/>
      <c r="D471" s="106"/>
      <c r="E471" s="106"/>
      <c r="F471" s="106"/>
      <c r="G471" s="106"/>
      <c r="H471" s="106"/>
    </row>
    <row r="472" spans="1:8" x14ac:dyDescent="0.25">
      <c r="A472" s="345">
        <v>41225</v>
      </c>
      <c r="B472" s="157" t="s">
        <v>814</v>
      </c>
      <c r="C472" s="106"/>
      <c r="D472" s="106"/>
      <c r="E472" s="106"/>
      <c r="F472" s="106"/>
      <c r="G472" s="106"/>
      <c r="H472" s="106"/>
    </row>
    <row r="473" spans="1:8" x14ac:dyDescent="0.25">
      <c r="A473" s="332">
        <v>413</v>
      </c>
      <c r="B473" s="118" t="s">
        <v>265</v>
      </c>
      <c r="C473" s="106"/>
      <c r="D473" s="106"/>
      <c r="E473" s="106"/>
      <c r="F473" s="106"/>
      <c r="G473" s="106"/>
      <c r="H473" s="106"/>
    </row>
    <row r="474" spans="1:8" x14ac:dyDescent="0.25">
      <c r="A474" s="346">
        <v>41310</v>
      </c>
      <c r="B474" s="121" t="s">
        <v>266</v>
      </c>
      <c r="C474" s="106"/>
      <c r="D474" s="106"/>
      <c r="E474" s="106"/>
      <c r="F474" s="106"/>
      <c r="G474" s="106"/>
      <c r="H474" s="106"/>
    </row>
    <row r="475" spans="1:8" x14ac:dyDescent="0.25">
      <c r="A475" s="359">
        <v>413101</v>
      </c>
      <c r="B475" s="254" t="s">
        <v>691</v>
      </c>
      <c r="C475" s="106"/>
      <c r="D475" s="106"/>
      <c r="E475" s="106"/>
      <c r="F475" s="106"/>
      <c r="G475" s="106"/>
      <c r="H475" s="106"/>
    </row>
    <row r="476" spans="1:8" x14ac:dyDescent="0.25">
      <c r="A476" s="359">
        <v>413102</v>
      </c>
      <c r="B476" s="254" t="s">
        <v>692</v>
      </c>
      <c r="C476" s="106"/>
      <c r="D476" s="106"/>
      <c r="E476" s="106"/>
      <c r="F476" s="106"/>
      <c r="G476" s="106"/>
      <c r="H476" s="106"/>
    </row>
    <row r="477" spans="1:8" x14ac:dyDescent="0.25">
      <c r="A477" s="359">
        <v>413103</v>
      </c>
      <c r="B477" s="254" t="s">
        <v>693</v>
      </c>
      <c r="C477" s="106"/>
      <c r="D477" s="106"/>
      <c r="E477" s="106"/>
      <c r="F477" s="106"/>
      <c r="G477" s="106"/>
      <c r="H477" s="106"/>
    </row>
    <row r="478" spans="1:8" x14ac:dyDescent="0.25">
      <c r="A478" s="359">
        <v>413104</v>
      </c>
      <c r="B478" s="254" t="s">
        <v>694</v>
      </c>
      <c r="C478" s="106"/>
      <c r="D478" s="106"/>
      <c r="E478" s="106"/>
      <c r="F478" s="106"/>
      <c r="G478" s="106"/>
      <c r="H478" s="106"/>
    </row>
    <row r="479" spans="1:8" x14ac:dyDescent="0.25">
      <c r="A479" s="345">
        <v>41320</v>
      </c>
      <c r="B479" s="121" t="s">
        <v>267</v>
      </c>
      <c r="C479" s="106"/>
      <c r="D479" s="106"/>
      <c r="E479" s="106"/>
      <c r="F479" s="106"/>
      <c r="G479" s="106"/>
      <c r="H479" s="106"/>
    </row>
    <row r="480" spans="1:8" x14ac:dyDescent="0.25">
      <c r="A480" s="341">
        <v>413201</v>
      </c>
      <c r="B480" s="157" t="s">
        <v>695</v>
      </c>
      <c r="C480" s="106"/>
      <c r="D480" s="106"/>
      <c r="E480" s="106"/>
      <c r="F480" s="106"/>
      <c r="G480" s="106"/>
      <c r="H480" s="106"/>
    </row>
    <row r="481" spans="1:8" x14ac:dyDescent="0.25">
      <c r="A481" s="341">
        <v>413202</v>
      </c>
      <c r="B481" s="157" t="s">
        <v>696</v>
      </c>
      <c r="C481" s="106"/>
      <c r="D481" s="106"/>
      <c r="E481" s="106"/>
      <c r="F481" s="106"/>
      <c r="G481" s="106"/>
      <c r="H481" s="106"/>
    </row>
    <row r="482" spans="1:8" x14ac:dyDescent="0.25">
      <c r="A482" s="341">
        <v>413203</v>
      </c>
      <c r="B482" s="157" t="s">
        <v>697</v>
      </c>
      <c r="C482" s="106"/>
      <c r="D482" s="106"/>
      <c r="E482" s="106"/>
      <c r="F482" s="106"/>
      <c r="G482" s="106"/>
      <c r="H482" s="106"/>
    </row>
    <row r="483" spans="1:8" x14ac:dyDescent="0.25">
      <c r="A483" s="341">
        <v>413204</v>
      </c>
      <c r="B483" s="157" t="s">
        <v>698</v>
      </c>
      <c r="C483" s="106"/>
      <c r="D483" s="106"/>
      <c r="E483" s="106"/>
      <c r="F483" s="106"/>
      <c r="G483" s="106"/>
      <c r="H483" s="106"/>
    </row>
    <row r="484" spans="1:8" x14ac:dyDescent="0.25">
      <c r="A484" s="341">
        <v>413205</v>
      </c>
      <c r="B484" s="157" t="s">
        <v>699</v>
      </c>
      <c r="C484" s="106"/>
      <c r="D484" s="106"/>
      <c r="E484" s="106"/>
      <c r="F484" s="106"/>
      <c r="G484" s="106"/>
      <c r="H484" s="106"/>
    </row>
    <row r="485" spans="1:8" x14ac:dyDescent="0.25">
      <c r="A485" s="341">
        <v>413206</v>
      </c>
      <c r="B485" s="157" t="s">
        <v>700</v>
      </c>
      <c r="C485" s="106"/>
      <c r="D485" s="106"/>
      <c r="E485" s="106"/>
      <c r="F485" s="106"/>
      <c r="G485" s="106"/>
      <c r="H485" s="106"/>
    </row>
    <row r="486" spans="1:8" x14ac:dyDescent="0.25">
      <c r="A486" s="341">
        <v>413207</v>
      </c>
      <c r="B486" s="157" t="s">
        <v>701</v>
      </c>
      <c r="C486" s="106"/>
      <c r="D486" s="106"/>
      <c r="E486" s="106"/>
      <c r="F486" s="106"/>
      <c r="G486" s="106"/>
      <c r="H486" s="106"/>
    </row>
    <row r="487" spans="1:8" x14ac:dyDescent="0.25">
      <c r="A487" s="341">
        <v>413208</v>
      </c>
      <c r="B487" s="157" t="s">
        <v>702</v>
      </c>
      <c r="C487" s="106"/>
      <c r="D487" s="106"/>
      <c r="E487" s="106"/>
      <c r="F487" s="106"/>
      <c r="G487" s="106"/>
      <c r="H487" s="106"/>
    </row>
    <row r="488" spans="1:8" x14ac:dyDescent="0.25">
      <c r="A488" s="341">
        <v>413209</v>
      </c>
      <c r="B488" s="157" t="s">
        <v>703</v>
      </c>
      <c r="C488" s="106"/>
      <c r="D488" s="106"/>
      <c r="E488" s="106"/>
      <c r="F488" s="106"/>
      <c r="G488" s="106"/>
      <c r="H488" s="106"/>
    </row>
    <row r="489" spans="1:8" x14ac:dyDescent="0.25">
      <c r="A489" s="341">
        <v>413210</v>
      </c>
      <c r="B489" s="157" t="s">
        <v>704</v>
      </c>
      <c r="C489" s="106"/>
      <c r="D489" s="106"/>
      <c r="E489" s="106"/>
      <c r="F489" s="106"/>
      <c r="G489" s="106"/>
      <c r="H489" s="106"/>
    </row>
    <row r="490" spans="1:8" x14ac:dyDescent="0.25">
      <c r="A490" s="341">
        <v>413211</v>
      </c>
      <c r="B490" s="157" t="s">
        <v>705</v>
      </c>
      <c r="C490" s="106"/>
      <c r="D490" s="106"/>
      <c r="E490" s="106"/>
      <c r="F490" s="106"/>
      <c r="G490" s="106"/>
      <c r="H490" s="106"/>
    </row>
    <row r="491" spans="1:8" x14ac:dyDescent="0.25">
      <c r="A491" s="341">
        <v>413212</v>
      </c>
      <c r="B491" s="157" t="s">
        <v>706</v>
      </c>
      <c r="C491" s="106"/>
      <c r="D491" s="106"/>
      <c r="E491" s="106"/>
      <c r="F491" s="106"/>
      <c r="G491" s="106"/>
      <c r="H491" s="106"/>
    </row>
    <row r="492" spans="1:8" x14ac:dyDescent="0.25">
      <c r="A492" s="341">
        <v>413213</v>
      </c>
      <c r="B492" s="157" t="s">
        <v>707</v>
      </c>
      <c r="C492" s="106"/>
      <c r="D492" s="106"/>
      <c r="E492" s="106"/>
      <c r="F492" s="106"/>
      <c r="G492" s="106"/>
      <c r="H492" s="106"/>
    </row>
    <row r="493" spans="1:8" x14ac:dyDescent="0.25">
      <c r="A493" s="345">
        <v>41330</v>
      </c>
      <c r="B493" s="121" t="s">
        <v>268</v>
      </c>
      <c r="C493" s="106"/>
      <c r="D493" s="106"/>
      <c r="E493" s="106"/>
      <c r="F493" s="106"/>
      <c r="G493" s="106"/>
      <c r="H493" s="106"/>
    </row>
    <row r="494" spans="1:8" x14ac:dyDescent="0.25">
      <c r="A494" s="345">
        <v>41340</v>
      </c>
      <c r="B494" s="121" t="s">
        <v>269</v>
      </c>
      <c r="C494" s="106"/>
      <c r="D494" s="106"/>
      <c r="E494" s="106"/>
      <c r="F494" s="106"/>
      <c r="G494" s="106"/>
      <c r="H494" s="106"/>
    </row>
    <row r="495" spans="1:8" x14ac:dyDescent="0.25">
      <c r="A495" s="345">
        <v>41350</v>
      </c>
      <c r="B495" s="121" t="s">
        <v>270</v>
      </c>
      <c r="C495" s="106"/>
      <c r="D495" s="106"/>
      <c r="E495" s="106"/>
      <c r="F495" s="106"/>
      <c r="G495" s="106"/>
      <c r="H495" s="106"/>
    </row>
    <row r="496" spans="1:8" x14ac:dyDescent="0.25">
      <c r="A496" s="332">
        <v>4136</v>
      </c>
      <c r="B496" s="118" t="s">
        <v>762</v>
      </c>
      <c r="C496" s="106"/>
      <c r="D496" s="106"/>
      <c r="E496" s="106"/>
      <c r="F496" s="106"/>
      <c r="G496" s="106"/>
      <c r="H496" s="106"/>
    </row>
    <row r="497" spans="1:8" x14ac:dyDescent="0.25">
      <c r="A497" s="345">
        <v>41361</v>
      </c>
      <c r="B497" s="121" t="s">
        <v>271</v>
      </c>
      <c r="C497" s="106"/>
      <c r="D497" s="106"/>
      <c r="E497" s="106"/>
      <c r="F497" s="106"/>
      <c r="G497" s="106"/>
      <c r="H497" s="106"/>
    </row>
    <row r="498" spans="1:8" x14ac:dyDescent="0.25">
      <c r="A498" s="345">
        <v>41362</v>
      </c>
      <c r="B498" s="121" t="s">
        <v>272</v>
      </c>
      <c r="C498" s="106"/>
      <c r="D498" s="106"/>
      <c r="E498" s="106"/>
      <c r="F498" s="106"/>
      <c r="G498" s="106"/>
      <c r="H498" s="106"/>
    </row>
    <row r="499" spans="1:8" x14ac:dyDescent="0.25">
      <c r="A499" s="345">
        <v>41363</v>
      </c>
      <c r="B499" s="255" t="s">
        <v>776</v>
      </c>
      <c r="C499" s="106"/>
      <c r="D499" s="106"/>
      <c r="E499" s="106"/>
      <c r="F499" s="106"/>
      <c r="G499" s="106"/>
      <c r="H499" s="106"/>
    </row>
    <row r="500" spans="1:8" x14ac:dyDescent="0.25">
      <c r="A500" s="345">
        <v>41364</v>
      </c>
      <c r="B500" s="144" t="s">
        <v>802</v>
      </c>
      <c r="C500" s="106"/>
      <c r="D500" s="106"/>
      <c r="E500" s="106"/>
      <c r="F500" s="106"/>
      <c r="G500" s="106"/>
      <c r="H500" s="106"/>
    </row>
    <row r="501" spans="1:8" x14ac:dyDescent="0.25">
      <c r="A501" s="345">
        <v>41365</v>
      </c>
      <c r="B501" s="144" t="s">
        <v>803</v>
      </c>
      <c r="C501" s="106"/>
      <c r="D501" s="106"/>
      <c r="E501" s="106"/>
      <c r="F501" s="106"/>
      <c r="G501" s="106"/>
      <c r="H501" s="106"/>
    </row>
    <row r="502" spans="1:8" x14ac:dyDescent="0.25">
      <c r="A502" s="345">
        <v>41366</v>
      </c>
      <c r="B502" s="144" t="s">
        <v>804</v>
      </c>
      <c r="C502" s="106"/>
      <c r="D502" s="106"/>
      <c r="E502" s="106"/>
      <c r="F502" s="106"/>
      <c r="G502" s="106"/>
      <c r="H502" s="106"/>
    </row>
    <row r="503" spans="1:8" x14ac:dyDescent="0.25">
      <c r="A503" s="332">
        <v>414</v>
      </c>
      <c r="B503" s="118" t="s">
        <v>273</v>
      </c>
      <c r="C503" s="106"/>
      <c r="D503" s="106"/>
      <c r="E503" s="106"/>
      <c r="F503" s="106"/>
      <c r="G503" s="106"/>
      <c r="H503" s="106"/>
    </row>
    <row r="504" spans="1:8" x14ac:dyDescent="0.25">
      <c r="A504" s="345">
        <v>41410</v>
      </c>
      <c r="B504" s="121" t="s">
        <v>274</v>
      </c>
      <c r="C504" s="106"/>
      <c r="D504" s="106"/>
      <c r="E504" s="106"/>
      <c r="F504" s="106"/>
      <c r="G504" s="106"/>
      <c r="H504" s="106"/>
    </row>
    <row r="505" spans="1:8" x14ac:dyDescent="0.25">
      <c r="A505" s="345">
        <v>41420</v>
      </c>
      <c r="B505" s="121" t="s">
        <v>275</v>
      </c>
      <c r="C505" s="106"/>
      <c r="D505" s="106"/>
      <c r="E505" s="106"/>
      <c r="F505" s="106"/>
      <c r="G505" s="106"/>
      <c r="H505" s="106"/>
    </row>
    <row r="506" spans="1:8" x14ac:dyDescent="0.25">
      <c r="A506" s="345">
        <v>41430</v>
      </c>
      <c r="B506" s="121" t="s">
        <v>276</v>
      </c>
      <c r="C506" s="106"/>
      <c r="D506" s="106"/>
      <c r="E506" s="106"/>
      <c r="F506" s="106"/>
      <c r="G506" s="106"/>
      <c r="H506" s="106"/>
    </row>
    <row r="507" spans="1:8" x14ac:dyDescent="0.25">
      <c r="A507" s="345">
        <v>41440</v>
      </c>
      <c r="B507" s="121" t="s">
        <v>277</v>
      </c>
      <c r="C507" s="106"/>
      <c r="D507" s="106"/>
      <c r="E507" s="106"/>
      <c r="F507" s="106"/>
      <c r="G507" s="106"/>
      <c r="H507" s="106"/>
    </row>
    <row r="508" spans="1:8" x14ac:dyDescent="0.25">
      <c r="A508" s="345">
        <v>41450</v>
      </c>
      <c r="B508" s="121" t="s">
        <v>278</v>
      </c>
      <c r="C508" s="106"/>
      <c r="D508" s="106"/>
      <c r="E508" s="106"/>
      <c r="F508" s="106"/>
      <c r="G508" s="106"/>
      <c r="H508" s="106"/>
    </row>
    <row r="509" spans="1:8" x14ac:dyDescent="0.25">
      <c r="A509" s="243">
        <v>42</v>
      </c>
      <c r="B509" s="118" t="s">
        <v>279</v>
      </c>
      <c r="C509" s="106"/>
      <c r="D509" s="106"/>
      <c r="E509" s="106"/>
      <c r="F509" s="106"/>
      <c r="G509" s="106"/>
      <c r="H509" s="106"/>
    </row>
    <row r="510" spans="1:8" x14ac:dyDescent="0.25">
      <c r="A510" s="332">
        <v>421</v>
      </c>
      <c r="B510" s="118" t="s">
        <v>280</v>
      </c>
      <c r="C510" s="106"/>
      <c r="D510" s="106"/>
      <c r="E510" s="106"/>
      <c r="F510" s="106"/>
      <c r="G510" s="106"/>
      <c r="H510" s="106"/>
    </row>
    <row r="511" spans="1:8" x14ac:dyDescent="0.25">
      <c r="A511" s="332">
        <v>4211</v>
      </c>
      <c r="B511" s="118" t="s">
        <v>132</v>
      </c>
      <c r="C511" s="106"/>
      <c r="D511" s="106"/>
      <c r="E511" s="106"/>
      <c r="F511" s="106"/>
      <c r="G511" s="106"/>
      <c r="H511" s="106"/>
    </row>
    <row r="512" spans="1:8" x14ac:dyDescent="0.25">
      <c r="A512" s="346">
        <v>42111</v>
      </c>
      <c r="B512" s="121" t="s">
        <v>249</v>
      </c>
      <c r="C512" s="106"/>
      <c r="D512" s="106"/>
      <c r="E512" s="106"/>
      <c r="F512" s="106"/>
      <c r="G512" s="106"/>
      <c r="H512" s="106"/>
    </row>
    <row r="513" spans="1:8" x14ac:dyDescent="0.25">
      <c r="A513" s="346">
        <v>42112</v>
      </c>
      <c r="B513" s="121" t="s">
        <v>250</v>
      </c>
      <c r="C513" s="106"/>
      <c r="D513" s="106"/>
      <c r="E513" s="106"/>
      <c r="F513" s="106"/>
      <c r="G513" s="106"/>
      <c r="H513" s="106"/>
    </row>
    <row r="514" spans="1:8" x14ac:dyDescent="0.25">
      <c r="A514" s="346">
        <v>42113</v>
      </c>
      <c r="B514" s="121" t="s">
        <v>251</v>
      </c>
      <c r="C514" s="106"/>
      <c r="D514" s="106"/>
      <c r="E514" s="106"/>
      <c r="F514" s="106"/>
      <c r="G514" s="106"/>
      <c r="H514" s="106"/>
    </row>
    <row r="515" spans="1:8" x14ac:dyDescent="0.25">
      <c r="A515" s="332">
        <v>4212</v>
      </c>
      <c r="B515" s="153" t="s">
        <v>138</v>
      </c>
      <c r="C515" s="106"/>
      <c r="D515" s="106"/>
      <c r="E515" s="106"/>
      <c r="F515" s="106"/>
      <c r="G515" s="106"/>
      <c r="H515" s="106"/>
    </row>
    <row r="516" spans="1:8" x14ac:dyDescent="0.25">
      <c r="A516" s="346">
        <v>42121</v>
      </c>
      <c r="B516" s="121" t="s">
        <v>249</v>
      </c>
      <c r="C516" s="106"/>
      <c r="D516" s="106"/>
      <c r="E516" s="106"/>
      <c r="F516" s="106"/>
      <c r="G516" s="106"/>
      <c r="H516" s="106"/>
    </row>
    <row r="517" spans="1:8" x14ac:dyDescent="0.25">
      <c r="A517" s="346">
        <v>42122</v>
      </c>
      <c r="B517" s="121" t="s">
        <v>250</v>
      </c>
      <c r="C517" s="106"/>
      <c r="D517" s="106"/>
      <c r="E517" s="106"/>
      <c r="F517" s="106"/>
      <c r="G517" s="106"/>
      <c r="H517" s="106"/>
    </row>
    <row r="518" spans="1:8" x14ac:dyDescent="0.25">
      <c r="A518" s="346">
        <v>42123</v>
      </c>
      <c r="B518" s="121" t="s">
        <v>251</v>
      </c>
      <c r="C518" s="106"/>
      <c r="D518" s="106"/>
      <c r="E518" s="106"/>
      <c r="F518" s="106"/>
      <c r="G518" s="106"/>
      <c r="H518" s="106"/>
    </row>
    <row r="519" spans="1:8" x14ac:dyDescent="0.25">
      <c r="A519" s="332">
        <v>422</v>
      </c>
      <c r="B519" s="118" t="s">
        <v>215</v>
      </c>
      <c r="C519" s="106"/>
      <c r="D519" s="106"/>
      <c r="E519" s="106"/>
      <c r="F519" s="106"/>
      <c r="G519" s="106"/>
      <c r="H519" s="106"/>
    </row>
    <row r="520" spans="1:8" x14ac:dyDescent="0.25">
      <c r="A520" s="332">
        <v>4221</v>
      </c>
      <c r="B520" s="118" t="s">
        <v>132</v>
      </c>
      <c r="C520" s="106"/>
      <c r="D520" s="106"/>
      <c r="E520" s="106"/>
      <c r="F520" s="106"/>
      <c r="G520" s="106"/>
      <c r="H520" s="106"/>
    </row>
    <row r="521" spans="1:8" x14ac:dyDescent="0.25">
      <c r="A521" s="345">
        <v>42211</v>
      </c>
      <c r="B521" s="121" t="s">
        <v>253</v>
      </c>
      <c r="C521" s="106"/>
      <c r="D521" s="106"/>
      <c r="E521" s="106"/>
      <c r="F521" s="106"/>
      <c r="G521" s="106"/>
      <c r="H521" s="106"/>
    </row>
    <row r="522" spans="1:8" x14ac:dyDescent="0.25">
      <c r="A522" s="345">
        <v>42212</v>
      </c>
      <c r="B522" s="121" t="s">
        <v>281</v>
      </c>
      <c r="C522" s="106"/>
      <c r="D522" s="106"/>
      <c r="E522" s="106"/>
      <c r="F522" s="106"/>
      <c r="G522" s="106"/>
      <c r="H522" s="106"/>
    </row>
    <row r="523" spans="1:8" x14ac:dyDescent="0.25">
      <c r="A523" s="345">
        <v>42213</v>
      </c>
      <c r="B523" s="121" t="s">
        <v>254</v>
      </c>
      <c r="C523" s="106"/>
      <c r="D523" s="106"/>
      <c r="E523" s="106"/>
      <c r="F523" s="106"/>
      <c r="G523" s="106"/>
      <c r="H523" s="106"/>
    </row>
    <row r="524" spans="1:8" x14ac:dyDescent="0.25">
      <c r="A524" s="345">
        <v>42214</v>
      </c>
      <c r="B524" s="121" t="s">
        <v>255</v>
      </c>
      <c r="C524" s="106"/>
      <c r="D524" s="106"/>
      <c r="E524" s="106"/>
      <c r="F524" s="106"/>
      <c r="G524" s="106"/>
      <c r="H524" s="106"/>
    </row>
    <row r="525" spans="1:8" x14ac:dyDescent="0.25">
      <c r="A525" s="345">
        <v>42215</v>
      </c>
      <c r="B525" s="121" t="s">
        <v>256</v>
      </c>
      <c r="C525" s="106"/>
      <c r="D525" s="106"/>
      <c r="E525" s="106"/>
      <c r="F525" s="106"/>
      <c r="G525" s="106"/>
      <c r="H525" s="106"/>
    </row>
    <row r="526" spans="1:8" x14ac:dyDescent="0.25">
      <c r="A526" s="345">
        <v>42216</v>
      </c>
      <c r="B526" s="121" t="s">
        <v>257</v>
      </c>
      <c r="C526" s="106"/>
      <c r="D526" s="106"/>
      <c r="E526" s="106"/>
      <c r="F526" s="106"/>
      <c r="G526" s="106"/>
      <c r="H526" s="106"/>
    </row>
    <row r="527" spans="1:8" x14ac:dyDescent="0.25">
      <c r="A527" s="345">
        <v>42217</v>
      </c>
      <c r="B527" s="121" t="s">
        <v>258</v>
      </c>
      <c r="C527" s="106"/>
      <c r="D527" s="106"/>
      <c r="E527" s="106"/>
      <c r="F527" s="106"/>
      <c r="G527" s="106"/>
      <c r="H527" s="106"/>
    </row>
    <row r="528" spans="1:8" x14ac:dyDescent="0.25">
      <c r="A528" s="332">
        <v>4222</v>
      </c>
      <c r="B528" s="118" t="s">
        <v>138</v>
      </c>
      <c r="C528" s="106"/>
      <c r="D528" s="106"/>
      <c r="E528" s="106"/>
      <c r="F528" s="106"/>
      <c r="G528" s="106"/>
      <c r="H528" s="106"/>
    </row>
    <row r="529" spans="1:8" x14ac:dyDescent="0.25">
      <c r="A529" s="345">
        <v>42221</v>
      </c>
      <c r="B529" s="121" t="s">
        <v>282</v>
      </c>
      <c r="C529" s="106"/>
      <c r="D529" s="106"/>
      <c r="E529" s="106"/>
      <c r="F529" s="106"/>
      <c r="G529" s="106"/>
      <c r="H529" s="106"/>
    </row>
    <row r="530" spans="1:8" x14ac:dyDescent="0.25">
      <c r="A530" s="345">
        <v>42222</v>
      </c>
      <c r="B530" s="121" t="s">
        <v>283</v>
      </c>
      <c r="C530" s="106"/>
      <c r="D530" s="106"/>
      <c r="E530" s="106"/>
      <c r="F530" s="106"/>
      <c r="G530" s="106"/>
      <c r="H530" s="106"/>
    </row>
    <row r="531" spans="1:8" x14ac:dyDescent="0.25">
      <c r="A531" s="345">
        <v>42223</v>
      </c>
      <c r="B531" s="121" t="s">
        <v>261</v>
      </c>
      <c r="C531" s="106"/>
      <c r="D531" s="106"/>
      <c r="E531" s="106"/>
      <c r="F531" s="106"/>
      <c r="G531" s="106"/>
      <c r="H531" s="106"/>
    </row>
    <row r="532" spans="1:8" x14ac:dyDescent="0.25">
      <c r="A532" s="345">
        <v>42224</v>
      </c>
      <c r="B532" s="121" t="s">
        <v>262</v>
      </c>
      <c r="C532" s="106"/>
      <c r="D532" s="106"/>
      <c r="E532" s="106"/>
      <c r="F532" s="106"/>
      <c r="G532" s="106"/>
      <c r="H532" s="106"/>
    </row>
    <row r="533" spans="1:8" x14ac:dyDescent="0.25">
      <c r="A533" s="345">
        <v>42225</v>
      </c>
      <c r="B533" s="121" t="s">
        <v>263</v>
      </c>
      <c r="C533" s="106"/>
      <c r="D533" s="106"/>
      <c r="E533" s="106"/>
      <c r="F533" s="106"/>
      <c r="G533" s="106"/>
      <c r="H533" s="106"/>
    </row>
    <row r="534" spans="1:8" x14ac:dyDescent="0.25">
      <c r="A534" s="345">
        <v>42226</v>
      </c>
      <c r="B534" s="121" t="s">
        <v>264</v>
      </c>
      <c r="C534" s="106"/>
      <c r="D534" s="106"/>
      <c r="E534" s="106"/>
      <c r="F534" s="106"/>
      <c r="G534" s="106"/>
      <c r="H534" s="106"/>
    </row>
    <row r="535" spans="1:8" x14ac:dyDescent="0.25">
      <c r="A535" s="358">
        <v>42227</v>
      </c>
      <c r="B535" s="256" t="s">
        <v>748</v>
      </c>
      <c r="C535" s="106"/>
      <c r="D535" s="106"/>
      <c r="E535" s="106"/>
      <c r="F535" s="106"/>
      <c r="G535" s="106"/>
      <c r="H535" s="106"/>
    </row>
    <row r="536" spans="1:8" x14ac:dyDescent="0.25">
      <c r="A536" s="347">
        <v>42228</v>
      </c>
      <c r="B536" s="257" t="s">
        <v>805</v>
      </c>
      <c r="C536" s="106"/>
      <c r="D536" s="106"/>
      <c r="E536" s="106"/>
      <c r="F536" s="106"/>
      <c r="G536" s="106"/>
      <c r="H536" s="106"/>
    </row>
    <row r="537" spans="1:8" x14ac:dyDescent="0.25">
      <c r="A537" s="358">
        <v>42229</v>
      </c>
      <c r="B537" s="257" t="s">
        <v>806</v>
      </c>
      <c r="C537" s="106"/>
      <c r="D537" s="106"/>
      <c r="E537" s="106"/>
      <c r="F537" s="106"/>
      <c r="G537" s="106"/>
      <c r="H537" s="106"/>
    </row>
    <row r="538" spans="1:8" x14ac:dyDescent="0.25">
      <c r="A538" s="358">
        <v>42230</v>
      </c>
      <c r="B538" s="257" t="s">
        <v>807</v>
      </c>
      <c r="C538" s="106"/>
      <c r="D538" s="106"/>
      <c r="E538" s="106"/>
      <c r="F538" s="106"/>
      <c r="G538" s="106"/>
      <c r="H538" s="106"/>
    </row>
    <row r="539" spans="1:8" x14ac:dyDescent="0.25">
      <c r="A539" s="348">
        <v>42231</v>
      </c>
      <c r="B539" s="257" t="s">
        <v>777</v>
      </c>
      <c r="C539" s="106"/>
      <c r="D539" s="106"/>
      <c r="E539" s="106"/>
      <c r="F539" s="106"/>
      <c r="G539" s="106"/>
      <c r="H539" s="106"/>
    </row>
    <row r="540" spans="1:8" x14ac:dyDescent="0.25">
      <c r="A540" s="332">
        <v>5</v>
      </c>
      <c r="B540" s="118" t="s">
        <v>284</v>
      </c>
      <c r="C540" s="106"/>
      <c r="D540" s="106"/>
      <c r="E540" s="106"/>
      <c r="F540" s="106"/>
      <c r="G540" s="106"/>
      <c r="H540" s="106"/>
    </row>
    <row r="541" spans="1:8" x14ac:dyDescent="0.25">
      <c r="A541" s="243">
        <v>51</v>
      </c>
      <c r="B541" s="118" t="s">
        <v>285</v>
      </c>
      <c r="C541" s="106"/>
      <c r="D541" s="106"/>
      <c r="E541" s="106"/>
      <c r="F541" s="106"/>
      <c r="G541" s="106"/>
      <c r="H541" s="106"/>
    </row>
    <row r="542" spans="1:8" x14ac:dyDescent="0.25">
      <c r="A542" s="345">
        <v>511</v>
      </c>
      <c r="B542" s="227" t="s">
        <v>761</v>
      </c>
      <c r="C542" s="106"/>
      <c r="D542" s="106"/>
      <c r="E542" s="106"/>
      <c r="F542" s="106"/>
      <c r="G542" s="106"/>
      <c r="H542" s="106"/>
    </row>
    <row r="543" spans="1:8" x14ac:dyDescent="0.25">
      <c r="A543" s="346">
        <v>51101</v>
      </c>
      <c r="B543" s="157" t="s">
        <v>808</v>
      </c>
      <c r="C543" s="106"/>
      <c r="D543" s="106"/>
      <c r="E543" s="106"/>
      <c r="F543" s="106"/>
      <c r="G543" s="106"/>
      <c r="H543" s="106"/>
    </row>
    <row r="544" spans="1:8" x14ac:dyDescent="0.25">
      <c r="A544" s="346">
        <v>51102</v>
      </c>
      <c r="B544" s="157" t="s">
        <v>809</v>
      </c>
      <c r="C544" s="106"/>
      <c r="D544" s="106"/>
      <c r="E544" s="106"/>
      <c r="F544" s="106"/>
      <c r="G544" s="106"/>
      <c r="H544" s="106"/>
    </row>
    <row r="545" spans="1:8" x14ac:dyDescent="0.25">
      <c r="A545" s="346">
        <v>51103</v>
      </c>
      <c r="B545" s="157" t="s">
        <v>810</v>
      </c>
      <c r="C545" s="106"/>
      <c r="D545" s="106"/>
      <c r="E545" s="106"/>
      <c r="F545" s="106"/>
      <c r="G545" s="106"/>
      <c r="H545" s="106"/>
    </row>
    <row r="546" spans="1:8" x14ac:dyDescent="0.25">
      <c r="A546" s="346">
        <v>51104</v>
      </c>
      <c r="B546" s="157" t="s">
        <v>811</v>
      </c>
      <c r="C546" s="106"/>
      <c r="D546" s="106"/>
      <c r="E546" s="106"/>
      <c r="F546" s="106"/>
      <c r="G546" s="106"/>
      <c r="H546" s="106"/>
    </row>
    <row r="547" spans="1:8" x14ac:dyDescent="0.25">
      <c r="A547" s="346">
        <v>51105</v>
      </c>
      <c r="B547" s="157" t="s">
        <v>812</v>
      </c>
      <c r="C547" s="106"/>
      <c r="D547" s="106"/>
      <c r="E547" s="106"/>
      <c r="F547" s="106"/>
      <c r="G547" s="106"/>
      <c r="H547" s="106"/>
    </row>
    <row r="548" spans="1:8" x14ac:dyDescent="0.25">
      <c r="A548" s="346">
        <v>51106</v>
      </c>
      <c r="B548" s="157" t="s">
        <v>813</v>
      </c>
      <c r="C548" s="106"/>
      <c r="D548" s="106"/>
      <c r="E548" s="106"/>
      <c r="F548" s="106"/>
      <c r="G548" s="106"/>
      <c r="H548" s="106"/>
    </row>
    <row r="549" spans="1:8" x14ac:dyDescent="0.25">
      <c r="A549" s="332">
        <v>512</v>
      </c>
      <c r="B549" s="118" t="s">
        <v>286</v>
      </c>
      <c r="C549" s="106"/>
      <c r="D549" s="106"/>
      <c r="E549" s="106"/>
      <c r="F549" s="106"/>
      <c r="G549" s="106"/>
      <c r="H549" s="106"/>
    </row>
    <row r="550" spans="1:8" x14ac:dyDescent="0.25">
      <c r="A550" s="345">
        <v>51210</v>
      </c>
      <c r="B550" s="121" t="s">
        <v>287</v>
      </c>
      <c r="C550" s="106"/>
      <c r="D550" s="106"/>
      <c r="E550" s="106"/>
      <c r="F550" s="106"/>
      <c r="G550" s="106"/>
      <c r="H550" s="106"/>
    </row>
    <row r="551" spans="1:8" x14ac:dyDescent="0.25">
      <c r="A551" s="345">
        <v>51220</v>
      </c>
      <c r="B551" s="121" t="s">
        <v>288</v>
      </c>
      <c r="C551" s="106"/>
      <c r="D551" s="106"/>
      <c r="E551" s="106"/>
      <c r="F551" s="106"/>
      <c r="G551" s="106"/>
      <c r="H551" s="106"/>
    </row>
    <row r="552" spans="1:8" x14ac:dyDescent="0.25">
      <c r="A552" s="345">
        <v>51230</v>
      </c>
      <c r="B552" s="121" t="s">
        <v>289</v>
      </c>
      <c r="C552" s="106"/>
      <c r="D552" s="106"/>
      <c r="E552" s="106"/>
      <c r="F552" s="106"/>
      <c r="G552" s="106"/>
      <c r="H552" s="106"/>
    </row>
    <row r="553" spans="1:8" x14ac:dyDescent="0.25">
      <c r="A553" s="345">
        <v>51300</v>
      </c>
      <c r="B553" s="121" t="s">
        <v>290</v>
      </c>
      <c r="C553" s="106"/>
      <c r="D553" s="106"/>
      <c r="E553" s="106"/>
      <c r="F553" s="106"/>
      <c r="G553" s="106"/>
      <c r="H553" s="106"/>
    </row>
    <row r="554" spans="1:8" x14ac:dyDescent="0.25">
      <c r="A554" s="343">
        <v>51400</v>
      </c>
      <c r="B554" s="157" t="s">
        <v>293</v>
      </c>
      <c r="C554" s="106"/>
      <c r="D554" s="106"/>
      <c r="E554" s="106"/>
      <c r="F554" s="106"/>
      <c r="G554" s="106"/>
      <c r="H554" s="106"/>
    </row>
    <row r="555" spans="1:8" x14ac:dyDescent="0.25">
      <c r="A555" s="345">
        <v>51500</v>
      </c>
      <c r="B555" s="121" t="s">
        <v>291</v>
      </c>
      <c r="C555" s="106"/>
      <c r="D555" s="106"/>
      <c r="E555" s="106"/>
      <c r="F555" s="106"/>
      <c r="G555" s="106"/>
      <c r="H555" s="106"/>
    </row>
    <row r="556" spans="1:8" x14ac:dyDescent="0.25">
      <c r="A556" s="345">
        <v>51600</v>
      </c>
      <c r="B556" s="121" t="s">
        <v>292</v>
      </c>
      <c r="C556" s="106"/>
      <c r="D556" s="106"/>
      <c r="E556" s="106"/>
      <c r="F556" s="106"/>
      <c r="G556" s="106"/>
      <c r="H556" s="106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left="0.25" right="0.25" top="0.38" bottom="0.24" header="0.3" footer="0.16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09"/>
  <sheetViews>
    <sheetView topLeftCell="A270" workbookViewId="0">
      <selection activeCell="D294" sqref="D294"/>
    </sheetView>
  </sheetViews>
  <sheetFormatPr defaultColWidth="9.140625" defaultRowHeight="15" x14ac:dyDescent="0.25"/>
  <cols>
    <col min="1" max="1" width="8.7109375" style="361" customWidth="1"/>
    <col min="2" max="2" width="96.28515625" style="30" customWidth="1"/>
    <col min="3" max="4" width="20.7109375" style="375" customWidth="1"/>
    <col min="5" max="16384" width="9.140625" style="18"/>
  </cols>
  <sheetData>
    <row r="1" spans="1:4" x14ac:dyDescent="0.25">
      <c r="D1" s="376" t="s">
        <v>543</v>
      </c>
    </row>
    <row r="3" spans="1:4" x14ac:dyDescent="0.25">
      <c r="A3" s="469" t="s">
        <v>6</v>
      </c>
      <c r="B3" s="469"/>
      <c r="C3" s="469"/>
      <c r="D3" s="469"/>
    </row>
    <row r="4" spans="1:4" x14ac:dyDescent="0.25">
      <c r="A4" s="267"/>
      <c r="B4" s="80"/>
      <c r="C4" s="377"/>
      <c r="D4" s="377"/>
    </row>
    <row r="5" spans="1:4" x14ac:dyDescent="0.25">
      <c r="A5" s="267"/>
      <c r="B5" s="31"/>
      <c r="C5" s="378"/>
      <c r="D5" s="380" t="s">
        <v>921</v>
      </c>
    </row>
    <row r="6" spans="1:4" x14ac:dyDescent="0.25">
      <c r="A6" s="267"/>
      <c r="B6" s="31"/>
      <c r="C6" s="378"/>
      <c r="D6" s="380"/>
    </row>
    <row r="7" spans="1:4" ht="34.5" customHeight="1" x14ac:dyDescent="0.25">
      <c r="A7" s="362" t="s">
        <v>64</v>
      </c>
      <c r="B7" s="20" t="s">
        <v>12</v>
      </c>
      <c r="C7" s="391" t="s">
        <v>66</v>
      </c>
      <c r="D7" s="391" t="s">
        <v>65</v>
      </c>
    </row>
    <row r="8" spans="1:4" x14ac:dyDescent="0.25">
      <c r="A8" s="21">
        <v>1</v>
      </c>
      <c r="B8" s="32" t="s">
        <v>296</v>
      </c>
      <c r="C8" s="392">
        <f>C9+C83+C117</f>
        <v>36792545718.790001</v>
      </c>
      <c r="D8" s="392">
        <f>D9+D83+D117</f>
        <v>54925755986.5</v>
      </c>
    </row>
    <row r="9" spans="1:4" x14ac:dyDescent="0.25">
      <c r="A9" s="21">
        <v>11</v>
      </c>
      <c r="B9" s="32" t="s">
        <v>926</v>
      </c>
      <c r="C9" s="393">
        <f>C10+C28+C34+C39+C43+C52+C54+C57</f>
        <v>0</v>
      </c>
      <c r="D9" s="393">
        <f>D10+D28+D34+D39+D43+D52+D54+D57</f>
        <v>316257921.77999997</v>
      </c>
    </row>
    <row r="10" spans="1:4" x14ac:dyDescent="0.25">
      <c r="A10" s="21">
        <v>110</v>
      </c>
      <c r="B10" s="32" t="s">
        <v>927</v>
      </c>
      <c r="C10" s="394">
        <f>C11+C20+C22+C24+C26</f>
        <v>0</v>
      </c>
      <c r="D10" s="394">
        <f>D11+D20+D22+D24+D26</f>
        <v>187870105.25</v>
      </c>
    </row>
    <row r="11" spans="1:4" x14ac:dyDescent="0.25">
      <c r="A11" s="21">
        <v>1100</v>
      </c>
      <c r="B11" s="32" t="s">
        <v>928</v>
      </c>
      <c r="C11" s="394">
        <f>SUM(C12:C19)</f>
        <v>0</v>
      </c>
      <c r="D11" s="394">
        <f>SUM(D12:D19)</f>
        <v>187870105.25</v>
      </c>
    </row>
    <row r="12" spans="1:4" ht="21" customHeight="1" x14ac:dyDescent="0.25">
      <c r="A12" s="303">
        <v>110001</v>
      </c>
      <c r="B12" s="33" t="s">
        <v>929</v>
      </c>
      <c r="C12" s="395"/>
      <c r="D12" s="395"/>
    </row>
    <row r="13" spans="1:4" x14ac:dyDescent="0.25">
      <c r="A13" s="303">
        <v>110002</v>
      </c>
      <c r="B13" s="33" t="s">
        <v>930</v>
      </c>
      <c r="C13" s="395"/>
      <c r="D13" s="395">
        <v>187870105.25</v>
      </c>
    </row>
    <row r="14" spans="1:4" x14ac:dyDescent="0.25">
      <c r="A14" s="303">
        <v>110003</v>
      </c>
      <c r="B14" s="33" t="s">
        <v>931</v>
      </c>
      <c r="C14" s="395"/>
      <c r="D14" s="395"/>
    </row>
    <row r="15" spans="1:4" x14ac:dyDescent="0.25">
      <c r="A15" s="303">
        <v>110004</v>
      </c>
      <c r="B15" s="33" t="s">
        <v>932</v>
      </c>
      <c r="C15" s="395"/>
      <c r="D15" s="395"/>
    </row>
    <row r="16" spans="1:4" ht="45" x14ac:dyDescent="0.25">
      <c r="A16" s="303">
        <v>110005</v>
      </c>
      <c r="B16" s="34" t="s">
        <v>1191</v>
      </c>
      <c r="C16" s="395"/>
      <c r="D16" s="395"/>
    </row>
    <row r="17" spans="1:4" x14ac:dyDescent="0.25">
      <c r="A17" s="303">
        <v>110006</v>
      </c>
      <c r="B17" s="33" t="s">
        <v>933</v>
      </c>
      <c r="C17" s="395"/>
      <c r="D17" s="395"/>
    </row>
    <row r="18" spans="1:4" ht="15.75" customHeight="1" x14ac:dyDescent="0.25">
      <c r="A18" s="303">
        <v>110007</v>
      </c>
      <c r="B18" s="33" t="s">
        <v>934</v>
      </c>
      <c r="C18" s="395"/>
      <c r="D18" s="395"/>
    </row>
    <row r="19" spans="1:4" x14ac:dyDescent="0.25">
      <c r="A19" s="303">
        <v>110008</v>
      </c>
      <c r="B19" s="33" t="s">
        <v>935</v>
      </c>
      <c r="C19" s="395"/>
      <c r="D19" s="395"/>
    </row>
    <row r="20" spans="1:4" x14ac:dyDescent="0.25">
      <c r="A20" s="304">
        <v>1101</v>
      </c>
      <c r="B20" s="32" t="s">
        <v>936</v>
      </c>
      <c r="C20" s="394">
        <f>SUM(C21)</f>
        <v>0</v>
      </c>
      <c r="D20" s="394">
        <f>SUM(D21)</f>
        <v>0</v>
      </c>
    </row>
    <row r="21" spans="1:4" x14ac:dyDescent="0.25">
      <c r="A21" s="303">
        <v>110101</v>
      </c>
      <c r="B21" s="33" t="s">
        <v>937</v>
      </c>
      <c r="C21" s="395"/>
      <c r="D21" s="395"/>
    </row>
    <row r="22" spans="1:4" x14ac:dyDescent="0.25">
      <c r="A22" s="304">
        <v>1102</v>
      </c>
      <c r="B22" s="32" t="s">
        <v>940</v>
      </c>
      <c r="C22" s="394">
        <f>SUM(C23)</f>
        <v>0</v>
      </c>
      <c r="D22" s="394">
        <f>SUM(D23)</f>
        <v>0</v>
      </c>
    </row>
    <row r="23" spans="1:4" ht="30" x14ac:dyDescent="0.25">
      <c r="A23" s="303">
        <v>110201</v>
      </c>
      <c r="B23" s="33" t="s">
        <v>938</v>
      </c>
      <c r="C23" s="395"/>
      <c r="D23" s="395"/>
    </row>
    <row r="24" spans="1:4" x14ac:dyDescent="0.25">
      <c r="A24" s="304">
        <v>1103</v>
      </c>
      <c r="B24" s="32" t="s">
        <v>941</v>
      </c>
      <c r="C24" s="394">
        <f>SUM(C25)</f>
        <v>0</v>
      </c>
      <c r="D24" s="394">
        <f>SUM(D25)</f>
        <v>0</v>
      </c>
    </row>
    <row r="25" spans="1:4" x14ac:dyDescent="0.25">
      <c r="A25" s="303">
        <v>110301</v>
      </c>
      <c r="B25" s="33" t="s">
        <v>939</v>
      </c>
      <c r="C25" s="395"/>
      <c r="D25" s="395"/>
    </row>
    <row r="26" spans="1:4" x14ac:dyDescent="0.25">
      <c r="A26" s="304">
        <v>1104</v>
      </c>
      <c r="B26" s="32" t="s">
        <v>942</v>
      </c>
      <c r="C26" s="394">
        <f>SUM(C27)</f>
        <v>0</v>
      </c>
      <c r="D26" s="394">
        <f>SUM(D27)</f>
        <v>0</v>
      </c>
    </row>
    <row r="27" spans="1:4" x14ac:dyDescent="0.25">
      <c r="A27" s="303">
        <v>110401</v>
      </c>
      <c r="B27" s="33" t="s">
        <v>314</v>
      </c>
      <c r="C27" s="395"/>
      <c r="D27" s="395"/>
    </row>
    <row r="28" spans="1:4" x14ac:dyDescent="0.25">
      <c r="A28" s="304">
        <v>112</v>
      </c>
      <c r="B28" s="32" t="s">
        <v>943</v>
      </c>
      <c r="C28" s="394">
        <f>SUM(C29:C33)</f>
        <v>0</v>
      </c>
      <c r="D28" s="394">
        <f>SUM(D29:D33)</f>
        <v>0</v>
      </c>
    </row>
    <row r="29" spans="1:4" x14ac:dyDescent="0.25">
      <c r="A29" s="303">
        <v>112001</v>
      </c>
      <c r="B29" s="33" t="s">
        <v>947</v>
      </c>
      <c r="C29" s="395"/>
      <c r="D29" s="395"/>
    </row>
    <row r="30" spans="1:4" x14ac:dyDescent="0.25">
      <c r="A30" s="303">
        <v>112002</v>
      </c>
      <c r="B30" s="33" t="s">
        <v>948</v>
      </c>
      <c r="C30" s="395"/>
      <c r="D30" s="395"/>
    </row>
    <row r="31" spans="1:4" x14ac:dyDescent="0.25">
      <c r="A31" s="303">
        <v>112003</v>
      </c>
      <c r="B31" s="33" t="s">
        <v>949</v>
      </c>
      <c r="C31" s="395"/>
      <c r="D31" s="395"/>
    </row>
    <row r="32" spans="1:4" x14ac:dyDescent="0.25">
      <c r="A32" s="303">
        <v>112004</v>
      </c>
      <c r="B32" s="33" t="s">
        <v>950</v>
      </c>
      <c r="C32" s="395"/>
      <c r="D32" s="395"/>
    </row>
    <row r="33" spans="1:4" x14ac:dyDescent="0.25">
      <c r="A33" s="303">
        <v>112005</v>
      </c>
      <c r="B33" s="33" t="s">
        <v>951</v>
      </c>
      <c r="C33" s="395"/>
      <c r="D33" s="395"/>
    </row>
    <row r="34" spans="1:4" x14ac:dyDescent="0.25">
      <c r="A34" s="304">
        <v>113</v>
      </c>
      <c r="B34" s="32" t="s">
        <v>944</v>
      </c>
      <c r="C34" s="394">
        <f>SUM(C35:C38)</f>
        <v>0</v>
      </c>
      <c r="D34" s="394">
        <f>SUM(D35:D38)</f>
        <v>0</v>
      </c>
    </row>
    <row r="35" spans="1:4" x14ac:dyDescent="0.25">
      <c r="A35" s="303">
        <v>113001</v>
      </c>
      <c r="B35" s="33" t="s">
        <v>952</v>
      </c>
      <c r="C35" s="395"/>
      <c r="D35" s="395"/>
    </row>
    <row r="36" spans="1:4" x14ac:dyDescent="0.25">
      <c r="A36" s="303">
        <v>113002</v>
      </c>
      <c r="B36" s="33" t="s">
        <v>953</v>
      </c>
      <c r="C36" s="395"/>
      <c r="D36" s="395"/>
    </row>
    <row r="37" spans="1:4" x14ac:dyDescent="0.25">
      <c r="A37" s="303">
        <v>113003</v>
      </c>
      <c r="B37" s="33" t="s">
        <v>954</v>
      </c>
      <c r="C37" s="395"/>
      <c r="D37" s="395"/>
    </row>
    <row r="38" spans="1:4" x14ac:dyDescent="0.25">
      <c r="A38" s="303">
        <v>113004</v>
      </c>
      <c r="B38" s="33" t="s">
        <v>955</v>
      </c>
      <c r="C38" s="395"/>
      <c r="D38" s="395"/>
    </row>
    <row r="39" spans="1:4" x14ac:dyDescent="0.25">
      <c r="A39" s="304">
        <v>114</v>
      </c>
      <c r="B39" s="32" t="s">
        <v>945</v>
      </c>
      <c r="C39" s="394">
        <f>SUM(C40:C42)</f>
        <v>0</v>
      </c>
      <c r="D39" s="394">
        <f>SUM(D40:D42)</f>
        <v>0</v>
      </c>
    </row>
    <row r="40" spans="1:4" x14ac:dyDescent="0.25">
      <c r="A40" s="303">
        <v>114001</v>
      </c>
      <c r="B40" s="33" t="s">
        <v>956</v>
      </c>
      <c r="C40" s="395"/>
      <c r="D40" s="395"/>
    </row>
    <row r="41" spans="1:4" x14ac:dyDescent="0.25">
      <c r="A41" s="303">
        <v>114002</v>
      </c>
      <c r="B41" s="33" t="s">
        <v>957</v>
      </c>
      <c r="C41" s="395"/>
      <c r="D41" s="395"/>
    </row>
    <row r="42" spans="1:4" x14ac:dyDescent="0.25">
      <c r="A42" s="303">
        <v>114003</v>
      </c>
      <c r="B42" s="33" t="s">
        <v>958</v>
      </c>
      <c r="C42" s="395"/>
      <c r="D42" s="395"/>
    </row>
    <row r="43" spans="1:4" x14ac:dyDescent="0.25">
      <c r="A43" s="304">
        <v>115</v>
      </c>
      <c r="B43" s="32" t="s">
        <v>946</v>
      </c>
      <c r="C43" s="394">
        <f>SUM(C44:C51)</f>
        <v>0</v>
      </c>
      <c r="D43" s="394">
        <f>SUM(D44:D51)</f>
        <v>0</v>
      </c>
    </row>
    <row r="44" spans="1:4" x14ac:dyDescent="0.25">
      <c r="A44" s="303">
        <v>115001</v>
      </c>
      <c r="B44" s="33" t="s">
        <v>959</v>
      </c>
      <c r="C44" s="395"/>
      <c r="D44" s="395"/>
    </row>
    <row r="45" spans="1:4" x14ac:dyDescent="0.25">
      <c r="A45" s="303">
        <v>115002</v>
      </c>
      <c r="B45" s="33" t="s">
        <v>960</v>
      </c>
      <c r="C45" s="395"/>
      <c r="D45" s="395"/>
    </row>
    <row r="46" spans="1:4" x14ac:dyDescent="0.25">
      <c r="A46" s="303">
        <v>115003</v>
      </c>
      <c r="B46" s="33" t="s">
        <v>961</v>
      </c>
      <c r="C46" s="395"/>
      <c r="D46" s="395"/>
    </row>
    <row r="47" spans="1:4" x14ac:dyDescent="0.25">
      <c r="A47" s="303">
        <v>115004</v>
      </c>
      <c r="B47" s="33" t="s">
        <v>962</v>
      </c>
      <c r="C47" s="395"/>
      <c r="D47" s="395"/>
    </row>
    <row r="48" spans="1:4" x14ac:dyDescent="0.25">
      <c r="A48" s="303">
        <v>115005</v>
      </c>
      <c r="B48" s="33" t="s">
        <v>963</v>
      </c>
      <c r="C48" s="395"/>
      <c r="D48" s="395"/>
    </row>
    <row r="49" spans="1:4" x14ac:dyDescent="0.25">
      <c r="A49" s="303">
        <v>115006</v>
      </c>
      <c r="B49" s="33" t="s">
        <v>964</v>
      </c>
      <c r="C49" s="395"/>
      <c r="D49" s="395"/>
    </row>
    <row r="50" spans="1:4" x14ac:dyDescent="0.25">
      <c r="A50" s="303">
        <v>115007</v>
      </c>
      <c r="B50" s="33" t="s">
        <v>965</v>
      </c>
      <c r="C50" s="395"/>
      <c r="D50" s="395"/>
    </row>
    <row r="51" spans="1:4" x14ac:dyDescent="0.25">
      <c r="A51" s="303">
        <v>115008</v>
      </c>
      <c r="B51" s="33" t="s">
        <v>966</v>
      </c>
      <c r="C51" s="395"/>
      <c r="D51" s="395"/>
    </row>
    <row r="52" spans="1:4" x14ac:dyDescent="0.25">
      <c r="A52" s="304">
        <v>116</v>
      </c>
      <c r="B52" s="32" t="s">
        <v>967</v>
      </c>
      <c r="C52" s="394">
        <f>SUM(C53)</f>
        <v>0</v>
      </c>
      <c r="D52" s="394">
        <f>SUM(D53)</f>
        <v>0</v>
      </c>
    </row>
    <row r="53" spans="1:4" x14ac:dyDescent="0.25">
      <c r="A53" s="303">
        <v>116001</v>
      </c>
      <c r="B53" s="33" t="s">
        <v>968</v>
      </c>
      <c r="C53" s="395"/>
      <c r="D53" s="395"/>
    </row>
    <row r="54" spans="1:4" x14ac:dyDescent="0.25">
      <c r="A54" s="304">
        <v>117</v>
      </c>
      <c r="B54" s="32" t="s">
        <v>969</v>
      </c>
      <c r="C54" s="394">
        <f>SUM(C55:C56)</f>
        <v>0</v>
      </c>
      <c r="D54" s="394">
        <f>SUM(D55:D56)</f>
        <v>0</v>
      </c>
    </row>
    <row r="55" spans="1:4" x14ac:dyDescent="0.25">
      <c r="A55" s="303">
        <v>117001</v>
      </c>
      <c r="B55" s="33" t="s">
        <v>970</v>
      </c>
      <c r="C55" s="395"/>
      <c r="D55" s="395"/>
    </row>
    <row r="56" spans="1:4" x14ac:dyDescent="0.25">
      <c r="A56" s="303">
        <v>117002</v>
      </c>
      <c r="B56" s="33" t="s">
        <v>971</v>
      </c>
      <c r="C56" s="395"/>
      <c r="D56" s="395"/>
    </row>
    <row r="57" spans="1:4" x14ac:dyDescent="0.25">
      <c r="A57" s="304">
        <v>118</v>
      </c>
      <c r="B57" s="32" t="s">
        <v>972</v>
      </c>
      <c r="C57" s="394">
        <f>C58+C70+C73+C78</f>
        <v>0</v>
      </c>
      <c r="D57" s="393">
        <f>D58+D70+D73+D78</f>
        <v>128387816.53</v>
      </c>
    </row>
    <row r="58" spans="1:4" x14ac:dyDescent="0.25">
      <c r="A58" s="304">
        <v>1180</v>
      </c>
      <c r="B58" s="32" t="s">
        <v>973</v>
      </c>
      <c r="C58" s="394">
        <f>SUM(C59:C69)</f>
        <v>0</v>
      </c>
      <c r="D58" s="393">
        <f>SUM(D59:D69)</f>
        <v>128387816.53</v>
      </c>
    </row>
    <row r="59" spans="1:4" x14ac:dyDescent="0.25">
      <c r="A59" s="303">
        <v>118001</v>
      </c>
      <c r="B59" s="33" t="s">
        <v>974</v>
      </c>
      <c r="C59" s="395"/>
      <c r="D59" s="395">
        <v>128387816.53</v>
      </c>
    </row>
    <row r="60" spans="1:4" ht="17.25" customHeight="1" x14ac:dyDescent="0.25">
      <c r="A60" s="303">
        <v>118002</v>
      </c>
      <c r="B60" s="33" t="s">
        <v>975</v>
      </c>
      <c r="C60" s="395"/>
      <c r="D60" s="395"/>
    </row>
    <row r="61" spans="1:4" x14ac:dyDescent="0.25">
      <c r="A61" s="303">
        <v>118003</v>
      </c>
      <c r="B61" s="33" t="s">
        <v>976</v>
      </c>
      <c r="C61" s="395"/>
      <c r="D61" s="395"/>
    </row>
    <row r="62" spans="1:4" x14ac:dyDescent="0.25">
      <c r="A62" s="303">
        <v>118004</v>
      </c>
      <c r="B62" s="33" t="s">
        <v>1192</v>
      </c>
      <c r="C62" s="395"/>
      <c r="D62" s="395"/>
    </row>
    <row r="63" spans="1:4" x14ac:dyDescent="0.25">
      <c r="A63" s="303">
        <v>118005</v>
      </c>
      <c r="B63" s="33" t="s">
        <v>977</v>
      </c>
      <c r="C63" s="395"/>
      <c r="D63" s="395"/>
    </row>
    <row r="64" spans="1:4" x14ac:dyDescent="0.25">
      <c r="A64" s="303">
        <v>118006</v>
      </c>
      <c r="B64" s="33" t="s">
        <v>978</v>
      </c>
      <c r="C64" s="395"/>
      <c r="D64" s="395"/>
    </row>
    <row r="65" spans="1:4" x14ac:dyDescent="0.25">
      <c r="A65" s="303">
        <v>118007</v>
      </c>
      <c r="B65" s="33" t="s">
        <v>979</v>
      </c>
      <c r="C65" s="395"/>
      <c r="D65" s="395"/>
    </row>
    <row r="66" spans="1:4" x14ac:dyDescent="0.25">
      <c r="A66" s="303">
        <v>118008</v>
      </c>
      <c r="B66" s="33" t="s">
        <v>980</v>
      </c>
      <c r="C66" s="395"/>
      <c r="D66" s="395"/>
    </row>
    <row r="67" spans="1:4" x14ac:dyDescent="0.25">
      <c r="A67" s="303">
        <v>118009</v>
      </c>
      <c r="B67" s="33" t="s">
        <v>981</v>
      </c>
      <c r="C67" s="395"/>
      <c r="D67" s="395"/>
    </row>
    <row r="68" spans="1:4" ht="18.75" customHeight="1" x14ac:dyDescent="0.25">
      <c r="A68" s="303">
        <v>118010</v>
      </c>
      <c r="B68" s="33" t="s">
        <v>982</v>
      </c>
      <c r="C68" s="395"/>
      <c r="D68" s="395"/>
    </row>
    <row r="69" spans="1:4" x14ac:dyDescent="0.25">
      <c r="A69" s="303">
        <v>118011</v>
      </c>
      <c r="B69" s="33" t="s">
        <v>983</v>
      </c>
      <c r="C69" s="395"/>
      <c r="D69" s="395"/>
    </row>
    <row r="70" spans="1:4" x14ac:dyDescent="0.25">
      <c r="A70" s="304">
        <v>1181</v>
      </c>
      <c r="B70" s="32" t="s">
        <v>984</v>
      </c>
      <c r="C70" s="394">
        <f>SUM(C71:C72)</f>
        <v>0</v>
      </c>
      <c r="D70" s="394">
        <f>SUM(D71:D72)</f>
        <v>0</v>
      </c>
    </row>
    <row r="71" spans="1:4" x14ac:dyDescent="0.25">
      <c r="A71" s="303">
        <v>118101</v>
      </c>
      <c r="B71" s="33" t="s">
        <v>985</v>
      </c>
      <c r="C71" s="395"/>
      <c r="D71" s="395"/>
    </row>
    <row r="72" spans="1:4" x14ac:dyDescent="0.25">
      <c r="A72" s="303">
        <v>118102</v>
      </c>
      <c r="B72" s="33" t="s">
        <v>986</v>
      </c>
      <c r="C72" s="395"/>
      <c r="D72" s="395"/>
    </row>
    <row r="73" spans="1:4" x14ac:dyDescent="0.25">
      <c r="A73" s="304">
        <v>1182</v>
      </c>
      <c r="B73" s="32" t="s">
        <v>987</v>
      </c>
      <c r="C73" s="394">
        <f>SUM(C74:C77)</f>
        <v>0</v>
      </c>
      <c r="D73" s="394">
        <f>SUM(D74:D77)</f>
        <v>0</v>
      </c>
    </row>
    <row r="74" spans="1:4" x14ac:dyDescent="0.25">
      <c r="A74" s="303">
        <v>118201</v>
      </c>
      <c r="B74" s="33" t="s">
        <v>988</v>
      </c>
      <c r="C74" s="395"/>
      <c r="D74" s="395"/>
    </row>
    <row r="75" spans="1:4" x14ac:dyDescent="0.25">
      <c r="A75" s="303">
        <v>118202</v>
      </c>
      <c r="B75" s="33" t="s">
        <v>989</v>
      </c>
      <c r="C75" s="395"/>
      <c r="D75" s="395"/>
    </row>
    <row r="76" spans="1:4" x14ac:dyDescent="0.25">
      <c r="A76" s="303">
        <v>118203</v>
      </c>
      <c r="B76" s="33" t="s">
        <v>990</v>
      </c>
      <c r="C76" s="395"/>
      <c r="D76" s="395"/>
    </row>
    <row r="77" spans="1:4" x14ac:dyDescent="0.25">
      <c r="A77" s="303">
        <v>118204</v>
      </c>
      <c r="B77" s="33" t="s">
        <v>991</v>
      </c>
      <c r="C77" s="395"/>
      <c r="D77" s="395"/>
    </row>
    <row r="78" spans="1:4" x14ac:dyDescent="0.25">
      <c r="A78" s="304">
        <v>1183</v>
      </c>
      <c r="B78" s="32" t="s">
        <v>992</v>
      </c>
      <c r="C78" s="394">
        <f>SUM(C79:C82)</f>
        <v>0</v>
      </c>
      <c r="D78" s="394">
        <f>SUM(D79:D82)</f>
        <v>0</v>
      </c>
    </row>
    <row r="79" spans="1:4" x14ac:dyDescent="0.25">
      <c r="A79" s="303">
        <v>118301</v>
      </c>
      <c r="B79" s="33" t="s">
        <v>983</v>
      </c>
      <c r="C79" s="395"/>
      <c r="D79" s="395"/>
    </row>
    <row r="80" spans="1:4" x14ac:dyDescent="0.25">
      <c r="A80" s="303">
        <v>118302</v>
      </c>
      <c r="B80" s="33" t="s">
        <v>993</v>
      </c>
      <c r="C80" s="395"/>
      <c r="D80" s="395"/>
    </row>
    <row r="81" spans="1:4" x14ac:dyDescent="0.25">
      <c r="A81" s="303">
        <v>118303</v>
      </c>
      <c r="B81" s="33" t="s">
        <v>994</v>
      </c>
      <c r="C81" s="395"/>
      <c r="D81" s="395"/>
    </row>
    <row r="82" spans="1:4" x14ac:dyDescent="0.25">
      <c r="A82" s="303">
        <v>118304</v>
      </c>
      <c r="B82" s="33" t="s">
        <v>995</v>
      </c>
      <c r="C82" s="395"/>
      <c r="D82" s="395"/>
    </row>
    <row r="83" spans="1:4" x14ac:dyDescent="0.25">
      <c r="A83" s="304">
        <v>12</v>
      </c>
      <c r="B83" s="32" t="s">
        <v>996</v>
      </c>
      <c r="C83" s="393">
        <f>C84+C102+C105+C108</f>
        <v>17574141801.040001</v>
      </c>
      <c r="D83" s="393">
        <f>D84+D102+D105+D108</f>
        <v>19324044576.689999</v>
      </c>
    </row>
    <row r="84" spans="1:4" x14ac:dyDescent="0.25">
      <c r="A84" s="304">
        <v>120</v>
      </c>
      <c r="B84" s="32" t="s">
        <v>997</v>
      </c>
      <c r="C84" s="394">
        <f>C85+C86+C87+C88+C94+C95+C96+C97+C98+C99+C100+C101</f>
        <v>17574141801.040001</v>
      </c>
      <c r="D84" s="394">
        <f>D85+D86+D87+D88+D94+D95+D96+D97+D98+D99+D100+D101</f>
        <v>19284957753.299999</v>
      </c>
    </row>
    <row r="85" spans="1:4" x14ac:dyDescent="0.25">
      <c r="A85" s="303">
        <v>120001</v>
      </c>
      <c r="B85" s="33" t="s">
        <v>998</v>
      </c>
      <c r="C85" s="395"/>
      <c r="D85" s="395"/>
    </row>
    <row r="86" spans="1:4" x14ac:dyDescent="0.25">
      <c r="A86" s="303">
        <v>120002</v>
      </c>
      <c r="B86" s="33" t="s">
        <v>999</v>
      </c>
      <c r="C86" s="395"/>
      <c r="D86" s="395"/>
    </row>
    <row r="87" spans="1:4" x14ac:dyDescent="0.25">
      <c r="A87" s="303">
        <v>120003</v>
      </c>
      <c r="B87" s="33" t="s">
        <v>1000</v>
      </c>
      <c r="C87" s="395"/>
      <c r="D87" s="395"/>
    </row>
    <row r="88" spans="1:4" x14ac:dyDescent="0.25">
      <c r="A88" s="305">
        <v>120004</v>
      </c>
      <c r="B88" s="35" t="s">
        <v>1001</v>
      </c>
      <c r="C88" s="394">
        <f>SUM(C89:C93)</f>
        <v>17572941801.040001</v>
      </c>
      <c r="D88" s="394">
        <f>SUM(D89:D93)</f>
        <v>19276054188.299999</v>
      </c>
    </row>
    <row r="89" spans="1:4" x14ac:dyDescent="0.25">
      <c r="A89" s="303">
        <v>1200041</v>
      </c>
      <c r="B89" s="33" t="s">
        <v>1002</v>
      </c>
      <c r="C89" s="395">
        <v>17184085977.939999</v>
      </c>
      <c r="D89" s="395">
        <v>15403088742.42</v>
      </c>
    </row>
    <row r="90" spans="1:4" x14ac:dyDescent="0.25">
      <c r="A90" s="303">
        <v>1200042</v>
      </c>
      <c r="B90" s="33" t="s">
        <v>1003</v>
      </c>
      <c r="C90" s="395">
        <v>147498428.61000001</v>
      </c>
      <c r="D90" s="395">
        <v>16397095.34</v>
      </c>
    </row>
    <row r="91" spans="1:4" x14ac:dyDescent="0.25">
      <c r="A91" s="22">
        <v>1200043</v>
      </c>
      <c r="B91" s="34" t="s">
        <v>1004</v>
      </c>
      <c r="C91" s="395"/>
      <c r="D91" s="395"/>
    </row>
    <row r="92" spans="1:4" x14ac:dyDescent="0.25">
      <c r="A92" s="303">
        <v>1200044</v>
      </c>
      <c r="B92" s="33" t="s">
        <v>1005</v>
      </c>
      <c r="C92" s="395"/>
      <c r="D92" s="395"/>
    </row>
    <row r="93" spans="1:4" x14ac:dyDescent="0.25">
      <c r="A93" s="363">
        <v>1200045</v>
      </c>
      <c r="B93" s="33" t="s">
        <v>1006</v>
      </c>
      <c r="C93" s="395">
        <v>241357394.49000001</v>
      </c>
      <c r="D93" s="395">
        <v>3856568350.54</v>
      </c>
    </row>
    <row r="94" spans="1:4" x14ac:dyDescent="0.25">
      <c r="A94" s="303">
        <v>120005</v>
      </c>
      <c r="B94" s="33" t="s">
        <v>1007</v>
      </c>
      <c r="C94" s="395">
        <v>1200000</v>
      </c>
      <c r="D94" s="395">
        <v>236800</v>
      </c>
    </row>
    <row r="95" spans="1:4" x14ac:dyDescent="0.25">
      <c r="A95" s="303">
        <v>120006</v>
      </c>
      <c r="B95" s="33" t="s">
        <v>1008</v>
      </c>
      <c r="C95" s="395"/>
      <c r="D95" s="395"/>
    </row>
    <row r="96" spans="1:4" x14ac:dyDescent="0.25">
      <c r="A96" s="303">
        <v>120007</v>
      </c>
      <c r="B96" s="33" t="s">
        <v>1009</v>
      </c>
      <c r="C96" s="395"/>
      <c r="D96" s="395"/>
    </row>
    <row r="97" spans="1:4" x14ac:dyDescent="0.25">
      <c r="A97" s="303">
        <v>120008</v>
      </c>
      <c r="B97" s="33" t="s">
        <v>1010</v>
      </c>
      <c r="C97" s="395"/>
      <c r="D97" s="395"/>
    </row>
    <row r="98" spans="1:4" x14ac:dyDescent="0.25">
      <c r="A98" s="303">
        <v>120009</v>
      </c>
      <c r="B98" s="33" t="s">
        <v>1011</v>
      </c>
      <c r="C98" s="395"/>
      <c r="D98" s="395">
        <v>8666765</v>
      </c>
    </row>
    <row r="99" spans="1:4" x14ac:dyDescent="0.25">
      <c r="A99" s="68">
        <v>120010</v>
      </c>
      <c r="B99" s="69" t="s">
        <v>1167</v>
      </c>
      <c r="C99" s="395"/>
      <c r="D99" s="395"/>
    </row>
    <row r="100" spans="1:4" x14ac:dyDescent="0.25">
      <c r="A100" s="306">
        <v>120011</v>
      </c>
      <c r="B100" s="69" t="s">
        <v>1168</v>
      </c>
      <c r="C100" s="395"/>
      <c r="D100" s="395"/>
    </row>
    <row r="101" spans="1:4" x14ac:dyDescent="0.25">
      <c r="A101" s="306">
        <v>120012</v>
      </c>
      <c r="B101" s="69" t="s">
        <v>1169</v>
      </c>
      <c r="C101" s="395"/>
      <c r="D101" s="395"/>
    </row>
    <row r="102" spans="1:4" x14ac:dyDescent="0.25">
      <c r="A102" s="304">
        <v>121</v>
      </c>
      <c r="B102" s="32" t="s">
        <v>1012</v>
      </c>
      <c r="C102" s="394">
        <f>SUM(C103:C104)</f>
        <v>0</v>
      </c>
      <c r="D102" s="394">
        <f>SUM(D103:D104)</f>
        <v>0</v>
      </c>
    </row>
    <row r="103" spans="1:4" ht="24" customHeight="1" x14ac:dyDescent="0.25">
      <c r="A103" s="303">
        <v>121001</v>
      </c>
      <c r="B103" s="33" t="s">
        <v>1013</v>
      </c>
      <c r="C103" s="395"/>
      <c r="D103" s="395"/>
    </row>
    <row r="104" spans="1:4" x14ac:dyDescent="0.25">
      <c r="A104" s="303">
        <v>121002</v>
      </c>
      <c r="B104" s="33" t="s">
        <v>1014</v>
      </c>
      <c r="C104" s="395"/>
      <c r="D104" s="395"/>
    </row>
    <row r="105" spans="1:4" x14ac:dyDescent="0.25">
      <c r="A105" s="304">
        <v>122</v>
      </c>
      <c r="B105" s="32" t="s">
        <v>352</v>
      </c>
      <c r="C105" s="394">
        <f>SUM(C106:C107)</f>
        <v>0</v>
      </c>
      <c r="D105" s="394">
        <f>SUM(D106:D107)</f>
        <v>39086823.390000001</v>
      </c>
    </row>
    <row r="106" spans="1:4" x14ac:dyDescent="0.25">
      <c r="A106" s="303">
        <v>122001</v>
      </c>
      <c r="B106" s="33" t="s">
        <v>353</v>
      </c>
      <c r="C106" s="395"/>
      <c r="D106" s="395">
        <v>3000000</v>
      </c>
    </row>
    <row r="107" spans="1:4" x14ac:dyDescent="0.25">
      <c r="A107" s="303">
        <v>122002</v>
      </c>
      <c r="B107" s="33" t="s">
        <v>354</v>
      </c>
      <c r="C107" s="395"/>
      <c r="D107" s="395">
        <v>36086823.390000001</v>
      </c>
    </row>
    <row r="108" spans="1:4" x14ac:dyDescent="0.25">
      <c r="A108" s="304">
        <v>123</v>
      </c>
      <c r="B108" s="32" t="s">
        <v>355</v>
      </c>
      <c r="C108" s="394">
        <f>SUM(C109:C112)</f>
        <v>0</v>
      </c>
      <c r="D108" s="394">
        <f>SUM(D109:D112)</f>
        <v>0</v>
      </c>
    </row>
    <row r="109" spans="1:4" x14ac:dyDescent="0.25">
      <c r="A109" s="303">
        <v>123001</v>
      </c>
      <c r="B109" s="33" t="s">
        <v>356</v>
      </c>
      <c r="C109" s="395"/>
      <c r="D109" s="395"/>
    </row>
    <row r="110" spans="1:4" x14ac:dyDescent="0.25">
      <c r="A110" s="303">
        <v>123002</v>
      </c>
      <c r="B110" s="33" t="s">
        <v>357</v>
      </c>
      <c r="C110" s="395"/>
      <c r="D110" s="395"/>
    </row>
    <row r="111" spans="1:4" x14ac:dyDescent="0.25">
      <c r="A111" s="303">
        <v>123003</v>
      </c>
      <c r="B111" s="33" t="s">
        <v>358</v>
      </c>
      <c r="C111" s="395"/>
      <c r="D111" s="395"/>
    </row>
    <row r="112" spans="1:4" x14ac:dyDescent="0.25">
      <c r="A112" s="303">
        <v>123004</v>
      </c>
      <c r="B112" s="33" t="s">
        <v>359</v>
      </c>
      <c r="C112" s="395"/>
      <c r="D112" s="395"/>
    </row>
    <row r="113" spans="1:4" x14ac:dyDescent="0.25">
      <c r="A113" s="26">
        <v>124</v>
      </c>
      <c r="B113" s="37" t="s">
        <v>925</v>
      </c>
      <c r="C113" s="396">
        <f>SUM(C114:C116)</f>
        <v>0</v>
      </c>
      <c r="D113" s="396">
        <f t="shared" ref="D113" si="0">SUM(D114:D116)</f>
        <v>0</v>
      </c>
    </row>
    <row r="114" spans="1:4" x14ac:dyDescent="0.25">
      <c r="A114" s="27">
        <v>140002</v>
      </c>
      <c r="B114" s="38" t="s">
        <v>557</v>
      </c>
      <c r="C114" s="397"/>
      <c r="D114" s="397"/>
    </row>
    <row r="115" spans="1:4" x14ac:dyDescent="0.25">
      <c r="A115" s="27">
        <v>140003</v>
      </c>
      <c r="B115" s="38" t="s">
        <v>558</v>
      </c>
      <c r="C115" s="397"/>
      <c r="D115" s="397"/>
    </row>
    <row r="116" spans="1:4" x14ac:dyDescent="0.25">
      <c r="A116" s="27">
        <v>141001</v>
      </c>
      <c r="B116" s="38" t="s">
        <v>924</v>
      </c>
      <c r="C116" s="397"/>
      <c r="D116" s="397"/>
    </row>
    <row r="117" spans="1:4" x14ac:dyDescent="0.25">
      <c r="A117" s="304">
        <v>13</v>
      </c>
      <c r="B117" s="32" t="s">
        <v>1015</v>
      </c>
      <c r="C117" s="393">
        <f>C118+C128+C135+C143+C149</f>
        <v>19218403917.75</v>
      </c>
      <c r="D117" s="393">
        <f>D118+D128+D135+D143+D149</f>
        <v>35285453488.029999</v>
      </c>
    </row>
    <row r="118" spans="1:4" x14ac:dyDescent="0.25">
      <c r="A118" s="304">
        <v>1310</v>
      </c>
      <c r="B118" s="32" t="s">
        <v>1016</v>
      </c>
      <c r="C118" s="394">
        <f>SUM(C119:C127)</f>
        <v>18774825165</v>
      </c>
      <c r="D118" s="394">
        <f>SUM(D119:D127)</f>
        <v>29428494193.84</v>
      </c>
    </row>
    <row r="119" spans="1:4" x14ac:dyDescent="0.25">
      <c r="A119" s="303">
        <v>131001</v>
      </c>
      <c r="B119" s="33" t="s">
        <v>1017</v>
      </c>
      <c r="C119" s="395">
        <v>18774825165</v>
      </c>
      <c r="D119" s="395">
        <v>27950605396.900002</v>
      </c>
    </row>
    <row r="120" spans="1:4" x14ac:dyDescent="0.25">
      <c r="A120" s="303">
        <v>131002</v>
      </c>
      <c r="B120" s="33" t="s">
        <v>1018</v>
      </c>
      <c r="C120" s="395"/>
      <c r="D120" s="395">
        <v>1436243869.4400001</v>
      </c>
    </row>
    <row r="121" spans="1:4" x14ac:dyDescent="0.25">
      <c r="A121" s="303">
        <v>131003</v>
      </c>
      <c r="B121" s="33" t="s">
        <v>1019</v>
      </c>
      <c r="C121" s="395"/>
      <c r="D121" s="395"/>
    </row>
    <row r="122" spans="1:4" x14ac:dyDescent="0.25">
      <c r="A122" s="303">
        <v>131004</v>
      </c>
      <c r="B122" s="33" t="s">
        <v>1020</v>
      </c>
      <c r="C122" s="395"/>
      <c r="D122" s="395"/>
    </row>
    <row r="123" spans="1:4" x14ac:dyDescent="0.25">
      <c r="A123" s="303">
        <v>131005</v>
      </c>
      <c r="B123" s="33" t="s">
        <v>1021</v>
      </c>
      <c r="C123" s="395"/>
      <c r="D123" s="395">
        <v>40036927.5</v>
      </c>
    </row>
    <row r="124" spans="1:4" x14ac:dyDescent="0.25">
      <c r="A124" s="303">
        <v>131006</v>
      </c>
      <c r="B124" s="33" t="s">
        <v>1022</v>
      </c>
      <c r="C124" s="395"/>
      <c r="D124" s="395"/>
    </row>
    <row r="125" spans="1:4" x14ac:dyDescent="0.25">
      <c r="A125" s="303">
        <v>131007</v>
      </c>
      <c r="B125" s="33" t="s">
        <v>1025</v>
      </c>
      <c r="C125" s="395"/>
      <c r="D125" s="395"/>
    </row>
    <row r="126" spans="1:4" x14ac:dyDescent="0.25">
      <c r="A126" s="303">
        <v>131008</v>
      </c>
      <c r="B126" s="33" t="s">
        <v>1023</v>
      </c>
      <c r="C126" s="395"/>
      <c r="D126" s="395">
        <v>1608000</v>
      </c>
    </row>
    <row r="127" spans="1:4" x14ac:dyDescent="0.25">
      <c r="A127" s="303">
        <v>131009</v>
      </c>
      <c r="B127" s="33" t="s">
        <v>1024</v>
      </c>
      <c r="C127" s="395"/>
      <c r="D127" s="395"/>
    </row>
    <row r="128" spans="1:4" x14ac:dyDescent="0.25">
      <c r="A128" s="304">
        <v>1311</v>
      </c>
      <c r="B128" s="32" t="s">
        <v>1026</v>
      </c>
      <c r="C128" s="393">
        <f>SUM(C129:C134)</f>
        <v>388388786.88999999</v>
      </c>
      <c r="D128" s="393">
        <f>SUM(D129:D134)</f>
        <v>4320604445.9499998</v>
      </c>
    </row>
    <row r="129" spans="1:4" x14ac:dyDescent="0.25">
      <c r="A129" s="303">
        <v>131101</v>
      </c>
      <c r="B129" s="33" t="s">
        <v>1027</v>
      </c>
      <c r="C129" s="395"/>
      <c r="D129" s="395"/>
    </row>
    <row r="130" spans="1:4" ht="30" x14ac:dyDescent="0.25">
      <c r="A130" s="303">
        <v>131102</v>
      </c>
      <c r="B130" s="33" t="s">
        <v>1028</v>
      </c>
      <c r="C130" s="395"/>
      <c r="D130" s="395"/>
    </row>
    <row r="131" spans="1:4" ht="30" x14ac:dyDescent="0.25">
      <c r="A131" s="303">
        <v>131103</v>
      </c>
      <c r="B131" s="33" t="s">
        <v>1029</v>
      </c>
      <c r="C131" s="395">
        <v>154599750</v>
      </c>
      <c r="D131" s="395">
        <v>561135304</v>
      </c>
    </row>
    <row r="132" spans="1:4" ht="30" x14ac:dyDescent="0.25">
      <c r="A132" s="303">
        <v>131104</v>
      </c>
      <c r="B132" s="33" t="s">
        <v>1030</v>
      </c>
      <c r="C132" s="395">
        <v>84443440</v>
      </c>
      <c r="D132" s="395">
        <v>3427044396.3299999</v>
      </c>
    </row>
    <row r="133" spans="1:4" ht="17.25" customHeight="1" x14ac:dyDescent="0.25">
      <c r="A133" s="303">
        <v>131105</v>
      </c>
      <c r="B133" s="33" t="s">
        <v>1031</v>
      </c>
      <c r="C133" s="395">
        <v>54368204</v>
      </c>
      <c r="D133" s="395">
        <v>324293512.80000001</v>
      </c>
    </row>
    <row r="134" spans="1:4" x14ac:dyDescent="0.25">
      <c r="A134" s="303">
        <v>131106</v>
      </c>
      <c r="B134" s="33" t="s">
        <v>1032</v>
      </c>
      <c r="C134" s="395">
        <v>94977392.890000001</v>
      </c>
      <c r="D134" s="395">
        <v>8131232.8200000003</v>
      </c>
    </row>
    <row r="135" spans="1:4" x14ac:dyDescent="0.25">
      <c r="A135" s="304">
        <v>1320</v>
      </c>
      <c r="B135" s="32" t="s">
        <v>1033</v>
      </c>
      <c r="C135" s="393">
        <f>SUM(C136:C142)</f>
        <v>0</v>
      </c>
      <c r="D135" s="393">
        <f>SUM(D136:D142)</f>
        <v>48122110</v>
      </c>
    </row>
    <row r="136" spans="1:4" x14ac:dyDescent="0.25">
      <c r="A136" s="303">
        <v>132001</v>
      </c>
      <c r="B136" s="33" t="s">
        <v>1034</v>
      </c>
      <c r="C136" s="395"/>
      <c r="D136" s="395"/>
    </row>
    <row r="137" spans="1:4" x14ac:dyDescent="0.25">
      <c r="A137" s="303">
        <v>132002</v>
      </c>
      <c r="B137" s="33" t="s">
        <v>1018</v>
      </c>
      <c r="C137" s="395"/>
      <c r="D137" s="395">
        <v>35505000</v>
      </c>
    </row>
    <row r="138" spans="1:4" ht="20.25" customHeight="1" x14ac:dyDescent="0.25">
      <c r="A138" s="303">
        <v>132003</v>
      </c>
      <c r="B138" s="33" t="s">
        <v>1035</v>
      </c>
      <c r="C138" s="395"/>
      <c r="D138" s="395">
        <v>12617110</v>
      </c>
    </row>
    <row r="139" spans="1:4" x14ac:dyDescent="0.25">
      <c r="A139" s="303">
        <v>132004</v>
      </c>
      <c r="B139" s="33" t="s">
        <v>1036</v>
      </c>
      <c r="C139" s="395"/>
      <c r="D139" s="395"/>
    </row>
    <row r="140" spans="1:4" x14ac:dyDescent="0.25">
      <c r="A140" s="303">
        <v>132005</v>
      </c>
      <c r="B140" s="33" t="s">
        <v>1037</v>
      </c>
      <c r="C140" s="395"/>
      <c r="D140" s="395"/>
    </row>
    <row r="141" spans="1:4" x14ac:dyDescent="0.25">
      <c r="A141" s="303">
        <v>132006</v>
      </c>
      <c r="B141" s="33" t="s">
        <v>1038</v>
      </c>
      <c r="C141" s="395"/>
      <c r="D141" s="395"/>
    </row>
    <row r="142" spans="1:4" x14ac:dyDescent="0.25">
      <c r="A142" s="303">
        <v>132007</v>
      </c>
      <c r="B142" s="33" t="s">
        <v>1039</v>
      </c>
      <c r="C142" s="395"/>
      <c r="D142" s="395"/>
    </row>
    <row r="143" spans="1:4" x14ac:dyDescent="0.25">
      <c r="A143" s="304">
        <v>1330</v>
      </c>
      <c r="B143" s="32" t="s">
        <v>1040</v>
      </c>
      <c r="C143" s="393">
        <f>SUM(C144:C148)</f>
        <v>19587685.859999999</v>
      </c>
      <c r="D143" s="393">
        <f>SUM(D144:D148)</f>
        <v>1407154393.24</v>
      </c>
    </row>
    <row r="144" spans="1:4" x14ac:dyDescent="0.25">
      <c r="A144" s="303">
        <v>133001</v>
      </c>
      <c r="B144" s="33" t="s">
        <v>1017</v>
      </c>
      <c r="C144" s="395"/>
      <c r="D144" s="395">
        <v>1277881745.28</v>
      </c>
    </row>
    <row r="145" spans="1:4" x14ac:dyDescent="0.25">
      <c r="A145" s="303">
        <v>133002</v>
      </c>
      <c r="B145" s="33" t="s">
        <v>1019</v>
      </c>
      <c r="C145" s="395">
        <v>12600000</v>
      </c>
      <c r="D145" s="395"/>
    </row>
    <row r="146" spans="1:4" x14ac:dyDescent="0.25">
      <c r="A146" s="303">
        <v>133003</v>
      </c>
      <c r="B146" s="33" t="s">
        <v>1041</v>
      </c>
      <c r="C146" s="395">
        <v>6987685.8600000003</v>
      </c>
      <c r="D146" s="395">
        <v>20943132.760000002</v>
      </c>
    </row>
    <row r="147" spans="1:4" x14ac:dyDescent="0.25">
      <c r="A147" s="303">
        <v>133004</v>
      </c>
      <c r="B147" s="33" t="s">
        <v>1042</v>
      </c>
      <c r="C147" s="395"/>
      <c r="D147" s="395">
        <v>108329515.2</v>
      </c>
    </row>
    <row r="148" spans="1:4" x14ac:dyDescent="0.25">
      <c r="A148" s="303">
        <v>133005</v>
      </c>
      <c r="B148" s="33" t="s">
        <v>1043</v>
      </c>
      <c r="C148" s="395"/>
      <c r="D148" s="395"/>
    </row>
    <row r="149" spans="1:4" x14ac:dyDescent="0.25">
      <c r="A149" s="304">
        <v>1340</v>
      </c>
      <c r="B149" s="32" t="s">
        <v>1044</v>
      </c>
      <c r="C149" s="393">
        <f>SUM(C150:C152)</f>
        <v>35602280</v>
      </c>
      <c r="D149" s="393">
        <f>SUM(D150:D152)</f>
        <v>81078345</v>
      </c>
    </row>
    <row r="150" spans="1:4" x14ac:dyDescent="0.25">
      <c r="A150" s="303">
        <v>134001</v>
      </c>
      <c r="B150" s="33" t="s">
        <v>1045</v>
      </c>
      <c r="C150" s="395">
        <v>35602280</v>
      </c>
      <c r="D150" s="395">
        <v>77358790</v>
      </c>
    </row>
    <row r="151" spans="1:4" x14ac:dyDescent="0.25">
      <c r="A151" s="303">
        <v>134002</v>
      </c>
      <c r="B151" s="33" t="s">
        <v>1046</v>
      </c>
      <c r="C151" s="395"/>
      <c r="D151" s="395">
        <v>3719555</v>
      </c>
    </row>
    <row r="152" spans="1:4" x14ac:dyDescent="0.25">
      <c r="A152" s="303">
        <v>134003</v>
      </c>
      <c r="B152" s="33" t="s">
        <v>1047</v>
      </c>
      <c r="C152" s="395"/>
      <c r="D152" s="395"/>
    </row>
    <row r="153" spans="1:4" x14ac:dyDescent="0.25">
      <c r="A153" s="21">
        <v>2</v>
      </c>
      <c r="B153" s="32" t="s">
        <v>378</v>
      </c>
      <c r="C153" s="393">
        <f>C154+C259</f>
        <v>43750989131.220001</v>
      </c>
      <c r="D153" s="393">
        <f>D154+D259</f>
        <v>54194747676.750008</v>
      </c>
    </row>
    <row r="154" spans="1:4" x14ac:dyDescent="0.25">
      <c r="A154" s="304">
        <v>21</v>
      </c>
      <c r="B154" s="32" t="s">
        <v>1048</v>
      </c>
      <c r="C154" s="393">
        <f>C155+C220+C225+C230</f>
        <v>43744489131.220001</v>
      </c>
      <c r="D154" s="393">
        <f>D155+D220+D225+D230</f>
        <v>54194747676.750008</v>
      </c>
    </row>
    <row r="155" spans="1:4" x14ac:dyDescent="0.25">
      <c r="A155" s="304">
        <v>210</v>
      </c>
      <c r="B155" s="32" t="s">
        <v>1049</v>
      </c>
      <c r="C155" s="393">
        <f>C156+C163+C170+C176+C187+C191+C196+C200+C215</f>
        <v>25140748388.52</v>
      </c>
      <c r="D155" s="393">
        <f>D156+D163+D170+D176+D187+D191+D196+D200+D215</f>
        <v>36956624640.490005</v>
      </c>
    </row>
    <row r="156" spans="1:4" x14ac:dyDescent="0.25">
      <c r="A156" s="304">
        <v>2101</v>
      </c>
      <c r="B156" s="32" t="s">
        <v>1050</v>
      </c>
      <c r="C156" s="393">
        <f>SUM(C157:C162)</f>
        <v>12186508206.52</v>
      </c>
      <c r="D156" s="393">
        <f>SUM(D157:D162)</f>
        <v>13931040432.660002</v>
      </c>
    </row>
    <row r="157" spans="1:4" x14ac:dyDescent="0.25">
      <c r="A157" s="303">
        <v>210101</v>
      </c>
      <c r="B157" s="33" t="s">
        <v>1051</v>
      </c>
      <c r="C157" s="395">
        <v>11166607952.530001</v>
      </c>
      <c r="D157" s="395">
        <v>12712088004.120001</v>
      </c>
    </row>
    <row r="158" spans="1:4" x14ac:dyDescent="0.25">
      <c r="A158" s="303">
        <v>210102</v>
      </c>
      <c r="B158" s="33" t="s">
        <v>1052</v>
      </c>
      <c r="C158" s="395">
        <v>571838367.88</v>
      </c>
      <c r="D158" s="395">
        <v>544066026.65999997</v>
      </c>
    </row>
    <row r="159" spans="1:4" x14ac:dyDescent="0.25">
      <c r="A159" s="303">
        <v>210103</v>
      </c>
      <c r="B159" s="33" t="s">
        <v>1053</v>
      </c>
      <c r="C159" s="395">
        <v>259082265</v>
      </c>
      <c r="D159" s="395">
        <v>328173404.36000001</v>
      </c>
    </row>
    <row r="160" spans="1:4" x14ac:dyDescent="0.25">
      <c r="A160" s="303">
        <v>210104</v>
      </c>
      <c r="B160" s="33" t="s">
        <v>1054</v>
      </c>
      <c r="C160" s="395">
        <v>3613050</v>
      </c>
      <c r="D160" s="395">
        <v>41418416</v>
      </c>
    </row>
    <row r="161" spans="1:4" x14ac:dyDescent="0.25">
      <c r="A161" s="303">
        <v>210105</v>
      </c>
      <c r="B161" s="33" t="s">
        <v>1055</v>
      </c>
      <c r="C161" s="395">
        <v>185366571.11000001</v>
      </c>
      <c r="D161" s="395">
        <v>305294581.51999998</v>
      </c>
    </row>
    <row r="162" spans="1:4" x14ac:dyDescent="0.25">
      <c r="A162" s="303">
        <v>210106</v>
      </c>
      <c r="B162" s="33" t="s">
        <v>1193</v>
      </c>
      <c r="C162" s="395"/>
      <c r="D162" s="395"/>
    </row>
    <row r="163" spans="1:4" x14ac:dyDescent="0.25">
      <c r="A163" s="304">
        <v>2102</v>
      </c>
      <c r="B163" s="32" t="s">
        <v>1056</v>
      </c>
      <c r="C163" s="393">
        <f>SUM(C164:C169)</f>
        <v>1371508153.0400002</v>
      </c>
      <c r="D163" s="393">
        <f>SUM(D164:D169)</f>
        <v>1514811547.1800001</v>
      </c>
    </row>
    <row r="164" spans="1:4" x14ac:dyDescent="0.25">
      <c r="A164" s="303">
        <v>210201</v>
      </c>
      <c r="B164" s="33" t="s">
        <v>1059</v>
      </c>
      <c r="C164" s="395">
        <v>871947219.72000003</v>
      </c>
      <c r="D164" s="395">
        <v>1073074669.3099999</v>
      </c>
    </row>
    <row r="165" spans="1:4" x14ac:dyDescent="0.25">
      <c r="A165" s="303">
        <v>210202</v>
      </c>
      <c r="B165" s="33" t="s">
        <v>1060</v>
      </c>
      <c r="C165" s="395">
        <v>87077591.900000006</v>
      </c>
      <c r="D165" s="395">
        <v>78299892.25</v>
      </c>
    </row>
    <row r="166" spans="1:4" x14ac:dyDescent="0.25">
      <c r="A166" s="303">
        <v>210203</v>
      </c>
      <c r="B166" s="33" t="s">
        <v>1061</v>
      </c>
      <c r="C166" s="395">
        <v>123529752.31999999</v>
      </c>
      <c r="D166" s="395">
        <v>108698702.44</v>
      </c>
    </row>
    <row r="167" spans="1:4" x14ac:dyDescent="0.25">
      <c r="A167" s="303">
        <v>210204</v>
      </c>
      <c r="B167" s="33" t="s">
        <v>1062</v>
      </c>
      <c r="C167" s="395">
        <v>46898067.630000003</v>
      </c>
      <c r="D167" s="395">
        <v>41241223.219999999</v>
      </c>
    </row>
    <row r="168" spans="1:4" x14ac:dyDescent="0.25">
      <c r="A168" s="303">
        <v>210205</v>
      </c>
      <c r="B168" s="33" t="s">
        <v>1063</v>
      </c>
      <c r="C168" s="395">
        <v>242055521.47</v>
      </c>
      <c r="D168" s="395">
        <v>213497059.96000001</v>
      </c>
    </row>
    <row r="169" spans="1:4" x14ac:dyDescent="0.25">
      <c r="A169" s="163">
        <v>210206</v>
      </c>
      <c r="B169" s="55" t="s">
        <v>1194</v>
      </c>
      <c r="C169" s="395"/>
      <c r="D169" s="395"/>
    </row>
    <row r="170" spans="1:4" x14ac:dyDescent="0.25">
      <c r="A170" s="304">
        <v>2103</v>
      </c>
      <c r="B170" s="32" t="s">
        <v>1057</v>
      </c>
      <c r="C170" s="393">
        <f>SUM(C171:C175)</f>
        <v>640061512.22000003</v>
      </c>
      <c r="D170" s="393">
        <f>SUM(D171:D175)</f>
        <v>830772679.70000005</v>
      </c>
    </row>
    <row r="171" spans="1:4" x14ac:dyDescent="0.25">
      <c r="A171" s="303">
        <v>210301</v>
      </c>
      <c r="B171" s="33" t="s">
        <v>1067</v>
      </c>
      <c r="C171" s="395">
        <v>117346845.47</v>
      </c>
      <c r="D171" s="395">
        <v>142180950</v>
      </c>
    </row>
    <row r="172" spans="1:4" x14ac:dyDescent="0.25">
      <c r="A172" s="303">
        <v>210302</v>
      </c>
      <c r="B172" s="33" t="s">
        <v>1066</v>
      </c>
      <c r="C172" s="395">
        <v>229957427.22</v>
      </c>
      <c r="D172" s="395">
        <v>229275981</v>
      </c>
    </row>
    <row r="173" spans="1:4" x14ac:dyDescent="0.25">
      <c r="A173" s="303">
        <v>210303</v>
      </c>
      <c r="B173" s="33" t="s">
        <v>1064</v>
      </c>
      <c r="C173" s="395">
        <v>32695763.530000001</v>
      </c>
      <c r="D173" s="395">
        <v>37894671</v>
      </c>
    </row>
    <row r="174" spans="1:4" x14ac:dyDescent="0.25">
      <c r="A174" s="303">
        <v>210304</v>
      </c>
      <c r="B174" s="33" t="s">
        <v>1065</v>
      </c>
      <c r="C174" s="395">
        <v>260061476</v>
      </c>
      <c r="D174" s="395">
        <v>421421077.69999999</v>
      </c>
    </row>
    <row r="175" spans="1:4" x14ac:dyDescent="0.25">
      <c r="A175" s="303">
        <v>210305</v>
      </c>
      <c r="B175" s="33" t="s">
        <v>1195</v>
      </c>
      <c r="C175" s="395"/>
      <c r="D175" s="395"/>
    </row>
    <row r="176" spans="1:4" x14ac:dyDescent="0.25">
      <c r="A176" s="304">
        <v>2104</v>
      </c>
      <c r="B176" s="32" t="s">
        <v>1058</v>
      </c>
      <c r="C176" s="393">
        <f>SUM(C177:C186)</f>
        <v>850247730.68999982</v>
      </c>
      <c r="D176" s="393">
        <f>SUM(D177:D186)</f>
        <v>2251551459.4099998</v>
      </c>
    </row>
    <row r="177" spans="1:4" x14ac:dyDescent="0.25">
      <c r="A177" s="303">
        <v>210401</v>
      </c>
      <c r="B177" s="33" t="s">
        <v>1068</v>
      </c>
      <c r="C177" s="395">
        <v>480515064.70999998</v>
      </c>
      <c r="D177" s="395">
        <v>670767575.02999997</v>
      </c>
    </row>
    <row r="178" spans="1:4" x14ac:dyDescent="0.25">
      <c r="A178" s="303">
        <v>210402</v>
      </c>
      <c r="B178" s="33" t="s">
        <v>1069</v>
      </c>
      <c r="C178" s="395">
        <v>95788179.959999993</v>
      </c>
      <c r="D178" s="395">
        <v>236757184.80000001</v>
      </c>
    </row>
    <row r="179" spans="1:4" x14ac:dyDescent="0.25">
      <c r="A179" s="303">
        <v>210403</v>
      </c>
      <c r="B179" s="33" t="s">
        <v>1070</v>
      </c>
      <c r="C179" s="395">
        <v>225663311.18000001</v>
      </c>
      <c r="D179" s="395">
        <v>197832689.33000001</v>
      </c>
    </row>
    <row r="180" spans="1:4" x14ac:dyDescent="0.25">
      <c r="A180" s="303">
        <v>210404</v>
      </c>
      <c r="B180" s="33" t="s">
        <v>1071</v>
      </c>
      <c r="C180" s="395">
        <v>4247282</v>
      </c>
      <c r="D180" s="395">
        <v>292900</v>
      </c>
    </row>
    <row r="181" spans="1:4" x14ac:dyDescent="0.25">
      <c r="A181" s="303">
        <v>210405</v>
      </c>
      <c r="B181" s="33" t="s">
        <v>1075</v>
      </c>
      <c r="C181" s="395"/>
      <c r="D181" s="395">
        <v>1095574413.1600001</v>
      </c>
    </row>
    <row r="182" spans="1:4" x14ac:dyDescent="0.25">
      <c r="A182" s="303">
        <v>210406</v>
      </c>
      <c r="B182" s="33" t="s">
        <v>1072</v>
      </c>
      <c r="C182" s="395">
        <v>29687058.420000002</v>
      </c>
      <c r="D182" s="395">
        <v>41681183.090000004</v>
      </c>
    </row>
    <row r="183" spans="1:4" x14ac:dyDescent="0.25">
      <c r="A183" s="303">
        <v>210407</v>
      </c>
      <c r="B183" s="33" t="s">
        <v>1073</v>
      </c>
      <c r="C183" s="395"/>
      <c r="D183" s="395"/>
    </row>
    <row r="184" spans="1:4" x14ac:dyDescent="0.25">
      <c r="A184" s="303">
        <v>210408</v>
      </c>
      <c r="B184" s="33" t="s">
        <v>1074</v>
      </c>
      <c r="C184" s="395">
        <v>14346834.42</v>
      </c>
      <c r="D184" s="395">
        <v>8645514</v>
      </c>
    </row>
    <row r="185" spans="1:4" x14ac:dyDescent="0.25">
      <c r="A185" s="22">
        <v>210409</v>
      </c>
      <c r="B185" s="33" t="s">
        <v>1196</v>
      </c>
      <c r="C185" s="395"/>
      <c r="D185" s="395"/>
    </row>
    <row r="186" spans="1:4" x14ac:dyDescent="0.25">
      <c r="A186" s="22">
        <v>210410</v>
      </c>
      <c r="B186" s="33" t="s">
        <v>1197</v>
      </c>
      <c r="C186" s="395"/>
      <c r="D186" s="395"/>
    </row>
    <row r="187" spans="1:4" x14ac:dyDescent="0.25">
      <c r="A187" s="304">
        <v>2105</v>
      </c>
      <c r="B187" s="32" t="s">
        <v>1076</v>
      </c>
      <c r="C187" s="394">
        <f>SUM(C188:C190)</f>
        <v>0</v>
      </c>
      <c r="D187" s="394">
        <f>SUM(D188:D190)</f>
        <v>0</v>
      </c>
    </row>
    <row r="188" spans="1:4" x14ac:dyDescent="0.25">
      <c r="A188" s="303">
        <v>210501</v>
      </c>
      <c r="B188" s="33" t="s">
        <v>1077</v>
      </c>
      <c r="C188" s="395"/>
      <c r="D188" s="395"/>
    </row>
    <row r="189" spans="1:4" x14ac:dyDescent="0.25">
      <c r="A189" s="303">
        <v>210502</v>
      </c>
      <c r="B189" s="33" t="s">
        <v>1078</v>
      </c>
      <c r="C189" s="395"/>
      <c r="D189" s="395"/>
    </row>
    <row r="190" spans="1:4" x14ac:dyDescent="0.25">
      <c r="A190" s="303">
        <v>210503</v>
      </c>
      <c r="B190" s="33" t="s">
        <v>1079</v>
      </c>
      <c r="C190" s="395"/>
      <c r="D190" s="395"/>
    </row>
    <row r="191" spans="1:4" x14ac:dyDescent="0.25">
      <c r="A191" s="304">
        <v>2106</v>
      </c>
      <c r="B191" s="32" t="s">
        <v>1080</v>
      </c>
      <c r="C191" s="393">
        <f>SUM(C192:C195)</f>
        <v>53537925</v>
      </c>
      <c r="D191" s="393">
        <f>SUM(D192:D195)</f>
        <v>65534426</v>
      </c>
    </row>
    <row r="192" spans="1:4" x14ac:dyDescent="0.25">
      <c r="A192" s="303">
        <v>210601</v>
      </c>
      <c r="B192" s="33" t="s">
        <v>1081</v>
      </c>
      <c r="C192" s="395"/>
      <c r="D192" s="395">
        <v>3578380</v>
      </c>
    </row>
    <row r="193" spans="1:4" x14ac:dyDescent="0.25">
      <c r="A193" s="303">
        <v>210602</v>
      </c>
      <c r="B193" s="33" t="s">
        <v>1082</v>
      </c>
      <c r="C193" s="395"/>
      <c r="D193" s="395"/>
    </row>
    <row r="194" spans="1:4" x14ac:dyDescent="0.25">
      <c r="A194" s="303">
        <v>210603</v>
      </c>
      <c r="B194" s="33" t="s">
        <v>1083</v>
      </c>
      <c r="C194" s="395"/>
      <c r="D194" s="395"/>
    </row>
    <row r="195" spans="1:4" x14ac:dyDescent="0.25">
      <c r="A195" s="303">
        <v>210604</v>
      </c>
      <c r="B195" s="33" t="s">
        <v>1084</v>
      </c>
      <c r="C195" s="395">
        <v>53537925</v>
      </c>
      <c r="D195" s="395">
        <v>61956046</v>
      </c>
    </row>
    <row r="196" spans="1:4" x14ac:dyDescent="0.25">
      <c r="A196" s="21">
        <v>2107</v>
      </c>
      <c r="B196" s="32" t="s">
        <v>1085</v>
      </c>
      <c r="C196" s="393">
        <f>SUM(C197:C199)</f>
        <v>206492111</v>
      </c>
      <c r="D196" s="393">
        <f>SUM(D197:D199)</f>
        <v>261105904</v>
      </c>
    </row>
    <row r="197" spans="1:4" x14ac:dyDescent="0.25">
      <c r="A197" s="303">
        <v>210701</v>
      </c>
      <c r="B197" s="33" t="s">
        <v>1086</v>
      </c>
      <c r="C197" s="395">
        <v>25554326</v>
      </c>
      <c r="D197" s="395">
        <v>52841140</v>
      </c>
    </row>
    <row r="198" spans="1:4" x14ac:dyDescent="0.25">
      <c r="A198" s="303">
        <v>210702</v>
      </c>
      <c r="B198" s="33" t="s">
        <v>1087</v>
      </c>
      <c r="C198" s="395">
        <v>179456579</v>
      </c>
      <c r="D198" s="395">
        <v>208264764</v>
      </c>
    </row>
    <row r="199" spans="1:4" x14ac:dyDescent="0.25">
      <c r="A199" s="303">
        <v>210703</v>
      </c>
      <c r="B199" s="33" t="s">
        <v>1088</v>
      </c>
      <c r="C199" s="395">
        <v>1481206</v>
      </c>
      <c r="D199" s="395"/>
    </row>
    <row r="200" spans="1:4" x14ac:dyDescent="0.25">
      <c r="A200" s="304">
        <v>2108</v>
      </c>
      <c r="B200" s="32" t="s">
        <v>1089</v>
      </c>
      <c r="C200" s="393">
        <f>SUM(C201:C214)</f>
        <v>4391378193.6800003</v>
      </c>
      <c r="D200" s="393">
        <f>SUM(D201:D214)</f>
        <v>11753973682.950001</v>
      </c>
    </row>
    <row r="201" spans="1:4" ht="20.25" customHeight="1" x14ac:dyDescent="0.25">
      <c r="A201" s="303">
        <v>210801</v>
      </c>
      <c r="B201" s="33" t="s">
        <v>1090</v>
      </c>
      <c r="C201" s="395">
        <v>416729799.52999997</v>
      </c>
      <c r="D201" s="395">
        <v>6079815679.1300001</v>
      </c>
    </row>
    <row r="202" spans="1:4" x14ac:dyDescent="0.25">
      <c r="A202" s="303">
        <v>210802</v>
      </c>
      <c r="B202" s="33" t="s">
        <v>1091</v>
      </c>
      <c r="C202" s="395">
        <v>4086550</v>
      </c>
      <c r="D202" s="395">
        <v>5526025</v>
      </c>
    </row>
    <row r="203" spans="1:4" x14ac:dyDescent="0.25">
      <c r="A203" s="303">
        <v>210803</v>
      </c>
      <c r="B203" s="33" t="s">
        <v>1092</v>
      </c>
      <c r="C203" s="395">
        <v>3299902</v>
      </c>
      <c r="D203" s="395">
        <v>136451676.40000001</v>
      </c>
    </row>
    <row r="204" spans="1:4" x14ac:dyDescent="0.25">
      <c r="A204" s="303">
        <v>210804</v>
      </c>
      <c r="B204" s="33" t="s">
        <v>1093</v>
      </c>
      <c r="C204" s="395">
        <v>3048130</v>
      </c>
      <c r="D204" s="395">
        <v>5225659</v>
      </c>
    </row>
    <row r="205" spans="1:4" x14ac:dyDescent="0.25">
      <c r="A205" s="303">
        <v>210805</v>
      </c>
      <c r="B205" s="33" t="s">
        <v>1094</v>
      </c>
      <c r="C205" s="395">
        <v>11000</v>
      </c>
      <c r="D205" s="395">
        <v>405000</v>
      </c>
    </row>
    <row r="206" spans="1:4" x14ac:dyDescent="0.25">
      <c r="A206" s="303">
        <v>210806</v>
      </c>
      <c r="B206" s="33" t="s">
        <v>1095</v>
      </c>
      <c r="C206" s="395">
        <v>1287597</v>
      </c>
      <c r="D206" s="395">
        <v>8119828</v>
      </c>
    </row>
    <row r="207" spans="1:4" x14ac:dyDescent="0.25">
      <c r="A207" s="303">
        <v>210807</v>
      </c>
      <c r="B207" s="33" t="s">
        <v>346</v>
      </c>
      <c r="C207" s="395">
        <v>2536429</v>
      </c>
      <c r="D207" s="395"/>
    </row>
    <row r="208" spans="1:4" x14ac:dyDescent="0.25">
      <c r="A208" s="303">
        <v>210808</v>
      </c>
      <c r="B208" s="33" t="s">
        <v>1096</v>
      </c>
      <c r="C208" s="395">
        <v>8399380.0199999996</v>
      </c>
      <c r="D208" s="395">
        <v>20000</v>
      </c>
    </row>
    <row r="209" spans="1:4" x14ac:dyDescent="0.25">
      <c r="A209" s="303">
        <v>210809</v>
      </c>
      <c r="B209" s="33" t="s">
        <v>1097</v>
      </c>
      <c r="C209" s="395">
        <v>3951979406.1300001</v>
      </c>
      <c r="D209" s="395">
        <v>5512668876.9200001</v>
      </c>
    </row>
    <row r="210" spans="1:4" x14ac:dyDescent="0.25">
      <c r="A210" s="303">
        <v>210810</v>
      </c>
      <c r="B210" s="33" t="s">
        <v>1098</v>
      </c>
      <c r="C210" s="395"/>
      <c r="D210" s="395"/>
    </row>
    <row r="211" spans="1:4" x14ac:dyDescent="0.25">
      <c r="A211" s="303">
        <v>210811</v>
      </c>
      <c r="B211" s="33" t="s">
        <v>1099</v>
      </c>
      <c r="C211" s="395"/>
      <c r="D211" s="395"/>
    </row>
    <row r="212" spans="1:4" x14ac:dyDescent="0.25">
      <c r="A212" s="303">
        <v>210812</v>
      </c>
      <c r="B212" s="33" t="s">
        <v>1100</v>
      </c>
      <c r="C212" s="395"/>
      <c r="D212" s="395"/>
    </row>
    <row r="213" spans="1:4" x14ac:dyDescent="0.25">
      <c r="A213" s="303">
        <v>210813</v>
      </c>
      <c r="B213" s="33" t="s">
        <v>1101</v>
      </c>
      <c r="C213" s="395"/>
      <c r="D213" s="395">
        <v>5740938.5</v>
      </c>
    </row>
    <row r="214" spans="1:4" x14ac:dyDescent="0.25">
      <c r="A214" s="303">
        <v>210814</v>
      </c>
      <c r="B214" s="33" t="s">
        <v>1102</v>
      </c>
      <c r="C214" s="395"/>
      <c r="D214" s="395"/>
    </row>
    <row r="215" spans="1:4" x14ac:dyDescent="0.25">
      <c r="A215" s="304">
        <v>2109</v>
      </c>
      <c r="B215" s="32" t="s">
        <v>1103</v>
      </c>
      <c r="C215" s="393">
        <f>SUM(C216:C219)</f>
        <v>5441014556.3699999</v>
      </c>
      <c r="D215" s="393">
        <f>SUM(D216:D219)</f>
        <v>6347834508.5900002</v>
      </c>
    </row>
    <row r="216" spans="1:4" x14ac:dyDescent="0.25">
      <c r="A216" s="303">
        <v>210901</v>
      </c>
      <c r="B216" s="33" t="s">
        <v>472</v>
      </c>
      <c r="C216" s="395">
        <v>45221905</v>
      </c>
      <c r="D216" s="395">
        <v>1012720368.58</v>
      </c>
    </row>
    <row r="217" spans="1:4" x14ac:dyDescent="0.25">
      <c r="A217" s="303">
        <v>210902</v>
      </c>
      <c r="B217" s="33" t="s">
        <v>1104</v>
      </c>
      <c r="C217" s="395">
        <v>157960680</v>
      </c>
      <c r="D217" s="395">
        <v>114798740.62</v>
      </c>
    </row>
    <row r="218" spans="1:4" x14ac:dyDescent="0.25">
      <c r="A218" s="303">
        <v>210903</v>
      </c>
      <c r="B218" s="33" t="s">
        <v>1105</v>
      </c>
      <c r="C218" s="395">
        <v>5237831971.3699999</v>
      </c>
      <c r="D218" s="395">
        <v>5220315399.3900003</v>
      </c>
    </row>
    <row r="219" spans="1:4" x14ac:dyDescent="0.25">
      <c r="A219" s="363">
        <v>210904</v>
      </c>
      <c r="B219" s="34" t="s">
        <v>1106</v>
      </c>
      <c r="C219" s="395"/>
      <c r="D219" s="395"/>
    </row>
    <row r="220" spans="1:4" x14ac:dyDescent="0.25">
      <c r="A220" s="304">
        <v>211</v>
      </c>
      <c r="B220" s="32" t="s">
        <v>1107</v>
      </c>
      <c r="C220" s="394">
        <f>C221+C223</f>
        <v>0</v>
      </c>
      <c r="D220" s="394">
        <f>D221+D223</f>
        <v>0</v>
      </c>
    </row>
    <row r="221" spans="1:4" x14ac:dyDescent="0.25">
      <c r="A221" s="304">
        <v>2111</v>
      </c>
      <c r="B221" s="32" t="s">
        <v>1108</v>
      </c>
      <c r="C221" s="394">
        <f>SUM(C222)</f>
        <v>0</v>
      </c>
      <c r="D221" s="394">
        <f>SUM(D222)</f>
        <v>0</v>
      </c>
    </row>
    <row r="222" spans="1:4" x14ac:dyDescent="0.25">
      <c r="A222" s="303">
        <v>211101</v>
      </c>
      <c r="B222" s="33" t="s">
        <v>1109</v>
      </c>
      <c r="C222" s="395"/>
      <c r="D222" s="395"/>
    </row>
    <row r="223" spans="1:4" x14ac:dyDescent="0.25">
      <c r="A223" s="304">
        <v>2112</v>
      </c>
      <c r="B223" s="32" t="s">
        <v>1110</v>
      </c>
      <c r="C223" s="394">
        <f>SUM(C224)</f>
        <v>0</v>
      </c>
      <c r="D223" s="394">
        <f>SUM(D224)</f>
        <v>0</v>
      </c>
    </row>
    <row r="224" spans="1:4" x14ac:dyDescent="0.25">
      <c r="A224" s="303">
        <v>211201</v>
      </c>
      <c r="B224" s="33" t="s">
        <v>1111</v>
      </c>
      <c r="C224" s="395"/>
      <c r="D224" s="395"/>
    </row>
    <row r="225" spans="1:4" x14ac:dyDescent="0.25">
      <c r="A225" s="304">
        <v>212</v>
      </c>
      <c r="B225" s="32" t="s">
        <v>1112</v>
      </c>
      <c r="C225" s="393">
        <f>C226+C228</f>
        <v>957500</v>
      </c>
      <c r="D225" s="394">
        <f>D226+D228</f>
        <v>0</v>
      </c>
    </row>
    <row r="226" spans="1:4" x14ac:dyDescent="0.25">
      <c r="A226" s="304">
        <v>2121</v>
      </c>
      <c r="B226" s="32" t="s">
        <v>1113</v>
      </c>
      <c r="C226" s="394">
        <f>SUM(C227)</f>
        <v>957500</v>
      </c>
      <c r="D226" s="394">
        <f>SUM(D227)</f>
        <v>0</v>
      </c>
    </row>
    <row r="227" spans="1:4" x14ac:dyDescent="0.25">
      <c r="A227" s="303">
        <v>212101</v>
      </c>
      <c r="B227" s="33" t="s">
        <v>489</v>
      </c>
      <c r="C227" s="395">
        <v>957500</v>
      </c>
      <c r="D227" s="395"/>
    </row>
    <row r="228" spans="1:4" x14ac:dyDescent="0.25">
      <c r="A228" s="304">
        <v>2122</v>
      </c>
      <c r="B228" s="32" t="s">
        <v>1114</v>
      </c>
      <c r="C228" s="394">
        <f>SUM(C229)</f>
        <v>0</v>
      </c>
      <c r="D228" s="394">
        <f>SUM(D229)</f>
        <v>0</v>
      </c>
    </row>
    <row r="229" spans="1:4" x14ac:dyDescent="0.25">
      <c r="A229" s="303">
        <v>212201</v>
      </c>
      <c r="B229" s="33" t="s">
        <v>493</v>
      </c>
      <c r="C229" s="395"/>
      <c r="D229" s="395"/>
    </row>
    <row r="230" spans="1:4" x14ac:dyDescent="0.25">
      <c r="A230" s="304">
        <v>213</v>
      </c>
      <c r="B230" s="32" t="s">
        <v>1115</v>
      </c>
      <c r="C230" s="393">
        <f>C231+C234+C243+C248+C253</f>
        <v>18602783242.699997</v>
      </c>
      <c r="D230" s="393">
        <f>D231+D234+D243+D248+D253</f>
        <v>17238123036.260002</v>
      </c>
    </row>
    <row r="231" spans="1:4" x14ac:dyDescent="0.25">
      <c r="A231" s="304">
        <v>2131</v>
      </c>
      <c r="B231" s="32" t="s">
        <v>1116</v>
      </c>
      <c r="C231" s="393">
        <f>SUM(C232:C233)</f>
        <v>1588295.4</v>
      </c>
      <c r="D231" s="393">
        <f>SUM(D232:D233)</f>
        <v>9972124845.4400005</v>
      </c>
    </row>
    <row r="232" spans="1:4" x14ac:dyDescent="0.25">
      <c r="A232" s="303">
        <v>213101</v>
      </c>
      <c r="B232" s="33" t="s">
        <v>1118</v>
      </c>
      <c r="C232" s="395">
        <v>1588295.4</v>
      </c>
      <c r="D232" s="395">
        <v>9950099888.9400005</v>
      </c>
    </row>
    <row r="233" spans="1:4" x14ac:dyDescent="0.25">
      <c r="A233" s="303">
        <v>213102</v>
      </c>
      <c r="B233" s="33" t="s">
        <v>1119</v>
      </c>
      <c r="C233" s="395"/>
      <c r="D233" s="395">
        <v>22024956.5</v>
      </c>
    </row>
    <row r="234" spans="1:4" x14ac:dyDescent="0.25">
      <c r="A234" s="304">
        <v>2132</v>
      </c>
      <c r="B234" s="32" t="s">
        <v>1117</v>
      </c>
      <c r="C234" s="393">
        <f>SUM(C235:C242)</f>
        <v>406894863</v>
      </c>
      <c r="D234" s="393">
        <f>SUM(D235:D242)</f>
        <v>2690231334</v>
      </c>
    </row>
    <row r="235" spans="1:4" x14ac:dyDescent="0.25">
      <c r="A235" s="303">
        <v>213202</v>
      </c>
      <c r="B235" s="33" t="s">
        <v>1120</v>
      </c>
      <c r="C235" s="395">
        <v>55531919</v>
      </c>
      <c r="D235" s="395">
        <v>74781462</v>
      </c>
    </row>
    <row r="236" spans="1:4" x14ac:dyDescent="0.25">
      <c r="A236" s="303">
        <v>213203</v>
      </c>
      <c r="B236" s="33" t="s">
        <v>1121</v>
      </c>
      <c r="C236" s="395"/>
      <c r="D236" s="395">
        <v>3857388</v>
      </c>
    </row>
    <row r="237" spans="1:4" x14ac:dyDescent="0.25">
      <c r="A237" s="303">
        <v>213204</v>
      </c>
      <c r="B237" s="33" t="s">
        <v>1122</v>
      </c>
      <c r="C237" s="395">
        <v>82563886</v>
      </c>
      <c r="D237" s="395">
        <v>2177423519</v>
      </c>
    </row>
    <row r="238" spans="1:4" x14ac:dyDescent="0.25">
      <c r="A238" s="303">
        <v>213205</v>
      </c>
      <c r="B238" s="33" t="s">
        <v>1123</v>
      </c>
      <c r="C238" s="395">
        <v>1046300</v>
      </c>
      <c r="D238" s="395"/>
    </row>
    <row r="239" spans="1:4" x14ac:dyDescent="0.25">
      <c r="A239" s="303">
        <v>213206</v>
      </c>
      <c r="B239" s="33" t="s">
        <v>1124</v>
      </c>
      <c r="C239" s="395"/>
      <c r="D239" s="395"/>
    </row>
    <row r="240" spans="1:4" x14ac:dyDescent="0.25">
      <c r="A240" s="303">
        <v>213207</v>
      </c>
      <c r="B240" s="33" t="s">
        <v>1125</v>
      </c>
      <c r="C240" s="395">
        <v>131447168</v>
      </c>
      <c r="D240" s="395">
        <v>405251411</v>
      </c>
    </row>
    <row r="241" spans="1:4" ht="18.75" customHeight="1" x14ac:dyDescent="0.25">
      <c r="A241" s="303">
        <v>213208</v>
      </c>
      <c r="B241" s="33" t="s">
        <v>1126</v>
      </c>
      <c r="C241" s="395"/>
      <c r="D241" s="395"/>
    </row>
    <row r="242" spans="1:4" x14ac:dyDescent="0.25">
      <c r="A242" s="303">
        <v>213209</v>
      </c>
      <c r="B242" s="33" t="s">
        <v>1127</v>
      </c>
      <c r="C242" s="395">
        <v>136305590</v>
      </c>
      <c r="D242" s="395">
        <v>28917554</v>
      </c>
    </row>
    <row r="243" spans="1:4" x14ac:dyDescent="0.25">
      <c r="A243" s="304">
        <v>2133</v>
      </c>
      <c r="B243" s="32" t="s">
        <v>1128</v>
      </c>
      <c r="C243" s="393">
        <f>SUM(C244:C247)</f>
        <v>15608459896.599998</v>
      </c>
      <c r="D243" s="393">
        <f>SUM(D244:D247)</f>
        <v>3761464627.5000005</v>
      </c>
    </row>
    <row r="244" spans="1:4" x14ac:dyDescent="0.25">
      <c r="A244" s="303">
        <v>213301</v>
      </c>
      <c r="B244" s="33" t="s">
        <v>1131</v>
      </c>
      <c r="C244" s="395">
        <v>54301701.049999997</v>
      </c>
      <c r="D244" s="395">
        <v>5921306.9000000004</v>
      </c>
    </row>
    <row r="245" spans="1:4" x14ac:dyDescent="0.25">
      <c r="A245" s="303">
        <v>213302</v>
      </c>
      <c r="B245" s="33" t="s">
        <v>1130</v>
      </c>
      <c r="C245" s="395"/>
      <c r="D245" s="395"/>
    </row>
    <row r="246" spans="1:4" x14ac:dyDescent="0.25">
      <c r="A246" s="303">
        <v>213303</v>
      </c>
      <c r="B246" s="33" t="s">
        <v>1132</v>
      </c>
      <c r="C246" s="395">
        <v>14757820436.639999</v>
      </c>
      <c r="D246" s="395">
        <v>3721506335.8000002</v>
      </c>
    </row>
    <row r="247" spans="1:4" x14ac:dyDescent="0.25">
      <c r="A247" s="303">
        <v>213304</v>
      </c>
      <c r="B247" s="33" t="s">
        <v>1133</v>
      </c>
      <c r="C247" s="395">
        <v>796337758.90999997</v>
      </c>
      <c r="D247" s="395">
        <v>34036984.799999997</v>
      </c>
    </row>
    <row r="248" spans="1:4" x14ac:dyDescent="0.25">
      <c r="A248" s="304">
        <v>2134</v>
      </c>
      <c r="B248" s="32" t="s">
        <v>1134</v>
      </c>
      <c r="C248" s="393">
        <f>SUM(C249:C252)</f>
        <v>2585840187.6999998</v>
      </c>
      <c r="D248" s="393">
        <f>SUM(D249:D252)</f>
        <v>546288055.32000005</v>
      </c>
    </row>
    <row r="249" spans="1:4" x14ac:dyDescent="0.25">
      <c r="A249" s="303">
        <v>213401</v>
      </c>
      <c r="B249" s="33" t="s">
        <v>1135</v>
      </c>
      <c r="C249" s="395"/>
      <c r="D249" s="395">
        <v>821927.34</v>
      </c>
    </row>
    <row r="250" spans="1:4" x14ac:dyDescent="0.25">
      <c r="A250" s="303">
        <v>213402</v>
      </c>
      <c r="B250" s="33" t="s">
        <v>1136</v>
      </c>
      <c r="C250" s="395"/>
      <c r="D250" s="395"/>
    </row>
    <row r="251" spans="1:4" x14ac:dyDescent="0.25">
      <c r="A251" s="303">
        <v>213403</v>
      </c>
      <c r="B251" s="33" t="s">
        <v>1132</v>
      </c>
      <c r="C251" s="395">
        <v>2585840187.6999998</v>
      </c>
      <c r="D251" s="395">
        <v>545466127.98000002</v>
      </c>
    </row>
    <row r="252" spans="1:4" x14ac:dyDescent="0.25">
      <c r="A252" s="303">
        <v>213404</v>
      </c>
      <c r="B252" s="33" t="s">
        <v>1133</v>
      </c>
      <c r="C252" s="395"/>
      <c r="D252" s="395"/>
    </row>
    <row r="253" spans="1:4" x14ac:dyDescent="0.25">
      <c r="A253" s="304">
        <v>2135</v>
      </c>
      <c r="B253" s="32" t="s">
        <v>1137</v>
      </c>
      <c r="C253" s="394">
        <f>SUM(C254:C258)</f>
        <v>0</v>
      </c>
      <c r="D253" s="394">
        <f>SUM(D254:D258)</f>
        <v>268014174</v>
      </c>
    </row>
    <row r="254" spans="1:4" x14ac:dyDescent="0.25">
      <c r="A254" s="303">
        <v>213501</v>
      </c>
      <c r="B254" s="33" t="s">
        <v>1129</v>
      </c>
      <c r="C254" s="395"/>
      <c r="D254" s="395"/>
    </row>
    <row r="255" spans="1:4" x14ac:dyDescent="0.25">
      <c r="A255" s="303">
        <v>213502</v>
      </c>
      <c r="B255" s="33" t="s">
        <v>1138</v>
      </c>
      <c r="C255" s="395"/>
      <c r="D255" s="395"/>
    </row>
    <row r="256" spans="1:4" x14ac:dyDescent="0.25">
      <c r="A256" s="303">
        <v>213503</v>
      </c>
      <c r="B256" s="33" t="s">
        <v>1139</v>
      </c>
      <c r="C256" s="395"/>
      <c r="D256" s="395">
        <v>14174</v>
      </c>
    </row>
    <row r="257" spans="1:4" x14ac:dyDescent="0.25">
      <c r="A257" s="303">
        <v>213504</v>
      </c>
      <c r="B257" s="33" t="s">
        <v>1140</v>
      </c>
      <c r="C257" s="395"/>
      <c r="D257" s="395">
        <v>268000000</v>
      </c>
    </row>
    <row r="258" spans="1:4" x14ac:dyDescent="0.25">
      <c r="A258" s="303">
        <v>213505</v>
      </c>
      <c r="B258" s="33" t="s">
        <v>1141</v>
      </c>
      <c r="C258" s="395"/>
      <c r="D258" s="395"/>
    </row>
    <row r="259" spans="1:4" x14ac:dyDescent="0.25">
      <c r="A259" s="304">
        <v>22</v>
      </c>
      <c r="B259" s="32" t="s">
        <v>1142</v>
      </c>
      <c r="C259" s="393">
        <f>C260+C272</f>
        <v>6500000</v>
      </c>
      <c r="D259" s="393">
        <f>D260+D272</f>
        <v>0</v>
      </c>
    </row>
    <row r="260" spans="1:4" x14ac:dyDescent="0.25">
      <c r="A260" s="304">
        <v>2200</v>
      </c>
      <c r="B260" s="32" t="s">
        <v>1143</v>
      </c>
      <c r="C260" s="394">
        <f>SUM(C261:C271)</f>
        <v>6500000</v>
      </c>
      <c r="D260" s="394">
        <f>SUM(D261:D271)</f>
        <v>0</v>
      </c>
    </row>
    <row r="261" spans="1:4" x14ac:dyDescent="0.25">
      <c r="A261" s="303">
        <v>220001</v>
      </c>
      <c r="B261" s="33" t="s">
        <v>1144</v>
      </c>
      <c r="C261" s="395"/>
      <c r="D261" s="395"/>
    </row>
    <row r="262" spans="1:4" x14ac:dyDescent="0.25">
      <c r="A262" s="303">
        <v>221001</v>
      </c>
      <c r="B262" s="33" t="s">
        <v>1145</v>
      </c>
      <c r="C262" s="395"/>
      <c r="D262" s="395"/>
    </row>
    <row r="263" spans="1:4" x14ac:dyDescent="0.25">
      <c r="A263" s="303">
        <v>222001</v>
      </c>
      <c r="B263" s="33" t="s">
        <v>1146</v>
      </c>
      <c r="C263" s="395"/>
      <c r="D263" s="395"/>
    </row>
    <row r="264" spans="1:4" x14ac:dyDescent="0.25">
      <c r="A264" s="303">
        <v>223001</v>
      </c>
      <c r="B264" s="33" t="s">
        <v>1147</v>
      </c>
      <c r="C264" s="395">
        <v>6500000</v>
      </c>
      <c r="D264" s="395"/>
    </row>
    <row r="265" spans="1:4" x14ac:dyDescent="0.25">
      <c r="A265" s="303">
        <v>224001</v>
      </c>
      <c r="B265" s="33" t="s">
        <v>1148</v>
      </c>
      <c r="C265" s="395"/>
      <c r="D265" s="395"/>
    </row>
    <row r="266" spans="1:4" x14ac:dyDescent="0.25">
      <c r="A266" s="165">
        <v>225101</v>
      </c>
      <c r="B266" s="55" t="s">
        <v>1373</v>
      </c>
      <c r="C266" s="395"/>
      <c r="D266" s="395"/>
    </row>
    <row r="267" spans="1:4" x14ac:dyDescent="0.25">
      <c r="A267" s="165">
        <v>225102</v>
      </c>
      <c r="B267" s="55" t="s">
        <v>1374</v>
      </c>
      <c r="C267" s="395"/>
      <c r="D267" s="395"/>
    </row>
    <row r="268" spans="1:4" x14ac:dyDescent="0.25">
      <c r="A268" s="165">
        <v>225103</v>
      </c>
      <c r="B268" s="55" t="s">
        <v>1375</v>
      </c>
      <c r="C268" s="395"/>
      <c r="D268" s="395"/>
    </row>
    <row r="269" spans="1:4" x14ac:dyDescent="0.25">
      <c r="A269" s="165">
        <v>225104</v>
      </c>
      <c r="B269" s="55" t="s">
        <v>1376</v>
      </c>
      <c r="C269" s="395"/>
      <c r="D269" s="395"/>
    </row>
    <row r="270" spans="1:4" x14ac:dyDescent="0.25">
      <c r="A270" s="165">
        <v>225105</v>
      </c>
      <c r="B270" s="55" t="s">
        <v>1377</v>
      </c>
      <c r="C270" s="395"/>
      <c r="D270" s="395"/>
    </row>
    <row r="271" spans="1:4" x14ac:dyDescent="0.25">
      <c r="A271" s="165">
        <v>225106</v>
      </c>
      <c r="B271" s="55" t="s">
        <v>1214</v>
      </c>
      <c r="C271" s="395"/>
      <c r="D271" s="395"/>
    </row>
    <row r="272" spans="1:4" x14ac:dyDescent="0.25">
      <c r="A272" s="304">
        <v>2260</v>
      </c>
      <c r="B272" s="32" t="s">
        <v>1149</v>
      </c>
      <c r="C272" s="394">
        <f>SUM(C273)</f>
        <v>0</v>
      </c>
      <c r="D272" s="394">
        <f>SUM(D273)</f>
        <v>0</v>
      </c>
    </row>
    <row r="273" spans="1:4" x14ac:dyDescent="0.25">
      <c r="A273" s="363">
        <v>226001</v>
      </c>
      <c r="B273" s="34" t="s">
        <v>1150</v>
      </c>
      <c r="C273" s="395"/>
      <c r="D273" s="395"/>
    </row>
    <row r="274" spans="1:4" x14ac:dyDescent="0.25">
      <c r="A274" s="21">
        <v>3</v>
      </c>
      <c r="B274" s="32" t="s">
        <v>1221</v>
      </c>
      <c r="C274" s="398">
        <f>C8-C153</f>
        <v>-6958443412.4300003</v>
      </c>
      <c r="D274" s="398">
        <f>D8-D153</f>
        <v>731008309.74999237</v>
      </c>
    </row>
    <row r="275" spans="1:4" x14ac:dyDescent="0.25">
      <c r="A275" s="21">
        <v>145</v>
      </c>
      <c r="B275" s="32" t="s">
        <v>539</v>
      </c>
      <c r="C275" s="394">
        <f>SUM(C276:C281)</f>
        <v>2119946890.7</v>
      </c>
      <c r="D275" s="394">
        <f>SUM(D276:D281)</f>
        <v>-168182382.72999999</v>
      </c>
    </row>
    <row r="276" spans="1:4" x14ac:dyDescent="0.25">
      <c r="A276" s="303">
        <v>145001</v>
      </c>
      <c r="B276" s="33" t="s">
        <v>1151</v>
      </c>
      <c r="C276" s="395"/>
      <c r="D276" s="395">
        <v>2956.72</v>
      </c>
    </row>
    <row r="277" spans="1:4" x14ac:dyDescent="0.25">
      <c r="A277" s="303">
        <v>145002</v>
      </c>
      <c r="B277" s="33" t="s">
        <v>1152</v>
      </c>
      <c r="C277" s="395">
        <v>2119946890.7</v>
      </c>
      <c r="D277" s="395">
        <v>-226091762.84999999</v>
      </c>
    </row>
    <row r="278" spans="1:4" x14ac:dyDescent="0.25">
      <c r="A278" s="303">
        <v>145003</v>
      </c>
      <c r="B278" s="33" t="s">
        <v>1153</v>
      </c>
      <c r="C278" s="395"/>
      <c r="D278" s="395">
        <v>57906423.399999999</v>
      </c>
    </row>
    <row r="279" spans="1:4" x14ac:dyDescent="0.25">
      <c r="A279" s="303">
        <v>145004</v>
      </c>
      <c r="B279" s="33" t="s">
        <v>1154</v>
      </c>
      <c r="C279" s="395"/>
      <c r="D279" s="395"/>
    </row>
    <row r="280" spans="1:4" x14ac:dyDescent="0.25">
      <c r="A280" s="303">
        <v>145005</v>
      </c>
      <c r="B280" s="33" t="s">
        <v>1155</v>
      </c>
      <c r="C280" s="395"/>
      <c r="D280" s="395"/>
    </row>
    <row r="281" spans="1:4" x14ac:dyDescent="0.25">
      <c r="A281" s="22">
        <v>145006</v>
      </c>
      <c r="B281" s="33" t="s">
        <v>1156</v>
      </c>
      <c r="C281" s="395"/>
      <c r="D281" s="395"/>
    </row>
    <row r="282" spans="1:4" x14ac:dyDescent="0.25">
      <c r="A282" s="21">
        <v>225</v>
      </c>
      <c r="B282" s="32" t="s">
        <v>541</v>
      </c>
      <c r="C282" s="393">
        <f>SUM(C283:C292)</f>
        <v>63404960.009999998</v>
      </c>
      <c r="D282" s="393">
        <f>SUM(D283:D292)</f>
        <v>3544067883.3000002</v>
      </c>
    </row>
    <row r="283" spans="1:4" x14ac:dyDescent="0.25">
      <c r="A283" s="303">
        <v>225001</v>
      </c>
      <c r="B283" s="33" t="s">
        <v>1157</v>
      </c>
      <c r="C283" s="395"/>
      <c r="D283" s="395">
        <v>3544067883.3000002</v>
      </c>
    </row>
    <row r="284" spans="1:4" x14ac:dyDescent="0.25">
      <c r="A284" s="303">
        <v>225002</v>
      </c>
      <c r="B284" s="33" t="s">
        <v>1158</v>
      </c>
      <c r="C284" s="395"/>
      <c r="D284" s="395"/>
    </row>
    <row r="285" spans="1:4" x14ac:dyDescent="0.25">
      <c r="A285" s="303">
        <v>225003</v>
      </c>
      <c r="B285" s="33" t="s">
        <v>1159</v>
      </c>
      <c r="C285" s="395"/>
      <c r="D285" s="395"/>
    </row>
    <row r="286" spans="1:4" x14ac:dyDescent="0.25">
      <c r="A286" s="303">
        <v>225004</v>
      </c>
      <c r="B286" s="33" t="s">
        <v>1160</v>
      </c>
      <c r="C286" s="395"/>
      <c r="D286" s="395"/>
    </row>
    <row r="287" spans="1:4" x14ac:dyDescent="0.25">
      <c r="A287" s="303">
        <v>225005</v>
      </c>
      <c r="B287" s="33" t="s">
        <v>1161</v>
      </c>
      <c r="C287" s="395">
        <v>63404960.009999998</v>
      </c>
      <c r="D287" s="395"/>
    </row>
    <row r="288" spans="1:4" x14ac:dyDescent="0.25">
      <c r="A288" s="303">
        <v>225006</v>
      </c>
      <c r="B288" s="33" t="s">
        <v>1162</v>
      </c>
      <c r="C288" s="395"/>
      <c r="D288" s="395"/>
    </row>
    <row r="289" spans="1:4" x14ac:dyDescent="0.25">
      <c r="A289" s="303">
        <v>225007</v>
      </c>
      <c r="B289" s="33" t="s">
        <v>1163</v>
      </c>
      <c r="C289" s="395"/>
      <c r="D289" s="395"/>
    </row>
    <row r="290" spans="1:4" x14ac:dyDescent="0.25">
      <c r="A290" s="303">
        <v>225008</v>
      </c>
      <c r="B290" s="33" t="s">
        <v>1164</v>
      </c>
      <c r="C290" s="395"/>
      <c r="D290" s="395"/>
    </row>
    <row r="291" spans="1:4" x14ac:dyDescent="0.25">
      <c r="A291" s="303">
        <v>225009</v>
      </c>
      <c r="B291" s="33" t="s">
        <v>1165</v>
      </c>
      <c r="C291" s="395"/>
      <c r="D291" s="395"/>
    </row>
    <row r="292" spans="1:4" x14ac:dyDescent="0.25">
      <c r="A292" s="27">
        <v>230001</v>
      </c>
      <c r="B292" s="38" t="s">
        <v>1166</v>
      </c>
      <c r="C292" s="395"/>
      <c r="D292" s="395"/>
    </row>
    <row r="293" spans="1:4" x14ac:dyDescent="0.25">
      <c r="A293" s="229">
        <v>4</v>
      </c>
      <c r="B293" s="32" t="s">
        <v>1222</v>
      </c>
      <c r="C293" s="399">
        <f>C275-C282</f>
        <v>2056541930.6900001</v>
      </c>
      <c r="D293" s="399">
        <f>D275-D282</f>
        <v>-3712250266.0300002</v>
      </c>
    </row>
    <row r="294" spans="1:4" ht="22.5" customHeight="1" x14ac:dyDescent="0.25">
      <c r="A294" s="21">
        <v>5</v>
      </c>
      <c r="B294" s="228" t="s">
        <v>1223</v>
      </c>
      <c r="C294" s="400">
        <f>C274+C293</f>
        <v>-4901901481.7399998</v>
      </c>
      <c r="D294" s="400">
        <f>D274+D293</f>
        <v>-2981241956.2800078</v>
      </c>
    </row>
    <row r="295" spans="1:4" x14ac:dyDescent="0.25">
      <c r="A295" s="364"/>
      <c r="B295" s="36"/>
      <c r="C295" s="390"/>
      <c r="D295" s="390"/>
    </row>
    <row r="296" spans="1:4" x14ac:dyDescent="0.25">
      <c r="A296" s="364"/>
      <c r="B296" s="36"/>
      <c r="C296" s="390"/>
      <c r="D296" s="390"/>
    </row>
    <row r="297" spans="1:4" x14ac:dyDescent="0.25">
      <c r="A297" s="364"/>
      <c r="B297" s="36"/>
      <c r="C297" s="390"/>
      <c r="D297" s="390"/>
    </row>
    <row r="298" spans="1:4" x14ac:dyDescent="0.25">
      <c r="A298" s="364"/>
      <c r="B298" s="36"/>
      <c r="C298" s="390"/>
      <c r="D298" s="390"/>
    </row>
    <row r="299" spans="1:4" x14ac:dyDescent="0.25">
      <c r="A299" s="364"/>
      <c r="B299" s="36"/>
      <c r="C299" s="390"/>
      <c r="D299" s="390"/>
    </row>
    <row r="300" spans="1:4" x14ac:dyDescent="0.25">
      <c r="A300" s="364"/>
      <c r="B300" s="36"/>
      <c r="C300" s="390"/>
      <c r="D300" s="390"/>
    </row>
    <row r="301" spans="1:4" x14ac:dyDescent="0.25">
      <c r="A301" s="364"/>
      <c r="B301" s="36"/>
      <c r="C301" s="390"/>
      <c r="D301" s="390"/>
    </row>
    <row r="302" spans="1:4" x14ac:dyDescent="0.25">
      <c r="A302" s="364"/>
      <c r="B302" s="36"/>
      <c r="C302" s="390"/>
      <c r="D302" s="390"/>
    </row>
    <row r="303" spans="1:4" x14ac:dyDescent="0.25">
      <c r="A303" s="364"/>
      <c r="B303" s="36"/>
      <c r="C303" s="390"/>
      <c r="D303" s="390"/>
    </row>
    <row r="304" spans="1:4" x14ac:dyDescent="0.25">
      <c r="A304" s="364"/>
      <c r="B304" s="36"/>
      <c r="C304" s="390"/>
      <c r="D304" s="390"/>
    </row>
    <row r="305" spans="1:4" x14ac:dyDescent="0.25">
      <c r="A305" s="364"/>
      <c r="B305" s="36"/>
      <c r="C305" s="390"/>
      <c r="D305" s="390"/>
    </row>
    <row r="306" spans="1:4" x14ac:dyDescent="0.25">
      <c r="A306" s="364"/>
      <c r="B306" s="36"/>
      <c r="C306" s="390"/>
      <c r="D306" s="390"/>
    </row>
    <row r="307" spans="1:4" x14ac:dyDescent="0.25">
      <c r="A307" s="364"/>
      <c r="B307" s="36"/>
      <c r="C307" s="390"/>
      <c r="D307" s="390"/>
    </row>
    <row r="308" spans="1:4" x14ac:dyDescent="0.25">
      <c r="A308" s="364"/>
      <c r="B308" s="36"/>
      <c r="C308" s="390"/>
      <c r="D308" s="390"/>
    </row>
    <row r="309" spans="1:4" x14ac:dyDescent="0.25">
      <c r="A309" s="364"/>
      <c r="B309" s="36"/>
      <c r="C309" s="390"/>
      <c r="D309" s="390"/>
    </row>
    <row r="310" spans="1:4" x14ac:dyDescent="0.25">
      <c r="A310" s="364"/>
      <c r="B310" s="36"/>
      <c r="C310" s="390"/>
      <c r="D310" s="390"/>
    </row>
    <row r="311" spans="1:4" x14ac:dyDescent="0.25">
      <c r="A311" s="364"/>
      <c r="B311" s="36"/>
      <c r="C311" s="390"/>
      <c r="D311" s="390"/>
    </row>
    <row r="312" spans="1:4" x14ac:dyDescent="0.25">
      <c r="A312" s="364"/>
      <c r="B312" s="36"/>
      <c r="C312" s="390"/>
      <c r="D312" s="390"/>
    </row>
    <row r="313" spans="1:4" x14ac:dyDescent="0.25">
      <c r="A313" s="364"/>
      <c r="B313" s="36"/>
      <c r="C313" s="390"/>
      <c r="D313" s="390"/>
    </row>
    <row r="314" spans="1:4" x14ac:dyDescent="0.25">
      <c r="A314" s="364"/>
      <c r="B314" s="36"/>
      <c r="C314" s="390"/>
      <c r="D314" s="390"/>
    </row>
    <row r="315" spans="1:4" x14ac:dyDescent="0.25">
      <c r="A315" s="364"/>
      <c r="B315" s="36"/>
      <c r="C315" s="390"/>
      <c r="D315" s="390"/>
    </row>
    <row r="316" spans="1:4" x14ac:dyDescent="0.25">
      <c r="A316" s="364"/>
      <c r="B316" s="36"/>
      <c r="C316" s="390"/>
      <c r="D316" s="390"/>
    </row>
    <row r="317" spans="1:4" x14ac:dyDescent="0.25">
      <c r="A317" s="364"/>
      <c r="B317" s="36"/>
      <c r="C317" s="390"/>
      <c r="D317" s="390"/>
    </row>
    <row r="318" spans="1:4" x14ac:dyDescent="0.25">
      <c r="A318" s="364"/>
      <c r="B318" s="36"/>
      <c r="C318" s="390"/>
      <c r="D318" s="390"/>
    </row>
    <row r="319" spans="1:4" x14ac:dyDescent="0.25">
      <c r="A319" s="364"/>
      <c r="B319" s="36"/>
      <c r="C319" s="390"/>
      <c r="D319" s="390"/>
    </row>
    <row r="320" spans="1:4" x14ac:dyDescent="0.25">
      <c r="A320" s="364"/>
      <c r="B320" s="36"/>
      <c r="C320" s="390"/>
      <c r="D320" s="390"/>
    </row>
    <row r="321" spans="1:4" x14ac:dyDescent="0.25">
      <c r="A321" s="364"/>
      <c r="B321" s="36"/>
      <c r="C321" s="390"/>
      <c r="D321" s="390"/>
    </row>
    <row r="322" spans="1:4" x14ac:dyDescent="0.25">
      <c r="A322" s="364"/>
      <c r="B322" s="36"/>
      <c r="C322" s="390"/>
      <c r="D322" s="390"/>
    </row>
    <row r="323" spans="1:4" x14ac:dyDescent="0.25">
      <c r="A323" s="364"/>
      <c r="B323" s="36"/>
      <c r="C323" s="390"/>
      <c r="D323" s="390"/>
    </row>
    <row r="324" spans="1:4" x14ac:dyDescent="0.25">
      <c r="A324" s="364"/>
      <c r="B324" s="36"/>
      <c r="C324" s="390"/>
      <c r="D324" s="390"/>
    </row>
    <row r="325" spans="1:4" x14ac:dyDescent="0.25">
      <c r="A325" s="364"/>
      <c r="B325" s="36"/>
      <c r="C325" s="390"/>
      <c r="D325" s="390"/>
    </row>
    <row r="326" spans="1:4" x14ac:dyDescent="0.25">
      <c r="A326" s="364"/>
      <c r="B326" s="36"/>
      <c r="C326" s="390"/>
      <c r="D326" s="390"/>
    </row>
    <row r="327" spans="1:4" x14ac:dyDescent="0.25">
      <c r="A327" s="364"/>
      <c r="B327" s="36"/>
      <c r="C327" s="390"/>
      <c r="D327" s="390"/>
    </row>
    <row r="328" spans="1:4" x14ac:dyDescent="0.25">
      <c r="A328" s="364"/>
      <c r="B328" s="36"/>
      <c r="C328" s="390"/>
      <c r="D328" s="390"/>
    </row>
    <row r="329" spans="1:4" x14ac:dyDescent="0.25">
      <c r="A329" s="364"/>
      <c r="B329" s="36"/>
      <c r="C329" s="390"/>
      <c r="D329" s="390"/>
    </row>
    <row r="330" spans="1:4" x14ac:dyDescent="0.25">
      <c r="A330" s="364"/>
      <c r="B330" s="36"/>
      <c r="C330" s="390"/>
      <c r="D330" s="390"/>
    </row>
    <row r="331" spans="1:4" x14ac:dyDescent="0.25">
      <c r="A331" s="364"/>
      <c r="B331" s="36"/>
      <c r="C331" s="390"/>
      <c r="D331" s="390"/>
    </row>
    <row r="332" spans="1:4" x14ac:dyDescent="0.25">
      <c r="A332" s="364"/>
      <c r="B332" s="36"/>
      <c r="C332" s="390"/>
      <c r="D332" s="390"/>
    </row>
    <row r="333" spans="1:4" x14ac:dyDescent="0.25">
      <c r="A333" s="364"/>
      <c r="B333" s="36"/>
      <c r="C333" s="390"/>
      <c r="D333" s="390"/>
    </row>
    <row r="334" spans="1:4" x14ac:dyDescent="0.25">
      <c r="A334" s="364"/>
      <c r="B334" s="36"/>
      <c r="C334" s="390"/>
      <c r="D334" s="390"/>
    </row>
    <row r="335" spans="1:4" x14ac:dyDescent="0.25">
      <c r="A335" s="364"/>
      <c r="B335" s="36"/>
      <c r="C335" s="390"/>
      <c r="D335" s="390"/>
    </row>
    <row r="336" spans="1:4" x14ac:dyDescent="0.25">
      <c r="A336" s="364"/>
      <c r="B336" s="36"/>
      <c r="C336" s="390"/>
      <c r="D336" s="390"/>
    </row>
    <row r="337" spans="1:4" x14ac:dyDescent="0.25">
      <c r="A337" s="364"/>
      <c r="B337" s="36"/>
      <c r="C337" s="390"/>
      <c r="D337" s="390"/>
    </row>
    <row r="338" spans="1:4" x14ac:dyDescent="0.25">
      <c r="A338" s="364"/>
      <c r="B338" s="36"/>
      <c r="C338" s="390"/>
      <c r="D338" s="390"/>
    </row>
    <row r="339" spans="1:4" x14ac:dyDescent="0.25">
      <c r="A339" s="364"/>
      <c r="B339" s="36"/>
      <c r="C339" s="390"/>
      <c r="D339" s="390"/>
    </row>
    <row r="340" spans="1:4" x14ac:dyDescent="0.25">
      <c r="A340" s="364"/>
      <c r="B340" s="36"/>
      <c r="C340" s="390"/>
      <c r="D340" s="390"/>
    </row>
    <row r="341" spans="1:4" x14ac:dyDescent="0.25">
      <c r="A341" s="364"/>
      <c r="B341" s="36"/>
      <c r="C341" s="390"/>
      <c r="D341" s="390"/>
    </row>
    <row r="342" spans="1:4" x14ac:dyDescent="0.25">
      <c r="A342" s="364"/>
      <c r="B342" s="36"/>
      <c r="C342" s="390"/>
      <c r="D342" s="390"/>
    </row>
    <row r="343" spans="1:4" x14ac:dyDescent="0.25">
      <c r="A343" s="364"/>
      <c r="B343" s="36"/>
      <c r="C343" s="390"/>
      <c r="D343" s="390"/>
    </row>
    <row r="344" spans="1:4" x14ac:dyDescent="0.25">
      <c r="A344" s="364"/>
      <c r="B344" s="36"/>
      <c r="C344" s="390"/>
      <c r="D344" s="390"/>
    </row>
    <row r="345" spans="1:4" x14ac:dyDescent="0.25">
      <c r="A345" s="364"/>
      <c r="B345" s="36"/>
      <c r="C345" s="390"/>
      <c r="D345" s="390"/>
    </row>
    <row r="346" spans="1:4" x14ac:dyDescent="0.25">
      <c r="A346" s="364"/>
      <c r="B346" s="36"/>
      <c r="C346" s="390"/>
      <c r="D346" s="390"/>
    </row>
    <row r="347" spans="1:4" x14ac:dyDescent="0.25">
      <c r="A347" s="364"/>
      <c r="B347" s="36"/>
      <c r="C347" s="390"/>
      <c r="D347" s="390"/>
    </row>
    <row r="348" spans="1:4" x14ac:dyDescent="0.25">
      <c r="A348" s="364"/>
      <c r="B348" s="36"/>
      <c r="C348" s="390"/>
      <c r="D348" s="390"/>
    </row>
    <row r="349" spans="1:4" x14ac:dyDescent="0.25">
      <c r="A349" s="364"/>
      <c r="B349" s="36"/>
      <c r="C349" s="390"/>
      <c r="D349" s="390"/>
    </row>
    <row r="350" spans="1:4" x14ac:dyDescent="0.25">
      <c r="A350" s="364"/>
      <c r="B350" s="36"/>
      <c r="C350" s="390"/>
      <c r="D350" s="390"/>
    </row>
    <row r="351" spans="1:4" x14ac:dyDescent="0.25">
      <c r="A351" s="364"/>
      <c r="B351" s="36"/>
      <c r="C351" s="390"/>
      <c r="D351" s="390"/>
    </row>
    <row r="352" spans="1:4" x14ac:dyDescent="0.25">
      <c r="A352" s="364"/>
      <c r="B352" s="36"/>
      <c r="C352" s="390"/>
      <c r="D352" s="390"/>
    </row>
    <row r="353" spans="1:4" x14ac:dyDescent="0.25">
      <c r="A353" s="364"/>
      <c r="B353" s="36"/>
      <c r="C353" s="390"/>
      <c r="D353" s="390"/>
    </row>
    <row r="354" spans="1:4" x14ac:dyDescent="0.25">
      <c r="A354" s="364"/>
      <c r="B354" s="36"/>
      <c r="C354" s="390"/>
      <c r="D354" s="390"/>
    </row>
    <row r="355" spans="1:4" x14ac:dyDescent="0.25">
      <c r="A355" s="364"/>
      <c r="B355" s="36"/>
      <c r="C355" s="390"/>
      <c r="D355" s="390"/>
    </row>
    <row r="356" spans="1:4" x14ac:dyDescent="0.25">
      <c r="A356" s="364"/>
      <c r="B356" s="36"/>
      <c r="C356" s="390"/>
      <c r="D356" s="390"/>
    </row>
    <row r="357" spans="1:4" x14ac:dyDescent="0.25">
      <c r="A357" s="364"/>
      <c r="B357" s="36"/>
      <c r="C357" s="390"/>
      <c r="D357" s="390"/>
    </row>
    <row r="358" spans="1:4" x14ac:dyDescent="0.25">
      <c r="A358" s="364"/>
      <c r="B358" s="36"/>
      <c r="C358" s="390"/>
      <c r="D358" s="390"/>
    </row>
    <row r="359" spans="1:4" x14ac:dyDescent="0.25">
      <c r="A359" s="364"/>
      <c r="B359" s="36"/>
      <c r="C359" s="390"/>
      <c r="D359" s="390"/>
    </row>
    <row r="360" spans="1:4" x14ac:dyDescent="0.25">
      <c r="A360" s="364"/>
      <c r="B360" s="36"/>
      <c r="C360" s="390"/>
      <c r="D360" s="390"/>
    </row>
    <row r="361" spans="1:4" x14ac:dyDescent="0.25">
      <c r="A361" s="364"/>
      <c r="B361" s="36"/>
      <c r="C361" s="390"/>
      <c r="D361" s="390"/>
    </row>
    <row r="362" spans="1:4" x14ac:dyDescent="0.25">
      <c r="A362" s="364"/>
      <c r="B362" s="36"/>
      <c r="C362" s="390"/>
      <c r="D362" s="390"/>
    </row>
    <row r="363" spans="1:4" x14ac:dyDescent="0.25">
      <c r="A363" s="364"/>
      <c r="B363" s="36"/>
      <c r="C363" s="390"/>
      <c r="D363" s="390"/>
    </row>
    <row r="364" spans="1:4" x14ac:dyDescent="0.25">
      <c r="A364" s="364"/>
      <c r="B364" s="36"/>
      <c r="C364" s="390"/>
      <c r="D364" s="390"/>
    </row>
    <row r="365" spans="1:4" x14ac:dyDescent="0.25">
      <c r="A365" s="364"/>
      <c r="B365" s="36"/>
      <c r="C365" s="390"/>
      <c r="D365" s="390"/>
    </row>
    <row r="366" spans="1:4" x14ac:dyDescent="0.25">
      <c r="A366" s="364"/>
      <c r="B366" s="36"/>
      <c r="C366" s="390"/>
      <c r="D366" s="390"/>
    </row>
    <row r="367" spans="1:4" x14ac:dyDescent="0.25">
      <c r="A367" s="364"/>
      <c r="B367" s="36"/>
      <c r="C367" s="390"/>
      <c r="D367" s="390"/>
    </row>
    <row r="368" spans="1:4" x14ac:dyDescent="0.25">
      <c r="A368" s="364"/>
      <c r="B368" s="36"/>
      <c r="C368" s="390"/>
      <c r="D368" s="390"/>
    </row>
    <row r="369" spans="1:4" x14ac:dyDescent="0.25">
      <c r="A369" s="364"/>
      <c r="B369" s="36"/>
      <c r="C369" s="390"/>
      <c r="D369" s="390"/>
    </row>
    <row r="370" spans="1:4" x14ac:dyDescent="0.25">
      <c r="A370" s="364"/>
      <c r="B370" s="36"/>
      <c r="C370" s="390"/>
      <c r="D370" s="390"/>
    </row>
    <row r="371" spans="1:4" x14ac:dyDescent="0.25">
      <c r="A371" s="364"/>
      <c r="B371" s="36"/>
      <c r="C371" s="390"/>
      <c r="D371" s="390"/>
    </row>
    <row r="372" spans="1:4" x14ac:dyDescent="0.25">
      <c r="A372" s="364"/>
      <c r="B372" s="36"/>
      <c r="C372" s="390"/>
      <c r="D372" s="390"/>
    </row>
    <row r="373" spans="1:4" x14ac:dyDescent="0.25">
      <c r="A373" s="364"/>
      <c r="B373" s="36"/>
      <c r="C373" s="390"/>
      <c r="D373" s="390"/>
    </row>
    <row r="374" spans="1:4" x14ac:dyDescent="0.25">
      <c r="A374" s="364"/>
      <c r="B374" s="36"/>
      <c r="C374" s="390"/>
      <c r="D374" s="390"/>
    </row>
    <row r="375" spans="1:4" x14ac:dyDescent="0.25">
      <c r="A375" s="364"/>
      <c r="B375" s="36"/>
      <c r="C375" s="390"/>
      <c r="D375" s="390"/>
    </row>
    <row r="376" spans="1:4" x14ac:dyDescent="0.25">
      <c r="A376" s="364"/>
      <c r="B376" s="36"/>
      <c r="C376" s="390"/>
      <c r="D376" s="390"/>
    </row>
    <row r="377" spans="1:4" x14ac:dyDescent="0.25">
      <c r="A377" s="364"/>
      <c r="B377" s="36"/>
      <c r="C377" s="390"/>
      <c r="D377" s="390"/>
    </row>
    <row r="378" spans="1:4" x14ac:dyDescent="0.25">
      <c r="A378" s="364"/>
      <c r="B378" s="36"/>
      <c r="C378" s="390"/>
      <c r="D378" s="390"/>
    </row>
    <row r="379" spans="1:4" x14ac:dyDescent="0.25">
      <c r="A379" s="364"/>
      <c r="B379" s="36"/>
      <c r="C379" s="390"/>
      <c r="D379" s="390"/>
    </row>
    <row r="380" spans="1:4" x14ac:dyDescent="0.25">
      <c r="A380" s="364"/>
      <c r="B380" s="36"/>
      <c r="C380" s="390"/>
      <c r="D380" s="390"/>
    </row>
    <row r="381" spans="1:4" x14ac:dyDescent="0.25">
      <c r="A381" s="364"/>
      <c r="B381" s="36"/>
      <c r="C381" s="390"/>
      <c r="D381" s="390"/>
    </row>
    <row r="382" spans="1:4" x14ac:dyDescent="0.25">
      <c r="A382" s="364"/>
      <c r="B382" s="36"/>
      <c r="C382" s="390"/>
      <c r="D382" s="390"/>
    </row>
    <row r="383" spans="1:4" x14ac:dyDescent="0.25">
      <c r="A383" s="364"/>
      <c r="B383" s="36"/>
      <c r="C383" s="390"/>
      <c r="D383" s="390"/>
    </row>
    <row r="384" spans="1:4" x14ac:dyDescent="0.25">
      <c r="A384" s="364"/>
      <c r="B384" s="36"/>
      <c r="C384" s="390"/>
      <c r="D384" s="390"/>
    </row>
    <row r="385" spans="1:4" x14ac:dyDescent="0.25">
      <c r="A385" s="364"/>
      <c r="B385" s="36"/>
      <c r="C385" s="390"/>
      <c r="D385" s="390"/>
    </row>
    <row r="386" spans="1:4" x14ac:dyDescent="0.25">
      <c r="A386" s="364"/>
      <c r="B386" s="36"/>
      <c r="C386" s="390"/>
      <c r="D386" s="390"/>
    </row>
    <row r="387" spans="1:4" x14ac:dyDescent="0.25">
      <c r="A387" s="364"/>
      <c r="B387" s="36"/>
      <c r="C387" s="390"/>
      <c r="D387" s="390"/>
    </row>
    <row r="388" spans="1:4" x14ac:dyDescent="0.25">
      <c r="A388" s="364"/>
      <c r="B388" s="36"/>
      <c r="C388" s="390"/>
      <c r="D388" s="390"/>
    </row>
    <row r="389" spans="1:4" x14ac:dyDescent="0.25">
      <c r="A389" s="364"/>
      <c r="B389" s="36"/>
      <c r="C389" s="390"/>
      <c r="D389" s="390"/>
    </row>
    <row r="390" spans="1:4" x14ac:dyDescent="0.25">
      <c r="A390" s="364"/>
      <c r="B390" s="36"/>
      <c r="C390" s="390"/>
      <c r="D390" s="390"/>
    </row>
    <row r="391" spans="1:4" x14ac:dyDescent="0.25">
      <c r="A391" s="364"/>
      <c r="B391" s="36"/>
      <c r="C391" s="390"/>
      <c r="D391" s="390"/>
    </row>
    <row r="392" spans="1:4" x14ac:dyDescent="0.25">
      <c r="A392" s="364"/>
      <c r="B392" s="36"/>
      <c r="C392" s="390"/>
      <c r="D392" s="390"/>
    </row>
    <row r="393" spans="1:4" x14ac:dyDescent="0.25">
      <c r="A393" s="364"/>
      <c r="B393" s="36"/>
      <c r="C393" s="390"/>
      <c r="D393" s="390"/>
    </row>
    <row r="394" spans="1:4" x14ac:dyDescent="0.25">
      <c r="A394" s="364"/>
      <c r="B394" s="36"/>
      <c r="C394" s="390"/>
      <c r="D394" s="390"/>
    </row>
    <row r="395" spans="1:4" x14ac:dyDescent="0.25">
      <c r="A395" s="364"/>
      <c r="B395" s="36"/>
      <c r="C395" s="390"/>
      <c r="D395" s="390"/>
    </row>
    <row r="396" spans="1:4" x14ac:dyDescent="0.25">
      <c r="A396" s="364"/>
      <c r="B396" s="36"/>
      <c r="C396" s="390"/>
      <c r="D396" s="390"/>
    </row>
    <row r="397" spans="1:4" x14ac:dyDescent="0.25">
      <c r="A397" s="364"/>
      <c r="B397" s="36"/>
      <c r="C397" s="390"/>
      <c r="D397" s="390"/>
    </row>
    <row r="398" spans="1:4" x14ac:dyDescent="0.25">
      <c r="A398" s="364"/>
      <c r="B398" s="36"/>
      <c r="C398" s="390"/>
      <c r="D398" s="390"/>
    </row>
    <row r="399" spans="1:4" x14ac:dyDescent="0.25">
      <c r="A399" s="364"/>
      <c r="B399" s="36"/>
      <c r="C399" s="390"/>
      <c r="D399" s="390"/>
    </row>
    <row r="400" spans="1:4" x14ac:dyDescent="0.25">
      <c r="A400" s="364"/>
      <c r="B400" s="36"/>
      <c r="C400" s="390"/>
      <c r="D400" s="390"/>
    </row>
    <row r="401" spans="1:4" x14ac:dyDescent="0.25">
      <c r="A401" s="364"/>
      <c r="B401" s="36"/>
      <c r="C401" s="390"/>
      <c r="D401" s="390"/>
    </row>
    <row r="402" spans="1:4" x14ac:dyDescent="0.25">
      <c r="A402" s="364"/>
      <c r="B402" s="36"/>
      <c r="C402" s="390"/>
      <c r="D402" s="390"/>
    </row>
    <row r="403" spans="1:4" x14ac:dyDescent="0.25">
      <c r="A403" s="364"/>
      <c r="B403" s="36"/>
      <c r="C403" s="390"/>
      <c r="D403" s="390"/>
    </row>
    <row r="404" spans="1:4" x14ac:dyDescent="0.25">
      <c r="A404" s="364"/>
      <c r="B404" s="36"/>
      <c r="C404" s="390"/>
      <c r="D404" s="390"/>
    </row>
    <row r="405" spans="1:4" x14ac:dyDescent="0.25">
      <c r="A405" s="364"/>
      <c r="B405" s="36"/>
      <c r="C405" s="390"/>
      <c r="D405" s="390"/>
    </row>
    <row r="406" spans="1:4" x14ac:dyDescent="0.25">
      <c r="A406" s="364"/>
      <c r="B406" s="36"/>
      <c r="C406" s="390"/>
      <c r="D406" s="390"/>
    </row>
    <row r="407" spans="1:4" x14ac:dyDescent="0.25">
      <c r="A407" s="364"/>
      <c r="B407" s="36"/>
      <c r="C407" s="390"/>
      <c r="D407" s="390"/>
    </row>
    <row r="408" spans="1:4" x14ac:dyDescent="0.25">
      <c r="A408" s="364"/>
      <c r="B408" s="36"/>
      <c r="C408" s="390"/>
      <c r="D408" s="390"/>
    </row>
    <row r="409" spans="1:4" x14ac:dyDescent="0.25">
      <c r="A409" s="364"/>
      <c r="B409" s="36"/>
      <c r="C409" s="390"/>
      <c r="D409" s="390"/>
    </row>
    <row r="410" spans="1:4" x14ac:dyDescent="0.25">
      <c r="A410" s="364"/>
      <c r="B410" s="36"/>
      <c r="C410" s="390"/>
      <c r="D410" s="390"/>
    </row>
    <row r="411" spans="1:4" x14ac:dyDescent="0.25">
      <c r="A411" s="364"/>
      <c r="B411" s="36"/>
      <c r="C411" s="390"/>
      <c r="D411" s="390"/>
    </row>
    <row r="412" spans="1:4" x14ac:dyDescent="0.25">
      <c r="A412" s="364"/>
      <c r="B412" s="36"/>
      <c r="C412" s="390"/>
      <c r="D412" s="390"/>
    </row>
    <row r="413" spans="1:4" x14ac:dyDescent="0.25">
      <c r="A413" s="364"/>
      <c r="B413" s="36"/>
      <c r="C413" s="390"/>
      <c r="D413" s="390"/>
    </row>
    <row r="414" spans="1:4" x14ac:dyDescent="0.25">
      <c r="A414" s="364"/>
      <c r="B414" s="36"/>
      <c r="C414" s="390"/>
      <c r="D414" s="390"/>
    </row>
    <row r="415" spans="1:4" x14ac:dyDescent="0.25">
      <c r="A415" s="364"/>
      <c r="B415" s="36"/>
      <c r="C415" s="390"/>
      <c r="D415" s="390"/>
    </row>
    <row r="416" spans="1:4" x14ac:dyDescent="0.25">
      <c r="A416" s="364"/>
      <c r="B416" s="36"/>
      <c r="C416" s="390"/>
      <c r="D416" s="390"/>
    </row>
    <row r="417" spans="1:4" x14ac:dyDescent="0.25">
      <c r="A417" s="364"/>
      <c r="B417" s="36"/>
      <c r="C417" s="390"/>
      <c r="D417" s="390"/>
    </row>
    <row r="418" spans="1:4" x14ac:dyDescent="0.25">
      <c r="A418" s="364"/>
      <c r="B418" s="36"/>
      <c r="C418" s="390"/>
      <c r="D418" s="390"/>
    </row>
    <row r="419" spans="1:4" x14ac:dyDescent="0.25">
      <c r="A419" s="364"/>
      <c r="B419" s="36"/>
      <c r="C419" s="390"/>
      <c r="D419" s="390"/>
    </row>
    <row r="420" spans="1:4" x14ac:dyDescent="0.25">
      <c r="A420" s="364"/>
      <c r="B420" s="36"/>
      <c r="C420" s="390"/>
      <c r="D420" s="390"/>
    </row>
    <row r="421" spans="1:4" x14ac:dyDescent="0.25">
      <c r="A421" s="364"/>
      <c r="B421" s="36"/>
      <c r="C421" s="390"/>
      <c r="D421" s="390"/>
    </row>
    <row r="422" spans="1:4" x14ac:dyDescent="0.25">
      <c r="A422" s="364"/>
      <c r="B422" s="36"/>
      <c r="C422" s="390"/>
      <c r="D422" s="390"/>
    </row>
    <row r="423" spans="1:4" x14ac:dyDescent="0.25">
      <c r="A423" s="364"/>
      <c r="B423" s="36"/>
      <c r="C423" s="390"/>
      <c r="D423" s="390"/>
    </row>
    <row r="424" spans="1:4" x14ac:dyDescent="0.25">
      <c r="A424" s="364"/>
      <c r="B424" s="36"/>
      <c r="C424" s="390"/>
      <c r="D424" s="390"/>
    </row>
    <row r="425" spans="1:4" x14ac:dyDescent="0.25">
      <c r="A425" s="364"/>
      <c r="B425" s="36"/>
      <c r="C425" s="390"/>
      <c r="D425" s="390"/>
    </row>
    <row r="426" spans="1:4" x14ac:dyDescent="0.25">
      <c r="A426" s="364"/>
      <c r="B426" s="36"/>
      <c r="C426" s="390"/>
      <c r="D426" s="390"/>
    </row>
    <row r="427" spans="1:4" x14ac:dyDescent="0.25">
      <c r="A427" s="364"/>
      <c r="B427" s="36"/>
      <c r="C427" s="390"/>
      <c r="D427" s="390"/>
    </row>
    <row r="428" spans="1:4" x14ac:dyDescent="0.25">
      <c r="A428" s="364"/>
      <c r="B428" s="36"/>
      <c r="C428" s="390"/>
      <c r="D428" s="390"/>
    </row>
    <row r="429" spans="1:4" x14ac:dyDescent="0.25">
      <c r="A429" s="364"/>
      <c r="B429" s="36"/>
      <c r="C429" s="390"/>
      <c r="D429" s="390"/>
    </row>
    <row r="430" spans="1:4" x14ac:dyDescent="0.25">
      <c r="A430" s="364"/>
      <c r="B430" s="36"/>
      <c r="C430" s="390"/>
      <c r="D430" s="390"/>
    </row>
    <row r="431" spans="1:4" x14ac:dyDescent="0.25">
      <c r="A431" s="364"/>
      <c r="B431" s="36"/>
      <c r="C431" s="390"/>
      <c r="D431" s="390"/>
    </row>
    <row r="432" spans="1:4" x14ac:dyDescent="0.25">
      <c r="A432" s="364"/>
      <c r="B432" s="36"/>
      <c r="C432" s="390"/>
      <c r="D432" s="390"/>
    </row>
    <row r="433" spans="1:4" x14ac:dyDescent="0.25">
      <c r="A433" s="364"/>
      <c r="B433" s="36"/>
      <c r="C433" s="390"/>
      <c r="D433" s="390"/>
    </row>
    <row r="434" spans="1:4" x14ac:dyDescent="0.25">
      <c r="A434" s="364"/>
      <c r="B434" s="36"/>
      <c r="C434" s="390"/>
      <c r="D434" s="390"/>
    </row>
    <row r="435" spans="1:4" x14ac:dyDescent="0.25">
      <c r="A435" s="364"/>
      <c r="B435" s="36"/>
      <c r="C435" s="390"/>
      <c r="D435" s="390"/>
    </row>
    <row r="436" spans="1:4" x14ac:dyDescent="0.25">
      <c r="A436" s="364"/>
      <c r="B436" s="36"/>
      <c r="C436" s="390"/>
      <c r="D436" s="390"/>
    </row>
    <row r="437" spans="1:4" x14ac:dyDescent="0.25">
      <c r="A437" s="364"/>
      <c r="B437" s="36"/>
      <c r="C437" s="390"/>
      <c r="D437" s="390"/>
    </row>
    <row r="438" spans="1:4" x14ac:dyDescent="0.25">
      <c r="A438" s="364"/>
      <c r="B438" s="36"/>
      <c r="C438" s="390"/>
      <c r="D438" s="390"/>
    </row>
    <row r="439" spans="1:4" x14ac:dyDescent="0.25">
      <c r="A439" s="364"/>
      <c r="B439" s="36"/>
      <c r="C439" s="390"/>
      <c r="D439" s="390"/>
    </row>
    <row r="440" spans="1:4" x14ac:dyDescent="0.25">
      <c r="A440" s="364"/>
      <c r="B440" s="36"/>
      <c r="C440" s="390"/>
      <c r="D440" s="390"/>
    </row>
    <row r="441" spans="1:4" x14ac:dyDescent="0.25">
      <c r="A441" s="364"/>
      <c r="B441" s="36"/>
      <c r="C441" s="390"/>
      <c r="D441" s="390"/>
    </row>
    <row r="442" spans="1:4" x14ac:dyDescent="0.25">
      <c r="A442" s="364"/>
      <c r="B442" s="36"/>
      <c r="C442" s="390"/>
      <c r="D442" s="390"/>
    </row>
    <row r="443" spans="1:4" x14ac:dyDescent="0.25">
      <c r="A443" s="364"/>
      <c r="B443" s="36"/>
      <c r="C443" s="390"/>
      <c r="D443" s="390"/>
    </row>
    <row r="444" spans="1:4" x14ac:dyDescent="0.25">
      <c r="A444" s="364"/>
      <c r="B444" s="36"/>
      <c r="C444" s="390"/>
      <c r="D444" s="390"/>
    </row>
    <row r="445" spans="1:4" x14ac:dyDescent="0.25">
      <c r="A445" s="364"/>
      <c r="B445" s="36"/>
      <c r="C445" s="390"/>
      <c r="D445" s="390"/>
    </row>
    <row r="446" spans="1:4" x14ac:dyDescent="0.25">
      <c r="A446" s="364"/>
      <c r="B446" s="36"/>
      <c r="C446" s="390"/>
      <c r="D446" s="390"/>
    </row>
    <row r="447" spans="1:4" x14ac:dyDescent="0.25">
      <c r="A447" s="364"/>
      <c r="B447" s="36"/>
      <c r="C447" s="390"/>
      <c r="D447" s="390"/>
    </row>
    <row r="448" spans="1:4" x14ac:dyDescent="0.25">
      <c r="A448" s="364"/>
      <c r="B448" s="36"/>
      <c r="C448" s="390"/>
      <c r="D448" s="390"/>
    </row>
    <row r="449" spans="1:4" x14ac:dyDescent="0.25">
      <c r="A449" s="364"/>
      <c r="B449" s="36"/>
      <c r="C449" s="390"/>
      <c r="D449" s="390"/>
    </row>
    <row r="450" spans="1:4" x14ac:dyDescent="0.25">
      <c r="A450" s="364"/>
      <c r="B450" s="36"/>
      <c r="C450" s="390"/>
      <c r="D450" s="390"/>
    </row>
    <row r="451" spans="1:4" x14ac:dyDescent="0.25">
      <c r="A451" s="364"/>
      <c r="B451" s="36"/>
      <c r="C451" s="390"/>
      <c r="D451" s="390"/>
    </row>
    <row r="452" spans="1:4" x14ac:dyDescent="0.25">
      <c r="A452" s="364"/>
      <c r="B452" s="36"/>
      <c r="C452" s="390"/>
      <c r="D452" s="390"/>
    </row>
    <row r="453" spans="1:4" x14ac:dyDescent="0.25">
      <c r="A453" s="364"/>
      <c r="B453" s="36"/>
      <c r="C453" s="390"/>
      <c r="D453" s="390"/>
    </row>
    <row r="454" spans="1:4" x14ac:dyDescent="0.25">
      <c r="A454" s="364"/>
      <c r="B454" s="36"/>
      <c r="C454" s="390"/>
      <c r="D454" s="390"/>
    </row>
    <row r="455" spans="1:4" x14ac:dyDescent="0.25">
      <c r="A455" s="364"/>
      <c r="B455" s="36"/>
      <c r="C455" s="390"/>
      <c r="D455" s="390"/>
    </row>
    <row r="456" spans="1:4" x14ac:dyDescent="0.25">
      <c r="A456" s="364"/>
      <c r="B456" s="36"/>
      <c r="C456" s="390"/>
      <c r="D456" s="390"/>
    </row>
    <row r="457" spans="1:4" x14ac:dyDescent="0.25">
      <c r="A457" s="364"/>
      <c r="B457" s="36"/>
      <c r="C457" s="390"/>
      <c r="D457" s="390"/>
    </row>
    <row r="458" spans="1:4" x14ac:dyDescent="0.25">
      <c r="A458" s="364"/>
      <c r="B458" s="36"/>
      <c r="C458" s="390"/>
      <c r="D458" s="390"/>
    </row>
    <row r="459" spans="1:4" x14ac:dyDescent="0.25">
      <c r="A459" s="364"/>
      <c r="B459" s="36"/>
      <c r="C459" s="390"/>
      <c r="D459" s="390"/>
    </row>
    <row r="460" spans="1:4" x14ac:dyDescent="0.25">
      <c r="A460" s="364"/>
      <c r="B460" s="36"/>
      <c r="C460" s="390"/>
      <c r="D460" s="390"/>
    </row>
    <row r="461" spans="1:4" x14ac:dyDescent="0.25">
      <c r="A461" s="364"/>
      <c r="B461" s="36"/>
      <c r="C461" s="390"/>
      <c r="D461" s="390"/>
    </row>
    <row r="462" spans="1:4" x14ac:dyDescent="0.25">
      <c r="A462" s="364"/>
      <c r="B462" s="36"/>
      <c r="C462" s="390"/>
      <c r="D462" s="390"/>
    </row>
    <row r="463" spans="1:4" x14ac:dyDescent="0.25">
      <c r="A463" s="364"/>
      <c r="B463" s="36"/>
      <c r="C463" s="390"/>
      <c r="D463" s="390"/>
    </row>
    <row r="464" spans="1:4" x14ac:dyDescent="0.25">
      <c r="A464" s="364"/>
      <c r="B464" s="36"/>
      <c r="C464" s="390"/>
      <c r="D464" s="390"/>
    </row>
    <row r="465" spans="1:4" x14ac:dyDescent="0.25">
      <c r="A465" s="364"/>
      <c r="B465" s="36"/>
      <c r="C465" s="390"/>
      <c r="D465" s="390"/>
    </row>
    <row r="466" spans="1:4" x14ac:dyDescent="0.25">
      <c r="A466" s="364"/>
      <c r="B466" s="36"/>
      <c r="C466" s="390"/>
      <c r="D466" s="390"/>
    </row>
    <row r="467" spans="1:4" x14ac:dyDescent="0.25">
      <c r="A467" s="364"/>
      <c r="B467" s="36"/>
      <c r="C467" s="390"/>
      <c r="D467" s="390"/>
    </row>
    <row r="468" spans="1:4" x14ac:dyDescent="0.25">
      <c r="A468" s="364"/>
      <c r="B468" s="36"/>
      <c r="C468" s="390"/>
      <c r="D468" s="390"/>
    </row>
    <row r="469" spans="1:4" x14ac:dyDescent="0.25">
      <c r="A469" s="364"/>
      <c r="B469" s="36"/>
      <c r="C469" s="390"/>
      <c r="D469" s="390"/>
    </row>
    <row r="470" spans="1:4" x14ac:dyDescent="0.25">
      <c r="A470" s="364"/>
      <c r="B470" s="36"/>
      <c r="C470" s="390"/>
      <c r="D470" s="390"/>
    </row>
    <row r="471" spans="1:4" x14ac:dyDescent="0.25">
      <c r="A471" s="364"/>
      <c r="B471" s="36"/>
      <c r="C471" s="390"/>
      <c r="D471" s="390"/>
    </row>
    <row r="472" spans="1:4" x14ac:dyDescent="0.25">
      <c r="A472" s="364"/>
      <c r="B472" s="36"/>
      <c r="C472" s="390"/>
      <c r="D472" s="390"/>
    </row>
    <row r="473" spans="1:4" x14ac:dyDescent="0.25">
      <c r="A473" s="364"/>
      <c r="B473" s="36"/>
      <c r="C473" s="390"/>
      <c r="D473" s="390"/>
    </row>
    <row r="474" spans="1:4" x14ac:dyDescent="0.25">
      <c r="A474" s="364"/>
      <c r="B474" s="36"/>
      <c r="C474" s="390"/>
      <c r="D474" s="390"/>
    </row>
    <row r="475" spans="1:4" x14ac:dyDescent="0.25">
      <c r="A475" s="364"/>
      <c r="B475" s="36"/>
      <c r="C475" s="390"/>
      <c r="D475" s="390"/>
    </row>
    <row r="476" spans="1:4" x14ac:dyDescent="0.25">
      <c r="A476" s="364"/>
      <c r="B476" s="36"/>
      <c r="C476" s="390"/>
      <c r="D476" s="390"/>
    </row>
    <row r="477" spans="1:4" x14ac:dyDescent="0.25">
      <c r="A477" s="364"/>
      <c r="B477" s="36"/>
      <c r="C477" s="390"/>
      <c r="D477" s="390"/>
    </row>
    <row r="478" spans="1:4" x14ac:dyDescent="0.25">
      <c r="A478" s="364"/>
      <c r="B478" s="36"/>
      <c r="C478" s="390"/>
      <c r="D478" s="390"/>
    </row>
    <row r="479" spans="1:4" x14ac:dyDescent="0.25">
      <c r="A479" s="364"/>
      <c r="B479" s="36"/>
      <c r="C479" s="390"/>
      <c r="D479" s="390"/>
    </row>
    <row r="480" spans="1:4" x14ac:dyDescent="0.25">
      <c r="A480" s="364"/>
      <c r="B480" s="36"/>
      <c r="C480" s="390"/>
      <c r="D480" s="390"/>
    </row>
    <row r="481" spans="1:4" x14ac:dyDescent="0.25">
      <c r="A481" s="364"/>
      <c r="B481" s="36"/>
      <c r="C481" s="390"/>
      <c r="D481" s="390"/>
    </row>
    <row r="482" spans="1:4" x14ac:dyDescent="0.25">
      <c r="A482" s="364"/>
      <c r="B482" s="36"/>
      <c r="C482" s="390"/>
      <c r="D482" s="390"/>
    </row>
    <row r="483" spans="1:4" x14ac:dyDescent="0.25">
      <c r="A483" s="364"/>
      <c r="B483" s="36"/>
      <c r="C483" s="390"/>
      <c r="D483" s="390"/>
    </row>
    <row r="484" spans="1:4" x14ac:dyDescent="0.25">
      <c r="A484" s="364"/>
      <c r="B484" s="36"/>
      <c r="C484" s="390"/>
      <c r="D484" s="390"/>
    </row>
    <row r="485" spans="1:4" x14ac:dyDescent="0.25">
      <c r="A485" s="364"/>
      <c r="B485" s="36"/>
      <c r="C485" s="390"/>
      <c r="D485" s="390"/>
    </row>
    <row r="486" spans="1:4" x14ac:dyDescent="0.25">
      <c r="A486" s="364"/>
      <c r="B486" s="36"/>
      <c r="C486" s="390"/>
      <c r="D486" s="390"/>
    </row>
    <row r="487" spans="1:4" x14ac:dyDescent="0.25">
      <c r="A487" s="364"/>
      <c r="B487" s="36"/>
      <c r="C487" s="390"/>
      <c r="D487" s="390"/>
    </row>
    <row r="488" spans="1:4" x14ac:dyDescent="0.25">
      <c r="A488" s="364"/>
      <c r="B488" s="36"/>
      <c r="C488" s="390"/>
      <c r="D488" s="390"/>
    </row>
    <row r="489" spans="1:4" x14ac:dyDescent="0.25">
      <c r="A489" s="364"/>
      <c r="B489" s="36"/>
      <c r="C489" s="390"/>
      <c r="D489" s="390"/>
    </row>
    <row r="490" spans="1:4" x14ac:dyDescent="0.25">
      <c r="A490" s="364"/>
      <c r="B490" s="36"/>
      <c r="C490" s="390"/>
      <c r="D490" s="390"/>
    </row>
    <row r="491" spans="1:4" x14ac:dyDescent="0.25">
      <c r="A491" s="364"/>
      <c r="B491" s="36"/>
      <c r="C491" s="390"/>
      <c r="D491" s="390"/>
    </row>
    <row r="492" spans="1:4" x14ac:dyDescent="0.25">
      <c r="A492" s="364"/>
      <c r="B492" s="36"/>
      <c r="C492" s="390"/>
      <c r="D492" s="390"/>
    </row>
    <row r="493" spans="1:4" x14ac:dyDescent="0.25">
      <c r="A493" s="364"/>
      <c r="B493" s="36"/>
      <c r="C493" s="390"/>
      <c r="D493" s="390"/>
    </row>
    <row r="494" spans="1:4" x14ac:dyDescent="0.25">
      <c r="A494" s="364"/>
      <c r="B494" s="36"/>
      <c r="C494" s="390"/>
      <c r="D494" s="390"/>
    </row>
    <row r="495" spans="1:4" x14ac:dyDescent="0.25">
      <c r="A495" s="364"/>
      <c r="B495" s="36"/>
      <c r="C495" s="390"/>
      <c r="D495" s="390"/>
    </row>
    <row r="496" spans="1:4" x14ac:dyDescent="0.25">
      <c r="A496" s="364"/>
      <c r="B496" s="36"/>
      <c r="C496" s="390"/>
      <c r="D496" s="390"/>
    </row>
    <row r="497" spans="1:4" x14ac:dyDescent="0.25">
      <c r="A497" s="364"/>
      <c r="B497" s="36"/>
      <c r="C497" s="390"/>
      <c r="D497" s="390"/>
    </row>
    <row r="498" spans="1:4" x14ac:dyDescent="0.25">
      <c r="A498" s="364"/>
      <c r="B498" s="36"/>
      <c r="C498" s="390"/>
      <c r="D498" s="390"/>
    </row>
    <row r="499" spans="1:4" x14ac:dyDescent="0.25">
      <c r="A499" s="364"/>
      <c r="B499" s="36"/>
      <c r="C499" s="390"/>
      <c r="D499" s="390"/>
    </row>
    <row r="500" spans="1:4" x14ac:dyDescent="0.25">
      <c r="A500" s="364"/>
      <c r="B500" s="36"/>
      <c r="C500" s="390"/>
      <c r="D500" s="390"/>
    </row>
    <row r="501" spans="1:4" x14ac:dyDescent="0.25">
      <c r="A501" s="364"/>
      <c r="B501" s="36"/>
      <c r="C501" s="390"/>
      <c r="D501" s="390"/>
    </row>
    <row r="502" spans="1:4" x14ac:dyDescent="0.25">
      <c r="A502" s="364"/>
      <c r="B502" s="36"/>
      <c r="C502" s="390"/>
      <c r="D502" s="390"/>
    </row>
    <row r="503" spans="1:4" x14ac:dyDescent="0.25">
      <c r="A503" s="364"/>
      <c r="B503" s="36"/>
      <c r="C503" s="390"/>
      <c r="D503" s="390"/>
    </row>
    <row r="504" spans="1:4" x14ac:dyDescent="0.25">
      <c r="A504" s="364"/>
      <c r="B504" s="36"/>
      <c r="C504" s="390"/>
      <c r="D504" s="390"/>
    </row>
    <row r="505" spans="1:4" x14ac:dyDescent="0.25">
      <c r="A505" s="364"/>
      <c r="B505" s="36"/>
      <c r="C505" s="390"/>
      <c r="D505" s="390"/>
    </row>
    <row r="506" spans="1:4" x14ac:dyDescent="0.25">
      <c r="A506" s="364"/>
      <c r="B506" s="36"/>
      <c r="C506" s="390"/>
      <c r="D506" s="390"/>
    </row>
    <row r="507" spans="1:4" x14ac:dyDescent="0.25">
      <c r="A507" s="364"/>
      <c r="B507" s="36"/>
      <c r="C507" s="390"/>
      <c r="D507" s="390"/>
    </row>
    <row r="508" spans="1:4" x14ac:dyDescent="0.25">
      <c r="A508" s="364"/>
      <c r="B508" s="36"/>
      <c r="C508" s="390"/>
      <c r="D508" s="390"/>
    </row>
    <row r="509" spans="1:4" x14ac:dyDescent="0.25">
      <c r="A509" s="364"/>
      <c r="B509" s="36"/>
      <c r="C509" s="390"/>
      <c r="D509" s="390"/>
    </row>
  </sheetData>
  <mergeCells count="1">
    <mergeCell ref="A3:D3"/>
  </mergeCells>
  <pageMargins left="0.25" right="0.25" top="0.36" bottom="0.32" header="0.3" footer="0.3"/>
  <pageSetup paperSize="9" scale="73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12"/>
  <sheetViews>
    <sheetView tabSelected="1" topLeftCell="A279" workbookViewId="0">
      <selection activeCell="B289" sqref="B289"/>
    </sheetView>
  </sheetViews>
  <sheetFormatPr defaultColWidth="9.140625" defaultRowHeight="15" x14ac:dyDescent="0.25"/>
  <cols>
    <col min="1" max="1" width="9.140625" style="18" customWidth="1"/>
    <col min="2" max="2" width="66.140625" style="30" customWidth="1"/>
    <col min="3" max="4" width="20.7109375" style="406" customWidth="1"/>
    <col min="5" max="16384" width="9.140625" style="18"/>
  </cols>
  <sheetData>
    <row r="1" spans="1:4" x14ac:dyDescent="0.25">
      <c r="D1" s="407" t="s">
        <v>543</v>
      </c>
    </row>
    <row r="3" spans="1:4" x14ac:dyDescent="0.25">
      <c r="A3" s="469" t="s">
        <v>7</v>
      </c>
      <c r="B3" s="469"/>
      <c r="C3" s="469"/>
      <c r="D3" s="469"/>
    </row>
    <row r="4" spans="1:4" x14ac:dyDescent="0.25">
      <c r="A4" s="81"/>
      <c r="B4" s="81"/>
      <c r="C4" s="408"/>
      <c r="D4" s="408"/>
    </row>
    <row r="5" spans="1:4" x14ac:dyDescent="0.25">
      <c r="A5" s="19"/>
      <c r="B5" s="31"/>
      <c r="D5" s="409" t="s">
        <v>921</v>
      </c>
    </row>
    <row r="6" spans="1:4" x14ac:dyDescent="0.25">
      <c r="A6" s="19"/>
      <c r="B6" s="31"/>
      <c r="D6" s="410"/>
    </row>
    <row r="7" spans="1:4" ht="33.75" customHeight="1" x14ac:dyDescent="0.25">
      <c r="A7" s="161" t="s">
        <v>64</v>
      </c>
      <c r="B7" s="161" t="s">
        <v>12</v>
      </c>
      <c r="C7" s="411" t="s">
        <v>66</v>
      </c>
      <c r="D7" s="411" t="s">
        <v>65</v>
      </c>
    </row>
    <row r="8" spans="1:4" ht="26.25" customHeight="1" x14ac:dyDescent="0.25">
      <c r="A8" s="162"/>
      <c r="B8" s="174" t="s">
        <v>756</v>
      </c>
      <c r="C8" s="412"/>
      <c r="D8" s="412"/>
    </row>
    <row r="9" spans="1:4" ht="16.5" x14ac:dyDescent="0.35">
      <c r="A9" s="151">
        <v>1</v>
      </c>
      <c r="B9" s="56" t="s">
        <v>1228</v>
      </c>
      <c r="C9" s="413">
        <f>C10+C84+C116</f>
        <v>36490796134.779999</v>
      </c>
      <c r="D9" s="413">
        <f>D10+D84+D116</f>
        <v>58577666928.230003</v>
      </c>
    </row>
    <row r="10" spans="1:4" x14ac:dyDescent="0.25">
      <c r="A10" s="307">
        <v>11</v>
      </c>
      <c r="B10" s="56" t="s">
        <v>297</v>
      </c>
      <c r="C10" s="233">
        <f>SUM(C11,C29,C35,C40,C44,C53,C55,C58)</f>
        <v>0</v>
      </c>
      <c r="D10" s="233">
        <f>SUM(D11,D29,D35,D40,D44,D53,D55,D58)</f>
        <v>4923084890.5200005</v>
      </c>
    </row>
    <row r="11" spans="1:4" x14ac:dyDescent="0.25">
      <c r="A11" s="307">
        <v>110</v>
      </c>
      <c r="B11" s="56" t="s">
        <v>298</v>
      </c>
      <c r="C11" s="414">
        <f>SUM(C12,C21,C23,C25,C27)</f>
        <v>0</v>
      </c>
      <c r="D11" s="233">
        <f>SUM(D12,D21,D23,D25,D27)</f>
        <v>3990183540.79</v>
      </c>
    </row>
    <row r="12" spans="1:4" x14ac:dyDescent="0.25">
      <c r="A12" s="307">
        <v>1100</v>
      </c>
      <c r="B12" s="56" t="s">
        <v>299</v>
      </c>
      <c r="C12" s="414">
        <f>SUM(C13:C20)</f>
        <v>0</v>
      </c>
      <c r="D12" s="233">
        <f>SUM(D13:D20)</f>
        <v>3990183540.79</v>
      </c>
    </row>
    <row r="13" spans="1:4" ht="30" x14ac:dyDescent="0.25">
      <c r="A13" s="163">
        <v>110001</v>
      </c>
      <c r="B13" s="55" t="s">
        <v>300</v>
      </c>
      <c r="C13" s="415"/>
      <c r="D13" s="415"/>
    </row>
    <row r="14" spans="1:4" x14ac:dyDescent="0.25">
      <c r="A14" s="163">
        <v>110002</v>
      </c>
      <c r="B14" s="55" t="s">
        <v>301</v>
      </c>
      <c r="C14" s="415"/>
      <c r="D14" s="415">
        <v>3990183540.79</v>
      </c>
    </row>
    <row r="15" spans="1:4" x14ac:dyDescent="0.25">
      <c r="A15" s="163">
        <v>110003</v>
      </c>
      <c r="B15" s="55" t="s">
        <v>302</v>
      </c>
      <c r="C15" s="415"/>
      <c r="D15" s="415"/>
    </row>
    <row r="16" spans="1:4" x14ac:dyDescent="0.25">
      <c r="A16" s="163">
        <v>110004</v>
      </c>
      <c r="B16" s="55" t="s">
        <v>303</v>
      </c>
      <c r="C16" s="415"/>
      <c r="D16" s="415"/>
    </row>
    <row r="17" spans="1:4" ht="45" x14ac:dyDescent="0.25">
      <c r="A17" s="163">
        <v>110005</v>
      </c>
      <c r="B17" s="164" t="s">
        <v>745</v>
      </c>
      <c r="C17" s="415"/>
      <c r="D17" s="415"/>
    </row>
    <row r="18" spans="1:4" ht="30" x14ac:dyDescent="0.25">
      <c r="A18" s="163">
        <v>110006</v>
      </c>
      <c r="B18" s="55" t="s">
        <v>304</v>
      </c>
      <c r="C18" s="415"/>
      <c r="D18" s="415"/>
    </row>
    <row r="19" spans="1:4" ht="30" x14ac:dyDescent="0.25">
      <c r="A19" s="163">
        <v>110007</v>
      </c>
      <c r="B19" s="55" t="s">
        <v>305</v>
      </c>
      <c r="C19" s="415"/>
      <c r="D19" s="415"/>
    </row>
    <row r="20" spans="1:4" x14ac:dyDescent="0.25">
      <c r="A20" s="163">
        <v>110008</v>
      </c>
      <c r="B20" s="55" t="s">
        <v>306</v>
      </c>
      <c r="C20" s="415"/>
      <c r="D20" s="415"/>
    </row>
    <row r="21" spans="1:4" x14ac:dyDescent="0.25">
      <c r="A21" s="307">
        <v>1101</v>
      </c>
      <c r="B21" s="56" t="s">
        <v>307</v>
      </c>
      <c r="C21" s="416">
        <f>+C22</f>
        <v>0</v>
      </c>
      <c r="D21" s="416">
        <f>+D22</f>
        <v>0</v>
      </c>
    </row>
    <row r="22" spans="1:4" x14ac:dyDescent="0.25">
      <c r="A22" s="163">
        <v>110101</v>
      </c>
      <c r="B22" s="55" t="s">
        <v>308</v>
      </c>
      <c r="C22" s="417"/>
      <c r="D22" s="417"/>
    </row>
    <row r="23" spans="1:4" ht="28.5" x14ac:dyDescent="0.25">
      <c r="A23" s="307">
        <v>1102</v>
      </c>
      <c r="B23" s="56" t="s">
        <v>309</v>
      </c>
      <c r="C23" s="416">
        <f>+C24</f>
        <v>0</v>
      </c>
      <c r="D23" s="416">
        <f>+D24</f>
        <v>0</v>
      </c>
    </row>
    <row r="24" spans="1:4" ht="30" x14ac:dyDescent="0.25">
      <c r="A24" s="308">
        <v>110201</v>
      </c>
      <c r="B24" s="55" t="s">
        <v>310</v>
      </c>
      <c r="C24" s="417"/>
      <c r="D24" s="417"/>
    </row>
    <row r="25" spans="1:4" x14ac:dyDescent="0.25">
      <c r="A25" s="307">
        <v>1103</v>
      </c>
      <c r="B25" s="56" t="s">
        <v>311</v>
      </c>
      <c r="C25" s="416">
        <f>+C26</f>
        <v>0</v>
      </c>
      <c r="D25" s="416">
        <f>+D26</f>
        <v>0</v>
      </c>
    </row>
    <row r="26" spans="1:4" x14ac:dyDescent="0.25">
      <c r="A26" s="163">
        <v>110301</v>
      </c>
      <c r="B26" s="55" t="s">
        <v>312</v>
      </c>
      <c r="C26" s="417"/>
      <c r="D26" s="417"/>
    </row>
    <row r="27" spans="1:4" x14ac:dyDescent="0.25">
      <c r="A27" s="307">
        <v>1104</v>
      </c>
      <c r="B27" s="56" t="s">
        <v>313</v>
      </c>
      <c r="C27" s="416">
        <f>+C28</f>
        <v>0</v>
      </c>
      <c r="D27" s="416">
        <f>+D28</f>
        <v>0</v>
      </c>
    </row>
    <row r="28" spans="1:4" x14ac:dyDescent="0.25">
      <c r="A28" s="163">
        <v>110401</v>
      </c>
      <c r="B28" s="55" t="s">
        <v>314</v>
      </c>
      <c r="C28" s="417"/>
      <c r="D28" s="417"/>
    </row>
    <row r="29" spans="1:4" x14ac:dyDescent="0.25">
      <c r="A29" s="307">
        <v>112</v>
      </c>
      <c r="B29" s="56" t="s">
        <v>315</v>
      </c>
      <c r="C29" s="414">
        <f>SUM(C30:C34)</f>
        <v>0</v>
      </c>
      <c r="D29" s="414">
        <f>SUM(D30:D34)</f>
        <v>0</v>
      </c>
    </row>
    <row r="30" spans="1:4" x14ac:dyDescent="0.25">
      <c r="A30" s="163">
        <v>112001</v>
      </c>
      <c r="B30" s="55" t="s">
        <v>316</v>
      </c>
      <c r="C30" s="417"/>
      <c r="D30" s="417"/>
    </row>
    <row r="31" spans="1:4" x14ac:dyDescent="0.25">
      <c r="A31" s="163">
        <v>112002</v>
      </c>
      <c r="B31" s="55" t="s">
        <v>317</v>
      </c>
      <c r="C31" s="417"/>
      <c r="D31" s="417"/>
    </row>
    <row r="32" spans="1:4" x14ac:dyDescent="0.25">
      <c r="A32" s="163">
        <v>112003</v>
      </c>
      <c r="B32" s="55" t="s">
        <v>318</v>
      </c>
      <c r="C32" s="417"/>
      <c r="D32" s="417"/>
    </row>
    <row r="33" spans="1:4" x14ac:dyDescent="0.25">
      <c r="A33" s="163">
        <v>112004</v>
      </c>
      <c r="B33" s="55" t="s">
        <v>319</v>
      </c>
      <c r="C33" s="417"/>
      <c r="D33" s="417"/>
    </row>
    <row r="34" spans="1:4" x14ac:dyDescent="0.25">
      <c r="A34" s="163">
        <v>112005</v>
      </c>
      <c r="B34" s="55" t="s">
        <v>320</v>
      </c>
      <c r="C34" s="417"/>
      <c r="D34" s="417"/>
    </row>
    <row r="35" spans="1:4" x14ac:dyDescent="0.25">
      <c r="A35" s="307">
        <v>113</v>
      </c>
      <c r="B35" s="56" t="s">
        <v>321</v>
      </c>
      <c r="C35" s="414">
        <f>SUM(C36:C39)</f>
        <v>0</v>
      </c>
      <c r="D35" s="414">
        <f>SUM(D36:D39)</f>
        <v>0</v>
      </c>
    </row>
    <row r="36" spans="1:4" x14ac:dyDescent="0.25">
      <c r="A36" s="163">
        <v>113001</v>
      </c>
      <c r="B36" s="55" t="s">
        <v>322</v>
      </c>
      <c r="C36" s="417"/>
      <c r="D36" s="417"/>
    </row>
    <row r="37" spans="1:4" x14ac:dyDescent="0.25">
      <c r="A37" s="163">
        <v>113002</v>
      </c>
      <c r="B37" s="55" t="s">
        <v>323</v>
      </c>
      <c r="C37" s="417"/>
      <c r="D37" s="417"/>
    </row>
    <row r="38" spans="1:4" x14ac:dyDescent="0.25">
      <c r="A38" s="163">
        <v>113003</v>
      </c>
      <c r="B38" s="55" t="s">
        <v>324</v>
      </c>
      <c r="C38" s="417"/>
      <c r="D38" s="417"/>
    </row>
    <row r="39" spans="1:4" x14ac:dyDescent="0.25">
      <c r="A39" s="163">
        <v>113004</v>
      </c>
      <c r="B39" s="55" t="s">
        <v>325</v>
      </c>
      <c r="C39" s="417"/>
      <c r="D39" s="417"/>
    </row>
    <row r="40" spans="1:4" x14ac:dyDescent="0.25">
      <c r="A40" s="307">
        <v>114</v>
      </c>
      <c r="B40" s="56" t="s">
        <v>326</v>
      </c>
      <c r="C40" s="414">
        <f>SUM(C41:C43)</f>
        <v>0</v>
      </c>
      <c r="D40" s="414">
        <f>SUM(D41:D43)</f>
        <v>0</v>
      </c>
    </row>
    <row r="41" spans="1:4" x14ac:dyDescent="0.25">
      <c r="A41" s="163">
        <v>114001</v>
      </c>
      <c r="B41" s="55" t="s">
        <v>327</v>
      </c>
      <c r="C41" s="417"/>
      <c r="D41" s="417"/>
    </row>
    <row r="42" spans="1:4" x14ac:dyDescent="0.25">
      <c r="A42" s="163">
        <v>114002</v>
      </c>
      <c r="B42" s="55" t="s">
        <v>328</v>
      </c>
      <c r="C42" s="417"/>
      <c r="D42" s="417"/>
    </row>
    <row r="43" spans="1:4" x14ac:dyDescent="0.25">
      <c r="A43" s="163">
        <v>114003</v>
      </c>
      <c r="B43" s="55" t="s">
        <v>329</v>
      </c>
      <c r="C43" s="417"/>
      <c r="D43" s="417"/>
    </row>
    <row r="44" spans="1:4" x14ac:dyDescent="0.25">
      <c r="A44" s="307">
        <v>115</v>
      </c>
      <c r="B44" s="56" t="s">
        <v>330</v>
      </c>
      <c r="C44" s="414">
        <f>SUM(C45:C52)</f>
        <v>0</v>
      </c>
      <c r="D44" s="414">
        <f>SUM(D45:D52)</f>
        <v>0</v>
      </c>
    </row>
    <row r="45" spans="1:4" x14ac:dyDescent="0.25">
      <c r="A45" s="163">
        <v>115001</v>
      </c>
      <c r="B45" s="55" t="s">
        <v>331</v>
      </c>
      <c r="C45" s="417"/>
      <c r="D45" s="417"/>
    </row>
    <row r="46" spans="1:4" x14ac:dyDescent="0.25">
      <c r="A46" s="163">
        <v>115002</v>
      </c>
      <c r="B46" s="55" t="s">
        <v>332</v>
      </c>
      <c r="C46" s="417"/>
      <c r="D46" s="417"/>
    </row>
    <row r="47" spans="1:4" x14ac:dyDescent="0.25">
      <c r="A47" s="163">
        <v>115003</v>
      </c>
      <c r="B47" s="55" t="s">
        <v>333</v>
      </c>
      <c r="C47" s="417"/>
      <c r="D47" s="417"/>
    </row>
    <row r="48" spans="1:4" x14ac:dyDescent="0.25">
      <c r="A48" s="163">
        <v>115004</v>
      </c>
      <c r="B48" s="55" t="s">
        <v>334</v>
      </c>
      <c r="C48" s="417"/>
      <c r="D48" s="417"/>
    </row>
    <row r="49" spans="1:4" x14ac:dyDescent="0.25">
      <c r="A49" s="163">
        <v>115005</v>
      </c>
      <c r="B49" s="55" t="s">
        <v>335</v>
      </c>
      <c r="C49" s="417"/>
      <c r="D49" s="417"/>
    </row>
    <row r="50" spans="1:4" x14ac:dyDescent="0.25">
      <c r="A50" s="163">
        <v>115006</v>
      </c>
      <c r="B50" s="55" t="s">
        <v>336</v>
      </c>
      <c r="C50" s="417"/>
      <c r="D50" s="417"/>
    </row>
    <row r="51" spans="1:4" x14ac:dyDescent="0.25">
      <c r="A51" s="163">
        <v>115007</v>
      </c>
      <c r="B51" s="55" t="s">
        <v>337</v>
      </c>
      <c r="C51" s="417"/>
      <c r="D51" s="417"/>
    </row>
    <row r="52" spans="1:4" x14ac:dyDescent="0.25">
      <c r="A52" s="163">
        <v>115008</v>
      </c>
      <c r="B52" s="55" t="s">
        <v>338</v>
      </c>
      <c r="C52" s="417"/>
      <c r="D52" s="417"/>
    </row>
    <row r="53" spans="1:4" x14ac:dyDescent="0.25">
      <c r="A53" s="307">
        <v>116</v>
      </c>
      <c r="B53" s="56" t="s">
        <v>339</v>
      </c>
      <c r="C53" s="414">
        <f>+C54</f>
        <v>0</v>
      </c>
      <c r="D53" s="414">
        <f>+D54</f>
        <v>0</v>
      </c>
    </row>
    <row r="54" spans="1:4" x14ac:dyDescent="0.25">
      <c r="A54" s="163">
        <v>116001</v>
      </c>
      <c r="B54" s="55" t="s">
        <v>340</v>
      </c>
      <c r="C54" s="417"/>
      <c r="D54" s="417"/>
    </row>
    <row r="55" spans="1:4" x14ac:dyDescent="0.25">
      <c r="A55" s="307">
        <v>117</v>
      </c>
      <c r="B55" s="56" t="s">
        <v>341</v>
      </c>
      <c r="C55" s="414">
        <f>SUM(C56:C57)</f>
        <v>0</v>
      </c>
      <c r="D55" s="414">
        <f>SUM(D56:D57)</f>
        <v>0</v>
      </c>
    </row>
    <row r="56" spans="1:4" x14ac:dyDescent="0.25">
      <c r="A56" s="163">
        <v>117001</v>
      </c>
      <c r="B56" s="55" t="s">
        <v>342</v>
      </c>
      <c r="C56" s="417"/>
      <c r="D56" s="417"/>
    </row>
    <row r="57" spans="1:4" x14ac:dyDescent="0.25">
      <c r="A57" s="163">
        <v>117002</v>
      </c>
      <c r="B57" s="55" t="s">
        <v>343</v>
      </c>
      <c r="C57" s="417"/>
      <c r="D57" s="417"/>
    </row>
    <row r="58" spans="1:4" x14ac:dyDescent="0.25">
      <c r="A58" s="307">
        <v>118</v>
      </c>
      <c r="B58" s="56" t="s">
        <v>344</v>
      </c>
      <c r="C58" s="414">
        <f>SUM(C59,C71,C74,C79)</f>
        <v>0</v>
      </c>
      <c r="D58" s="233">
        <f>SUM(D59,D71,D74,D79)</f>
        <v>932901349.73000002</v>
      </c>
    </row>
    <row r="59" spans="1:4" x14ac:dyDescent="0.25">
      <c r="A59" s="307">
        <v>1180</v>
      </c>
      <c r="B59" s="56" t="s">
        <v>1234</v>
      </c>
      <c r="C59" s="414">
        <f>SUM(C60:C70)</f>
        <v>0</v>
      </c>
      <c r="D59" s="233">
        <f>SUM(D60:D70)</f>
        <v>932901349.73000002</v>
      </c>
    </row>
    <row r="60" spans="1:4" x14ac:dyDescent="0.25">
      <c r="A60" s="163">
        <v>118001</v>
      </c>
      <c r="B60" s="55" t="s">
        <v>1235</v>
      </c>
      <c r="C60" s="417"/>
      <c r="D60" s="417">
        <v>932901349.73000002</v>
      </c>
    </row>
    <row r="61" spans="1:4" ht="30" x14ac:dyDescent="0.25">
      <c r="A61" s="163">
        <v>118002</v>
      </c>
      <c r="B61" s="55" t="s">
        <v>1236</v>
      </c>
      <c r="C61" s="417"/>
      <c r="D61" s="417"/>
    </row>
    <row r="62" spans="1:4" x14ac:dyDescent="0.25">
      <c r="A62" s="163">
        <v>118003</v>
      </c>
      <c r="B62" s="55" t="s">
        <v>1237</v>
      </c>
      <c r="C62" s="417"/>
      <c r="D62" s="417"/>
    </row>
    <row r="63" spans="1:4" x14ac:dyDescent="0.25">
      <c r="A63" s="163">
        <v>118004</v>
      </c>
      <c r="B63" s="55" t="s">
        <v>1238</v>
      </c>
      <c r="C63" s="417"/>
      <c r="D63" s="417"/>
    </row>
    <row r="64" spans="1:4" x14ac:dyDescent="0.25">
      <c r="A64" s="163">
        <v>118005</v>
      </c>
      <c r="B64" s="55" t="s">
        <v>1239</v>
      </c>
      <c r="C64" s="417"/>
      <c r="D64" s="417"/>
    </row>
    <row r="65" spans="1:4" x14ac:dyDescent="0.25">
      <c r="A65" s="163">
        <v>118006</v>
      </c>
      <c r="B65" s="55" t="s">
        <v>1240</v>
      </c>
      <c r="C65" s="417"/>
      <c r="D65" s="417"/>
    </row>
    <row r="66" spans="1:4" x14ac:dyDescent="0.25">
      <c r="A66" s="163">
        <v>118007</v>
      </c>
      <c r="B66" s="55" t="s">
        <v>1241</v>
      </c>
      <c r="C66" s="417"/>
      <c r="D66" s="417"/>
    </row>
    <row r="67" spans="1:4" ht="30" x14ac:dyDescent="0.25">
      <c r="A67" s="163">
        <v>118008</v>
      </c>
      <c r="B67" s="55" t="s">
        <v>1242</v>
      </c>
      <c r="C67" s="417"/>
      <c r="D67" s="417"/>
    </row>
    <row r="68" spans="1:4" x14ac:dyDescent="0.25">
      <c r="A68" s="163">
        <v>118009</v>
      </c>
      <c r="B68" s="55" t="s">
        <v>1243</v>
      </c>
      <c r="C68" s="417"/>
      <c r="D68" s="417"/>
    </row>
    <row r="69" spans="1:4" ht="30" x14ac:dyDescent="0.25">
      <c r="A69" s="163">
        <v>118010</v>
      </c>
      <c r="B69" s="55" t="s">
        <v>1244</v>
      </c>
      <c r="C69" s="417"/>
      <c r="D69" s="417"/>
    </row>
    <row r="70" spans="1:4" x14ac:dyDescent="0.25">
      <c r="A70" s="163">
        <v>118011</v>
      </c>
      <c r="B70" s="55" t="s">
        <v>1398</v>
      </c>
      <c r="C70" s="417"/>
      <c r="D70" s="417"/>
    </row>
    <row r="71" spans="1:4" x14ac:dyDescent="0.25">
      <c r="A71" s="307">
        <v>1181</v>
      </c>
      <c r="B71" s="56" t="s">
        <v>985</v>
      </c>
      <c r="C71" s="414">
        <f>SUM(C72:C73)</f>
        <v>0</v>
      </c>
      <c r="D71" s="414">
        <f>SUM(D72:D73)</f>
        <v>0</v>
      </c>
    </row>
    <row r="72" spans="1:4" x14ac:dyDescent="0.25">
      <c r="A72" s="163">
        <v>118101</v>
      </c>
      <c r="B72" s="55" t="s">
        <v>1246</v>
      </c>
      <c r="C72" s="417"/>
      <c r="D72" s="417"/>
    </row>
    <row r="73" spans="1:4" x14ac:dyDescent="0.25">
      <c r="A73" s="163">
        <v>118102</v>
      </c>
      <c r="B73" s="55" t="s">
        <v>1247</v>
      </c>
      <c r="C73" s="417"/>
      <c r="D73" s="417"/>
    </row>
    <row r="74" spans="1:4" x14ac:dyDescent="0.25">
      <c r="A74" s="307">
        <v>1182</v>
      </c>
      <c r="B74" s="56" t="s">
        <v>1248</v>
      </c>
      <c r="C74" s="414">
        <f>SUM(C75:C78)</f>
        <v>0</v>
      </c>
      <c r="D74" s="414">
        <f>SUM(D75:D78)</f>
        <v>0</v>
      </c>
    </row>
    <row r="75" spans="1:4" x14ac:dyDescent="0.25">
      <c r="A75" s="163">
        <v>118201</v>
      </c>
      <c r="B75" s="55" t="s">
        <v>1249</v>
      </c>
      <c r="C75" s="417"/>
      <c r="D75" s="417"/>
    </row>
    <row r="76" spans="1:4" x14ac:dyDescent="0.25">
      <c r="A76" s="163">
        <v>118202</v>
      </c>
      <c r="B76" s="55" t="s">
        <v>1250</v>
      </c>
      <c r="C76" s="417"/>
      <c r="D76" s="417"/>
    </row>
    <row r="77" spans="1:4" x14ac:dyDescent="0.25">
      <c r="A77" s="163">
        <v>118203</v>
      </c>
      <c r="B77" s="55" t="s">
        <v>1251</v>
      </c>
      <c r="C77" s="417"/>
      <c r="D77" s="417"/>
    </row>
    <row r="78" spans="1:4" x14ac:dyDescent="0.25">
      <c r="A78" s="163">
        <v>118204</v>
      </c>
      <c r="B78" s="55" t="s">
        <v>1252</v>
      </c>
      <c r="C78" s="417"/>
      <c r="D78" s="417"/>
    </row>
    <row r="79" spans="1:4" x14ac:dyDescent="0.25">
      <c r="A79" s="307">
        <v>1183</v>
      </c>
      <c r="B79" s="56" t="s">
        <v>1253</v>
      </c>
      <c r="C79" s="414">
        <f>SUM(C80:C83)</f>
        <v>0</v>
      </c>
      <c r="D79" s="414">
        <f>SUM(D80:D83)</f>
        <v>0</v>
      </c>
    </row>
    <row r="80" spans="1:4" x14ac:dyDescent="0.25">
      <c r="A80" s="163">
        <v>118301</v>
      </c>
      <c r="B80" s="55" t="s">
        <v>345</v>
      </c>
      <c r="C80" s="417"/>
      <c r="D80" s="417"/>
    </row>
    <row r="81" spans="1:4" x14ac:dyDescent="0.25">
      <c r="A81" s="163">
        <v>118302</v>
      </c>
      <c r="B81" s="55" t="s">
        <v>347</v>
      </c>
      <c r="C81" s="417"/>
      <c r="D81" s="417"/>
    </row>
    <row r="82" spans="1:4" x14ac:dyDescent="0.25">
      <c r="A82" s="163">
        <v>118303</v>
      </c>
      <c r="B82" s="55" t="s">
        <v>348</v>
      </c>
      <c r="C82" s="417"/>
      <c r="D82" s="417"/>
    </row>
    <row r="83" spans="1:4" x14ac:dyDescent="0.25">
      <c r="A83" s="163">
        <v>118304</v>
      </c>
      <c r="B83" s="55" t="s">
        <v>349</v>
      </c>
      <c r="C83" s="417"/>
      <c r="D83" s="417"/>
    </row>
    <row r="84" spans="1:4" x14ac:dyDescent="0.25">
      <c r="A84" s="307">
        <v>12</v>
      </c>
      <c r="B84" s="56" t="s">
        <v>350</v>
      </c>
      <c r="C84" s="233">
        <f>SUM(C85,C103,C106,C109,C114)</f>
        <v>17256611429.889999</v>
      </c>
      <c r="D84" s="233">
        <f>SUM(D85,D103,D106,D109,D114)</f>
        <v>18332815361.210003</v>
      </c>
    </row>
    <row r="85" spans="1:4" x14ac:dyDescent="0.25">
      <c r="A85" s="307">
        <v>120</v>
      </c>
      <c r="B85" s="56" t="s">
        <v>351</v>
      </c>
      <c r="C85" s="233">
        <f>C86+C87+C88+C89+C94+C95+C96+C97+C98+C99+C100+C101+C102</f>
        <v>17256611429.889999</v>
      </c>
      <c r="D85" s="233">
        <f>D86+D87+D88+D89+D94+D95+D96+D97+D98+D99+D100+D101+D102</f>
        <v>18332815361.210003</v>
      </c>
    </row>
    <row r="86" spans="1:4" x14ac:dyDescent="0.25">
      <c r="A86" s="163">
        <v>120001</v>
      </c>
      <c r="B86" s="55" t="s">
        <v>1254</v>
      </c>
      <c r="C86" s="417"/>
      <c r="D86" s="417"/>
    </row>
    <row r="87" spans="1:4" x14ac:dyDescent="0.25">
      <c r="A87" s="163">
        <v>120002</v>
      </c>
      <c r="B87" s="55" t="s">
        <v>1255</v>
      </c>
      <c r="C87" s="417"/>
      <c r="D87" s="417"/>
    </row>
    <row r="88" spans="1:4" x14ac:dyDescent="0.25">
      <c r="A88" s="163">
        <v>120003</v>
      </c>
      <c r="B88" s="55" t="s">
        <v>1256</v>
      </c>
      <c r="C88" s="417"/>
      <c r="D88" s="417"/>
    </row>
    <row r="89" spans="1:4" x14ac:dyDescent="0.25">
      <c r="A89" s="309">
        <v>120004</v>
      </c>
      <c r="B89" s="56" t="s">
        <v>1257</v>
      </c>
      <c r="C89" s="233">
        <f>SUM(C90:C93)</f>
        <v>17256611429.889999</v>
      </c>
      <c r="D89" s="233">
        <f>SUM(D90:D93)</f>
        <v>18217832928.970001</v>
      </c>
    </row>
    <row r="90" spans="1:4" x14ac:dyDescent="0.25">
      <c r="A90" s="163">
        <v>1200041</v>
      </c>
      <c r="B90" s="55" t="s">
        <v>1258</v>
      </c>
      <c r="C90" s="417">
        <v>17139377487.65</v>
      </c>
      <c r="D90" s="417">
        <v>18212808933.630001</v>
      </c>
    </row>
    <row r="91" spans="1:4" x14ac:dyDescent="0.25">
      <c r="A91" s="163">
        <v>1200042</v>
      </c>
      <c r="B91" s="55" t="s">
        <v>1259</v>
      </c>
      <c r="C91" s="417">
        <v>117233942.23999999</v>
      </c>
      <c r="D91" s="417">
        <v>5023995.34</v>
      </c>
    </row>
    <row r="92" spans="1:4" x14ac:dyDescent="0.25">
      <c r="A92" s="163">
        <v>1200043</v>
      </c>
      <c r="B92" s="55" t="s">
        <v>1260</v>
      </c>
      <c r="C92" s="417"/>
      <c r="D92" s="417"/>
    </row>
    <row r="93" spans="1:4" x14ac:dyDescent="0.25">
      <c r="A93" s="163">
        <v>1200044</v>
      </c>
      <c r="B93" s="55" t="s">
        <v>1005</v>
      </c>
      <c r="C93" s="417"/>
      <c r="D93" s="417"/>
    </row>
    <row r="94" spans="1:4" x14ac:dyDescent="0.25">
      <c r="A94" s="163">
        <v>120005</v>
      </c>
      <c r="B94" s="55" t="s">
        <v>1007</v>
      </c>
      <c r="C94" s="417"/>
      <c r="D94" s="417"/>
    </row>
    <row r="95" spans="1:4" x14ac:dyDescent="0.25">
      <c r="A95" s="163">
        <v>120006</v>
      </c>
      <c r="B95" s="55" t="s">
        <v>1008</v>
      </c>
      <c r="C95" s="417"/>
      <c r="D95" s="417"/>
    </row>
    <row r="96" spans="1:4" x14ac:dyDescent="0.25">
      <c r="A96" s="163">
        <v>120007</v>
      </c>
      <c r="B96" s="55" t="s">
        <v>1009</v>
      </c>
      <c r="C96" s="417"/>
      <c r="D96" s="417"/>
    </row>
    <row r="97" spans="1:4" x14ac:dyDescent="0.25">
      <c r="A97" s="163">
        <v>120008</v>
      </c>
      <c r="B97" s="55" t="s">
        <v>1010</v>
      </c>
      <c r="C97" s="417"/>
      <c r="D97" s="417"/>
    </row>
    <row r="98" spans="1:4" x14ac:dyDescent="0.25">
      <c r="A98" s="163">
        <v>120009</v>
      </c>
      <c r="B98" s="55" t="s">
        <v>1011</v>
      </c>
      <c r="C98" s="417"/>
      <c r="D98" s="417">
        <v>114982432.23999999</v>
      </c>
    </row>
    <row r="99" spans="1:4" x14ac:dyDescent="0.25">
      <c r="A99" s="165">
        <v>120013</v>
      </c>
      <c r="B99" s="55" t="s">
        <v>1261</v>
      </c>
      <c r="C99" s="417"/>
      <c r="D99" s="417"/>
    </row>
    <row r="100" spans="1:4" x14ac:dyDescent="0.25">
      <c r="A100" s="165">
        <v>120014</v>
      </c>
      <c r="B100" s="55" t="s">
        <v>1262</v>
      </c>
      <c r="C100" s="417"/>
      <c r="D100" s="417"/>
    </row>
    <row r="101" spans="1:4" x14ac:dyDescent="0.25">
      <c r="A101" s="165">
        <v>120015</v>
      </c>
      <c r="B101" s="55" t="s">
        <v>1263</v>
      </c>
      <c r="C101" s="417"/>
      <c r="D101" s="417"/>
    </row>
    <row r="102" spans="1:4" x14ac:dyDescent="0.25">
      <c r="A102" s="165">
        <v>120016</v>
      </c>
      <c r="B102" s="55" t="s">
        <v>1264</v>
      </c>
      <c r="C102" s="417"/>
      <c r="D102" s="417"/>
    </row>
    <row r="103" spans="1:4" x14ac:dyDescent="0.25">
      <c r="A103" s="307">
        <v>121</v>
      </c>
      <c r="B103" s="56" t="s">
        <v>1012</v>
      </c>
      <c r="C103" s="414">
        <f>SUM(C104:C105)</f>
        <v>0</v>
      </c>
      <c r="D103" s="414">
        <f>SUM(D104:D105)</f>
        <v>0</v>
      </c>
    </row>
    <row r="104" spans="1:4" ht="30" x14ac:dyDescent="0.25">
      <c r="A104" s="163">
        <v>121001</v>
      </c>
      <c r="B104" s="55" t="s">
        <v>1265</v>
      </c>
      <c r="C104" s="417"/>
      <c r="D104" s="417"/>
    </row>
    <row r="105" spans="1:4" x14ac:dyDescent="0.25">
      <c r="A105" s="163">
        <v>121002</v>
      </c>
      <c r="B105" s="55" t="s">
        <v>1266</v>
      </c>
      <c r="C105" s="417"/>
      <c r="D105" s="417"/>
    </row>
    <row r="106" spans="1:4" x14ac:dyDescent="0.25">
      <c r="A106" s="307">
        <v>122</v>
      </c>
      <c r="B106" s="56" t="s">
        <v>1267</v>
      </c>
      <c r="C106" s="414">
        <f>SUM(C107:C108)</f>
        <v>0</v>
      </c>
      <c r="D106" s="414">
        <f>SUM(D107:D108)</f>
        <v>0</v>
      </c>
    </row>
    <row r="107" spans="1:4" x14ac:dyDescent="0.25">
      <c r="A107" s="163">
        <v>122001</v>
      </c>
      <c r="B107" s="55" t="s">
        <v>1268</v>
      </c>
      <c r="C107" s="417"/>
      <c r="D107" s="417"/>
    </row>
    <row r="108" spans="1:4" x14ac:dyDescent="0.25">
      <c r="A108" s="163">
        <v>122002</v>
      </c>
      <c r="B108" s="55" t="s">
        <v>1269</v>
      </c>
      <c r="C108" s="417"/>
      <c r="D108" s="417"/>
    </row>
    <row r="109" spans="1:4" x14ac:dyDescent="0.25">
      <c r="A109" s="307">
        <v>123</v>
      </c>
      <c r="B109" s="56" t="s">
        <v>1270</v>
      </c>
      <c r="C109" s="414">
        <f>SUM(C110:C113)</f>
        <v>0</v>
      </c>
      <c r="D109" s="414">
        <f>SUM(D110:D113)</f>
        <v>0</v>
      </c>
    </row>
    <row r="110" spans="1:4" x14ac:dyDescent="0.25">
      <c r="A110" s="163">
        <v>123001</v>
      </c>
      <c r="B110" s="55" t="s">
        <v>1271</v>
      </c>
      <c r="C110" s="417"/>
      <c r="D110" s="417"/>
    </row>
    <row r="111" spans="1:4" x14ac:dyDescent="0.25">
      <c r="A111" s="163">
        <v>123002</v>
      </c>
      <c r="B111" s="55" t="s">
        <v>1272</v>
      </c>
      <c r="C111" s="417"/>
      <c r="D111" s="417"/>
    </row>
    <row r="112" spans="1:4" x14ac:dyDescent="0.25">
      <c r="A112" s="163">
        <v>123003</v>
      </c>
      <c r="B112" s="55" t="s">
        <v>1273</v>
      </c>
      <c r="C112" s="417"/>
      <c r="D112" s="417"/>
    </row>
    <row r="113" spans="1:4" x14ac:dyDescent="0.25">
      <c r="A113" s="163">
        <v>123004</v>
      </c>
      <c r="B113" s="55" t="s">
        <v>1274</v>
      </c>
      <c r="C113" s="417"/>
      <c r="D113" s="417"/>
    </row>
    <row r="114" spans="1:4" x14ac:dyDescent="0.25">
      <c r="A114" s="26">
        <v>124</v>
      </c>
      <c r="B114" s="37" t="s">
        <v>1275</v>
      </c>
      <c r="C114" s="396">
        <f>SUM(C115:C115)</f>
        <v>0</v>
      </c>
      <c r="D114" s="396">
        <f>SUM(D115:D115)</f>
        <v>0</v>
      </c>
    </row>
    <row r="115" spans="1:4" x14ac:dyDescent="0.25">
      <c r="A115" s="27">
        <v>141001</v>
      </c>
      <c r="B115" s="38" t="s">
        <v>1276</v>
      </c>
      <c r="C115" s="397"/>
      <c r="D115" s="397"/>
    </row>
    <row r="116" spans="1:4" x14ac:dyDescent="0.25">
      <c r="A116" s="307">
        <v>13</v>
      </c>
      <c r="B116" s="56" t="s">
        <v>1015</v>
      </c>
      <c r="C116" s="233">
        <f>SUM(C117,C127,C134,C142,C148)</f>
        <v>19234184704.889999</v>
      </c>
      <c r="D116" s="233">
        <f>SUM(D117,D127,D134,D142,D148)</f>
        <v>35321766676.5</v>
      </c>
    </row>
    <row r="117" spans="1:4" x14ac:dyDescent="0.25">
      <c r="A117" s="307">
        <v>1310</v>
      </c>
      <c r="B117" s="56" t="s">
        <v>1277</v>
      </c>
      <c r="C117" s="414">
        <f>SUM(C118:C126)</f>
        <v>18775003078</v>
      </c>
      <c r="D117" s="414">
        <f>SUM(D118:D126)</f>
        <v>28584833726.470001</v>
      </c>
    </row>
    <row r="118" spans="1:4" x14ac:dyDescent="0.25">
      <c r="A118" s="163">
        <v>131001</v>
      </c>
      <c r="B118" s="55" t="s">
        <v>1278</v>
      </c>
      <c r="C118" s="417">
        <v>18774825165</v>
      </c>
      <c r="D118" s="417">
        <v>28464018646.990002</v>
      </c>
    </row>
    <row r="119" spans="1:4" x14ac:dyDescent="0.25">
      <c r="A119" s="163">
        <v>131002</v>
      </c>
      <c r="B119" s="55" t="s">
        <v>1279</v>
      </c>
      <c r="C119" s="417"/>
      <c r="D119" s="417">
        <v>1608000</v>
      </c>
    </row>
    <row r="120" spans="1:4" x14ac:dyDescent="0.25">
      <c r="A120" s="163">
        <v>131003</v>
      </c>
      <c r="B120" s="55" t="s">
        <v>1280</v>
      </c>
      <c r="C120" s="417"/>
      <c r="D120" s="417"/>
    </row>
    <row r="121" spans="1:4" x14ac:dyDescent="0.25">
      <c r="A121" s="163">
        <v>131004</v>
      </c>
      <c r="B121" s="55" t="s">
        <v>1281</v>
      </c>
      <c r="C121" s="417"/>
      <c r="D121" s="417"/>
    </row>
    <row r="122" spans="1:4" x14ac:dyDescent="0.25">
      <c r="A122" s="163">
        <v>131005</v>
      </c>
      <c r="B122" s="55" t="s">
        <v>1282</v>
      </c>
      <c r="C122" s="417"/>
      <c r="D122" s="417"/>
    </row>
    <row r="123" spans="1:4" x14ac:dyDescent="0.25">
      <c r="A123" s="163">
        <v>131006</v>
      </c>
      <c r="B123" s="55" t="s">
        <v>1283</v>
      </c>
      <c r="C123" s="417"/>
      <c r="D123" s="417">
        <v>118062091.48</v>
      </c>
    </row>
    <row r="124" spans="1:4" x14ac:dyDescent="0.25">
      <c r="A124" s="163">
        <v>131007</v>
      </c>
      <c r="B124" s="55" t="s">
        <v>1284</v>
      </c>
      <c r="C124" s="417"/>
      <c r="D124" s="417"/>
    </row>
    <row r="125" spans="1:4" x14ac:dyDescent="0.25">
      <c r="A125" s="163">
        <v>131008</v>
      </c>
      <c r="B125" s="55" t="s">
        <v>1285</v>
      </c>
      <c r="C125" s="417"/>
      <c r="D125" s="417">
        <v>787815</v>
      </c>
    </row>
    <row r="126" spans="1:4" x14ac:dyDescent="0.25">
      <c r="A126" s="163">
        <v>131009</v>
      </c>
      <c r="B126" s="55" t="s">
        <v>1286</v>
      </c>
      <c r="C126" s="417">
        <v>177913</v>
      </c>
      <c r="D126" s="417">
        <v>357173</v>
      </c>
    </row>
    <row r="127" spans="1:4" x14ac:dyDescent="0.25">
      <c r="A127" s="307">
        <v>1311</v>
      </c>
      <c r="B127" s="56" t="s">
        <v>1287</v>
      </c>
      <c r="C127" s="414">
        <f>SUM(C128:C133)</f>
        <v>328348220.88999999</v>
      </c>
      <c r="D127" s="233">
        <f>SUM(D128:D133)</f>
        <v>5736483296.0299997</v>
      </c>
    </row>
    <row r="128" spans="1:4" ht="30" x14ac:dyDescent="0.25">
      <c r="A128" s="163">
        <v>131101</v>
      </c>
      <c r="B128" s="55" t="s">
        <v>1288</v>
      </c>
      <c r="C128" s="417"/>
      <c r="D128" s="417">
        <v>248878777.49000001</v>
      </c>
    </row>
    <row r="129" spans="1:4" ht="30" x14ac:dyDescent="0.25">
      <c r="A129" s="163">
        <v>131102</v>
      </c>
      <c r="B129" s="55" t="s">
        <v>1289</v>
      </c>
      <c r="C129" s="417"/>
      <c r="D129" s="417">
        <v>72136119</v>
      </c>
    </row>
    <row r="130" spans="1:4" ht="30" x14ac:dyDescent="0.25">
      <c r="A130" s="163">
        <v>131103</v>
      </c>
      <c r="B130" s="55" t="s">
        <v>1290</v>
      </c>
      <c r="C130" s="417">
        <v>154599750</v>
      </c>
      <c r="D130" s="417">
        <v>274993870</v>
      </c>
    </row>
    <row r="131" spans="1:4" ht="30" x14ac:dyDescent="0.25">
      <c r="A131" s="163">
        <v>131104</v>
      </c>
      <c r="B131" s="55" t="s">
        <v>1291</v>
      </c>
      <c r="C131" s="417">
        <v>16341475</v>
      </c>
      <c r="D131" s="417">
        <v>5056686950.54</v>
      </c>
    </row>
    <row r="132" spans="1:4" ht="30" x14ac:dyDescent="0.25">
      <c r="A132" s="163">
        <v>131105</v>
      </c>
      <c r="B132" s="55" t="s">
        <v>1292</v>
      </c>
      <c r="C132" s="417">
        <v>61508415</v>
      </c>
      <c r="D132" s="417">
        <v>83787579</v>
      </c>
    </row>
    <row r="133" spans="1:4" x14ac:dyDescent="0.25">
      <c r="A133" s="163">
        <v>131106</v>
      </c>
      <c r="B133" s="55" t="s">
        <v>1293</v>
      </c>
      <c r="C133" s="417">
        <v>95898580.890000001</v>
      </c>
      <c r="D133" s="417"/>
    </row>
    <row r="134" spans="1:4" x14ac:dyDescent="0.25">
      <c r="A134" s="307">
        <v>1320</v>
      </c>
      <c r="B134" s="56" t="s">
        <v>1294</v>
      </c>
      <c r="C134" s="414">
        <f>SUM(C135:C141)</f>
        <v>0</v>
      </c>
      <c r="D134" s="414">
        <f>SUM(D135:D141)</f>
        <v>0</v>
      </c>
    </row>
    <row r="135" spans="1:4" ht="30" x14ac:dyDescent="0.25">
      <c r="A135" s="163">
        <v>132001</v>
      </c>
      <c r="B135" s="55" t="s">
        <v>1295</v>
      </c>
      <c r="C135" s="417"/>
      <c r="D135" s="417"/>
    </row>
    <row r="136" spans="1:4" x14ac:dyDescent="0.25">
      <c r="A136" s="163">
        <v>132002</v>
      </c>
      <c r="B136" s="55" t="s">
        <v>1279</v>
      </c>
      <c r="C136" s="417"/>
      <c r="D136" s="417"/>
    </row>
    <row r="137" spans="1:4" ht="30" x14ac:dyDescent="0.25">
      <c r="A137" s="163">
        <v>132003</v>
      </c>
      <c r="B137" s="55" t="s">
        <v>1296</v>
      </c>
      <c r="C137" s="417"/>
      <c r="D137" s="417"/>
    </row>
    <row r="138" spans="1:4" x14ac:dyDescent="0.25">
      <c r="A138" s="163">
        <v>132004</v>
      </c>
      <c r="B138" s="55" t="s">
        <v>1297</v>
      </c>
      <c r="C138" s="417"/>
      <c r="D138" s="417"/>
    </row>
    <row r="139" spans="1:4" x14ac:dyDescent="0.25">
      <c r="A139" s="163">
        <v>132005</v>
      </c>
      <c r="B139" s="55" t="s">
        <v>1298</v>
      </c>
      <c r="C139" s="417"/>
      <c r="D139" s="417"/>
    </row>
    <row r="140" spans="1:4" ht="30" x14ac:dyDescent="0.25">
      <c r="A140" s="163">
        <v>132006</v>
      </c>
      <c r="B140" s="55" t="s">
        <v>1299</v>
      </c>
      <c r="C140" s="417"/>
      <c r="D140" s="417"/>
    </row>
    <row r="141" spans="1:4" x14ac:dyDescent="0.25">
      <c r="A141" s="163">
        <v>132007</v>
      </c>
      <c r="B141" s="55" t="s">
        <v>1300</v>
      </c>
      <c r="C141" s="417"/>
      <c r="D141" s="417"/>
    </row>
    <row r="142" spans="1:4" x14ac:dyDescent="0.25">
      <c r="A142" s="307">
        <v>1330</v>
      </c>
      <c r="B142" s="56" t="s">
        <v>1301</v>
      </c>
      <c r="C142" s="414">
        <f>SUM(C143:C147)</f>
        <v>0</v>
      </c>
      <c r="D142" s="233">
        <f>SUM(D143:D147)</f>
        <v>751120538</v>
      </c>
    </row>
    <row r="143" spans="1:4" x14ac:dyDescent="0.25">
      <c r="A143" s="163">
        <v>133001</v>
      </c>
      <c r="B143" s="55" t="s">
        <v>1278</v>
      </c>
      <c r="C143" s="417"/>
      <c r="D143" s="417">
        <v>751120538</v>
      </c>
    </row>
    <row r="144" spans="1:4" x14ac:dyDescent="0.25">
      <c r="A144" s="163">
        <v>133002</v>
      </c>
      <c r="B144" s="55" t="s">
        <v>1280</v>
      </c>
      <c r="C144" s="417"/>
      <c r="D144" s="417"/>
    </row>
    <row r="145" spans="1:4" x14ac:dyDescent="0.25">
      <c r="A145" s="163">
        <v>133003</v>
      </c>
      <c r="B145" s="55" t="s">
        <v>1302</v>
      </c>
      <c r="C145" s="417"/>
      <c r="D145" s="417"/>
    </row>
    <row r="146" spans="1:4" x14ac:dyDescent="0.25">
      <c r="A146" s="163">
        <v>133004</v>
      </c>
      <c r="B146" s="55" t="s">
        <v>1303</v>
      </c>
      <c r="C146" s="417"/>
      <c r="D146" s="417"/>
    </row>
    <row r="147" spans="1:4" x14ac:dyDescent="0.25">
      <c r="A147" s="163">
        <v>133005</v>
      </c>
      <c r="B147" s="55" t="s">
        <v>1304</v>
      </c>
      <c r="C147" s="417"/>
      <c r="D147" s="417"/>
    </row>
    <row r="148" spans="1:4" x14ac:dyDescent="0.25">
      <c r="A148" s="307">
        <v>1340</v>
      </c>
      <c r="B148" s="56" t="s">
        <v>1305</v>
      </c>
      <c r="C148" s="233">
        <f>SUM(C149:C151)</f>
        <v>130833406</v>
      </c>
      <c r="D148" s="233">
        <f>SUM(D149:D151)</f>
        <v>249329116</v>
      </c>
    </row>
    <row r="149" spans="1:4" x14ac:dyDescent="0.25">
      <c r="A149" s="163">
        <v>134001</v>
      </c>
      <c r="B149" s="55" t="s">
        <v>1306</v>
      </c>
      <c r="C149" s="417">
        <v>130833406</v>
      </c>
      <c r="D149" s="417">
        <v>249329116</v>
      </c>
    </row>
    <row r="150" spans="1:4" x14ac:dyDescent="0.25">
      <c r="A150" s="163">
        <v>134002</v>
      </c>
      <c r="B150" s="55" t="s">
        <v>1307</v>
      </c>
      <c r="C150" s="417"/>
      <c r="D150" s="417"/>
    </row>
    <row r="151" spans="1:4" x14ac:dyDescent="0.25">
      <c r="A151" s="163">
        <v>134003</v>
      </c>
      <c r="B151" s="55" t="s">
        <v>1308</v>
      </c>
      <c r="C151" s="417"/>
      <c r="D151" s="417"/>
    </row>
    <row r="152" spans="1:4" ht="16.5" x14ac:dyDescent="0.35">
      <c r="A152" s="151">
        <v>2</v>
      </c>
      <c r="B152" s="56" t="s">
        <v>1229</v>
      </c>
      <c r="C152" s="413">
        <f>C153</f>
        <v>36263513369.440002</v>
      </c>
      <c r="D152" s="413">
        <f>D153</f>
        <v>57787811007.459999</v>
      </c>
    </row>
    <row r="153" spans="1:4" x14ac:dyDescent="0.25">
      <c r="A153" s="307">
        <v>21</v>
      </c>
      <c r="B153" s="56" t="s">
        <v>380</v>
      </c>
      <c r="C153" s="233">
        <f>SUM(C154,C216,C221,C226)</f>
        <v>36263513369.440002</v>
      </c>
      <c r="D153" s="233">
        <f>SUM(D154,D216,D221,D226)</f>
        <v>57787811007.459999</v>
      </c>
    </row>
    <row r="154" spans="1:4" x14ac:dyDescent="0.25">
      <c r="A154" s="307">
        <v>210</v>
      </c>
      <c r="B154" s="56" t="s">
        <v>382</v>
      </c>
      <c r="C154" s="233">
        <f>SUM(C155,C162,C169,C175,C186,C190,C195,C199,C213)</f>
        <v>18382132210.650002</v>
      </c>
      <c r="D154" s="233">
        <f>SUM(D155,D162,D169,D175,D186,D190,D195,D199,D213)</f>
        <v>32864252134.23</v>
      </c>
    </row>
    <row r="155" spans="1:4" x14ac:dyDescent="0.25">
      <c r="A155" s="307">
        <v>2101</v>
      </c>
      <c r="B155" s="56" t="s">
        <v>1050</v>
      </c>
      <c r="C155" s="414">
        <f>SUM(C156:C161)</f>
        <v>12134812058.35</v>
      </c>
      <c r="D155" s="414">
        <f>SUM(D156:D161)</f>
        <v>13676535898.860001</v>
      </c>
    </row>
    <row r="156" spans="1:4" x14ac:dyDescent="0.25">
      <c r="A156" s="163">
        <v>210101</v>
      </c>
      <c r="B156" s="55" t="s">
        <v>1327</v>
      </c>
      <c r="C156" s="417">
        <v>9412970203.4799995</v>
      </c>
      <c r="D156" s="417">
        <v>11119514200.77</v>
      </c>
    </row>
    <row r="157" spans="1:4" x14ac:dyDescent="0.25">
      <c r="A157" s="163">
        <v>210102</v>
      </c>
      <c r="B157" s="55" t="s">
        <v>1326</v>
      </c>
      <c r="C157" s="417">
        <v>1099101547</v>
      </c>
      <c r="D157" s="417">
        <v>830784848.65999997</v>
      </c>
    </row>
    <row r="158" spans="1:4" x14ac:dyDescent="0.25">
      <c r="A158" s="163">
        <v>210103</v>
      </c>
      <c r="B158" s="55" t="s">
        <v>1325</v>
      </c>
      <c r="C158" s="417">
        <v>734397793.75999999</v>
      </c>
      <c r="D158" s="417">
        <v>650499967.36000001</v>
      </c>
    </row>
    <row r="159" spans="1:4" x14ac:dyDescent="0.25">
      <c r="A159" s="163">
        <v>210104</v>
      </c>
      <c r="B159" s="55" t="s">
        <v>1324</v>
      </c>
      <c r="C159" s="417"/>
      <c r="D159" s="417">
        <v>19805116</v>
      </c>
    </row>
    <row r="160" spans="1:4" x14ac:dyDescent="0.25">
      <c r="A160" s="163">
        <v>210105</v>
      </c>
      <c r="B160" s="55" t="s">
        <v>1323</v>
      </c>
      <c r="C160" s="417">
        <v>888342514.11000001</v>
      </c>
      <c r="D160" s="417">
        <v>1055931766.0700001</v>
      </c>
    </row>
    <row r="161" spans="1:4" x14ac:dyDescent="0.25">
      <c r="A161" s="163">
        <v>210106</v>
      </c>
      <c r="B161" s="55" t="s">
        <v>1322</v>
      </c>
      <c r="C161" s="417"/>
      <c r="D161" s="417"/>
    </row>
    <row r="162" spans="1:4" x14ac:dyDescent="0.25">
      <c r="A162" s="307">
        <v>2102</v>
      </c>
      <c r="B162" s="56" t="s">
        <v>1321</v>
      </c>
      <c r="C162" s="414">
        <f>SUM(C163:C168)</f>
        <v>1367874634.26</v>
      </c>
      <c r="D162" s="414">
        <f>SUM(D163:D168)</f>
        <v>1509892187.7200003</v>
      </c>
    </row>
    <row r="163" spans="1:4" x14ac:dyDescent="0.25">
      <c r="A163" s="163">
        <v>210201</v>
      </c>
      <c r="B163" s="55" t="s">
        <v>1059</v>
      </c>
      <c r="C163" s="417">
        <v>922940448.90999997</v>
      </c>
      <c r="D163" s="417">
        <v>1156226999.8299999</v>
      </c>
    </row>
    <row r="164" spans="1:4" x14ac:dyDescent="0.25">
      <c r="A164" s="163">
        <v>210202</v>
      </c>
      <c r="B164" s="55" t="s">
        <v>1060</v>
      </c>
      <c r="C164" s="417">
        <v>80828467.890000001</v>
      </c>
      <c r="D164" s="417">
        <v>66995260.719999999</v>
      </c>
    </row>
    <row r="165" spans="1:4" x14ac:dyDescent="0.25">
      <c r="A165" s="163">
        <v>210203</v>
      </c>
      <c r="B165" s="55" t="s">
        <v>1061</v>
      </c>
      <c r="C165" s="417">
        <v>109873572.42</v>
      </c>
      <c r="D165" s="417">
        <v>90166999.900000006</v>
      </c>
    </row>
    <row r="166" spans="1:4" x14ac:dyDescent="0.25">
      <c r="A166" s="163">
        <v>210204</v>
      </c>
      <c r="B166" s="55" t="s">
        <v>1062</v>
      </c>
      <c r="C166" s="417">
        <v>27418807.48</v>
      </c>
      <c r="D166" s="417">
        <v>21496541.640000001</v>
      </c>
    </row>
    <row r="167" spans="1:4" x14ac:dyDescent="0.25">
      <c r="A167" s="163">
        <v>210205</v>
      </c>
      <c r="B167" s="55" t="s">
        <v>1063</v>
      </c>
      <c r="C167" s="417">
        <v>226813337.56</v>
      </c>
      <c r="D167" s="417">
        <v>175006385.63</v>
      </c>
    </row>
    <row r="168" spans="1:4" x14ac:dyDescent="0.25">
      <c r="A168" s="163">
        <v>210206</v>
      </c>
      <c r="B168" s="55" t="s">
        <v>1194</v>
      </c>
      <c r="C168" s="417"/>
      <c r="D168" s="417"/>
    </row>
    <row r="169" spans="1:4" x14ac:dyDescent="0.25">
      <c r="A169" s="307">
        <v>2103</v>
      </c>
      <c r="B169" s="56" t="s">
        <v>1057</v>
      </c>
      <c r="C169" s="414">
        <f>SUM(C170:C174)</f>
        <v>631423068.41999996</v>
      </c>
      <c r="D169" s="414">
        <f>SUM(D170:D174)</f>
        <v>804516884.38</v>
      </c>
    </row>
    <row r="170" spans="1:4" x14ac:dyDescent="0.25">
      <c r="A170" s="163">
        <v>210301</v>
      </c>
      <c r="B170" s="55" t="s">
        <v>1320</v>
      </c>
      <c r="C170" s="417">
        <v>117989741.47</v>
      </c>
      <c r="D170" s="417">
        <v>145202318</v>
      </c>
    </row>
    <row r="171" spans="1:4" x14ac:dyDescent="0.25">
      <c r="A171" s="163">
        <v>210302</v>
      </c>
      <c r="B171" s="55" t="s">
        <v>1319</v>
      </c>
      <c r="C171" s="417">
        <v>229695494.41999999</v>
      </c>
      <c r="D171" s="417">
        <v>206941384</v>
      </c>
    </row>
    <row r="172" spans="1:4" x14ac:dyDescent="0.25">
      <c r="A172" s="163">
        <v>210303</v>
      </c>
      <c r="B172" s="55" t="s">
        <v>1318</v>
      </c>
      <c r="C172" s="417">
        <v>32265950.530000001</v>
      </c>
      <c r="D172" s="417">
        <v>31170364</v>
      </c>
    </row>
    <row r="173" spans="1:4" x14ac:dyDescent="0.25">
      <c r="A173" s="163">
        <v>210304</v>
      </c>
      <c r="B173" s="55" t="s">
        <v>1317</v>
      </c>
      <c r="C173" s="417">
        <v>251471882</v>
      </c>
      <c r="D173" s="417">
        <v>421202818.38</v>
      </c>
    </row>
    <row r="174" spans="1:4" x14ac:dyDescent="0.25">
      <c r="A174" s="163">
        <v>210305</v>
      </c>
      <c r="B174" s="55" t="s">
        <v>1316</v>
      </c>
      <c r="C174" s="417"/>
      <c r="D174" s="417"/>
    </row>
    <row r="175" spans="1:4" x14ac:dyDescent="0.25">
      <c r="A175" s="307">
        <v>2104</v>
      </c>
      <c r="B175" s="56" t="s">
        <v>1058</v>
      </c>
      <c r="C175" s="414">
        <f>SUM(C176:C185)</f>
        <v>572596141.18000007</v>
      </c>
      <c r="D175" s="414">
        <f>SUM(D176:D185)</f>
        <v>831918402.48999989</v>
      </c>
    </row>
    <row r="176" spans="1:4" x14ac:dyDescent="0.25">
      <c r="A176" s="163">
        <v>210401</v>
      </c>
      <c r="B176" s="55" t="s">
        <v>1315</v>
      </c>
      <c r="C176" s="417">
        <v>289132221.56</v>
      </c>
      <c r="D176" s="417">
        <v>327772547.08999997</v>
      </c>
    </row>
    <row r="177" spans="1:4" x14ac:dyDescent="0.25">
      <c r="A177" s="163">
        <v>210402</v>
      </c>
      <c r="B177" s="55" t="s">
        <v>1314</v>
      </c>
      <c r="C177" s="417">
        <v>74345806.400000006</v>
      </c>
      <c r="D177" s="417">
        <v>186940743.08000001</v>
      </c>
    </row>
    <row r="178" spans="1:4" x14ac:dyDescent="0.25">
      <c r="A178" s="163">
        <v>210403</v>
      </c>
      <c r="B178" s="55" t="s">
        <v>1313</v>
      </c>
      <c r="C178" s="417">
        <v>171528855.13999999</v>
      </c>
      <c r="D178" s="417">
        <v>217463596.94</v>
      </c>
    </row>
    <row r="179" spans="1:4" x14ac:dyDescent="0.25">
      <c r="A179" s="163">
        <v>210404</v>
      </c>
      <c r="B179" s="55" t="s">
        <v>1312</v>
      </c>
      <c r="C179" s="417">
        <v>7530802</v>
      </c>
      <c r="D179" s="417">
        <v>2206900</v>
      </c>
    </row>
    <row r="180" spans="1:4" x14ac:dyDescent="0.25">
      <c r="A180" s="163">
        <v>210405</v>
      </c>
      <c r="B180" s="55" t="s">
        <v>1311</v>
      </c>
      <c r="C180" s="417"/>
      <c r="D180" s="417">
        <v>6646000</v>
      </c>
    </row>
    <row r="181" spans="1:4" x14ac:dyDescent="0.25">
      <c r="A181" s="163">
        <v>210406</v>
      </c>
      <c r="B181" s="55" t="s">
        <v>1310</v>
      </c>
      <c r="C181" s="417">
        <v>30058456.079999998</v>
      </c>
      <c r="D181" s="417">
        <v>90888615.379999995</v>
      </c>
    </row>
    <row r="182" spans="1:4" x14ac:dyDescent="0.25">
      <c r="A182" s="163">
        <v>210407</v>
      </c>
      <c r="B182" s="55" t="s">
        <v>1309</v>
      </c>
      <c r="C182" s="417"/>
      <c r="D182" s="417"/>
    </row>
    <row r="183" spans="1:4" x14ac:dyDescent="0.25">
      <c r="A183" s="163">
        <v>210408</v>
      </c>
      <c r="B183" s="55" t="s">
        <v>1074</v>
      </c>
      <c r="C183" s="417"/>
      <c r="D183" s="417"/>
    </row>
    <row r="184" spans="1:4" x14ac:dyDescent="0.25">
      <c r="A184" s="165">
        <v>210409</v>
      </c>
      <c r="B184" s="55" t="s">
        <v>1196</v>
      </c>
      <c r="C184" s="417"/>
      <c r="D184" s="417"/>
    </row>
    <row r="185" spans="1:4" x14ac:dyDescent="0.25">
      <c r="A185" s="165">
        <v>210410</v>
      </c>
      <c r="B185" s="55" t="s">
        <v>1186</v>
      </c>
      <c r="C185" s="417"/>
      <c r="D185" s="417"/>
    </row>
    <row r="186" spans="1:4" x14ac:dyDescent="0.25">
      <c r="A186" s="307">
        <v>2105</v>
      </c>
      <c r="B186" s="56" t="s">
        <v>429</v>
      </c>
      <c r="C186" s="414">
        <f>SUM(C187:C189)</f>
        <v>0</v>
      </c>
      <c r="D186" s="414">
        <f>SUM(D187:D189)</f>
        <v>0</v>
      </c>
    </row>
    <row r="187" spans="1:4" x14ac:dyDescent="0.25">
      <c r="A187" s="163">
        <v>210501</v>
      </c>
      <c r="B187" s="55" t="s">
        <v>431</v>
      </c>
      <c r="C187" s="417"/>
      <c r="D187" s="417"/>
    </row>
    <row r="188" spans="1:4" x14ac:dyDescent="0.25">
      <c r="A188" s="163">
        <v>210502</v>
      </c>
      <c r="B188" s="55" t="s">
        <v>433</v>
      </c>
      <c r="C188" s="417"/>
      <c r="D188" s="417"/>
    </row>
    <row r="189" spans="1:4" x14ac:dyDescent="0.25">
      <c r="A189" s="163">
        <v>210503</v>
      </c>
      <c r="B189" s="55" t="s">
        <v>435</v>
      </c>
      <c r="C189" s="417"/>
      <c r="D189" s="417"/>
    </row>
    <row r="190" spans="1:4" x14ac:dyDescent="0.25">
      <c r="A190" s="307">
        <v>2106</v>
      </c>
      <c r="B190" s="56" t="s">
        <v>437</v>
      </c>
      <c r="C190" s="414">
        <f>SUM(C191:C194)</f>
        <v>89580340</v>
      </c>
      <c r="D190" s="414">
        <f>SUM(D191:D194)</f>
        <v>113022549</v>
      </c>
    </row>
    <row r="191" spans="1:4" x14ac:dyDescent="0.25">
      <c r="A191" s="163">
        <v>210601</v>
      </c>
      <c r="B191" s="55" t="s">
        <v>439</v>
      </c>
      <c r="C191" s="417"/>
      <c r="D191" s="417">
        <v>45558646</v>
      </c>
    </row>
    <row r="192" spans="1:4" x14ac:dyDescent="0.25">
      <c r="A192" s="163">
        <v>210602</v>
      </c>
      <c r="B192" s="55" t="s">
        <v>441</v>
      </c>
      <c r="C192" s="417"/>
      <c r="D192" s="417"/>
    </row>
    <row r="193" spans="1:4" x14ac:dyDescent="0.25">
      <c r="A193" s="163">
        <v>210603</v>
      </c>
      <c r="B193" s="55" t="s">
        <v>443</v>
      </c>
      <c r="C193" s="417"/>
      <c r="D193" s="417"/>
    </row>
    <row r="194" spans="1:4" x14ac:dyDescent="0.25">
      <c r="A194" s="163">
        <v>210604</v>
      </c>
      <c r="B194" s="55" t="s">
        <v>445</v>
      </c>
      <c r="C194" s="417">
        <v>89580340</v>
      </c>
      <c r="D194" s="417">
        <v>67463903</v>
      </c>
    </row>
    <row r="195" spans="1:4" x14ac:dyDescent="0.25">
      <c r="A195" s="151">
        <v>2107</v>
      </c>
      <c r="B195" s="56" t="s">
        <v>446</v>
      </c>
      <c r="C195" s="414">
        <f>SUM(C196:C198)</f>
        <v>201118712</v>
      </c>
      <c r="D195" s="414">
        <f>SUM(D196:D198)</f>
        <v>269781486</v>
      </c>
    </row>
    <row r="196" spans="1:4" x14ac:dyDescent="0.25">
      <c r="A196" s="163">
        <v>210701</v>
      </c>
      <c r="B196" s="55" t="s">
        <v>448</v>
      </c>
      <c r="C196" s="417">
        <v>16905413</v>
      </c>
      <c r="D196" s="417">
        <v>42077640</v>
      </c>
    </row>
    <row r="197" spans="1:4" x14ac:dyDescent="0.25">
      <c r="A197" s="163">
        <v>210702</v>
      </c>
      <c r="B197" s="55" t="s">
        <v>450</v>
      </c>
      <c r="C197" s="417">
        <v>182732093</v>
      </c>
      <c r="D197" s="417">
        <v>227703846</v>
      </c>
    </row>
    <row r="198" spans="1:4" x14ac:dyDescent="0.25">
      <c r="A198" s="163">
        <v>210703</v>
      </c>
      <c r="B198" s="55" t="s">
        <v>452</v>
      </c>
      <c r="C198" s="417">
        <v>1481206</v>
      </c>
      <c r="D198" s="417"/>
    </row>
    <row r="199" spans="1:4" ht="28.5" x14ac:dyDescent="0.25">
      <c r="A199" s="307">
        <v>2108</v>
      </c>
      <c r="B199" s="56" t="s">
        <v>454</v>
      </c>
      <c r="C199" s="414">
        <f>SUM(C200:C212)</f>
        <v>3197522420.4400001</v>
      </c>
      <c r="D199" s="414">
        <f>SUM(D200:D212)</f>
        <v>13185814252.43</v>
      </c>
    </row>
    <row r="200" spans="1:4" ht="30" x14ac:dyDescent="0.25">
      <c r="A200" s="163">
        <v>210801</v>
      </c>
      <c r="B200" s="55" t="s">
        <v>456</v>
      </c>
      <c r="C200" s="417">
        <v>1032100942.53</v>
      </c>
      <c r="D200" s="417">
        <v>9462586318.7700005</v>
      </c>
    </row>
    <row r="201" spans="1:4" x14ac:dyDescent="0.25">
      <c r="A201" s="163">
        <v>210802</v>
      </c>
      <c r="B201" s="55" t="s">
        <v>550</v>
      </c>
      <c r="C201" s="417">
        <v>5714000</v>
      </c>
      <c r="D201" s="417">
        <v>4950000</v>
      </c>
    </row>
    <row r="202" spans="1:4" x14ac:dyDescent="0.25">
      <c r="A202" s="163">
        <v>210803</v>
      </c>
      <c r="B202" s="55" t="s">
        <v>459</v>
      </c>
      <c r="C202" s="417">
        <v>3344452</v>
      </c>
      <c r="D202" s="417">
        <v>18366411.399999999</v>
      </c>
    </row>
    <row r="203" spans="1:4" x14ac:dyDescent="0.25">
      <c r="A203" s="163">
        <v>210804</v>
      </c>
      <c r="B203" s="55" t="s">
        <v>461</v>
      </c>
      <c r="C203" s="417">
        <v>3059130</v>
      </c>
      <c r="D203" s="417">
        <v>5672607</v>
      </c>
    </row>
    <row r="204" spans="1:4" x14ac:dyDescent="0.25">
      <c r="A204" s="163">
        <v>210805</v>
      </c>
      <c r="B204" s="55" t="s">
        <v>463</v>
      </c>
      <c r="C204" s="417"/>
      <c r="D204" s="417">
        <v>305000</v>
      </c>
    </row>
    <row r="205" spans="1:4" x14ac:dyDescent="0.25">
      <c r="A205" s="163">
        <v>210806</v>
      </c>
      <c r="B205" s="55" t="s">
        <v>465</v>
      </c>
      <c r="C205" s="417">
        <v>1114760</v>
      </c>
      <c r="D205" s="417">
        <v>8193428</v>
      </c>
    </row>
    <row r="206" spans="1:4" x14ac:dyDescent="0.25">
      <c r="A206" s="163">
        <v>210807</v>
      </c>
      <c r="B206" s="55" t="s">
        <v>551</v>
      </c>
      <c r="C206" s="417">
        <v>2715429</v>
      </c>
      <c r="D206" s="417"/>
    </row>
    <row r="207" spans="1:4" x14ac:dyDescent="0.25">
      <c r="A207" s="163">
        <v>210808</v>
      </c>
      <c r="B207" s="55" t="s">
        <v>468</v>
      </c>
      <c r="C207" s="417">
        <v>8370080.0199999996</v>
      </c>
      <c r="D207" s="417">
        <v>32730.400000000001</v>
      </c>
    </row>
    <row r="208" spans="1:4" x14ac:dyDescent="0.25">
      <c r="A208" s="163">
        <v>210809</v>
      </c>
      <c r="B208" s="55" t="s">
        <v>470</v>
      </c>
      <c r="C208" s="417">
        <v>2141103626.8900001</v>
      </c>
      <c r="D208" s="417">
        <v>3685707756.8600001</v>
      </c>
    </row>
    <row r="209" spans="1:4" x14ac:dyDescent="0.25">
      <c r="A209" s="165">
        <v>210815</v>
      </c>
      <c r="B209" s="55" t="s">
        <v>780</v>
      </c>
      <c r="C209" s="417"/>
      <c r="D209" s="417"/>
    </row>
    <row r="210" spans="1:4" x14ac:dyDescent="0.25">
      <c r="A210" s="165">
        <v>210816</v>
      </c>
      <c r="B210" s="55" t="s">
        <v>781</v>
      </c>
      <c r="C210" s="417"/>
      <c r="D210" s="417"/>
    </row>
    <row r="211" spans="1:4" x14ac:dyDescent="0.25">
      <c r="A211" s="165">
        <v>210817</v>
      </c>
      <c r="B211" s="55" t="s">
        <v>782</v>
      </c>
      <c r="C211" s="417"/>
      <c r="D211" s="417"/>
    </row>
    <row r="212" spans="1:4" x14ac:dyDescent="0.25">
      <c r="A212" s="165">
        <v>210818</v>
      </c>
      <c r="B212" s="55" t="s">
        <v>783</v>
      </c>
      <c r="C212" s="417"/>
      <c r="D212" s="417"/>
    </row>
    <row r="213" spans="1:4" x14ac:dyDescent="0.25">
      <c r="A213" s="307">
        <v>2109</v>
      </c>
      <c r="B213" s="56" t="s">
        <v>472</v>
      </c>
      <c r="C213" s="414">
        <f>SUM(C214:C215)</f>
        <v>187204836</v>
      </c>
      <c r="D213" s="414">
        <f>SUM(D214:D215)</f>
        <v>2472770473.3499999</v>
      </c>
    </row>
    <row r="214" spans="1:4" x14ac:dyDescent="0.25">
      <c r="A214" s="163">
        <v>210901</v>
      </c>
      <c r="B214" s="55" t="s">
        <v>474</v>
      </c>
      <c r="C214" s="417">
        <v>27094462</v>
      </c>
      <c r="D214" s="417">
        <v>2338663536.3499999</v>
      </c>
    </row>
    <row r="215" spans="1:4" x14ac:dyDescent="0.25">
      <c r="A215" s="163">
        <v>210902</v>
      </c>
      <c r="B215" s="55" t="s">
        <v>552</v>
      </c>
      <c r="C215" s="417">
        <v>160110374</v>
      </c>
      <c r="D215" s="417">
        <v>134106937</v>
      </c>
    </row>
    <row r="216" spans="1:4" x14ac:dyDescent="0.25">
      <c r="A216" s="307">
        <v>211</v>
      </c>
      <c r="B216" s="56" t="s">
        <v>477</v>
      </c>
      <c r="C216" s="233">
        <f>C217+C219</f>
        <v>0</v>
      </c>
      <c r="D216" s="233">
        <f>D217+D219</f>
        <v>0</v>
      </c>
    </row>
    <row r="217" spans="1:4" x14ac:dyDescent="0.25">
      <c r="A217" s="307">
        <v>2111</v>
      </c>
      <c r="B217" s="56" t="s">
        <v>479</v>
      </c>
      <c r="C217" s="414">
        <f>+C218</f>
        <v>0</v>
      </c>
      <c r="D217" s="414">
        <f>+D218</f>
        <v>0</v>
      </c>
    </row>
    <row r="218" spans="1:4" x14ac:dyDescent="0.25">
      <c r="A218" s="163">
        <v>211101</v>
      </c>
      <c r="B218" s="55" t="s">
        <v>481</v>
      </c>
      <c r="C218" s="417"/>
      <c r="D218" s="417"/>
    </row>
    <row r="219" spans="1:4" x14ac:dyDescent="0.25">
      <c r="A219" s="307">
        <v>2112</v>
      </c>
      <c r="B219" s="56" t="s">
        <v>483</v>
      </c>
      <c r="C219" s="414">
        <f>+C220</f>
        <v>0</v>
      </c>
      <c r="D219" s="414">
        <f>+D220</f>
        <v>0</v>
      </c>
    </row>
    <row r="220" spans="1:4" x14ac:dyDescent="0.25">
      <c r="A220" s="163">
        <v>211201</v>
      </c>
      <c r="B220" s="55" t="s">
        <v>485</v>
      </c>
      <c r="C220" s="417"/>
      <c r="D220" s="417"/>
    </row>
    <row r="221" spans="1:4" x14ac:dyDescent="0.25">
      <c r="A221" s="307">
        <v>212</v>
      </c>
      <c r="B221" s="56" t="s">
        <v>487</v>
      </c>
      <c r="C221" s="233">
        <f>C222+C224</f>
        <v>0</v>
      </c>
      <c r="D221" s="233">
        <f>D222+D224</f>
        <v>0</v>
      </c>
    </row>
    <row r="222" spans="1:4" x14ac:dyDescent="0.25">
      <c r="A222" s="307">
        <v>2121</v>
      </c>
      <c r="B222" s="56" t="s">
        <v>489</v>
      </c>
      <c r="C222" s="414">
        <f>+C223</f>
        <v>0</v>
      </c>
      <c r="D222" s="414">
        <f>+D223</f>
        <v>0</v>
      </c>
    </row>
    <row r="223" spans="1:4" x14ac:dyDescent="0.25">
      <c r="A223" s="163">
        <v>212101</v>
      </c>
      <c r="B223" s="55" t="s">
        <v>491</v>
      </c>
      <c r="C223" s="417"/>
      <c r="D223" s="417"/>
    </row>
    <row r="224" spans="1:4" x14ac:dyDescent="0.25">
      <c r="A224" s="307">
        <v>2122</v>
      </c>
      <c r="B224" s="56" t="s">
        <v>493</v>
      </c>
      <c r="C224" s="414">
        <f>+C225</f>
        <v>0</v>
      </c>
      <c r="D224" s="414">
        <f>+D225</f>
        <v>0</v>
      </c>
    </row>
    <row r="225" spans="1:4" x14ac:dyDescent="0.25">
      <c r="A225" s="163">
        <v>212201</v>
      </c>
      <c r="B225" s="55" t="s">
        <v>495</v>
      </c>
      <c r="C225" s="417"/>
      <c r="D225" s="417"/>
    </row>
    <row r="226" spans="1:4" x14ac:dyDescent="0.25">
      <c r="A226" s="307">
        <v>213</v>
      </c>
      <c r="B226" s="56" t="s">
        <v>497</v>
      </c>
      <c r="C226" s="233">
        <f>SUM(C227,C230,C239,C244,C249)</f>
        <v>17881381158.790001</v>
      </c>
      <c r="D226" s="233">
        <f>SUM(D227,D230,D239,D244,D249)</f>
        <v>24923558873.23</v>
      </c>
    </row>
    <row r="227" spans="1:4" x14ac:dyDescent="0.25">
      <c r="A227" s="307">
        <v>2131</v>
      </c>
      <c r="B227" s="56" t="s">
        <v>499</v>
      </c>
      <c r="C227" s="414">
        <f>SUM(C228:C229)</f>
        <v>1599045.4</v>
      </c>
      <c r="D227" s="414">
        <f>SUM(D228:D229)</f>
        <v>22018016234.389999</v>
      </c>
    </row>
    <row r="228" spans="1:4" x14ac:dyDescent="0.25">
      <c r="A228" s="163">
        <v>213101</v>
      </c>
      <c r="B228" s="55" t="s">
        <v>501</v>
      </c>
      <c r="C228" s="417">
        <v>1599045.4</v>
      </c>
      <c r="D228" s="417">
        <v>21999092500.889999</v>
      </c>
    </row>
    <row r="229" spans="1:4" x14ac:dyDescent="0.25">
      <c r="A229" s="163">
        <v>213102</v>
      </c>
      <c r="B229" s="55" t="s">
        <v>503</v>
      </c>
      <c r="C229" s="417"/>
      <c r="D229" s="417">
        <v>18923733.5</v>
      </c>
    </row>
    <row r="230" spans="1:4" x14ac:dyDescent="0.25">
      <c r="A230" s="307">
        <v>2132</v>
      </c>
      <c r="B230" s="56" t="s">
        <v>505</v>
      </c>
      <c r="C230" s="414">
        <f>SUM(C231:C238)</f>
        <v>480105833</v>
      </c>
      <c r="D230" s="414">
        <f>SUM(D231:D238)</f>
        <v>959390447</v>
      </c>
    </row>
    <row r="231" spans="1:4" x14ac:dyDescent="0.25">
      <c r="A231" s="163">
        <v>213202</v>
      </c>
      <c r="B231" s="55" t="s">
        <v>507</v>
      </c>
      <c r="C231" s="417">
        <v>142019409</v>
      </c>
      <c r="D231" s="417">
        <v>230981355</v>
      </c>
    </row>
    <row r="232" spans="1:4" x14ac:dyDescent="0.25">
      <c r="A232" s="163">
        <v>213203</v>
      </c>
      <c r="B232" s="55" t="s">
        <v>509</v>
      </c>
      <c r="C232" s="417">
        <v>16372101</v>
      </c>
      <c r="D232" s="417">
        <v>13643690</v>
      </c>
    </row>
    <row r="233" spans="1:4" x14ac:dyDescent="0.25">
      <c r="A233" s="163">
        <v>213204</v>
      </c>
      <c r="B233" s="55" t="s">
        <v>553</v>
      </c>
      <c r="C233" s="417">
        <v>85157886</v>
      </c>
      <c r="D233" s="417">
        <v>274688794</v>
      </c>
    </row>
    <row r="234" spans="1:4" x14ac:dyDescent="0.25">
      <c r="A234" s="163">
        <v>213205</v>
      </c>
      <c r="B234" s="55" t="s">
        <v>512</v>
      </c>
      <c r="C234" s="417">
        <v>1046300</v>
      </c>
      <c r="D234" s="417"/>
    </row>
    <row r="235" spans="1:4" x14ac:dyDescent="0.25">
      <c r="A235" s="163">
        <v>213206</v>
      </c>
      <c r="B235" s="55" t="s">
        <v>514</v>
      </c>
      <c r="C235" s="417"/>
      <c r="D235" s="417"/>
    </row>
    <row r="236" spans="1:4" x14ac:dyDescent="0.25">
      <c r="A236" s="163">
        <v>213207</v>
      </c>
      <c r="B236" s="55" t="s">
        <v>516</v>
      </c>
      <c r="C236" s="417">
        <v>98131287</v>
      </c>
      <c r="D236" s="417">
        <v>438567292</v>
      </c>
    </row>
    <row r="237" spans="1:4" ht="30" x14ac:dyDescent="0.25">
      <c r="A237" s="163">
        <v>213208</v>
      </c>
      <c r="B237" s="55" t="s">
        <v>554</v>
      </c>
      <c r="C237" s="417"/>
      <c r="D237" s="417"/>
    </row>
    <row r="238" spans="1:4" x14ac:dyDescent="0.25">
      <c r="A238" s="163">
        <v>213209</v>
      </c>
      <c r="B238" s="55" t="s">
        <v>555</v>
      </c>
      <c r="C238" s="417">
        <v>137378850</v>
      </c>
      <c r="D238" s="417">
        <v>1509316</v>
      </c>
    </row>
    <row r="239" spans="1:4" x14ac:dyDescent="0.25">
      <c r="A239" s="307">
        <v>2133</v>
      </c>
      <c r="B239" s="56" t="s">
        <v>519</v>
      </c>
      <c r="C239" s="414">
        <f>SUM(C240:C243)</f>
        <v>14789986456.68</v>
      </c>
      <c r="D239" s="414">
        <f>SUM(D240:D243)</f>
        <v>1558299913.45</v>
      </c>
    </row>
    <row r="240" spans="1:4" x14ac:dyDescent="0.25">
      <c r="A240" s="163">
        <v>213301</v>
      </c>
      <c r="B240" s="55" t="s">
        <v>360</v>
      </c>
      <c r="C240" s="417">
        <v>160769552.16</v>
      </c>
      <c r="D240" s="417">
        <v>877277362.60000002</v>
      </c>
    </row>
    <row r="241" spans="1:4" x14ac:dyDescent="0.25">
      <c r="A241" s="163">
        <v>213302</v>
      </c>
      <c r="B241" s="55" t="s">
        <v>520</v>
      </c>
      <c r="C241" s="417"/>
      <c r="D241" s="417"/>
    </row>
    <row r="242" spans="1:4" x14ac:dyDescent="0.25">
      <c r="A242" s="163">
        <v>213303</v>
      </c>
      <c r="B242" s="55" t="s">
        <v>361</v>
      </c>
      <c r="C242" s="417">
        <v>14628616904.52</v>
      </c>
      <c r="D242" s="417">
        <v>627714197.14999998</v>
      </c>
    </row>
    <row r="243" spans="1:4" x14ac:dyDescent="0.25">
      <c r="A243" s="163">
        <v>213304</v>
      </c>
      <c r="B243" s="55" t="s">
        <v>373</v>
      </c>
      <c r="C243" s="417">
        <v>600000</v>
      </c>
      <c r="D243" s="417">
        <v>53308353.700000003</v>
      </c>
    </row>
    <row r="244" spans="1:4" ht="28.5" x14ac:dyDescent="0.25">
      <c r="A244" s="307">
        <v>2134</v>
      </c>
      <c r="B244" s="56" t="s">
        <v>521</v>
      </c>
      <c r="C244" s="414">
        <f>SUM(C245:C248)</f>
        <v>2609689823.71</v>
      </c>
      <c r="D244" s="414">
        <f>SUM(D245:D248)</f>
        <v>119799368.39</v>
      </c>
    </row>
    <row r="245" spans="1:4" x14ac:dyDescent="0.25">
      <c r="A245" s="163">
        <v>213401</v>
      </c>
      <c r="B245" s="55" t="s">
        <v>522</v>
      </c>
      <c r="C245" s="417"/>
      <c r="D245" s="417"/>
    </row>
    <row r="246" spans="1:4" x14ac:dyDescent="0.25">
      <c r="A246" s="163">
        <v>213402</v>
      </c>
      <c r="B246" s="55" t="s">
        <v>523</v>
      </c>
      <c r="C246" s="417"/>
      <c r="D246" s="417"/>
    </row>
    <row r="247" spans="1:4" x14ac:dyDescent="0.25">
      <c r="A247" s="163">
        <v>213403</v>
      </c>
      <c r="B247" s="55" t="s">
        <v>361</v>
      </c>
      <c r="C247" s="417">
        <v>2609689823.71</v>
      </c>
      <c r="D247" s="417">
        <v>119799368.39</v>
      </c>
    </row>
    <row r="248" spans="1:4" x14ac:dyDescent="0.25">
      <c r="A248" s="163">
        <v>213404</v>
      </c>
      <c r="B248" s="55" t="s">
        <v>373</v>
      </c>
      <c r="C248" s="417"/>
      <c r="D248" s="417">
        <v>0</v>
      </c>
    </row>
    <row r="249" spans="1:4" x14ac:dyDescent="0.25">
      <c r="A249" s="307">
        <v>2135</v>
      </c>
      <c r="B249" s="56" t="s">
        <v>524</v>
      </c>
      <c r="C249" s="414">
        <f>SUM(C250:C254)</f>
        <v>0</v>
      </c>
      <c r="D249" s="414">
        <f>SUM(D250:D254)</f>
        <v>268052910</v>
      </c>
    </row>
    <row r="250" spans="1:4" x14ac:dyDescent="0.25">
      <c r="A250" s="163">
        <v>213501</v>
      </c>
      <c r="B250" s="55" t="s">
        <v>360</v>
      </c>
      <c r="C250" s="417"/>
      <c r="D250" s="417"/>
    </row>
    <row r="251" spans="1:4" x14ac:dyDescent="0.25">
      <c r="A251" s="163">
        <v>213502</v>
      </c>
      <c r="B251" s="55" t="s">
        <v>520</v>
      </c>
      <c r="C251" s="417"/>
      <c r="D251" s="417"/>
    </row>
    <row r="252" spans="1:4" x14ac:dyDescent="0.25">
      <c r="A252" s="163">
        <v>213503</v>
      </c>
      <c r="B252" s="55" t="s">
        <v>361</v>
      </c>
      <c r="C252" s="417"/>
      <c r="D252" s="417">
        <v>52910</v>
      </c>
    </row>
    <row r="253" spans="1:4" x14ac:dyDescent="0.25">
      <c r="A253" s="163">
        <v>213504</v>
      </c>
      <c r="B253" s="55" t="s">
        <v>373</v>
      </c>
      <c r="C253" s="417"/>
      <c r="D253" s="417">
        <v>268000000</v>
      </c>
    </row>
    <row r="254" spans="1:4" x14ac:dyDescent="0.25">
      <c r="A254" s="163">
        <v>213505</v>
      </c>
      <c r="B254" s="55" t="s">
        <v>374</v>
      </c>
      <c r="C254" s="417"/>
      <c r="D254" s="417"/>
    </row>
    <row r="255" spans="1:4" ht="28.5" x14ac:dyDescent="0.35">
      <c r="A255" s="151">
        <v>3</v>
      </c>
      <c r="B255" s="56" t="s">
        <v>1224</v>
      </c>
      <c r="C255" s="418">
        <f>C9-C152</f>
        <v>227282765.33999634</v>
      </c>
      <c r="D255" s="418">
        <f>D9-D152</f>
        <v>789855920.77000427</v>
      </c>
    </row>
    <row r="256" spans="1:4" ht="28.5" x14ac:dyDescent="0.35">
      <c r="A256" s="166"/>
      <c r="B256" s="173" t="s">
        <v>755</v>
      </c>
      <c r="C256" s="419"/>
      <c r="D256" s="419"/>
    </row>
    <row r="257" spans="1:4" x14ac:dyDescent="0.25">
      <c r="A257" s="151">
        <v>4</v>
      </c>
      <c r="B257" s="56" t="s">
        <v>1225</v>
      </c>
      <c r="C257" s="233">
        <f>SUM(C258:C265)</f>
        <v>0</v>
      </c>
      <c r="D257" s="233">
        <f>SUM(D258:D265)</f>
        <v>0</v>
      </c>
    </row>
    <row r="258" spans="1:4" x14ac:dyDescent="0.25">
      <c r="A258" s="163">
        <v>140001</v>
      </c>
      <c r="B258" s="55" t="s">
        <v>556</v>
      </c>
      <c r="C258" s="417"/>
      <c r="D258" s="417"/>
    </row>
    <row r="259" spans="1:4" x14ac:dyDescent="0.25">
      <c r="A259" s="163">
        <v>140002</v>
      </c>
      <c r="B259" s="55" t="s">
        <v>557</v>
      </c>
      <c r="C259" s="417"/>
      <c r="D259" s="417"/>
    </row>
    <row r="260" spans="1:4" x14ac:dyDescent="0.25">
      <c r="A260" s="163">
        <v>140003</v>
      </c>
      <c r="B260" s="55" t="s">
        <v>558</v>
      </c>
      <c r="C260" s="417"/>
      <c r="D260" s="417"/>
    </row>
    <row r="261" spans="1:4" x14ac:dyDescent="0.25">
      <c r="A261" s="163">
        <v>140004</v>
      </c>
      <c r="B261" s="55" t="s">
        <v>540</v>
      </c>
      <c r="C261" s="417"/>
      <c r="D261" s="417"/>
    </row>
    <row r="262" spans="1:4" x14ac:dyDescent="0.25">
      <c r="A262" s="163">
        <v>140005</v>
      </c>
      <c r="B262" s="55" t="s">
        <v>763</v>
      </c>
      <c r="C262" s="417"/>
      <c r="D262" s="417"/>
    </row>
    <row r="263" spans="1:4" x14ac:dyDescent="0.25">
      <c r="A263" s="163">
        <v>140006</v>
      </c>
      <c r="B263" s="55" t="s">
        <v>764</v>
      </c>
      <c r="C263" s="417"/>
      <c r="D263" s="417"/>
    </row>
    <row r="264" spans="1:4" x14ac:dyDescent="0.25">
      <c r="A264" s="165">
        <v>140007</v>
      </c>
      <c r="B264" s="55" t="s">
        <v>765</v>
      </c>
      <c r="C264" s="417"/>
      <c r="D264" s="417"/>
    </row>
    <row r="265" spans="1:4" x14ac:dyDescent="0.25">
      <c r="A265" s="165">
        <v>140008</v>
      </c>
      <c r="B265" s="55" t="s">
        <v>766</v>
      </c>
      <c r="C265" s="417"/>
      <c r="D265" s="417"/>
    </row>
    <row r="266" spans="1:4" x14ac:dyDescent="0.25">
      <c r="A266" s="151">
        <v>5</v>
      </c>
      <c r="B266" s="56" t="s">
        <v>1226</v>
      </c>
      <c r="C266" s="233">
        <f>SUM(C267)</f>
        <v>302137510</v>
      </c>
      <c r="D266" s="233">
        <f>SUM(D267)</f>
        <v>782909940</v>
      </c>
    </row>
    <row r="267" spans="1:4" x14ac:dyDescent="0.25">
      <c r="A267" s="151">
        <v>22</v>
      </c>
      <c r="B267" s="56" t="s">
        <v>526</v>
      </c>
      <c r="C267" s="233">
        <f>SUM(C268,C280)</f>
        <v>302137510</v>
      </c>
      <c r="D267" s="233">
        <f>SUM(D268,D280)</f>
        <v>782909940</v>
      </c>
    </row>
    <row r="268" spans="1:4" x14ac:dyDescent="0.25">
      <c r="A268" s="307">
        <v>2200</v>
      </c>
      <c r="B268" s="56" t="s">
        <v>1208</v>
      </c>
      <c r="C268" s="414">
        <f>SUM(C269:C279)</f>
        <v>302137510</v>
      </c>
      <c r="D268" s="414">
        <f>SUM(D269:D279)</f>
        <v>782909940</v>
      </c>
    </row>
    <row r="269" spans="1:4" x14ac:dyDescent="0.25">
      <c r="A269" s="163">
        <v>220001</v>
      </c>
      <c r="B269" s="55" t="s">
        <v>1209</v>
      </c>
      <c r="C269" s="417"/>
      <c r="D269" s="417"/>
    </row>
    <row r="270" spans="1:4" x14ac:dyDescent="0.25">
      <c r="A270" s="163">
        <v>221001</v>
      </c>
      <c r="B270" s="55" t="s">
        <v>1210</v>
      </c>
      <c r="C270" s="417"/>
      <c r="D270" s="417"/>
    </row>
    <row r="271" spans="1:4" x14ac:dyDescent="0.25">
      <c r="A271" s="163">
        <v>222001</v>
      </c>
      <c r="B271" s="55" t="s">
        <v>1211</v>
      </c>
      <c r="C271" s="417">
        <v>3650000</v>
      </c>
      <c r="D271" s="417">
        <v>35505000</v>
      </c>
    </row>
    <row r="272" spans="1:4" x14ac:dyDescent="0.25">
      <c r="A272" s="163">
        <v>223001</v>
      </c>
      <c r="B272" s="55" t="s">
        <v>1212</v>
      </c>
      <c r="C272" s="417">
        <v>6500010</v>
      </c>
      <c r="D272" s="417"/>
    </row>
    <row r="273" spans="1:4" x14ac:dyDescent="0.25">
      <c r="A273" s="163">
        <v>224001</v>
      </c>
      <c r="B273" s="55" t="s">
        <v>1213</v>
      </c>
      <c r="C273" s="417"/>
      <c r="D273" s="417"/>
    </row>
    <row r="274" spans="1:4" x14ac:dyDescent="0.25">
      <c r="A274" s="165">
        <v>225101</v>
      </c>
      <c r="B274" s="55" t="s">
        <v>1215</v>
      </c>
      <c r="C274" s="417"/>
      <c r="D274" s="417"/>
    </row>
    <row r="275" spans="1:4" x14ac:dyDescent="0.25">
      <c r="A275" s="165">
        <v>225102</v>
      </c>
      <c r="B275" s="55" t="s">
        <v>1216</v>
      </c>
      <c r="C275" s="417"/>
      <c r="D275" s="417"/>
    </row>
    <row r="276" spans="1:4" x14ac:dyDescent="0.25">
      <c r="A276" s="165">
        <v>225103</v>
      </c>
      <c r="B276" s="55" t="s">
        <v>1217</v>
      </c>
      <c r="C276" s="417"/>
      <c r="D276" s="417"/>
    </row>
    <row r="277" spans="1:4" x14ac:dyDescent="0.25">
      <c r="A277" s="165">
        <v>225104</v>
      </c>
      <c r="B277" s="55" t="s">
        <v>1218</v>
      </c>
      <c r="C277" s="417"/>
      <c r="D277" s="417"/>
    </row>
    <row r="278" spans="1:4" x14ac:dyDescent="0.25">
      <c r="A278" s="165">
        <v>225105</v>
      </c>
      <c r="B278" s="55" t="s">
        <v>1219</v>
      </c>
      <c r="C278" s="417"/>
      <c r="D278" s="417"/>
    </row>
    <row r="279" spans="1:4" x14ac:dyDescent="0.25">
      <c r="A279" s="165">
        <v>225106</v>
      </c>
      <c r="B279" s="55" t="s">
        <v>1214</v>
      </c>
      <c r="C279" s="417">
        <v>291987500</v>
      </c>
      <c r="D279" s="417">
        <v>747404940</v>
      </c>
    </row>
    <row r="280" spans="1:4" x14ac:dyDescent="0.25">
      <c r="A280" s="307">
        <v>2260</v>
      </c>
      <c r="B280" s="56" t="s">
        <v>1149</v>
      </c>
      <c r="C280" s="414">
        <f>+C281</f>
        <v>0</v>
      </c>
      <c r="D280" s="414">
        <f>+D281</f>
        <v>0</v>
      </c>
    </row>
    <row r="281" spans="1:4" x14ac:dyDescent="0.25">
      <c r="A281" s="310">
        <v>226001</v>
      </c>
      <c r="B281" s="164" t="s">
        <v>1220</v>
      </c>
      <c r="C281" s="417"/>
      <c r="D281" s="417"/>
    </row>
    <row r="282" spans="1:4" ht="28.5" x14ac:dyDescent="0.35">
      <c r="A282" s="151">
        <v>6</v>
      </c>
      <c r="B282" s="56" t="s">
        <v>1227</v>
      </c>
      <c r="C282" s="418">
        <f>C257-C266</f>
        <v>-302137510</v>
      </c>
      <c r="D282" s="418">
        <f>D257-D266</f>
        <v>-782909940</v>
      </c>
    </row>
    <row r="283" spans="1:4" ht="16.5" x14ac:dyDescent="0.35">
      <c r="A283" s="167"/>
      <c r="B283" s="172" t="s">
        <v>1187</v>
      </c>
      <c r="C283" s="419"/>
      <c r="D283" s="419"/>
    </row>
    <row r="284" spans="1:4" x14ac:dyDescent="0.25">
      <c r="A284" s="311">
        <v>14</v>
      </c>
      <c r="B284" s="168" t="s">
        <v>746</v>
      </c>
      <c r="C284" s="414">
        <f>SUM(C285:C290)</f>
        <v>0</v>
      </c>
      <c r="D284" s="414">
        <f>SUM(D285:D290)</f>
        <v>0</v>
      </c>
    </row>
    <row r="285" spans="1:4" x14ac:dyDescent="0.25">
      <c r="A285" s="165">
        <v>145004</v>
      </c>
      <c r="B285" s="55" t="s">
        <v>1202</v>
      </c>
      <c r="C285" s="417"/>
      <c r="D285" s="417"/>
    </row>
    <row r="286" spans="1:4" x14ac:dyDescent="0.25">
      <c r="A286" s="163">
        <v>145005</v>
      </c>
      <c r="B286" s="55" t="s">
        <v>1203</v>
      </c>
      <c r="C286" s="417"/>
      <c r="D286" s="417"/>
    </row>
    <row r="287" spans="1:4" x14ac:dyDescent="0.25">
      <c r="A287" s="163">
        <v>145006</v>
      </c>
      <c r="B287" s="55" t="s">
        <v>1204</v>
      </c>
      <c r="C287" s="417"/>
      <c r="D287" s="417"/>
    </row>
    <row r="288" spans="1:4" x14ac:dyDescent="0.25">
      <c r="A288" s="165">
        <v>145007</v>
      </c>
      <c r="B288" s="55" t="s">
        <v>1205</v>
      </c>
      <c r="C288" s="417"/>
      <c r="D288" s="417"/>
    </row>
    <row r="289" spans="1:4" x14ac:dyDescent="0.25">
      <c r="A289" s="163">
        <v>145008</v>
      </c>
      <c r="B289" s="55" t="s">
        <v>1206</v>
      </c>
      <c r="C289" s="417"/>
      <c r="D289" s="417"/>
    </row>
    <row r="290" spans="1:4" x14ac:dyDescent="0.25">
      <c r="A290" s="163">
        <v>145009</v>
      </c>
      <c r="B290" s="55" t="s">
        <v>1207</v>
      </c>
      <c r="C290" s="417"/>
      <c r="D290" s="417"/>
    </row>
    <row r="291" spans="1:4" x14ac:dyDescent="0.25">
      <c r="A291" s="307">
        <v>23</v>
      </c>
      <c r="B291" s="56" t="s">
        <v>560</v>
      </c>
      <c r="C291" s="414">
        <f>SUM(C292:C294)</f>
        <v>0</v>
      </c>
      <c r="D291" s="414">
        <f>SUM(D292:D294)</f>
        <v>0</v>
      </c>
    </row>
    <row r="292" spans="1:4" x14ac:dyDescent="0.25">
      <c r="A292" s="163">
        <v>230001</v>
      </c>
      <c r="B292" s="55" t="s">
        <v>562</v>
      </c>
      <c r="C292" s="417"/>
      <c r="D292" s="417"/>
    </row>
    <row r="293" spans="1:4" x14ac:dyDescent="0.25">
      <c r="A293" s="163">
        <v>231001</v>
      </c>
      <c r="B293" s="55" t="s">
        <v>564</v>
      </c>
      <c r="C293" s="417"/>
      <c r="D293" s="417"/>
    </row>
    <row r="294" spans="1:4" x14ac:dyDescent="0.25">
      <c r="A294" s="163">
        <v>232001</v>
      </c>
      <c r="B294" s="55" t="s">
        <v>566</v>
      </c>
      <c r="C294" s="417"/>
      <c r="D294" s="417"/>
    </row>
    <row r="295" spans="1:4" x14ac:dyDescent="0.25">
      <c r="A295" s="307">
        <v>24</v>
      </c>
      <c r="B295" s="56" t="s">
        <v>567</v>
      </c>
      <c r="C295" s="414">
        <f>SUM(C296:C298)</f>
        <v>0</v>
      </c>
      <c r="D295" s="414">
        <f>SUM(D296:D298)</f>
        <v>0</v>
      </c>
    </row>
    <row r="296" spans="1:4" x14ac:dyDescent="0.25">
      <c r="A296" s="163">
        <v>240001</v>
      </c>
      <c r="B296" s="55" t="s">
        <v>568</v>
      </c>
      <c r="C296" s="417"/>
      <c r="D296" s="417"/>
    </row>
    <row r="297" spans="1:4" x14ac:dyDescent="0.25">
      <c r="A297" s="163">
        <v>241001</v>
      </c>
      <c r="B297" s="55" t="s">
        <v>569</v>
      </c>
      <c r="C297" s="417"/>
      <c r="D297" s="417"/>
    </row>
    <row r="298" spans="1:4" x14ac:dyDescent="0.25">
      <c r="A298" s="163">
        <v>242001</v>
      </c>
      <c r="B298" s="55" t="s">
        <v>570</v>
      </c>
      <c r="C298" s="417"/>
      <c r="D298" s="417"/>
    </row>
    <row r="299" spans="1:4" x14ac:dyDescent="0.25">
      <c r="A299" s="311">
        <v>25</v>
      </c>
      <c r="B299" s="168" t="s">
        <v>767</v>
      </c>
      <c r="C299" s="414">
        <f>SUM(C300:C304)</f>
        <v>0</v>
      </c>
      <c r="D299" s="414">
        <f>SUM(D300:D304)</f>
        <v>30153.759999999998</v>
      </c>
    </row>
    <row r="300" spans="1:4" x14ac:dyDescent="0.25">
      <c r="A300" s="163">
        <v>250001</v>
      </c>
      <c r="B300" s="55" t="s">
        <v>571</v>
      </c>
      <c r="C300" s="417"/>
      <c r="D300" s="417">
        <v>30153.759999999998</v>
      </c>
    </row>
    <row r="301" spans="1:4" x14ac:dyDescent="0.25">
      <c r="A301" s="163">
        <v>250002</v>
      </c>
      <c r="B301" s="55" t="s">
        <v>768</v>
      </c>
      <c r="C301" s="417"/>
      <c r="D301" s="417"/>
    </row>
    <row r="302" spans="1:4" x14ac:dyDescent="0.25">
      <c r="A302" s="163">
        <v>250003</v>
      </c>
      <c r="B302" s="55" t="s">
        <v>769</v>
      </c>
      <c r="C302" s="417"/>
      <c r="D302" s="417"/>
    </row>
    <row r="303" spans="1:4" x14ac:dyDescent="0.25">
      <c r="A303" s="163">
        <v>250004</v>
      </c>
      <c r="B303" s="55" t="s">
        <v>770</v>
      </c>
      <c r="C303" s="417"/>
      <c r="D303" s="417"/>
    </row>
    <row r="304" spans="1:4" x14ac:dyDescent="0.25">
      <c r="A304" s="163">
        <v>250005</v>
      </c>
      <c r="B304" s="55" t="s">
        <v>771</v>
      </c>
      <c r="C304" s="417"/>
      <c r="D304" s="417"/>
    </row>
    <row r="305" spans="1:4" ht="28.5" x14ac:dyDescent="0.35">
      <c r="A305" s="169">
        <v>7</v>
      </c>
      <c r="B305" s="170" t="s">
        <v>754</v>
      </c>
      <c r="C305" s="420">
        <f>C284-C291-C295-C299</f>
        <v>0</v>
      </c>
      <c r="D305" s="420">
        <f>D284-D291-D295-D299</f>
        <v>-30153.759999999998</v>
      </c>
    </row>
    <row r="306" spans="1:4" x14ac:dyDescent="0.25">
      <c r="A306" s="232">
        <v>8</v>
      </c>
      <c r="B306" s="171" t="s">
        <v>1230</v>
      </c>
      <c r="C306" s="414">
        <f>C255+C282+C305</f>
        <v>-74854744.660003662</v>
      </c>
      <c r="D306" s="414">
        <f>D255+D282+D305</f>
        <v>6915827.0100042727</v>
      </c>
    </row>
    <row r="307" spans="1:4" x14ac:dyDescent="0.25">
      <c r="A307" s="232">
        <v>9</v>
      </c>
      <c r="B307" s="171" t="s">
        <v>572</v>
      </c>
      <c r="C307" s="414">
        <v>122017093.65000001</v>
      </c>
      <c r="D307" s="414">
        <v>47162348.990000002</v>
      </c>
    </row>
    <row r="308" spans="1:4" x14ac:dyDescent="0.25">
      <c r="A308" s="232">
        <v>10</v>
      </c>
      <c r="B308" s="171" t="s">
        <v>573</v>
      </c>
      <c r="C308" s="233">
        <v>47162348.990000002</v>
      </c>
      <c r="D308" s="233">
        <f>D307+D306</f>
        <v>54078176.000004277</v>
      </c>
    </row>
    <row r="309" spans="1:4" x14ac:dyDescent="0.25">
      <c r="A309" s="23"/>
      <c r="B309" s="36"/>
    </row>
    <row r="310" spans="1:4" x14ac:dyDescent="0.25">
      <c r="A310" s="23"/>
      <c r="B310" s="36"/>
    </row>
    <row r="311" spans="1:4" x14ac:dyDescent="0.25">
      <c r="A311" s="23"/>
      <c r="B311" s="36"/>
    </row>
    <row r="312" spans="1:4" x14ac:dyDescent="0.25">
      <c r="A312" s="23"/>
      <c r="B312" s="36"/>
    </row>
    <row r="313" spans="1:4" x14ac:dyDescent="0.25">
      <c r="A313" s="23"/>
      <c r="B313" s="36"/>
    </row>
    <row r="314" spans="1:4" x14ac:dyDescent="0.25">
      <c r="A314" s="23"/>
      <c r="B314" s="36"/>
    </row>
    <row r="315" spans="1:4" x14ac:dyDescent="0.25">
      <c r="A315" s="23"/>
      <c r="B315" s="36"/>
    </row>
    <row r="316" spans="1:4" x14ac:dyDescent="0.25">
      <c r="A316" s="23"/>
      <c r="B316" s="36"/>
    </row>
    <row r="317" spans="1:4" x14ac:dyDescent="0.25">
      <c r="A317" s="23"/>
      <c r="B317" s="36"/>
    </row>
    <row r="318" spans="1:4" x14ac:dyDescent="0.25">
      <c r="A318" s="23"/>
      <c r="B318" s="36"/>
    </row>
    <row r="319" spans="1:4" x14ac:dyDescent="0.25">
      <c r="A319" s="23"/>
      <c r="B319" s="36"/>
    </row>
    <row r="320" spans="1:4" x14ac:dyDescent="0.25">
      <c r="A320" s="23"/>
      <c r="B320" s="36"/>
    </row>
    <row r="321" spans="1:2" x14ac:dyDescent="0.25">
      <c r="A321" s="23"/>
      <c r="B321" s="36"/>
    </row>
    <row r="322" spans="1:2" x14ac:dyDescent="0.25">
      <c r="A322" s="23"/>
      <c r="B322" s="36"/>
    </row>
    <row r="323" spans="1:2" x14ac:dyDescent="0.25">
      <c r="A323" s="23"/>
      <c r="B323" s="36"/>
    </row>
    <row r="324" spans="1:2" x14ac:dyDescent="0.25">
      <c r="A324" s="23"/>
      <c r="B324" s="36"/>
    </row>
    <row r="325" spans="1:2" x14ac:dyDescent="0.25">
      <c r="A325" s="23"/>
      <c r="B325" s="36"/>
    </row>
    <row r="326" spans="1:2" x14ac:dyDescent="0.25">
      <c r="A326" s="23"/>
      <c r="B326" s="36"/>
    </row>
    <row r="327" spans="1:2" x14ac:dyDescent="0.25">
      <c r="A327" s="23"/>
      <c r="B327" s="36"/>
    </row>
    <row r="328" spans="1:2" x14ac:dyDescent="0.25">
      <c r="A328" s="23"/>
      <c r="B328" s="36"/>
    </row>
    <row r="329" spans="1:2" x14ac:dyDescent="0.25">
      <c r="A329" s="23"/>
      <c r="B329" s="36"/>
    </row>
    <row r="330" spans="1:2" x14ac:dyDescent="0.25">
      <c r="A330" s="23"/>
      <c r="B330" s="36"/>
    </row>
    <row r="331" spans="1:2" x14ac:dyDescent="0.25">
      <c r="A331" s="23"/>
      <c r="B331" s="36"/>
    </row>
    <row r="332" spans="1:2" x14ac:dyDescent="0.25">
      <c r="A332" s="23"/>
      <c r="B332" s="36"/>
    </row>
    <row r="333" spans="1:2" x14ac:dyDescent="0.25">
      <c r="A333" s="23"/>
      <c r="B333" s="36"/>
    </row>
    <row r="334" spans="1:2" x14ac:dyDescent="0.25">
      <c r="A334" s="23"/>
      <c r="B334" s="36"/>
    </row>
    <row r="335" spans="1:2" x14ac:dyDescent="0.25">
      <c r="A335" s="23"/>
      <c r="B335" s="36"/>
    </row>
    <row r="336" spans="1:2" x14ac:dyDescent="0.25">
      <c r="A336" s="23"/>
      <c r="B336" s="36"/>
    </row>
    <row r="337" spans="1:2" x14ac:dyDescent="0.25">
      <c r="A337" s="23"/>
      <c r="B337" s="36"/>
    </row>
    <row r="338" spans="1:2" x14ac:dyDescent="0.25">
      <c r="A338" s="23"/>
      <c r="B338" s="36"/>
    </row>
    <row r="339" spans="1:2" x14ac:dyDescent="0.25">
      <c r="A339" s="23"/>
      <c r="B339" s="36"/>
    </row>
    <row r="340" spans="1:2" x14ac:dyDescent="0.25">
      <c r="A340" s="23"/>
      <c r="B340" s="36"/>
    </row>
    <row r="341" spans="1:2" x14ac:dyDescent="0.25">
      <c r="A341" s="23"/>
      <c r="B341" s="36"/>
    </row>
    <row r="342" spans="1:2" x14ac:dyDescent="0.25">
      <c r="A342" s="23"/>
      <c r="B342" s="36"/>
    </row>
    <row r="343" spans="1:2" x14ac:dyDescent="0.25">
      <c r="A343" s="23"/>
      <c r="B343" s="36"/>
    </row>
    <row r="344" spans="1:2" x14ac:dyDescent="0.25">
      <c r="A344" s="23"/>
      <c r="B344" s="36"/>
    </row>
    <row r="345" spans="1:2" x14ac:dyDescent="0.25">
      <c r="A345" s="23"/>
      <c r="B345" s="36"/>
    </row>
    <row r="346" spans="1:2" x14ac:dyDescent="0.25">
      <c r="A346" s="23"/>
      <c r="B346" s="36"/>
    </row>
    <row r="347" spans="1:2" x14ac:dyDescent="0.25">
      <c r="A347" s="23"/>
      <c r="B347" s="36"/>
    </row>
    <row r="348" spans="1:2" x14ac:dyDescent="0.25">
      <c r="A348" s="23"/>
      <c r="B348" s="36"/>
    </row>
    <row r="349" spans="1:2" x14ac:dyDescent="0.25">
      <c r="A349" s="23"/>
      <c r="B349" s="36"/>
    </row>
    <row r="350" spans="1:2" x14ac:dyDescent="0.25">
      <c r="A350" s="23"/>
      <c r="B350" s="36"/>
    </row>
    <row r="351" spans="1:2" x14ac:dyDescent="0.25">
      <c r="A351" s="23"/>
      <c r="B351" s="36"/>
    </row>
    <row r="352" spans="1:2" x14ac:dyDescent="0.25">
      <c r="A352" s="23"/>
      <c r="B352" s="36"/>
    </row>
    <row r="353" spans="1:2" x14ac:dyDescent="0.25">
      <c r="A353" s="23"/>
      <c r="B353" s="36"/>
    </row>
    <row r="354" spans="1:2" x14ac:dyDescent="0.25">
      <c r="A354" s="23"/>
      <c r="B354" s="36"/>
    </row>
    <row r="355" spans="1:2" x14ac:dyDescent="0.25">
      <c r="A355" s="23"/>
      <c r="B355" s="36"/>
    </row>
    <row r="356" spans="1:2" x14ac:dyDescent="0.25">
      <c r="A356" s="23"/>
      <c r="B356" s="36"/>
    </row>
    <row r="357" spans="1:2" x14ac:dyDescent="0.25">
      <c r="A357" s="23"/>
      <c r="B357" s="36"/>
    </row>
    <row r="358" spans="1:2" x14ac:dyDescent="0.25">
      <c r="A358" s="23"/>
      <c r="B358" s="36"/>
    </row>
    <row r="359" spans="1:2" x14ac:dyDescent="0.25">
      <c r="A359" s="23"/>
      <c r="B359" s="36"/>
    </row>
    <row r="360" spans="1:2" x14ac:dyDescent="0.25">
      <c r="A360" s="23"/>
      <c r="B360" s="36"/>
    </row>
    <row r="361" spans="1:2" x14ac:dyDescent="0.25">
      <c r="A361" s="23"/>
      <c r="B361" s="36"/>
    </row>
    <row r="362" spans="1:2" x14ac:dyDescent="0.25">
      <c r="A362" s="23"/>
      <c r="B362" s="36"/>
    </row>
    <row r="363" spans="1:2" x14ac:dyDescent="0.25">
      <c r="A363" s="23"/>
      <c r="B363" s="36"/>
    </row>
    <row r="364" spans="1:2" x14ac:dyDescent="0.25">
      <c r="A364" s="23"/>
      <c r="B364" s="36"/>
    </row>
    <row r="365" spans="1:2" x14ac:dyDescent="0.25">
      <c r="A365" s="23"/>
      <c r="B365" s="36"/>
    </row>
    <row r="366" spans="1:2" x14ac:dyDescent="0.25">
      <c r="A366" s="23"/>
      <c r="B366" s="36"/>
    </row>
    <row r="367" spans="1:2" x14ac:dyDescent="0.25">
      <c r="A367" s="23"/>
      <c r="B367" s="36"/>
    </row>
    <row r="368" spans="1:2" x14ac:dyDescent="0.25">
      <c r="A368" s="23"/>
      <c r="B368" s="36"/>
    </row>
    <row r="369" spans="1:2" x14ac:dyDescent="0.25">
      <c r="A369" s="23"/>
      <c r="B369" s="36"/>
    </row>
    <row r="370" spans="1:2" x14ac:dyDescent="0.25">
      <c r="A370" s="23"/>
      <c r="B370" s="36"/>
    </row>
    <row r="371" spans="1:2" x14ac:dyDescent="0.25">
      <c r="A371" s="23"/>
      <c r="B371" s="36"/>
    </row>
    <row r="372" spans="1:2" x14ac:dyDescent="0.25">
      <c r="A372" s="23"/>
      <c r="B372" s="36"/>
    </row>
    <row r="373" spans="1:2" x14ac:dyDescent="0.25">
      <c r="A373" s="23"/>
      <c r="B373" s="36"/>
    </row>
    <row r="374" spans="1:2" x14ac:dyDescent="0.25">
      <c r="A374" s="23"/>
      <c r="B374" s="36"/>
    </row>
    <row r="375" spans="1:2" x14ac:dyDescent="0.25">
      <c r="A375" s="23"/>
      <c r="B375" s="36"/>
    </row>
    <row r="376" spans="1:2" x14ac:dyDescent="0.25">
      <c r="A376" s="23"/>
      <c r="B376" s="36"/>
    </row>
    <row r="377" spans="1:2" x14ac:dyDescent="0.25">
      <c r="A377" s="23"/>
      <c r="B377" s="36"/>
    </row>
    <row r="378" spans="1:2" x14ac:dyDescent="0.25">
      <c r="A378" s="23"/>
      <c r="B378" s="36"/>
    </row>
    <row r="379" spans="1:2" x14ac:dyDescent="0.25">
      <c r="A379" s="23"/>
      <c r="B379" s="36"/>
    </row>
    <row r="380" spans="1:2" x14ac:dyDescent="0.25">
      <c r="A380" s="23"/>
      <c r="B380" s="36"/>
    </row>
    <row r="381" spans="1:2" x14ac:dyDescent="0.25">
      <c r="A381" s="23"/>
      <c r="B381" s="36"/>
    </row>
    <row r="382" spans="1:2" x14ac:dyDescent="0.25">
      <c r="A382" s="23"/>
      <c r="B382" s="36"/>
    </row>
    <row r="383" spans="1:2" x14ac:dyDescent="0.25">
      <c r="A383" s="23"/>
      <c r="B383" s="36"/>
    </row>
    <row r="384" spans="1:2" x14ac:dyDescent="0.25">
      <c r="A384" s="23"/>
      <c r="B384" s="36"/>
    </row>
    <row r="385" spans="1:2" x14ac:dyDescent="0.25">
      <c r="A385" s="23"/>
      <c r="B385" s="36"/>
    </row>
    <row r="386" spans="1:2" x14ac:dyDescent="0.25">
      <c r="A386" s="23"/>
      <c r="B386" s="36"/>
    </row>
    <row r="387" spans="1:2" x14ac:dyDescent="0.25">
      <c r="A387" s="23"/>
      <c r="B387" s="36"/>
    </row>
    <row r="388" spans="1:2" x14ac:dyDescent="0.25">
      <c r="A388" s="23"/>
      <c r="B388" s="36"/>
    </row>
    <row r="389" spans="1:2" x14ac:dyDescent="0.25">
      <c r="A389" s="23"/>
      <c r="B389" s="36"/>
    </row>
    <row r="390" spans="1:2" x14ac:dyDescent="0.25">
      <c r="A390" s="23"/>
      <c r="B390" s="36"/>
    </row>
    <row r="391" spans="1:2" x14ac:dyDescent="0.25">
      <c r="A391" s="23"/>
      <c r="B391" s="36"/>
    </row>
    <row r="392" spans="1:2" x14ac:dyDescent="0.25">
      <c r="A392" s="23"/>
      <c r="B392" s="36"/>
    </row>
    <row r="393" spans="1:2" x14ac:dyDescent="0.25">
      <c r="A393" s="23"/>
      <c r="B393" s="36"/>
    </row>
    <row r="394" spans="1:2" x14ac:dyDescent="0.25">
      <c r="A394" s="23"/>
      <c r="B394" s="36"/>
    </row>
    <row r="395" spans="1:2" x14ac:dyDescent="0.25">
      <c r="A395" s="23"/>
      <c r="B395" s="36"/>
    </row>
    <row r="396" spans="1:2" x14ac:dyDescent="0.25">
      <c r="A396" s="23"/>
      <c r="B396" s="36"/>
    </row>
    <row r="397" spans="1:2" x14ac:dyDescent="0.25">
      <c r="A397" s="23"/>
      <c r="B397" s="36"/>
    </row>
    <row r="398" spans="1:2" x14ac:dyDescent="0.25">
      <c r="A398" s="23"/>
      <c r="B398" s="36"/>
    </row>
    <row r="399" spans="1:2" x14ac:dyDescent="0.25">
      <c r="A399" s="23"/>
      <c r="B399" s="36"/>
    </row>
    <row r="400" spans="1:2" x14ac:dyDescent="0.25">
      <c r="A400" s="23"/>
      <c r="B400" s="36"/>
    </row>
    <row r="401" spans="1:2" x14ac:dyDescent="0.25">
      <c r="A401" s="23"/>
      <c r="B401" s="36"/>
    </row>
    <row r="402" spans="1:2" x14ac:dyDescent="0.25">
      <c r="A402" s="23"/>
      <c r="B402" s="36"/>
    </row>
    <row r="403" spans="1:2" x14ac:dyDescent="0.25">
      <c r="A403" s="23"/>
      <c r="B403" s="36"/>
    </row>
    <row r="404" spans="1:2" x14ac:dyDescent="0.25">
      <c r="A404" s="23"/>
      <c r="B404" s="36"/>
    </row>
    <row r="405" spans="1:2" x14ac:dyDescent="0.25">
      <c r="A405" s="23"/>
      <c r="B405" s="36"/>
    </row>
    <row r="406" spans="1:2" x14ac:dyDescent="0.25">
      <c r="A406" s="23"/>
      <c r="B406" s="36"/>
    </row>
    <row r="407" spans="1:2" x14ac:dyDescent="0.25">
      <c r="A407" s="23"/>
      <c r="B407" s="36"/>
    </row>
    <row r="408" spans="1:2" x14ac:dyDescent="0.25">
      <c r="A408" s="23"/>
      <c r="B408" s="36"/>
    </row>
    <row r="409" spans="1:2" x14ac:dyDescent="0.25">
      <c r="A409" s="23"/>
      <c r="B409" s="36"/>
    </row>
    <row r="410" spans="1:2" x14ac:dyDescent="0.25">
      <c r="A410" s="23"/>
      <c r="B410" s="36"/>
    </row>
    <row r="411" spans="1:2" x14ac:dyDescent="0.25">
      <c r="A411" s="23"/>
      <c r="B411" s="36"/>
    </row>
    <row r="412" spans="1:2" x14ac:dyDescent="0.25">
      <c r="A412" s="23"/>
      <c r="B412" s="36"/>
    </row>
    <row r="413" spans="1:2" x14ac:dyDescent="0.25">
      <c r="A413" s="23"/>
      <c r="B413" s="36"/>
    </row>
    <row r="414" spans="1:2" x14ac:dyDescent="0.25">
      <c r="A414" s="23"/>
      <c r="B414" s="36"/>
    </row>
    <row r="415" spans="1:2" x14ac:dyDescent="0.25">
      <c r="A415" s="23"/>
      <c r="B415" s="36"/>
    </row>
    <row r="416" spans="1:2" x14ac:dyDescent="0.25">
      <c r="A416" s="23"/>
      <c r="B416" s="36"/>
    </row>
    <row r="417" spans="1:2" x14ac:dyDescent="0.25">
      <c r="A417" s="23"/>
      <c r="B417" s="36"/>
    </row>
    <row r="418" spans="1:2" x14ac:dyDescent="0.25">
      <c r="A418" s="23"/>
      <c r="B418" s="36"/>
    </row>
    <row r="419" spans="1:2" x14ac:dyDescent="0.25">
      <c r="A419" s="23"/>
      <c r="B419" s="36"/>
    </row>
    <row r="420" spans="1:2" x14ac:dyDescent="0.25">
      <c r="A420" s="23"/>
      <c r="B420" s="36"/>
    </row>
    <row r="421" spans="1:2" x14ac:dyDescent="0.25">
      <c r="A421" s="23"/>
      <c r="B421" s="36"/>
    </row>
    <row r="422" spans="1:2" x14ac:dyDescent="0.25">
      <c r="A422" s="23"/>
      <c r="B422" s="36"/>
    </row>
    <row r="423" spans="1:2" x14ac:dyDescent="0.25">
      <c r="A423" s="23"/>
      <c r="B423" s="36"/>
    </row>
    <row r="424" spans="1:2" x14ac:dyDescent="0.25">
      <c r="A424" s="23"/>
      <c r="B424" s="36"/>
    </row>
    <row r="425" spans="1:2" x14ac:dyDescent="0.25">
      <c r="A425" s="23"/>
      <c r="B425" s="36"/>
    </row>
    <row r="426" spans="1:2" x14ac:dyDescent="0.25">
      <c r="A426" s="23"/>
      <c r="B426" s="36"/>
    </row>
    <row r="427" spans="1:2" x14ac:dyDescent="0.25">
      <c r="A427" s="23"/>
      <c r="B427" s="36"/>
    </row>
    <row r="428" spans="1:2" x14ac:dyDescent="0.25">
      <c r="A428" s="23"/>
      <c r="B428" s="36"/>
    </row>
    <row r="429" spans="1:2" x14ac:dyDescent="0.25">
      <c r="A429" s="23"/>
      <c r="B429" s="36"/>
    </row>
    <row r="430" spans="1:2" x14ac:dyDescent="0.25">
      <c r="A430" s="23"/>
      <c r="B430" s="36"/>
    </row>
    <row r="431" spans="1:2" x14ac:dyDescent="0.25">
      <c r="A431" s="23"/>
      <c r="B431" s="36"/>
    </row>
    <row r="432" spans="1:2" x14ac:dyDescent="0.25">
      <c r="A432" s="23"/>
      <c r="B432" s="36"/>
    </row>
    <row r="433" spans="1:2" x14ac:dyDescent="0.25">
      <c r="A433" s="23"/>
      <c r="B433" s="36"/>
    </row>
    <row r="434" spans="1:2" x14ac:dyDescent="0.25">
      <c r="A434" s="23"/>
      <c r="B434" s="36"/>
    </row>
    <row r="435" spans="1:2" x14ac:dyDescent="0.25">
      <c r="A435" s="23"/>
      <c r="B435" s="36"/>
    </row>
    <row r="436" spans="1:2" x14ac:dyDescent="0.25">
      <c r="A436" s="23"/>
      <c r="B436" s="36"/>
    </row>
    <row r="437" spans="1:2" x14ac:dyDescent="0.25">
      <c r="A437" s="23"/>
      <c r="B437" s="36"/>
    </row>
    <row r="438" spans="1:2" x14ac:dyDescent="0.25">
      <c r="A438" s="23"/>
      <c r="B438" s="36"/>
    </row>
    <row r="439" spans="1:2" x14ac:dyDescent="0.25">
      <c r="A439" s="23"/>
      <c r="B439" s="36"/>
    </row>
    <row r="440" spans="1:2" x14ac:dyDescent="0.25">
      <c r="A440" s="23"/>
      <c r="B440" s="36"/>
    </row>
    <row r="441" spans="1:2" x14ac:dyDescent="0.25">
      <c r="A441" s="23"/>
      <c r="B441" s="36"/>
    </row>
    <row r="442" spans="1:2" x14ac:dyDescent="0.25">
      <c r="A442" s="23"/>
      <c r="B442" s="36"/>
    </row>
    <row r="443" spans="1:2" x14ac:dyDescent="0.25">
      <c r="A443" s="23"/>
      <c r="B443" s="36"/>
    </row>
    <row r="444" spans="1:2" x14ac:dyDescent="0.25">
      <c r="A444" s="23"/>
      <c r="B444" s="36"/>
    </row>
    <row r="445" spans="1:2" x14ac:dyDescent="0.25">
      <c r="A445" s="23"/>
      <c r="B445" s="36"/>
    </row>
    <row r="446" spans="1:2" x14ac:dyDescent="0.25">
      <c r="A446" s="23"/>
      <c r="B446" s="36"/>
    </row>
    <row r="447" spans="1:2" x14ac:dyDescent="0.25">
      <c r="A447" s="23"/>
      <c r="B447" s="36"/>
    </row>
    <row r="448" spans="1:2" x14ac:dyDescent="0.25">
      <c r="A448" s="23"/>
      <c r="B448" s="36"/>
    </row>
    <row r="449" spans="1:2" x14ac:dyDescent="0.25">
      <c r="A449" s="23"/>
      <c r="B449" s="36"/>
    </row>
    <row r="450" spans="1:2" x14ac:dyDescent="0.25">
      <c r="A450" s="23"/>
      <c r="B450" s="36"/>
    </row>
    <row r="451" spans="1:2" x14ac:dyDescent="0.25">
      <c r="A451" s="23"/>
      <c r="B451" s="36"/>
    </row>
    <row r="452" spans="1:2" x14ac:dyDescent="0.25">
      <c r="A452" s="23"/>
      <c r="B452" s="36"/>
    </row>
    <row r="453" spans="1:2" x14ac:dyDescent="0.25">
      <c r="A453" s="23"/>
      <c r="B453" s="36"/>
    </row>
    <row r="454" spans="1:2" x14ac:dyDescent="0.25">
      <c r="A454" s="23"/>
      <c r="B454" s="36"/>
    </row>
    <row r="455" spans="1:2" x14ac:dyDescent="0.25">
      <c r="A455" s="23"/>
      <c r="B455" s="36"/>
    </row>
    <row r="456" spans="1:2" x14ac:dyDescent="0.25">
      <c r="A456" s="23"/>
      <c r="B456" s="36"/>
    </row>
    <row r="457" spans="1:2" x14ac:dyDescent="0.25">
      <c r="A457" s="23"/>
      <c r="B457" s="36"/>
    </row>
    <row r="458" spans="1:2" x14ac:dyDescent="0.25">
      <c r="A458" s="23"/>
      <c r="B458" s="36"/>
    </row>
    <row r="459" spans="1:2" x14ac:dyDescent="0.25">
      <c r="A459" s="23"/>
      <c r="B459" s="36"/>
    </row>
    <row r="460" spans="1:2" x14ac:dyDescent="0.25">
      <c r="A460" s="23"/>
      <c r="B460" s="36"/>
    </row>
    <row r="461" spans="1:2" x14ac:dyDescent="0.25">
      <c r="A461" s="23"/>
      <c r="B461" s="36"/>
    </row>
    <row r="462" spans="1:2" x14ac:dyDescent="0.25">
      <c r="A462" s="23"/>
      <c r="B462" s="36"/>
    </row>
    <row r="463" spans="1:2" x14ac:dyDescent="0.25">
      <c r="A463" s="23"/>
      <c r="B463" s="36"/>
    </row>
    <row r="464" spans="1:2" x14ac:dyDescent="0.25">
      <c r="A464" s="23"/>
      <c r="B464" s="36"/>
    </row>
    <row r="465" spans="1:2" x14ac:dyDescent="0.25">
      <c r="A465" s="23"/>
      <c r="B465" s="36"/>
    </row>
    <row r="466" spans="1:2" x14ac:dyDescent="0.25">
      <c r="A466" s="23"/>
      <c r="B466" s="36"/>
    </row>
    <row r="467" spans="1:2" x14ac:dyDescent="0.25">
      <c r="A467" s="23"/>
      <c r="B467" s="36"/>
    </row>
    <row r="468" spans="1:2" x14ac:dyDescent="0.25">
      <c r="A468" s="23"/>
      <c r="B468" s="36"/>
    </row>
    <row r="469" spans="1:2" x14ac:dyDescent="0.25">
      <c r="A469" s="23"/>
      <c r="B469" s="36"/>
    </row>
    <row r="470" spans="1:2" x14ac:dyDescent="0.25">
      <c r="A470" s="23"/>
      <c r="B470" s="36"/>
    </row>
    <row r="471" spans="1:2" x14ac:dyDescent="0.25">
      <c r="A471" s="23"/>
      <c r="B471" s="36"/>
    </row>
    <row r="472" spans="1:2" x14ac:dyDescent="0.25">
      <c r="A472" s="23"/>
      <c r="B472" s="36"/>
    </row>
    <row r="473" spans="1:2" x14ac:dyDescent="0.25">
      <c r="A473" s="23"/>
      <c r="B473" s="36"/>
    </row>
    <row r="474" spans="1:2" x14ac:dyDescent="0.25">
      <c r="A474" s="23"/>
      <c r="B474" s="36"/>
    </row>
    <row r="475" spans="1:2" x14ac:dyDescent="0.25">
      <c r="A475" s="23"/>
      <c r="B475" s="36"/>
    </row>
    <row r="476" spans="1:2" x14ac:dyDescent="0.25">
      <c r="A476" s="23"/>
      <c r="B476" s="36"/>
    </row>
    <row r="477" spans="1:2" x14ac:dyDescent="0.25">
      <c r="A477" s="23"/>
      <c r="B477" s="36"/>
    </row>
    <row r="478" spans="1:2" x14ac:dyDescent="0.25">
      <c r="A478" s="23"/>
      <c r="B478" s="36"/>
    </row>
    <row r="479" spans="1:2" x14ac:dyDescent="0.25">
      <c r="A479" s="23"/>
      <c r="B479" s="36"/>
    </row>
    <row r="480" spans="1:2" x14ac:dyDescent="0.25">
      <c r="A480" s="23"/>
      <c r="B480" s="36"/>
    </row>
    <row r="481" spans="1:2" x14ac:dyDescent="0.25">
      <c r="A481" s="23"/>
      <c r="B481" s="36"/>
    </row>
    <row r="482" spans="1:2" x14ac:dyDescent="0.25">
      <c r="A482" s="23"/>
      <c r="B482" s="36"/>
    </row>
    <row r="483" spans="1:2" x14ac:dyDescent="0.25">
      <c r="A483" s="23"/>
      <c r="B483" s="36"/>
    </row>
    <row r="484" spans="1:2" x14ac:dyDescent="0.25">
      <c r="A484" s="23"/>
      <c r="B484" s="36"/>
    </row>
    <row r="485" spans="1:2" x14ac:dyDescent="0.25">
      <c r="A485" s="23"/>
      <c r="B485" s="36"/>
    </row>
    <row r="486" spans="1:2" x14ac:dyDescent="0.25">
      <c r="A486" s="23"/>
      <c r="B486" s="36"/>
    </row>
    <row r="487" spans="1:2" x14ac:dyDescent="0.25">
      <c r="A487" s="23"/>
      <c r="B487" s="36"/>
    </row>
    <row r="488" spans="1:2" x14ac:dyDescent="0.25">
      <c r="A488" s="23"/>
      <c r="B488" s="36"/>
    </row>
    <row r="489" spans="1:2" x14ac:dyDescent="0.25">
      <c r="A489" s="23"/>
      <c r="B489" s="36"/>
    </row>
    <row r="490" spans="1:2" x14ac:dyDescent="0.25">
      <c r="A490" s="23"/>
      <c r="B490" s="36"/>
    </row>
    <row r="491" spans="1:2" x14ac:dyDescent="0.25">
      <c r="A491" s="23"/>
      <c r="B491" s="36"/>
    </row>
    <row r="492" spans="1:2" x14ac:dyDescent="0.25">
      <c r="A492" s="23"/>
      <c r="B492" s="36"/>
    </row>
    <row r="493" spans="1:2" x14ac:dyDescent="0.25">
      <c r="A493" s="23"/>
      <c r="B493" s="36"/>
    </row>
    <row r="494" spans="1:2" x14ac:dyDescent="0.25">
      <c r="A494" s="23"/>
      <c r="B494" s="36"/>
    </row>
    <row r="495" spans="1:2" x14ac:dyDescent="0.25">
      <c r="A495" s="23"/>
      <c r="B495" s="36"/>
    </row>
    <row r="496" spans="1:2" x14ac:dyDescent="0.25">
      <c r="A496" s="23"/>
      <c r="B496" s="36"/>
    </row>
    <row r="497" spans="1:2" x14ac:dyDescent="0.25">
      <c r="A497" s="23"/>
      <c r="B497" s="36"/>
    </row>
    <row r="498" spans="1:2" x14ac:dyDescent="0.25">
      <c r="A498" s="23"/>
      <c r="B498" s="36"/>
    </row>
    <row r="499" spans="1:2" x14ac:dyDescent="0.25">
      <c r="A499" s="23"/>
      <c r="B499" s="36"/>
    </row>
    <row r="500" spans="1:2" x14ac:dyDescent="0.25">
      <c r="A500" s="23"/>
      <c r="B500" s="36"/>
    </row>
    <row r="501" spans="1:2" x14ac:dyDescent="0.25">
      <c r="A501" s="23"/>
      <c r="B501" s="36"/>
    </row>
    <row r="502" spans="1:2" x14ac:dyDescent="0.25">
      <c r="A502" s="23"/>
      <c r="B502" s="36"/>
    </row>
    <row r="503" spans="1:2" x14ac:dyDescent="0.25">
      <c r="A503" s="23"/>
      <c r="B503" s="36"/>
    </row>
    <row r="504" spans="1:2" x14ac:dyDescent="0.25">
      <c r="A504" s="23"/>
      <c r="B504" s="36"/>
    </row>
    <row r="505" spans="1:2" x14ac:dyDescent="0.25">
      <c r="A505" s="23"/>
      <c r="B505" s="36"/>
    </row>
    <row r="506" spans="1:2" x14ac:dyDescent="0.25">
      <c r="A506" s="23"/>
      <c r="B506" s="36"/>
    </row>
    <row r="507" spans="1:2" x14ac:dyDescent="0.25">
      <c r="A507" s="23"/>
      <c r="B507" s="36"/>
    </row>
    <row r="508" spans="1:2" x14ac:dyDescent="0.25">
      <c r="A508" s="23"/>
      <c r="B508" s="36"/>
    </row>
    <row r="509" spans="1:2" x14ac:dyDescent="0.25">
      <c r="A509" s="23"/>
      <c r="B509" s="36"/>
    </row>
    <row r="510" spans="1:2" x14ac:dyDescent="0.25">
      <c r="A510" s="23"/>
      <c r="B510" s="36"/>
    </row>
    <row r="511" spans="1:2" x14ac:dyDescent="0.25">
      <c r="A511" s="23"/>
      <c r="B511" s="36"/>
    </row>
    <row r="512" spans="1:2" x14ac:dyDescent="0.25">
      <c r="A512" s="23"/>
      <c r="B512" s="36"/>
    </row>
  </sheetData>
  <mergeCells count="1">
    <mergeCell ref="A3:D3"/>
  </mergeCells>
  <dataValidations count="1">
    <dataValidation type="decimal" operator="greaterThanOrEqual" allowBlank="1" showInputMessage="1" showErrorMessage="1" errorTitle="Toon utga bish baina" error="Toon utga bish baina" sqref="C13:D20">
      <formula1>-9999999999999990</formula1>
    </dataValidation>
  </dataValidations>
  <printOptions horizontalCentered="1"/>
  <pageMargins left="0.25" right="0.25" top="0.34" bottom="0.28000000000000003" header="0.3" footer="0.3"/>
  <pageSetup paperSize="9" scale="95" fitToHeight="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G28"/>
  <sheetViews>
    <sheetView workbookViewId="0">
      <selection activeCell="D19" sqref="D19"/>
    </sheetView>
  </sheetViews>
  <sheetFormatPr defaultColWidth="9.140625" defaultRowHeight="15" x14ac:dyDescent="0.25"/>
  <cols>
    <col min="1" max="1" width="9.140625" style="18" bestFit="1" customWidth="1"/>
    <col min="2" max="2" width="49.42578125" style="18" bestFit="1" customWidth="1"/>
    <col min="3" max="3" width="20.140625" style="18" customWidth="1"/>
    <col min="4" max="6" width="19.140625" style="18" customWidth="1"/>
    <col min="7" max="7" width="20" style="18" customWidth="1"/>
    <col min="8" max="16384" width="9.140625" style="18"/>
  </cols>
  <sheetData>
    <row r="1" spans="1:7" x14ac:dyDescent="0.25">
      <c r="A1" s="48"/>
      <c r="G1" s="40" t="s">
        <v>574</v>
      </c>
    </row>
    <row r="3" spans="1:7" x14ac:dyDescent="0.25">
      <c r="A3" s="470" t="s">
        <v>575</v>
      </c>
      <c r="B3" s="470"/>
      <c r="C3" s="470"/>
      <c r="D3" s="470"/>
      <c r="E3" s="470"/>
      <c r="F3" s="470"/>
      <c r="G3" s="470"/>
    </row>
    <row r="4" spans="1:7" x14ac:dyDescent="0.25">
      <c r="A4" s="259"/>
      <c r="B4" s="259"/>
      <c r="C4" s="259"/>
      <c r="D4" s="259"/>
      <c r="E4" s="259"/>
      <c r="F4" s="259"/>
      <c r="G4" s="259"/>
    </row>
    <row r="5" spans="1:7" x14ac:dyDescent="0.25">
      <c r="G5" s="49" t="s">
        <v>576</v>
      </c>
    </row>
    <row r="6" spans="1:7" x14ac:dyDescent="0.25">
      <c r="G6" s="49"/>
    </row>
    <row r="7" spans="1:7" ht="42.75" x14ac:dyDescent="0.25">
      <c r="A7" s="50" t="s">
        <v>11</v>
      </c>
      <c r="B7" s="51" t="s">
        <v>12</v>
      </c>
      <c r="C7" s="52" t="s">
        <v>578</v>
      </c>
      <c r="D7" s="51" t="s">
        <v>579</v>
      </c>
      <c r="E7" s="51" t="s">
        <v>580</v>
      </c>
      <c r="F7" s="51" t="s">
        <v>84</v>
      </c>
      <c r="G7" s="51" t="s">
        <v>581</v>
      </c>
    </row>
    <row r="8" spans="1:7" x14ac:dyDescent="0.25">
      <c r="A8" s="54" t="s">
        <v>1378</v>
      </c>
      <c r="B8" s="53" t="s">
        <v>582</v>
      </c>
      <c r="C8" s="401">
        <v>11189103375.879999</v>
      </c>
      <c r="D8" s="401">
        <v>642908881.50999999</v>
      </c>
      <c r="E8" s="401">
        <v>12533990645.91</v>
      </c>
      <c r="F8" s="401"/>
      <c r="G8" s="403">
        <f>SUM(C8:F8)</f>
        <v>24366002903.299999</v>
      </c>
    </row>
    <row r="9" spans="1:7" x14ac:dyDescent="0.25">
      <c r="A9" s="54" t="s">
        <v>1379</v>
      </c>
      <c r="B9" s="55" t="s">
        <v>106</v>
      </c>
      <c r="C9" s="401"/>
      <c r="D9" s="401"/>
      <c r="E9" s="401">
        <v>11921995931.049999</v>
      </c>
      <c r="F9" s="401"/>
      <c r="G9" s="403">
        <f t="shared" ref="G9:G23" si="0">SUM(C9:F9)</f>
        <v>11921995931.049999</v>
      </c>
    </row>
    <row r="10" spans="1:7" x14ac:dyDescent="0.25">
      <c r="A10" s="277" t="s">
        <v>1380</v>
      </c>
      <c r="B10" s="56" t="s">
        <v>107</v>
      </c>
      <c r="C10" s="403">
        <f>C8+C9</f>
        <v>11189103375.879999</v>
      </c>
      <c r="D10" s="403">
        <f t="shared" ref="D10:F10" si="1">D8+D9</f>
        <v>642908881.50999999</v>
      </c>
      <c r="E10" s="403">
        <f t="shared" si="1"/>
        <v>24455986576.959999</v>
      </c>
      <c r="F10" s="403">
        <f t="shared" si="1"/>
        <v>0</v>
      </c>
      <c r="G10" s="403">
        <f t="shared" si="0"/>
        <v>36287998834.349998</v>
      </c>
    </row>
    <row r="11" spans="1:7" x14ac:dyDescent="0.25">
      <c r="A11" s="54" t="s">
        <v>1381</v>
      </c>
      <c r="B11" s="55" t="s">
        <v>1383</v>
      </c>
      <c r="C11" s="401"/>
      <c r="D11" s="401">
        <v>-642908881.50999999</v>
      </c>
      <c r="E11" s="401"/>
      <c r="F11" s="401"/>
      <c r="G11" s="403">
        <f t="shared" si="0"/>
        <v>-642908881.50999999</v>
      </c>
    </row>
    <row r="12" spans="1:7" x14ac:dyDescent="0.25">
      <c r="A12" s="54" t="s">
        <v>1382</v>
      </c>
      <c r="B12" s="55" t="s">
        <v>1384</v>
      </c>
      <c r="C12" s="401">
        <v>-11189103375.879999</v>
      </c>
      <c r="D12" s="401"/>
      <c r="E12" s="401"/>
      <c r="F12" s="401"/>
      <c r="G12" s="403">
        <f t="shared" si="0"/>
        <v>-11189103375.879999</v>
      </c>
    </row>
    <row r="13" spans="1:7" x14ac:dyDescent="0.25">
      <c r="A13" s="54" t="s">
        <v>1385</v>
      </c>
      <c r="B13" s="55" t="s">
        <v>108</v>
      </c>
      <c r="C13" s="401"/>
      <c r="D13" s="401"/>
      <c r="E13" s="401"/>
      <c r="F13" s="401"/>
      <c r="G13" s="403">
        <f t="shared" si="0"/>
        <v>0</v>
      </c>
    </row>
    <row r="14" spans="1:7" x14ac:dyDescent="0.25">
      <c r="A14" s="54" t="s">
        <v>1386</v>
      </c>
      <c r="B14" s="55" t="s">
        <v>105</v>
      </c>
      <c r="C14" s="401"/>
      <c r="D14" s="401"/>
      <c r="E14" s="401">
        <v>-4901901481.7399998</v>
      </c>
      <c r="F14" s="401"/>
      <c r="G14" s="403">
        <f t="shared" si="0"/>
        <v>-4901901481.7399998</v>
      </c>
    </row>
    <row r="15" spans="1:7" x14ac:dyDescent="0.25">
      <c r="A15" s="277" t="s">
        <v>1387</v>
      </c>
      <c r="B15" s="56" t="s">
        <v>583</v>
      </c>
      <c r="C15" s="403">
        <f>C10+C11+C12+C13+C14</f>
        <v>0</v>
      </c>
      <c r="D15" s="403">
        <f t="shared" ref="D15:F16" si="2">D10+D11+D12+D13+D14</f>
        <v>0</v>
      </c>
      <c r="E15" s="403">
        <f t="shared" si="2"/>
        <v>19554085095.220001</v>
      </c>
      <c r="F15" s="403">
        <f t="shared" si="2"/>
        <v>0</v>
      </c>
      <c r="G15" s="403">
        <f t="shared" si="0"/>
        <v>19554085095.220001</v>
      </c>
    </row>
    <row r="16" spans="1:7" x14ac:dyDescent="0.25">
      <c r="A16" s="277" t="s">
        <v>1388</v>
      </c>
      <c r="B16" s="56" t="s">
        <v>1431</v>
      </c>
      <c r="C16" s="403"/>
      <c r="D16" s="403"/>
      <c r="E16" s="403">
        <f>E15</f>
        <v>19554085095.220001</v>
      </c>
      <c r="F16" s="403">
        <f t="shared" si="2"/>
        <v>0</v>
      </c>
      <c r="G16" s="403">
        <f>G15</f>
        <v>19554085095.220001</v>
      </c>
    </row>
    <row r="17" spans="1:7" x14ac:dyDescent="0.25">
      <c r="A17" s="54" t="s">
        <v>1389</v>
      </c>
      <c r="B17" s="55" t="s">
        <v>106</v>
      </c>
      <c r="C17" s="401">
        <v>12354279788.809999</v>
      </c>
      <c r="D17" s="401">
        <v>32390508.359999999</v>
      </c>
      <c r="E17" s="401">
        <v>-13961847223.77</v>
      </c>
      <c r="F17" s="401"/>
      <c r="G17" s="403">
        <f t="shared" si="0"/>
        <v>-1575176926.6000004</v>
      </c>
    </row>
    <row r="18" spans="1:7" x14ac:dyDescent="0.25">
      <c r="A18" s="277" t="s">
        <v>1390</v>
      </c>
      <c r="B18" s="56" t="s">
        <v>107</v>
      </c>
      <c r="C18" s="403">
        <f>C15+C17</f>
        <v>12354279788.809999</v>
      </c>
      <c r="D18" s="403">
        <f>D15+D17</f>
        <v>32390508.359999999</v>
      </c>
      <c r="E18" s="403">
        <f>E15+E17</f>
        <v>5592237871.4500008</v>
      </c>
      <c r="F18" s="403">
        <f>F15+F17</f>
        <v>0</v>
      </c>
      <c r="G18" s="403">
        <f t="shared" si="0"/>
        <v>17978908168.620003</v>
      </c>
    </row>
    <row r="19" spans="1:7" ht="21.75" customHeight="1" x14ac:dyDescent="0.25">
      <c r="A19" s="54" t="s">
        <v>1391</v>
      </c>
      <c r="B19" s="55" t="s">
        <v>1188</v>
      </c>
      <c r="C19" s="401">
        <v>226955093.47999999</v>
      </c>
      <c r="D19" s="401">
        <v>33076845.899999999</v>
      </c>
      <c r="E19" s="401">
        <v>-143481199.81999999</v>
      </c>
      <c r="F19" s="401"/>
      <c r="G19" s="403">
        <f t="shared" si="0"/>
        <v>116550739.56</v>
      </c>
    </row>
    <row r="20" spans="1:7" x14ac:dyDescent="0.25">
      <c r="A20" s="54" t="s">
        <v>1392</v>
      </c>
      <c r="B20" s="55" t="s">
        <v>1189</v>
      </c>
      <c r="C20" s="401"/>
      <c r="D20" s="401">
        <v>-33190042.100000001</v>
      </c>
      <c r="E20" s="401">
        <v>-183854987.81</v>
      </c>
      <c r="F20" s="401"/>
      <c r="G20" s="403">
        <f t="shared" si="0"/>
        <v>-217045029.91</v>
      </c>
    </row>
    <row r="21" spans="1:7" x14ac:dyDescent="0.25">
      <c r="A21" s="54" t="s">
        <v>1393</v>
      </c>
      <c r="B21" s="55" t="s">
        <v>108</v>
      </c>
      <c r="C21" s="401"/>
      <c r="D21" s="401"/>
      <c r="E21" s="401"/>
      <c r="F21" s="401"/>
      <c r="G21" s="403">
        <f t="shared" si="0"/>
        <v>0</v>
      </c>
    </row>
    <row r="22" spans="1:7" x14ac:dyDescent="0.25">
      <c r="A22" s="54" t="s">
        <v>1394</v>
      </c>
      <c r="B22" s="55" t="s">
        <v>741</v>
      </c>
      <c r="C22" s="404"/>
      <c r="D22" s="404"/>
      <c r="E22" s="404"/>
      <c r="F22" s="404"/>
      <c r="G22" s="405">
        <f t="shared" si="0"/>
        <v>0</v>
      </c>
    </row>
    <row r="23" spans="1:7" x14ac:dyDescent="0.25">
      <c r="A23" s="54" t="s">
        <v>1395</v>
      </c>
      <c r="B23" s="55" t="s">
        <v>105</v>
      </c>
      <c r="C23" s="401">
        <v>-632022729.23000002</v>
      </c>
      <c r="D23" s="401"/>
      <c r="E23" s="401">
        <v>-2981241956.2800002</v>
      </c>
      <c r="F23" s="401"/>
      <c r="G23" s="403">
        <f t="shared" si="0"/>
        <v>-3613264685.5100002</v>
      </c>
    </row>
    <row r="24" spans="1:7" x14ac:dyDescent="0.25">
      <c r="A24" s="277" t="s">
        <v>1396</v>
      </c>
      <c r="B24" s="56" t="s">
        <v>583</v>
      </c>
      <c r="C24" s="403">
        <v>11949212153.049999</v>
      </c>
      <c r="D24" s="403">
        <v>32277312.16</v>
      </c>
      <c r="E24" s="403">
        <f t="shared" ref="E24:F24" si="3">E18+E19+E20+E21+E22+E23</f>
        <v>2283659727.5400004</v>
      </c>
      <c r="F24" s="403">
        <f t="shared" si="3"/>
        <v>0</v>
      </c>
      <c r="G24" s="403">
        <f t="shared" ref="G24" si="4">SUM(C24:F24)</f>
        <v>14265149192.75</v>
      </c>
    </row>
    <row r="26" spans="1:7" x14ac:dyDescent="0.25">
      <c r="C26" s="445"/>
    </row>
    <row r="27" spans="1:7" x14ac:dyDescent="0.25">
      <c r="C27" s="445"/>
    </row>
    <row r="28" spans="1:7" x14ac:dyDescent="0.25">
      <c r="C28" s="445"/>
    </row>
  </sheetData>
  <mergeCells count="1">
    <mergeCell ref="A3:G3"/>
  </mergeCells>
  <pageMargins left="0.25" right="0.25" top="0.75" bottom="0.75" header="0.3" footer="0.3"/>
  <pageSetup paperSize="9" scale="64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F31"/>
  <sheetViews>
    <sheetView workbookViewId="0">
      <selection activeCell="D12" sqref="D12"/>
    </sheetView>
  </sheetViews>
  <sheetFormatPr defaultColWidth="9" defaultRowHeight="15" x14ac:dyDescent="0.25"/>
  <cols>
    <col min="1" max="1" width="9" style="109"/>
    <col min="2" max="2" width="40.7109375" style="110" customWidth="1"/>
    <col min="3" max="3" width="15.7109375" style="110" bestFit="1" customWidth="1"/>
    <col min="4" max="5" width="12.7109375" style="110" customWidth="1"/>
    <col min="6" max="6" width="16.28515625" style="110" customWidth="1"/>
    <col min="7" max="16384" width="9" style="110"/>
  </cols>
  <sheetData>
    <row r="1" spans="1:6" x14ac:dyDescent="0.25">
      <c r="F1" s="136" t="s">
        <v>1170</v>
      </c>
    </row>
    <row r="3" spans="1:6" x14ac:dyDescent="0.25">
      <c r="A3" s="470" t="s">
        <v>1173</v>
      </c>
      <c r="B3" s="470"/>
      <c r="C3" s="470"/>
      <c r="D3" s="470"/>
      <c r="E3" s="470"/>
      <c r="F3" s="470"/>
    </row>
    <row r="4" spans="1:6" x14ac:dyDescent="0.25">
      <c r="A4" s="82"/>
      <c r="B4" s="82"/>
      <c r="C4" s="82"/>
      <c r="D4" s="82"/>
      <c r="E4" s="82"/>
      <c r="F4" s="82"/>
    </row>
    <row r="5" spans="1:6" ht="15" customHeight="1" x14ac:dyDescent="0.25">
      <c r="F5" s="111" t="s">
        <v>921</v>
      </c>
    </row>
    <row r="7" spans="1:6" ht="49.5" customHeight="1" x14ac:dyDescent="0.25">
      <c r="A7" s="112" t="s">
        <v>11</v>
      </c>
      <c r="B7" s="112" t="s">
        <v>12</v>
      </c>
      <c r="C7" s="112" t="s">
        <v>49</v>
      </c>
      <c r="D7" s="112" t="s">
        <v>922</v>
      </c>
      <c r="E7" s="112" t="s">
        <v>923</v>
      </c>
      <c r="F7" s="112" t="s">
        <v>50</v>
      </c>
    </row>
    <row r="8" spans="1:6" x14ac:dyDescent="0.25">
      <c r="A8" s="113">
        <v>31</v>
      </c>
      <c r="B8" s="114" t="s">
        <v>126</v>
      </c>
      <c r="C8" s="233">
        <f>C9+C14+C27+C28</f>
        <v>47162348.990000002</v>
      </c>
      <c r="D8" s="233">
        <f t="shared" ref="D8:F8" si="0">D9+D14+D27+D28</f>
        <v>0</v>
      </c>
      <c r="E8" s="233">
        <f t="shared" si="0"/>
        <v>0</v>
      </c>
      <c r="F8" s="233">
        <f t="shared" si="0"/>
        <v>54078176</v>
      </c>
    </row>
    <row r="9" spans="1:6" x14ac:dyDescent="0.25">
      <c r="A9" s="312">
        <v>311</v>
      </c>
      <c r="B9" s="114" t="s">
        <v>127</v>
      </c>
      <c r="C9" s="233">
        <f>SUM(C10:C13)</f>
        <v>0</v>
      </c>
      <c r="D9" s="233">
        <f t="shared" ref="D9:F9" si="1">SUM(D10:D13)</f>
        <v>0</v>
      </c>
      <c r="E9" s="233">
        <f t="shared" si="1"/>
        <v>0</v>
      </c>
      <c r="F9" s="233">
        <f t="shared" si="1"/>
        <v>0</v>
      </c>
    </row>
    <row r="10" spans="1:6" x14ac:dyDescent="0.25">
      <c r="A10" s="313">
        <v>31110</v>
      </c>
      <c r="B10" s="116" t="s">
        <v>128</v>
      </c>
      <c r="C10" s="234"/>
      <c r="D10" s="234"/>
      <c r="E10" s="234"/>
      <c r="F10" s="234"/>
    </row>
    <row r="11" spans="1:6" x14ac:dyDescent="0.25">
      <c r="A11" s="313">
        <v>31120</v>
      </c>
      <c r="B11" s="116" t="s">
        <v>129</v>
      </c>
      <c r="C11" s="234"/>
      <c r="D11" s="234"/>
      <c r="E11" s="234"/>
      <c r="F11" s="234"/>
    </row>
    <row r="12" spans="1:6" x14ac:dyDescent="0.25">
      <c r="A12" s="313">
        <v>31130</v>
      </c>
      <c r="B12" s="116" t="s">
        <v>130</v>
      </c>
      <c r="C12" s="234"/>
      <c r="D12" s="234"/>
      <c r="E12" s="234"/>
      <c r="F12" s="234"/>
    </row>
    <row r="13" spans="1:6" x14ac:dyDescent="0.25">
      <c r="A13" s="115">
        <v>31140</v>
      </c>
      <c r="B13" s="116" t="s">
        <v>779</v>
      </c>
      <c r="C13" s="234"/>
      <c r="D13" s="234"/>
      <c r="E13" s="234"/>
      <c r="F13" s="234"/>
    </row>
    <row r="14" spans="1:6" x14ac:dyDescent="0.25">
      <c r="A14" s="312">
        <v>312</v>
      </c>
      <c r="B14" s="114" t="s">
        <v>131</v>
      </c>
      <c r="C14" s="233">
        <f>C15+C22</f>
        <v>47162348.990000002</v>
      </c>
      <c r="D14" s="233">
        <f t="shared" ref="D14:F14" si="2">D15+D22</f>
        <v>0</v>
      </c>
      <c r="E14" s="233">
        <f t="shared" si="2"/>
        <v>0</v>
      </c>
      <c r="F14" s="233">
        <f t="shared" si="2"/>
        <v>54078176</v>
      </c>
    </row>
    <row r="15" spans="1:6" x14ac:dyDescent="0.25">
      <c r="A15" s="312">
        <v>3121</v>
      </c>
      <c r="B15" s="114" t="s">
        <v>132</v>
      </c>
      <c r="C15" s="233">
        <f>SUM(C16:C21)</f>
        <v>47162348.990000002</v>
      </c>
      <c r="D15" s="233">
        <f t="shared" ref="D15:F15" si="3">SUM(D16:D21)</f>
        <v>0</v>
      </c>
      <c r="E15" s="233">
        <f t="shared" si="3"/>
        <v>0</v>
      </c>
      <c r="F15" s="233">
        <f t="shared" si="3"/>
        <v>52679060.130000003</v>
      </c>
    </row>
    <row r="16" spans="1:6" x14ac:dyDescent="0.25">
      <c r="A16" s="313">
        <v>31211</v>
      </c>
      <c r="B16" s="116" t="s">
        <v>133</v>
      </c>
      <c r="C16" s="234">
        <v>34533272.5</v>
      </c>
      <c r="D16" s="234"/>
      <c r="E16" s="234"/>
      <c r="F16" s="234">
        <v>34533272.520000003</v>
      </c>
    </row>
    <row r="17" spans="1:6" x14ac:dyDescent="0.25">
      <c r="A17" s="313">
        <v>31212</v>
      </c>
      <c r="B17" s="116" t="s">
        <v>1402</v>
      </c>
      <c r="C17" s="234">
        <v>2400800</v>
      </c>
      <c r="D17" s="234"/>
      <c r="E17" s="234"/>
      <c r="F17" s="234">
        <v>2105500</v>
      </c>
    </row>
    <row r="18" spans="1:6" x14ac:dyDescent="0.25">
      <c r="A18" s="313">
        <v>31213</v>
      </c>
      <c r="B18" s="116" t="s">
        <v>135</v>
      </c>
      <c r="C18" s="234">
        <v>10228276.49</v>
      </c>
      <c r="D18" s="234"/>
      <c r="E18" s="234"/>
      <c r="F18" s="234">
        <v>16040287.609999999</v>
      </c>
    </row>
    <row r="19" spans="1:6" x14ac:dyDescent="0.25">
      <c r="A19" s="313">
        <v>31214</v>
      </c>
      <c r="B19" s="116" t="s">
        <v>136</v>
      </c>
      <c r="C19" s="234"/>
      <c r="D19" s="234"/>
      <c r="E19" s="234"/>
      <c r="F19" s="234"/>
    </row>
    <row r="20" spans="1:6" x14ac:dyDescent="0.25">
      <c r="A20" s="313">
        <v>31215</v>
      </c>
      <c r="B20" s="116" t="s">
        <v>137</v>
      </c>
      <c r="C20" s="234"/>
      <c r="D20" s="234"/>
      <c r="E20" s="234"/>
      <c r="F20" s="234"/>
    </row>
    <row r="21" spans="1:6" x14ac:dyDescent="0.25">
      <c r="A21" s="115">
        <v>31216</v>
      </c>
      <c r="B21" s="116" t="s">
        <v>778</v>
      </c>
      <c r="C21" s="234"/>
      <c r="D21" s="234"/>
      <c r="E21" s="234"/>
      <c r="F21" s="234"/>
    </row>
    <row r="22" spans="1:6" x14ac:dyDescent="0.25">
      <c r="A22" s="312">
        <v>3122</v>
      </c>
      <c r="B22" s="114" t="s">
        <v>138</v>
      </c>
      <c r="C22" s="233">
        <f>SUM(C23:C26)</f>
        <v>0</v>
      </c>
      <c r="D22" s="233">
        <f t="shared" ref="D22:F22" si="4">SUM(D23:D26)</f>
        <v>0</v>
      </c>
      <c r="E22" s="233">
        <f t="shared" si="4"/>
        <v>0</v>
      </c>
      <c r="F22" s="233">
        <f t="shared" si="4"/>
        <v>1399115.87</v>
      </c>
    </row>
    <row r="23" spans="1:6" x14ac:dyDescent="0.25">
      <c r="A23" s="313">
        <v>31221</v>
      </c>
      <c r="B23" s="116" t="s">
        <v>133</v>
      </c>
      <c r="C23" s="234"/>
      <c r="D23" s="234"/>
      <c r="E23" s="234"/>
      <c r="F23" s="234"/>
    </row>
    <row r="24" spans="1:6" x14ac:dyDescent="0.25">
      <c r="A24" s="313">
        <v>31222</v>
      </c>
      <c r="B24" s="116" t="s">
        <v>139</v>
      </c>
      <c r="C24" s="234"/>
      <c r="D24" s="234"/>
      <c r="E24" s="234"/>
      <c r="F24" s="234"/>
    </row>
    <row r="25" spans="1:6" x14ac:dyDescent="0.25">
      <c r="A25" s="313">
        <v>31223</v>
      </c>
      <c r="B25" s="116" t="s">
        <v>135</v>
      </c>
      <c r="C25" s="234"/>
      <c r="D25" s="234"/>
      <c r="E25" s="234"/>
      <c r="F25" s="234">
        <v>1399115.87</v>
      </c>
    </row>
    <row r="26" spans="1:6" x14ac:dyDescent="0.25">
      <c r="A26" s="313">
        <v>31224</v>
      </c>
      <c r="B26" s="116" t="s">
        <v>136</v>
      </c>
      <c r="C26" s="234"/>
      <c r="D26" s="234"/>
      <c r="E26" s="234"/>
      <c r="F26" s="234"/>
    </row>
    <row r="27" spans="1:6" x14ac:dyDescent="0.25">
      <c r="A27" s="314">
        <v>314</v>
      </c>
      <c r="B27" s="123" t="s">
        <v>140</v>
      </c>
      <c r="C27" s="235"/>
      <c r="D27" s="235"/>
      <c r="E27" s="235"/>
      <c r="F27" s="235"/>
    </row>
    <row r="28" spans="1:6" x14ac:dyDescent="0.25">
      <c r="A28" s="314">
        <v>315</v>
      </c>
      <c r="B28" s="123" t="s">
        <v>141</v>
      </c>
      <c r="C28" s="235"/>
      <c r="D28" s="235"/>
      <c r="E28" s="235"/>
      <c r="F28" s="235"/>
    </row>
    <row r="31" spans="1:6" ht="30.75" customHeight="1" x14ac:dyDescent="0.25">
      <c r="B31" s="471" t="s">
        <v>1338</v>
      </c>
      <c r="C31" s="471"/>
      <c r="D31" s="471"/>
      <c r="E31" s="471"/>
      <c r="F31" s="471"/>
    </row>
  </sheetData>
  <mergeCells count="2">
    <mergeCell ref="A3:F3"/>
    <mergeCell ref="B31:F31"/>
  </mergeCells>
  <printOptions horizontalCentered="1"/>
  <pageMargins left="0.45" right="0.25" top="0.3" bottom="0.3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5"/>
  <sheetViews>
    <sheetView workbookViewId="0">
      <selection activeCell="A9" sqref="A9"/>
    </sheetView>
  </sheetViews>
  <sheetFormatPr defaultColWidth="9" defaultRowHeight="15" x14ac:dyDescent="0.25"/>
  <cols>
    <col min="1" max="1" width="9" style="109"/>
    <col min="2" max="2" width="53.42578125" style="110" customWidth="1"/>
    <col min="3" max="6" width="12.7109375" style="110" customWidth="1"/>
    <col min="7" max="16384" width="9" style="110"/>
  </cols>
  <sheetData>
    <row r="1" spans="1:6" x14ac:dyDescent="0.25">
      <c r="F1" s="136" t="s">
        <v>1172</v>
      </c>
    </row>
    <row r="3" spans="1:6" x14ac:dyDescent="0.25">
      <c r="A3" s="470" t="s">
        <v>1171</v>
      </c>
      <c r="B3" s="470"/>
      <c r="C3" s="470"/>
      <c r="D3" s="470"/>
      <c r="E3" s="470"/>
      <c r="F3" s="470"/>
    </row>
    <row r="4" spans="1:6" x14ac:dyDescent="0.25">
      <c r="A4" s="219"/>
      <c r="B4" s="219"/>
      <c r="C4" s="219"/>
      <c r="D4" s="219"/>
      <c r="E4" s="219"/>
      <c r="F4" s="219"/>
    </row>
    <row r="5" spans="1:6" x14ac:dyDescent="0.25">
      <c r="F5" s="111" t="s">
        <v>921</v>
      </c>
    </row>
    <row r="6" spans="1:6" x14ac:dyDescent="0.25">
      <c r="F6" s="111"/>
    </row>
    <row r="7" spans="1:6" ht="42.75" x14ac:dyDescent="0.25">
      <c r="A7" s="220" t="s">
        <v>11</v>
      </c>
      <c r="B7" s="220" t="s">
        <v>12</v>
      </c>
      <c r="C7" s="220" t="s">
        <v>49</v>
      </c>
      <c r="D7" s="220" t="s">
        <v>922</v>
      </c>
      <c r="E7" s="220" t="s">
        <v>923</v>
      </c>
      <c r="F7" s="220" t="s">
        <v>50</v>
      </c>
    </row>
    <row r="8" spans="1:6" x14ac:dyDescent="0.25">
      <c r="A8" s="297">
        <v>32</v>
      </c>
      <c r="B8" s="118" t="s">
        <v>143</v>
      </c>
      <c r="C8" s="119">
        <f>SUM(C9)</f>
        <v>0</v>
      </c>
      <c r="D8" s="119">
        <f t="shared" ref="D8:F8" si="0">SUM(D9)</f>
        <v>0</v>
      </c>
      <c r="E8" s="119">
        <f t="shared" si="0"/>
        <v>0</v>
      </c>
      <c r="F8" s="119">
        <f t="shared" si="0"/>
        <v>0</v>
      </c>
    </row>
    <row r="9" spans="1:6" x14ac:dyDescent="0.25">
      <c r="A9" s="297">
        <v>321</v>
      </c>
      <c r="B9" s="118" t="s">
        <v>144</v>
      </c>
      <c r="C9" s="119">
        <f>SUM(C10:C11)</f>
        <v>0</v>
      </c>
      <c r="D9" s="119">
        <f t="shared" ref="D9:F9" si="1">SUM(D10:D11)</f>
        <v>0</v>
      </c>
      <c r="E9" s="119">
        <f t="shared" si="1"/>
        <v>0</v>
      </c>
      <c r="F9" s="119">
        <f t="shared" si="1"/>
        <v>0</v>
      </c>
    </row>
    <row r="10" spans="1:6" x14ac:dyDescent="0.25">
      <c r="A10" s="298">
        <v>32110</v>
      </c>
      <c r="B10" s="121" t="s">
        <v>128</v>
      </c>
      <c r="C10" s="122"/>
      <c r="D10" s="116"/>
      <c r="E10" s="116"/>
      <c r="F10" s="122"/>
    </row>
    <row r="11" spans="1:6" x14ac:dyDescent="0.25">
      <c r="A11" s="298">
        <v>32120</v>
      </c>
      <c r="B11" s="121" t="s">
        <v>129</v>
      </c>
      <c r="C11" s="122"/>
      <c r="D11" s="116"/>
      <c r="E11" s="116"/>
      <c r="F11" s="122"/>
    </row>
    <row r="15" spans="1:6" ht="37.5" customHeight="1" x14ac:dyDescent="0.25">
      <c r="B15" s="471" t="s">
        <v>1347</v>
      </c>
      <c r="C15" s="471"/>
      <c r="D15" s="471"/>
      <c r="E15" s="471"/>
      <c r="F15" s="471"/>
    </row>
  </sheetData>
  <mergeCells count="2">
    <mergeCell ref="A3:F3"/>
    <mergeCell ref="B15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4"/>
  <sheetViews>
    <sheetView workbookViewId="0">
      <selection activeCell="C37" sqref="C37"/>
    </sheetView>
  </sheetViews>
  <sheetFormatPr defaultColWidth="9" defaultRowHeight="15" x14ac:dyDescent="0.25"/>
  <cols>
    <col min="1" max="1" width="8.5703125" style="110" customWidth="1"/>
    <col min="2" max="2" width="65.85546875" style="110" bestFit="1" customWidth="1"/>
    <col min="3" max="6" width="18.5703125" style="110" customWidth="1"/>
    <col min="7" max="16384" width="9" style="110"/>
  </cols>
  <sheetData>
    <row r="1" spans="1:6" x14ac:dyDescent="0.25">
      <c r="A1" s="109"/>
      <c r="F1" s="136" t="s">
        <v>1177</v>
      </c>
    </row>
    <row r="2" spans="1:6" x14ac:dyDescent="0.25">
      <c r="A2" s="109"/>
    </row>
    <row r="3" spans="1:6" x14ac:dyDescent="0.25">
      <c r="A3" s="470" t="s">
        <v>773</v>
      </c>
      <c r="B3" s="470"/>
      <c r="C3" s="470"/>
      <c r="D3" s="470"/>
      <c r="E3" s="470"/>
      <c r="F3" s="470"/>
    </row>
    <row r="4" spans="1:6" x14ac:dyDescent="0.25">
      <c r="A4" s="82"/>
      <c r="B4" s="82"/>
      <c r="C4" s="82"/>
      <c r="D4" s="82"/>
      <c r="E4" s="82"/>
      <c r="F4" s="82"/>
    </row>
    <row r="5" spans="1:6" x14ac:dyDescent="0.25">
      <c r="A5" s="109"/>
      <c r="F5" s="111" t="s">
        <v>921</v>
      </c>
    </row>
    <row r="6" spans="1:6" x14ac:dyDescent="0.25">
      <c r="A6" s="109"/>
    </row>
    <row r="7" spans="1:6" ht="28.5" x14ac:dyDescent="0.25">
      <c r="A7" s="112" t="s">
        <v>11</v>
      </c>
      <c r="B7" s="112" t="s">
        <v>12</v>
      </c>
      <c r="C7" s="112" t="s">
        <v>49</v>
      </c>
      <c r="D7" s="112" t="s">
        <v>922</v>
      </c>
      <c r="E7" s="112" t="s">
        <v>923</v>
      </c>
      <c r="F7" s="112" t="s">
        <v>50</v>
      </c>
    </row>
    <row r="8" spans="1:6" x14ac:dyDescent="0.25">
      <c r="A8" s="315">
        <v>33</v>
      </c>
      <c r="B8" s="127" t="s">
        <v>1174</v>
      </c>
      <c r="C8" s="128">
        <f>C9+C10+C11+C12+C13+C14+C15+C31</f>
        <v>180354811.93000001</v>
      </c>
      <c r="D8" s="128">
        <f>D9+D10+D11+D12+D13+D14+D15+D31</f>
        <v>5922281757.0799999</v>
      </c>
      <c r="E8" s="128">
        <f>E9+E10+E11+E12+E13+E14+E15+E31</f>
        <v>5394890166.6599998</v>
      </c>
      <c r="F8" s="128">
        <f t="shared" ref="F8" si="0">F9+F10+F11+F12+F13+F14+F15+F31</f>
        <v>707746402.34999955</v>
      </c>
    </row>
    <row r="9" spans="1:6" x14ac:dyDescent="0.25">
      <c r="A9" s="316">
        <v>33100</v>
      </c>
      <c r="B9" s="133" t="s">
        <v>147</v>
      </c>
      <c r="C9" s="134">
        <v>22879762.899999999</v>
      </c>
      <c r="D9" s="134">
        <v>129213667.95</v>
      </c>
      <c r="E9" s="134">
        <v>151349925.59</v>
      </c>
      <c r="F9" s="134">
        <v>743505.26</v>
      </c>
    </row>
    <row r="10" spans="1:6" x14ac:dyDescent="0.25">
      <c r="A10" s="316">
        <v>33200</v>
      </c>
      <c r="B10" s="133" t="s">
        <v>148</v>
      </c>
      <c r="C10" s="134">
        <v>574594</v>
      </c>
      <c r="D10" s="134">
        <v>574594</v>
      </c>
      <c r="E10" s="134">
        <v>574594</v>
      </c>
      <c r="F10" s="134">
        <v>574594</v>
      </c>
    </row>
    <row r="11" spans="1:6" x14ac:dyDescent="0.25">
      <c r="A11" s="316">
        <v>33300</v>
      </c>
      <c r="B11" s="133" t="s">
        <v>149</v>
      </c>
      <c r="C11" s="134">
        <v>47148590.490000002</v>
      </c>
      <c r="D11" s="134">
        <v>198727253.38999999</v>
      </c>
      <c r="E11" s="134">
        <v>231253020.49000001</v>
      </c>
      <c r="F11" s="134">
        <f>C11+D11-E11</f>
        <v>14622823.389999986</v>
      </c>
    </row>
    <row r="12" spans="1:6" x14ac:dyDescent="0.25">
      <c r="A12" s="316">
        <v>33400</v>
      </c>
      <c r="B12" s="133" t="s">
        <v>150</v>
      </c>
      <c r="C12" s="134"/>
      <c r="D12" s="134"/>
      <c r="E12" s="134"/>
      <c r="F12" s="134">
        <f t="shared" ref="F12:F14" si="1">C12+D12-E12</f>
        <v>0</v>
      </c>
    </row>
    <row r="13" spans="1:6" x14ac:dyDescent="0.25">
      <c r="A13" s="132">
        <v>33401</v>
      </c>
      <c r="B13" s="133" t="s">
        <v>757</v>
      </c>
      <c r="C13" s="134"/>
      <c r="D13" s="134"/>
      <c r="E13" s="134"/>
      <c r="F13" s="134">
        <f t="shared" si="1"/>
        <v>0</v>
      </c>
    </row>
    <row r="14" spans="1:6" x14ac:dyDescent="0.25">
      <c r="A14" s="132">
        <v>33402</v>
      </c>
      <c r="B14" s="133" t="s">
        <v>1175</v>
      </c>
      <c r="C14" s="134"/>
      <c r="D14" s="134">
        <v>3315384.17</v>
      </c>
      <c r="E14" s="134">
        <v>1347991</v>
      </c>
      <c r="F14" s="134">
        <f t="shared" si="1"/>
        <v>1967393.17</v>
      </c>
    </row>
    <row r="15" spans="1:6" x14ac:dyDescent="0.25">
      <c r="A15" s="315">
        <v>335</v>
      </c>
      <c r="B15" s="127" t="s">
        <v>1176</v>
      </c>
      <c r="C15" s="129">
        <f>C16+C30</f>
        <v>95008946.539999992</v>
      </c>
      <c r="D15" s="129">
        <f t="shared" ref="D15:F15" si="2">D16+D30</f>
        <v>5590450857.5699997</v>
      </c>
      <c r="E15" s="129">
        <f t="shared" si="2"/>
        <v>4995621717.5799999</v>
      </c>
      <c r="F15" s="129">
        <f t="shared" si="2"/>
        <v>689838086.52999961</v>
      </c>
    </row>
    <row r="16" spans="1:6" x14ac:dyDescent="0.25">
      <c r="A16" s="315">
        <v>33510</v>
      </c>
      <c r="B16" s="127" t="s">
        <v>152</v>
      </c>
      <c r="C16" s="129">
        <f>SUM(C17:C29)</f>
        <v>48348612.539999999</v>
      </c>
      <c r="D16" s="129">
        <f t="shared" ref="D16:F16" si="3">SUM(D17:D29)</f>
        <v>5421234466.0699997</v>
      </c>
      <c r="E16" s="129">
        <f t="shared" si="3"/>
        <v>4828580141.1700001</v>
      </c>
      <c r="F16" s="129">
        <f t="shared" si="3"/>
        <v>641002937.43999958</v>
      </c>
    </row>
    <row r="17" spans="1:6" x14ac:dyDescent="0.25">
      <c r="A17" s="316">
        <v>335101</v>
      </c>
      <c r="B17" s="135" t="s">
        <v>677</v>
      </c>
      <c r="C17" s="134"/>
      <c r="D17" s="134"/>
      <c r="E17" s="134"/>
      <c r="F17" s="134"/>
    </row>
    <row r="18" spans="1:6" x14ac:dyDescent="0.25">
      <c r="A18" s="316">
        <v>335102</v>
      </c>
      <c r="B18" s="135" t="s">
        <v>678</v>
      </c>
      <c r="C18" s="134"/>
      <c r="D18" s="134"/>
      <c r="E18" s="134"/>
      <c r="F18" s="134"/>
    </row>
    <row r="19" spans="1:6" x14ac:dyDescent="0.25">
      <c r="A19" s="316">
        <v>335103</v>
      </c>
      <c r="B19" s="135" t="s">
        <v>679</v>
      </c>
      <c r="C19" s="134"/>
      <c r="D19" s="134"/>
      <c r="E19" s="134"/>
      <c r="F19" s="134"/>
    </row>
    <row r="20" spans="1:6" x14ac:dyDescent="0.25">
      <c r="A20" s="316">
        <v>335104</v>
      </c>
      <c r="B20" s="135" t="s">
        <v>680</v>
      </c>
      <c r="C20" s="134"/>
      <c r="D20" s="134"/>
      <c r="E20" s="134"/>
      <c r="F20" s="134"/>
    </row>
    <row r="21" spans="1:6" x14ac:dyDescent="0.25">
      <c r="A21" s="316">
        <v>335105</v>
      </c>
      <c r="B21" s="135" t="s">
        <v>681</v>
      </c>
      <c r="C21" s="134"/>
      <c r="D21" s="134"/>
      <c r="E21" s="134"/>
      <c r="F21" s="134"/>
    </row>
    <row r="22" spans="1:6" x14ac:dyDescent="0.25">
      <c r="A22" s="316">
        <v>335106</v>
      </c>
      <c r="B22" s="135" t="s">
        <v>682</v>
      </c>
      <c r="C22" s="134"/>
      <c r="D22" s="134"/>
      <c r="E22" s="134"/>
      <c r="F22" s="134"/>
    </row>
    <row r="23" spans="1:6" x14ac:dyDescent="0.25">
      <c r="A23" s="316">
        <v>335107</v>
      </c>
      <c r="B23" s="135" t="s">
        <v>683</v>
      </c>
      <c r="C23" s="134"/>
      <c r="D23" s="134"/>
      <c r="E23" s="134"/>
      <c r="F23" s="134"/>
    </row>
    <row r="24" spans="1:6" x14ac:dyDescent="0.25">
      <c r="A24" s="316">
        <v>335108</v>
      </c>
      <c r="B24" s="135" t="s">
        <v>684</v>
      </c>
      <c r="C24" s="134"/>
      <c r="D24" s="134"/>
      <c r="E24" s="134"/>
      <c r="F24" s="134"/>
    </row>
    <row r="25" spans="1:6" x14ac:dyDescent="0.25">
      <c r="A25" s="316">
        <v>335109</v>
      </c>
      <c r="B25" s="135" t="s">
        <v>685</v>
      </c>
      <c r="C25" s="134"/>
      <c r="D25" s="134"/>
      <c r="E25" s="134"/>
      <c r="F25" s="134"/>
    </row>
    <row r="26" spans="1:6" x14ac:dyDescent="0.25">
      <c r="A26" s="316">
        <v>335110</v>
      </c>
      <c r="B26" s="135" t="s">
        <v>686</v>
      </c>
      <c r="C26" s="134"/>
      <c r="D26" s="134"/>
      <c r="E26" s="134"/>
      <c r="F26" s="134"/>
    </row>
    <row r="27" spans="1:6" x14ac:dyDescent="0.25">
      <c r="A27" s="316">
        <v>335111</v>
      </c>
      <c r="B27" s="135" t="s">
        <v>687</v>
      </c>
      <c r="C27" s="134"/>
      <c r="D27" s="134"/>
      <c r="E27" s="134"/>
      <c r="F27" s="134"/>
    </row>
    <row r="28" spans="1:6" x14ac:dyDescent="0.25">
      <c r="A28" s="316">
        <v>335112</v>
      </c>
      <c r="B28" s="135" t="s">
        <v>688</v>
      </c>
      <c r="C28" s="134"/>
      <c r="D28" s="134"/>
      <c r="E28" s="134"/>
      <c r="F28" s="134"/>
    </row>
    <row r="29" spans="1:6" x14ac:dyDescent="0.25">
      <c r="A29" s="316">
        <v>335113</v>
      </c>
      <c r="B29" s="135" t="s">
        <v>689</v>
      </c>
      <c r="C29" s="134">
        <v>48348612.539999999</v>
      </c>
      <c r="D29" s="134">
        <v>5421234466.0699997</v>
      </c>
      <c r="E29" s="134">
        <v>4828580141.1700001</v>
      </c>
      <c r="F29" s="134">
        <f>C29+D29-E29</f>
        <v>641002937.43999958</v>
      </c>
    </row>
    <row r="30" spans="1:6" x14ac:dyDescent="0.25">
      <c r="A30" s="317">
        <v>33520</v>
      </c>
      <c r="B30" s="236" t="s">
        <v>153</v>
      </c>
      <c r="C30" s="134">
        <v>46660334</v>
      </c>
      <c r="D30" s="134">
        <v>169216391.5</v>
      </c>
      <c r="E30" s="134">
        <v>167041576.41</v>
      </c>
      <c r="F30" s="134">
        <f>C30+D30-E30</f>
        <v>48835149.090000004</v>
      </c>
    </row>
    <row r="31" spans="1:6" x14ac:dyDescent="0.25">
      <c r="A31" s="315">
        <v>336</v>
      </c>
      <c r="B31" s="127" t="s">
        <v>154</v>
      </c>
      <c r="C31" s="129">
        <f>C32+C38</f>
        <v>14742918</v>
      </c>
      <c r="D31" s="129">
        <f t="shared" ref="D31:F31" si="4">D32+D38</f>
        <v>0</v>
      </c>
      <c r="E31" s="129">
        <f t="shared" si="4"/>
        <v>14742918</v>
      </c>
      <c r="F31" s="129">
        <f t="shared" si="4"/>
        <v>0</v>
      </c>
    </row>
    <row r="32" spans="1:6" x14ac:dyDescent="0.25">
      <c r="A32" s="315">
        <v>3361</v>
      </c>
      <c r="B32" s="127" t="s">
        <v>155</v>
      </c>
      <c r="C32" s="129">
        <f>SUM(C33:C37)</f>
        <v>14742918</v>
      </c>
      <c r="D32" s="129">
        <f t="shared" ref="D32:F32" si="5">SUM(D33:D37)</f>
        <v>0</v>
      </c>
      <c r="E32" s="129">
        <f t="shared" si="5"/>
        <v>14742918</v>
      </c>
      <c r="F32" s="129">
        <f t="shared" si="5"/>
        <v>0</v>
      </c>
    </row>
    <row r="33" spans="1:6" x14ac:dyDescent="0.25">
      <c r="A33" s="316">
        <v>33611</v>
      </c>
      <c r="B33" s="133" t="s">
        <v>156</v>
      </c>
      <c r="C33" s="134">
        <v>14742918</v>
      </c>
      <c r="D33" s="134"/>
      <c r="E33" s="134">
        <v>14742918</v>
      </c>
      <c r="F33" s="134"/>
    </row>
    <row r="34" spans="1:6" x14ac:dyDescent="0.25">
      <c r="A34" s="316">
        <v>33612</v>
      </c>
      <c r="B34" s="133" t="s">
        <v>157</v>
      </c>
      <c r="C34" s="134"/>
      <c r="D34" s="134"/>
      <c r="E34" s="134"/>
      <c r="F34" s="134"/>
    </row>
    <row r="35" spans="1:6" x14ac:dyDescent="0.25">
      <c r="A35" s="316">
        <v>33613</v>
      </c>
      <c r="B35" s="133" t="s">
        <v>158</v>
      </c>
      <c r="C35" s="134"/>
      <c r="D35" s="134"/>
      <c r="E35" s="134"/>
      <c r="F35" s="134"/>
    </row>
    <row r="36" spans="1:6" x14ac:dyDescent="0.25">
      <c r="A36" s="316">
        <v>33614</v>
      </c>
      <c r="B36" s="133" t="s">
        <v>159</v>
      </c>
      <c r="C36" s="134"/>
      <c r="D36" s="134"/>
      <c r="E36" s="134"/>
      <c r="F36" s="134"/>
    </row>
    <row r="37" spans="1:6" x14ac:dyDescent="0.25">
      <c r="A37" s="316">
        <v>33615</v>
      </c>
      <c r="B37" s="133" t="s">
        <v>160</v>
      </c>
      <c r="C37" s="134"/>
      <c r="D37" s="134"/>
      <c r="E37" s="134"/>
      <c r="F37" s="134"/>
    </row>
    <row r="38" spans="1:6" x14ac:dyDescent="0.25">
      <c r="A38" s="315">
        <v>3362</v>
      </c>
      <c r="B38" s="127" t="s">
        <v>161</v>
      </c>
      <c r="C38" s="129">
        <f>SUM(C39:C41)</f>
        <v>0</v>
      </c>
      <c r="D38" s="129">
        <f t="shared" ref="D38:F38" si="6">SUM(D39:D41)</f>
        <v>0</v>
      </c>
      <c r="E38" s="129">
        <f t="shared" si="6"/>
        <v>0</v>
      </c>
      <c r="F38" s="129">
        <f t="shared" si="6"/>
        <v>0</v>
      </c>
    </row>
    <row r="39" spans="1:6" x14ac:dyDescent="0.25">
      <c r="A39" s="316">
        <v>33621</v>
      </c>
      <c r="B39" s="133" t="s">
        <v>156</v>
      </c>
      <c r="C39" s="134"/>
      <c r="D39" s="134"/>
      <c r="E39" s="134"/>
      <c r="F39" s="134"/>
    </row>
    <row r="40" spans="1:6" x14ac:dyDescent="0.25">
      <c r="A40" s="316">
        <v>33622</v>
      </c>
      <c r="B40" s="133" t="s">
        <v>159</v>
      </c>
      <c r="C40" s="134"/>
      <c r="D40" s="134"/>
      <c r="E40" s="134"/>
      <c r="F40" s="134"/>
    </row>
    <row r="41" spans="1:6" x14ac:dyDescent="0.25">
      <c r="A41" s="316">
        <v>33623</v>
      </c>
      <c r="B41" s="133" t="s">
        <v>160</v>
      </c>
      <c r="C41" s="134"/>
      <c r="D41" s="134"/>
      <c r="E41" s="134"/>
      <c r="F41" s="134"/>
    </row>
    <row r="44" spans="1:6" ht="33" customHeight="1" x14ac:dyDescent="0.25">
      <c r="B44" s="471" t="s">
        <v>1339</v>
      </c>
      <c r="C44" s="471"/>
      <c r="D44" s="471"/>
      <c r="E44" s="471"/>
      <c r="F44" s="471"/>
    </row>
  </sheetData>
  <mergeCells count="2">
    <mergeCell ref="A3:F3"/>
    <mergeCell ref="B44:F44"/>
  </mergeCells>
  <pageMargins left="0.25" right="0.25" top="0.32" bottom="0.22" header="0.3" footer="0.3"/>
  <pageSetup paperSize="9" scale="6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22"/>
  <sheetViews>
    <sheetView workbookViewId="0">
      <selection activeCell="A15" sqref="A15"/>
    </sheetView>
  </sheetViews>
  <sheetFormatPr defaultRowHeight="15" x14ac:dyDescent="0.25"/>
  <cols>
    <col min="1" max="1" width="9.85546875" customWidth="1"/>
    <col min="2" max="2" width="63.85546875" customWidth="1"/>
    <col min="3" max="6" width="14.140625" customWidth="1"/>
  </cols>
  <sheetData>
    <row r="1" spans="1:6" x14ac:dyDescent="0.25">
      <c r="A1" s="109"/>
      <c r="B1" s="110"/>
      <c r="C1" s="110"/>
      <c r="D1" s="110"/>
      <c r="E1" s="110"/>
      <c r="F1" s="136" t="s">
        <v>1178</v>
      </c>
    </row>
    <row r="2" spans="1:6" x14ac:dyDescent="0.25">
      <c r="A2" s="109"/>
      <c r="B2" s="110"/>
      <c r="C2" s="110"/>
      <c r="D2" s="110"/>
      <c r="E2" s="110"/>
      <c r="F2" s="110"/>
    </row>
    <row r="3" spans="1:6" x14ac:dyDescent="0.25">
      <c r="A3" s="470" t="s">
        <v>1342</v>
      </c>
      <c r="B3" s="470"/>
      <c r="C3" s="470"/>
      <c r="D3" s="470"/>
      <c r="E3" s="470"/>
      <c r="F3" s="470"/>
    </row>
    <row r="4" spans="1:6" x14ac:dyDescent="0.25">
      <c r="A4" s="82"/>
      <c r="B4" s="82"/>
      <c r="C4" s="82"/>
      <c r="D4" s="82"/>
      <c r="E4" s="82"/>
      <c r="F4" s="82"/>
    </row>
    <row r="5" spans="1:6" x14ac:dyDescent="0.25">
      <c r="A5" s="109"/>
      <c r="B5" s="110"/>
      <c r="C5" s="110"/>
      <c r="D5" s="110"/>
      <c r="E5" s="110"/>
      <c r="F5" s="111" t="s">
        <v>921</v>
      </c>
    </row>
    <row r="6" spans="1:6" x14ac:dyDescent="0.25">
      <c r="A6" s="109"/>
      <c r="B6" s="110"/>
      <c r="C6" s="110"/>
      <c r="D6" s="110"/>
      <c r="E6" s="110"/>
      <c r="F6" s="110"/>
    </row>
    <row r="7" spans="1:6" ht="47.25" customHeight="1" x14ac:dyDescent="0.25">
      <c r="A7" s="112" t="s">
        <v>11</v>
      </c>
      <c r="B7" s="112" t="s">
        <v>12</v>
      </c>
      <c r="C7" s="112" t="s">
        <v>49</v>
      </c>
      <c r="D7" s="112" t="s">
        <v>922</v>
      </c>
      <c r="E7" s="112" t="s">
        <v>923</v>
      </c>
      <c r="F7" s="112" t="s">
        <v>50</v>
      </c>
    </row>
    <row r="8" spans="1:6" x14ac:dyDescent="0.25">
      <c r="A8" s="117">
        <v>34</v>
      </c>
      <c r="B8" s="118" t="s">
        <v>163</v>
      </c>
      <c r="C8" s="119">
        <f>SUM(C9:C15)</f>
        <v>0</v>
      </c>
      <c r="D8" s="119">
        <f t="shared" ref="D8:F8" si="0">SUM(D9:D15)</f>
        <v>0</v>
      </c>
      <c r="E8" s="119">
        <f t="shared" si="0"/>
        <v>0</v>
      </c>
      <c r="F8" s="119">
        <f t="shared" si="0"/>
        <v>0</v>
      </c>
    </row>
    <row r="9" spans="1:6" x14ac:dyDescent="0.25">
      <c r="A9" s="298">
        <v>34100</v>
      </c>
      <c r="B9" s="121" t="s">
        <v>164</v>
      </c>
      <c r="C9" s="122"/>
      <c r="D9" s="122"/>
      <c r="E9" s="122"/>
      <c r="F9" s="122"/>
    </row>
    <row r="10" spans="1:6" x14ac:dyDescent="0.25">
      <c r="A10" s="298">
        <v>34200</v>
      </c>
      <c r="B10" s="121" t="s">
        <v>165</v>
      </c>
      <c r="C10" s="122"/>
      <c r="D10" s="122"/>
      <c r="E10" s="122"/>
      <c r="F10" s="122"/>
    </row>
    <row r="11" spans="1:6" x14ac:dyDescent="0.25">
      <c r="A11" s="298">
        <v>34300</v>
      </c>
      <c r="B11" s="121" t="s">
        <v>166</v>
      </c>
      <c r="C11" s="122"/>
      <c r="D11" s="122"/>
      <c r="E11" s="122"/>
      <c r="F11" s="122"/>
    </row>
    <row r="12" spans="1:6" x14ac:dyDescent="0.25">
      <c r="A12" s="298">
        <v>34400</v>
      </c>
      <c r="B12" s="121" t="s">
        <v>167</v>
      </c>
      <c r="C12" s="122"/>
      <c r="D12" s="122"/>
      <c r="E12" s="122"/>
      <c r="F12" s="122"/>
    </row>
    <row r="13" spans="1:6" x14ac:dyDescent="0.25">
      <c r="A13" s="298">
        <v>34500</v>
      </c>
      <c r="B13" s="121" t="s">
        <v>168</v>
      </c>
      <c r="C13" s="122"/>
      <c r="D13" s="122"/>
      <c r="E13" s="122"/>
      <c r="F13" s="122"/>
    </row>
    <row r="14" spans="1:6" x14ac:dyDescent="0.25">
      <c r="A14" s="298">
        <v>34600</v>
      </c>
      <c r="B14" s="121" t="s">
        <v>169</v>
      </c>
      <c r="C14" s="122"/>
      <c r="D14" s="122"/>
      <c r="E14" s="122"/>
      <c r="F14" s="122"/>
    </row>
    <row r="15" spans="1:6" x14ac:dyDescent="0.25">
      <c r="A15" s="297">
        <v>3471</v>
      </c>
      <c r="B15" s="118" t="s">
        <v>170</v>
      </c>
      <c r="C15" s="119">
        <f>SUM(C16:C19)</f>
        <v>0</v>
      </c>
      <c r="D15" s="119">
        <f t="shared" ref="D15:F15" si="1">SUM(D16:D19)</f>
        <v>0</v>
      </c>
      <c r="E15" s="119">
        <f t="shared" si="1"/>
        <v>0</v>
      </c>
      <c r="F15" s="119">
        <f t="shared" si="1"/>
        <v>0</v>
      </c>
    </row>
    <row r="16" spans="1:6" x14ac:dyDescent="0.25">
      <c r="A16" s="298">
        <v>34711</v>
      </c>
      <c r="B16" s="121" t="s">
        <v>171</v>
      </c>
      <c r="C16" s="122"/>
      <c r="D16" s="122"/>
      <c r="E16" s="122"/>
      <c r="F16" s="122"/>
    </row>
    <row r="17" spans="1:6" x14ac:dyDescent="0.25">
      <c r="A17" s="298">
        <v>34712</v>
      </c>
      <c r="B17" s="121" t="s">
        <v>172</v>
      </c>
      <c r="C17" s="122"/>
      <c r="D17" s="122"/>
      <c r="E17" s="122"/>
      <c r="F17" s="122"/>
    </row>
    <row r="18" spans="1:6" x14ac:dyDescent="0.25">
      <c r="A18" s="298">
        <v>34713</v>
      </c>
      <c r="B18" s="121" t="s">
        <v>173</v>
      </c>
      <c r="C18" s="122"/>
      <c r="D18" s="122"/>
      <c r="E18" s="122"/>
      <c r="F18" s="122"/>
    </row>
    <row r="19" spans="1:6" x14ac:dyDescent="0.25">
      <c r="A19" s="298">
        <v>34714</v>
      </c>
      <c r="B19" s="121" t="s">
        <v>174</v>
      </c>
      <c r="C19" s="122"/>
      <c r="D19" s="122"/>
      <c r="E19" s="122"/>
      <c r="F19" s="122"/>
    </row>
    <row r="22" spans="1:6" ht="33.75" customHeight="1" x14ac:dyDescent="0.25">
      <c r="B22" s="471" t="s">
        <v>1343</v>
      </c>
      <c r="C22" s="471"/>
      <c r="D22" s="471"/>
      <c r="E22" s="471"/>
      <c r="F22" s="471"/>
    </row>
  </sheetData>
  <mergeCells count="2">
    <mergeCell ref="A3:F3"/>
    <mergeCell ref="B22:F22"/>
  </mergeCells>
  <pageMargins left="0.25" right="0.25" top="0.34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Batsaikhanj</cp:lastModifiedBy>
  <cp:lastPrinted>2017-03-16T09:51:37Z</cp:lastPrinted>
  <dcterms:created xsi:type="dcterms:W3CDTF">2014-11-25T02:06:10Z</dcterms:created>
  <dcterms:modified xsi:type="dcterms:W3CDTF">2017-03-24T07:07:21Z</dcterms:modified>
</cp:coreProperties>
</file>