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-105" yWindow="-105" windowWidth="23250" windowHeight="12570"/>
  </bookViews>
  <sheets>
    <sheet name="PS" sheetId="2" r:id="rId1"/>
  </sheets>
  <externalReferences>
    <externalReference r:id="rId2"/>
  </externalReferences>
  <definedNames>
    <definedName name="_xlnm._FilterDatabase" localSheetId="0" hidden="1">PS!$A$1:$AA$735</definedName>
    <definedName name="Ressources_Dépenses">[1]Feuil2!$G$8:$G$9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28" i="2" l="1"/>
  <c r="W728" i="2"/>
  <c r="V728" i="2"/>
  <c r="U728" i="2"/>
  <c r="X486" i="2"/>
  <c r="X523" i="2"/>
  <c r="X425" i="2"/>
  <c r="V422" i="2"/>
  <c r="X418" i="2"/>
  <c r="X415" i="2"/>
  <c r="V415" i="2"/>
  <c r="X412" i="2"/>
  <c r="V463" i="2"/>
  <c r="X456" i="2"/>
  <c r="W456" i="2"/>
  <c r="W96" i="2"/>
  <c r="V96" i="2"/>
  <c r="U96" i="2"/>
  <c r="X323" i="2"/>
  <c r="W323" i="2"/>
  <c r="V323" i="2"/>
  <c r="U323" i="2"/>
  <c r="U275" i="2"/>
  <c r="V504" i="2"/>
  <c r="W373" i="2"/>
  <c r="V373" i="2"/>
  <c r="X371" i="2"/>
  <c r="W371" i="2"/>
  <c r="V371" i="2"/>
  <c r="V370" i="2"/>
</calcChain>
</file>

<file path=xl/comments1.xml><?xml version="1.0" encoding="utf-8"?>
<comments xmlns="http://schemas.openxmlformats.org/spreadsheetml/2006/main">
  <authors>
    <author>Cheikh</author>
    <author>FAYE</author>
  </authors>
  <commentList>
    <comment ref="S214" authorId="0" shapeId="0">
      <text>
        <r>
          <rPr>
            <b/>
            <sz val="9"/>
            <color indexed="81"/>
            <rFont val="Tahoma"/>
            <family val="2"/>
          </rPr>
          <t>Cheikh:</t>
        </r>
        <r>
          <rPr>
            <sz val="9"/>
            <color indexed="81"/>
            <rFont val="Tahoma"/>
            <family val="2"/>
          </rPr>
          <t xml:space="preserve">
NATURE DE DEPENSE DE LA CAISSE D'AVANCE</t>
        </r>
      </text>
    </comment>
    <comment ref="A364" authorId="1" shapeId="0">
      <text>
        <r>
          <rPr>
            <b/>
            <sz val="9"/>
            <color indexed="81"/>
            <rFont val="Tahoma"/>
            <family val="2"/>
          </rPr>
          <t>FAYE: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69" authorId="1" shapeId="0">
      <text>
        <r>
          <rPr>
            <b/>
            <sz val="9"/>
            <color indexed="81"/>
            <rFont val="Tahoma"/>
            <charset val="1"/>
          </rPr>
          <t>FAYE:</t>
        </r>
        <r>
          <rPr>
            <sz val="9"/>
            <color indexed="81"/>
            <rFont val="Tahoma"/>
            <charset val="1"/>
          </rPr>
          <t xml:space="preserve">
vérifier la source de financement</t>
        </r>
      </text>
    </comment>
  </commentList>
</comments>
</file>

<file path=xl/sharedStrings.xml><?xml version="1.0" encoding="utf-8"?>
<sst xmlns="http://schemas.openxmlformats.org/spreadsheetml/2006/main" count="10829" uniqueCount="659">
  <si>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</si>
  <si>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</si>
  <si>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</si>
  <si>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</si>
  <si>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</si>
  <si>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</si>
  <si>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</si>
  <si>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</si>
  <si>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</si>
  <si>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</si>
  <si>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</si>
  <si>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</si>
  <si>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</si>
  <si>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</si>
  <si>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</si>
  <si>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</si>
  <si>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</si>
  <si>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</si>
  <si>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</si>
  <si>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</si>
  <si>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</si>
  <si>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</si>
  <si>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</si>
  <si>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</si>
  <si>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</si>
  <si>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PS</t>
  </si>
  <si>
    <t>MSAS</t>
  </si>
  <si>
    <t>ICP</t>
  </si>
  <si>
    <t>RESSOURCES</t>
  </si>
  <si>
    <t>COLLECTIVITE TERRITORIALE</t>
  </si>
  <si>
    <t>DEPENSES</t>
  </si>
  <si>
    <t>FONCTIONNEMENT</t>
  </si>
  <si>
    <t>INVESTISSEMENT</t>
  </si>
  <si>
    <t>CDS</t>
  </si>
  <si>
    <t>CARBURANT</t>
  </si>
  <si>
    <t>SLPS02</t>
  </si>
  <si>
    <t>ABDOULAYE SAGNA</t>
  </si>
  <si>
    <t>PODOR</t>
  </si>
  <si>
    <t>PS DODEL</t>
  </si>
  <si>
    <t>DODEL</t>
  </si>
  <si>
    <t>OUMAR DIOP</t>
  </si>
  <si>
    <t>OUMARLABGAR1@YAHOO,FR</t>
  </si>
  <si>
    <t>RECETTES DE LA STRUCTURE</t>
  </si>
  <si>
    <t>PAIEMENT DIRECT</t>
  </si>
  <si>
    <t>ACTION CONTRE LA FAIM</t>
  </si>
  <si>
    <t>ASSOCIATION KAWRAL DODEL</t>
  </si>
  <si>
    <t>AMBULANCE</t>
  </si>
  <si>
    <t>MUTUELLES</t>
  </si>
  <si>
    <t>GRATUITES 0-5 ANS</t>
  </si>
  <si>
    <t>REMUNERATION DES EMPLOYES</t>
  </si>
  <si>
    <t>CEREMONIE DE DEPART PERSONNEL</t>
  </si>
  <si>
    <t>ACHAT DRAPEAU</t>
  </si>
  <si>
    <t>TRANSPORT</t>
  </si>
  <si>
    <t>CHARGES EXCEPTIONNELLES</t>
  </si>
  <si>
    <t>MAINTENANCE LOGISTIQUE</t>
  </si>
  <si>
    <t>FORMATION RELAIS</t>
  </si>
  <si>
    <t>SERVICES NON SANITAIRES</t>
  </si>
  <si>
    <t>BIENS SANITAIRES</t>
  </si>
  <si>
    <t>BIENS NON SANITAIRES</t>
  </si>
  <si>
    <t>REHABILITATION</t>
  </si>
  <si>
    <t>EQUIPEMENTS MEDICAUX</t>
  </si>
  <si>
    <t>AUTRES EQUIPEMENTS</t>
  </si>
  <si>
    <t>FONCTIONNEMENTFORMATION PERSONNEL</t>
  </si>
  <si>
    <t>SLPS01</t>
  </si>
  <si>
    <t>MOUSSA TOUMBOU</t>
  </si>
  <si>
    <t>RICHARD-TOLL</t>
  </si>
  <si>
    <t>PS NDOMBO ALARBA</t>
  </si>
  <si>
    <t>HABY DIALLO</t>
  </si>
  <si>
    <t>SFE</t>
  </si>
  <si>
    <t>HABINACUR@YAHOO,COM</t>
  </si>
  <si>
    <t>GRATUITE 0-5 ANS</t>
  </si>
  <si>
    <t>KIT HYGIENE</t>
  </si>
  <si>
    <t>PERSONNEL PARTICULIER</t>
  </si>
  <si>
    <t>DISTRICT RICHARD-TOLL</t>
  </si>
  <si>
    <t xml:space="preserve"> </t>
  </si>
  <si>
    <t>REMUNERATION DES PROFESSIONNELS PARTICULIERS</t>
  </si>
  <si>
    <t>BIEN NON SANITAIRES</t>
  </si>
  <si>
    <t>CAS SOCIAUX</t>
  </si>
  <si>
    <t>CARBURANT LIAISON DISTRICT</t>
  </si>
  <si>
    <t>ACHAT CONNEXION INTERNET</t>
  </si>
  <si>
    <t>FORMATION DU PERSONNEL</t>
  </si>
  <si>
    <t>PRISE EN CHARGE DES SOINS DU PERSONNEL</t>
  </si>
  <si>
    <t>ACHAT MEDICAMENTS</t>
  </si>
  <si>
    <t>SLPS10</t>
  </si>
  <si>
    <t>OUSSEYNOU B</t>
  </si>
  <si>
    <t>PETE</t>
  </si>
  <si>
    <t>PS DIOUDE DIABE</t>
  </si>
  <si>
    <t>DIOUDE DIABE</t>
  </si>
  <si>
    <t>mamadou-samb1984@gmail,com</t>
  </si>
  <si>
    <t>RECETTE DE LA STRUCTURE</t>
  </si>
  <si>
    <t>PAIEMENT DIRECTS</t>
  </si>
  <si>
    <t>MUTUELLE</t>
  </si>
  <si>
    <t>GRATUITE 0 - 5ANS</t>
  </si>
  <si>
    <t>REMUNERATION EMPLOYES</t>
  </si>
  <si>
    <t>BIEN SANITAIRES</t>
  </si>
  <si>
    <t>CONSTRUCTION ET REHABILITATION</t>
  </si>
  <si>
    <t>EQUIPËMENT MEDICAUX</t>
  </si>
  <si>
    <t>SOINS DE SANTE EMPLOYES</t>
  </si>
  <si>
    <t>LGSC17</t>
  </si>
  <si>
    <t>MODIANE NIANG</t>
  </si>
  <si>
    <t>LINGUERE</t>
  </si>
  <si>
    <t>BASE AERIENNE DODJI</t>
  </si>
  <si>
    <t>MINISTERE DES FORCES ARMEES</t>
  </si>
  <si>
    <t>DODJI</t>
  </si>
  <si>
    <t>BABA LY</t>
  </si>
  <si>
    <t>MAJOR</t>
  </si>
  <si>
    <t>SERVICE NON SANITAIRE</t>
  </si>
  <si>
    <t>SERVICE SANITAIRES</t>
  </si>
  <si>
    <t>MATERIEL DE TRANSPORT</t>
  </si>
  <si>
    <t>EQUIPEMENTS TIC</t>
  </si>
  <si>
    <t>LOGICIELS DE BASES DE DONNEES INFORMATIQUE</t>
  </si>
  <si>
    <t>FORMATION DU PERSONNEL DE SANTE</t>
  </si>
  <si>
    <t>DIVERS</t>
  </si>
  <si>
    <t>COMITE DE DEVELOPPEMENT SANITAIRE</t>
  </si>
  <si>
    <t>LGSC15</t>
  </si>
  <si>
    <t>LOUGA</t>
  </si>
  <si>
    <t>POSTE DE SANTE DIAGALY</t>
  </si>
  <si>
    <t>DIAGALY</t>
  </si>
  <si>
    <t>BITY DIOP</t>
  </si>
  <si>
    <t>SAGE FEMME</t>
  </si>
  <si>
    <t>OMG (ONG)</t>
  </si>
  <si>
    <t>PAIEMENTS DIRECTS</t>
  </si>
  <si>
    <t>SERVICES SANITAIRES</t>
  </si>
  <si>
    <t>LGSC14</t>
  </si>
  <si>
    <t>THIARGNY</t>
  </si>
  <si>
    <t>MODOU KHADY SIBY</t>
  </si>
  <si>
    <t>INFIRMIER</t>
  </si>
  <si>
    <t>SIBY.MODOU@GMAIL.COM</t>
  </si>
  <si>
    <t>STRATEGIE AVANCEES</t>
  </si>
  <si>
    <t>CAISSE D'AVANCE</t>
  </si>
  <si>
    <t>WALY NDIAYE</t>
  </si>
  <si>
    <t>CENTRE CONSEIL ADO</t>
  </si>
  <si>
    <t>MINISTERE DE LA JEUNESSE</t>
  </si>
  <si>
    <t>CDEPS/LOUGA</t>
  </si>
  <si>
    <t>775412050/MAKHTARIEC@YAHOO.FR</t>
  </si>
  <si>
    <t>CHEIKH M MAKHTAR NDAO</t>
  </si>
  <si>
    <t>COORDONATEUR DU CCA</t>
  </si>
  <si>
    <t>NNFPA</t>
  </si>
  <si>
    <t>CNLS</t>
  </si>
  <si>
    <t>DISTRICT/LOUGA</t>
  </si>
  <si>
    <t>LGSA08</t>
  </si>
  <si>
    <t>CHEIKH TIDIANE NIANG</t>
  </si>
  <si>
    <t>PS CATHOLIQUE</t>
  </si>
  <si>
    <t>LGSA07</t>
  </si>
  <si>
    <t>PS MONTAGNE</t>
  </si>
  <si>
    <t>SLPS13</t>
  </si>
  <si>
    <t>AWA BAR</t>
  </si>
  <si>
    <t>SAINT LOUIS</t>
  </si>
  <si>
    <t>POSTE DE SANTE MBAKHANA</t>
  </si>
  <si>
    <t>MINISTERE DE LA SANTE ET DE L'ACTION SOCIALE(MSAS)</t>
  </si>
  <si>
    <t>MBARIGO</t>
  </si>
  <si>
    <t>DIOP DIEYNABA, SEYDOU DIATTA</t>
  </si>
  <si>
    <t>ICP, TRESORIER, CDS</t>
  </si>
  <si>
    <t>775069275 ; 775994339;770315141</t>
  </si>
  <si>
    <t>GDS</t>
  </si>
  <si>
    <t>GANTS</t>
  </si>
  <si>
    <t>MASK</t>
  </si>
  <si>
    <t>CAISSES EAU DE JAVEL</t>
  </si>
  <si>
    <t>CAISSES MADAR</t>
  </si>
  <si>
    <t>GEL HYDRO ALCOOLIQUE</t>
  </si>
  <si>
    <t>CAISSES SAVONS</t>
  </si>
  <si>
    <t>RENFORCEMENT CAPACITE</t>
  </si>
  <si>
    <t>BIEN SANITAIRE</t>
  </si>
  <si>
    <t>GROUPEMENT FEMININ</t>
  </si>
  <si>
    <t xml:space="preserve"> PARTICIPATIOIN ACHAT APPARELLE ECHOGRAPHIE</t>
  </si>
  <si>
    <t>FODE YOYA</t>
  </si>
  <si>
    <t>AMADOU SOW</t>
  </si>
  <si>
    <t>BIEN  NON SANITAIRE</t>
  </si>
  <si>
    <t>DEPENSES DIVERSES</t>
  </si>
  <si>
    <t>PRISE EN CHARGE SANITAIRE PERSONNEL</t>
  </si>
  <si>
    <t>BATTERIE SOLAIRE</t>
  </si>
  <si>
    <t>REGULARISATION YEGSINA</t>
  </si>
  <si>
    <t>EQUIPËMENT TIC</t>
  </si>
  <si>
    <t>SLPS06</t>
  </si>
  <si>
    <t xml:space="preserve">MOUSSA TOUMBOU </t>
  </si>
  <si>
    <t>INFIRMERIE LYCEE COFT</t>
  </si>
  <si>
    <t>MEN</t>
  </si>
  <si>
    <t>HOULEYMATOU SENE</t>
  </si>
  <si>
    <t>AIDE INF</t>
  </si>
  <si>
    <t>houleymatousene74@gmail,com</t>
  </si>
  <si>
    <t>ANCIEN ELEVES</t>
  </si>
  <si>
    <t>MEDICAMENTS</t>
  </si>
  <si>
    <t>SLPS05</t>
  </si>
  <si>
    <t>AMINITA NDIAYE</t>
  </si>
  <si>
    <t>MINISTERE DE L'ENSEIGNEMENT SUPERIEUR</t>
  </si>
  <si>
    <t>UGB</t>
  </si>
  <si>
    <t>NDEYE TOP</t>
  </si>
  <si>
    <t>DAF</t>
  </si>
  <si>
    <t>ETAT</t>
  </si>
  <si>
    <t>AMBULANCE MEDICALISEE</t>
  </si>
  <si>
    <t>SLPS08</t>
  </si>
  <si>
    <t>INFIRMERIE LYCEE A F</t>
  </si>
  <si>
    <t>KHADY BA</t>
  </si>
  <si>
    <t>PROVISEUR</t>
  </si>
  <si>
    <t>MTPS08</t>
  </si>
  <si>
    <t>DJIBUROU M GALOKO</t>
  </si>
  <si>
    <t>MATAM</t>
  </si>
  <si>
    <t>KANEL</t>
  </si>
  <si>
    <t>WAOUNDE</t>
  </si>
  <si>
    <t xml:space="preserve">WAOUNDE PUS DE L’ECOLE ELEMENTAIRE 1 </t>
  </si>
  <si>
    <t>CAMARA DRAMANE</t>
  </si>
  <si>
    <t>DEPOSITAIRE</t>
  </si>
  <si>
    <t>dramanecamara@yohoo.com</t>
  </si>
  <si>
    <t>2020 de jan- nov</t>
  </si>
  <si>
    <t>AUBULANCE</t>
  </si>
  <si>
    <t>BIENS SANITAIRE</t>
  </si>
  <si>
    <t>BIENS NON SANITAIRE</t>
  </si>
  <si>
    <t>MTPS03</t>
  </si>
  <si>
    <t>CMG OUROSSOGUI</t>
  </si>
  <si>
    <t>MFA</t>
  </si>
  <si>
    <t xml:space="preserve">CAMP MILITAIRE DE OUROSSOGUI </t>
  </si>
  <si>
    <t>postourossogui@yahoo.com</t>
  </si>
  <si>
    <t>AMATH BOURY NDAO</t>
  </si>
  <si>
    <t>DOCTEUR</t>
  </si>
  <si>
    <t>amathndao@gmail.com</t>
  </si>
  <si>
    <t>SERVICES NON SANITAIRE</t>
  </si>
  <si>
    <t>ACHATS MEDICAMENTS</t>
  </si>
  <si>
    <t>OUTIL GESTION</t>
  </si>
  <si>
    <t>MATERIEL DE TRANSPROT</t>
  </si>
  <si>
    <t>EQUIPEMENT MEDICAUX</t>
  </si>
  <si>
    <t>LOGICIEL ET BASES DE DONNES INFORMATIQUES</t>
  </si>
  <si>
    <t>MTPS01</t>
  </si>
  <si>
    <t>MAMADOU BARRY</t>
  </si>
  <si>
    <t>GOUMAL</t>
  </si>
  <si>
    <t>GOUMAL ARRONDISSEMENT DE ORKADIERE</t>
  </si>
  <si>
    <t>IBRAHIMA NIANG</t>
  </si>
  <si>
    <t>ibanian24@gmail.com</t>
  </si>
  <si>
    <t xml:space="preserve">MATRIEL </t>
  </si>
  <si>
    <t>GRATUITE 0 – 5ANS</t>
  </si>
  <si>
    <t>REMUNERATION DES PERSSIONEL PARTICULIERS</t>
  </si>
  <si>
    <t>APPUIS AU PROGRAMME ET A LA SOLIDARITE</t>
  </si>
  <si>
    <t>MTPS07</t>
  </si>
  <si>
    <t>PADALAL</t>
  </si>
  <si>
    <t>PADAL PRES DE PISTE DE DANELE MAYO</t>
  </si>
  <si>
    <t>AISSATOU DIOUF</t>
  </si>
  <si>
    <t>aissatoudiouf575@gmail.com</t>
  </si>
  <si>
    <t>ACF</t>
  </si>
  <si>
    <t>NEEMA</t>
  </si>
  <si>
    <t>ONG SUISSE</t>
  </si>
  <si>
    <t>SOMIVA</t>
  </si>
  <si>
    <t>DANDE MAYO EMERGEANT</t>
  </si>
  <si>
    <t>MASQUES EAU DE JAVEL</t>
  </si>
  <si>
    <t>EAU DE JAVEL MADAR</t>
  </si>
  <si>
    <t>MTPS06</t>
  </si>
  <si>
    <t>OUROSSGUI</t>
  </si>
  <si>
    <t>OURO SIDY PRES DE LA MOUREE</t>
  </si>
  <si>
    <t>PINGUERE M FAYE</t>
  </si>
  <si>
    <t>pinuerefaye@gmail.com</t>
  </si>
  <si>
    <t>DEUX LIT D’ACCOUCHEMENT</t>
  </si>
  <si>
    <t>ARMOIRE</t>
  </si>
  <si>
    <t xml:space="preserve">LIT D’HOSPITALISATION </t>
  </si>
  <si>
    <t>DEUX BOITE D’ACCOUCHEMENT</t>
  </si>
  <si>
    <t>SAVON ET MADAR</t>
  </si>
  <si>
    <t>BIENS SANITAIRE (MEDICAMENTS)</t>
  </si>
  <si>
    <t>CONTRUCTION PS</t>
  </si>
  <si>
    <t>MTPS02</t>
  </si>
  <si>
    <t>INSPECTEION MEDICALE DES ECOLES</t>
  </si>
  <si>
    <t>GOUREL SERIGNE RATTACHID / EX LOCAUX REGION MEDICAL</t>
  </si>
  <si>
    <t>MAMADOU NDIAYE</t>
  </si>
  <si>
    <t>COORDINATEUR</t>
  </si>
  <si>
    <t>samsamba2005@yahoo.fr</t>
  </si>
  <si>
    <t>INTERNET</t>
  </si>
  <si>
    <t>EQUIPEMENT TIC</t>
  </si>
  <si>
    <t>SLPS04</t>
  </si>
  <si>
    <t>IBRAHIMA NDONG</t>
  </si>
  <si>
    <t>CITE NIAKH SAINT LOUIS</t>
  </si>
  <si>
    <t xml:space="preserve">339617982 ,pssaintetherese@gmail.com </t>
  </si>
  <si>
    <t>D’SOUZA ANITA</t>
  </si>
  <si>
    <t>ICP / AGENT COMPTABLE</t>
  </si>
  <si>
    <t>774085229 / 777270943</t>
  </si>
  <si>
    <r>
      <rPr>
        <sz val="11"/>
        <color rgb="FF0000FF"/>
        <rFont val="Calibri"/>
        <family val="2"/>
        <charset val="1"/>
      </rPr>
      <t>sranithadsouzabs@gmail.com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etiou84@yahoo.fr</t>
    </r>
  </si>
  <si>
    <t>PROJET SANTE ENFANCE (ROME)</t>
  </si>
  <si>
    <t>ORDRE DE MALTE</t>
  </si>
  <si>
    <t xml:space="preserve">MEDICAMENTS </t>
  </si>
  <si>
    <t>MATERIEL  SANITAIRE</t>
  </si>
  <si>
    <t>DAT DEM</t>
  </si>
  <si>
    <t>MATERIEL SANITAIRE</t>
  </si>
  <si>
    <t>ANPSCC</t>
  </si>
  <si>
    <t>TELEVISION</t>
  </si>
  <si>
    <t>MATERIEL HYGIENIQUES(COID-19)</t>
  </si>
  <si>
    <t>FONDS DE CAISE</t>
  </si>
  <si>
    <t>LGSA10</t>
  </si>
  <si>
    <t>ABDOULAYE MBOJI</t>
  </si>
  <si>
    <t>POSTE DE SANTE THIERNO BACHIR TALL</t>
  </si>
  <si>
    <t>BABACAR DANFA</t>
  </si>
  <si>
    <t>KEBEMER</t>
  </si>
  <si>
    <t>NGOURANE</t>
  </si>
  <si>
    <t>SERIGNE SYLLA</t>
  </si>
  <si>
    <t>ICP / CDS</t>
  </si>
  <si>
    <t>770301868/776163689</t>
  </si>
  <si>
    <r>
      <rPr>
        <sz val="11"/>
        <color rgb="FF0000FF"/>
        <rFont val="Calibri"/>
        <family val="2"/>
        <charset val="1"/>
      </rPr>
      <t>serignesylla2020@gmail.com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ndiagamakhtar4@gmail.com</t>
    </r>
  </si>
  <si>
    <t>ASSOCIATION SYNERGIS POUR LE DEVELLOPEMENT DE NGOURANE</t>
  </si>
  <si>
    <t>PRODUITS PHYTOSANITAIRE</t>
  </si>
  <si>
    <t>DESINFECTANTS</t>
  </si>
  <si>
    <t>LGSB16</t>
  </si>
  <si>
    <t>MANDIAYE DIAW</t>
  </si>
  <si>
    <t>SAKAL</t>
  </si>
  <si>
    <t>POSTE DE SANTE MEDINA THIDOM</t>
  </si>
  <si>
    <t>MEDINA THIOLOM RETE DE L’EONA</t>
  </si>
  <si>
    <t>NDAM ABDOU DIALLO</t>
  </si>
  <si>
    <t>SERVICES SANITAIRE</t>
  </si>
  <si>
    <t>MTPS09</t>
  </si>
  <si>
    <t>ADJIRATOU SAIKOU BA</t>
  </si>
  <si>
    <t>SAPEURS POMPIERS MATAM</t>
  </si>
  <si>
    <t>MI</t>
  </si>
  <si>
    <t>QUARTIER GOUREL FACE FRIBMAL</t>
  </si>
  <si>
    <t>MAMADOU YAGHA MANE</t>
  </si>
  <si>
    <t>LIEUTNAT , COMMANDANT DE COMPAGNIE</t>
  </si>
  <si>
    <t xml:space="preserve">AUTRES  </t>
  </si>
  <si>
    <t>CADEAUX AUX EMPLOYES ET MOTIVATIONS</t>
  </si>
  <si>
    <t>INFIRMERIE UGB</t>
  </si>
  <si>
    <t>MAMADOU SAMB</t>
  </si>
  <si>
    <t>ENTRETIEN FRIGO</t>
  </si>
  <si>
    <t>BINTA M SY</t>
  </si>
  <si>
    <t>APPUI ETAT</t>
  </si>
  <si>
    <t>MAINTENANCE LOCAUX</t>
  </si>
  <si>
    <t>PRISE EN CHARGE PERSONNEL</t>
  </si>
  <si>
    <t>AUTOCLAVE</t>
  </si>
  <si>
    <t>DEUX MATERIELS AMIU</t>
  </si>
  <si>
    <t>MEDICAMENTS PF</t>
  </si>
  <si>
    <t>ASSOCIATION DES IMMIGRES</t>
  </si>
  <si>
    <t>CONSTRUCTION</t>
  </si>
  <si>
    <t>REPARATION ET MAINTENANCE AMBULANCE</t>
  </si>
  <si>
    <t>EQUIPEMENT TIC (IMPRIMANTE)</t>
  </si>
  <si>
    <t>PEC SOINS  EMPLOYES</t>
  </si>
  <si>
    <t>DONNEES A RECUEILLIR AU NIVEAU CENTRAL</t>
  </si>
  <si>
    <t>MTPS04</t>
  </si>
  <si>
    <t>YAYA MBOW</t>
  </si>
  <si>
    <t>THILOGNE</t>
  </si>
  <si>
    <t>PS AGNAM THIODAYE</t>
  </si>
  <si>
    <t>THIODAYE</t>
  </si>
  <si>
    <t>HAWA DIALLO</t>
  </si>
  <si>
    <t>TRESORIERE</t>
  </si>
  <si>
    <t>MEDICAMENT</t>
  </si>
  <si>
    <t>PEC SOINS PERSONNEL</t>
  </si>
  <si>
    <t>SLPS07</t>
  </si>
  <si>
    <t>PS DE NDIOUM</t>
  </si>
  <si>
    <t>PUBLIC</t>
  </si>
  <si>
    <t>DARA SALAM</t>
  </si>
  <si>
    <t>MAMA SYLLA</t>
  </si>
  <si>
    <t>abdoulou86@gmail,com</t>
  </si>
  <si>
    <t>DM: Donnees manquantes</t>
  </si>
  <si>
    <t>COLLECTIVITES TERRITORIALES</t>
  </si>
  <si>
    <t>AS.DES RESSORTISSANTS DE NDIOUM</t>
  </si>
  <si>
    <t>DS PODOR</t>
  </si>
  <si>
    <t>PHARMACIE DE NDIOUM</t>
  </si>
  <si>
    <t>GRATUITE 0-5ANS</t>
  </si>
  <si>
    <t>REMUNERATION  DES EMPLOYES</t>
  </si>
  <si>
    <t>RENUMERATION DES PROFESSIONNELS PARTICULIERS</t>
  </si>
  <si>
    <t>SERVICE UREN</t>
  </si>
  <si>
    <t>REMBOURSEMENT MEDICAMENTS (YEKSIMA)</t>
  </si>
  <si>
    <t>ECHOGRAPHIE+COMMANDE</t>
  </si>
  <si>
    <t>SLPS03</t>
  </si>
  <si>
    <t>ABDOULAYE SAGNE</t>
  </si>
  <si>
    <t>PS DE GUET NDAR</t>
  </si>
  <si>
    <t>GUET NDAR</t>
  </si>
  <si>
    <t>ANITA GUEYE</t>
  </si>
  <si>
    <t>SAGE FEMME CP</t>
  </si>
  <si>
    <t>anita.gueye@yahoo.com</t>
  </si>
  <si>
    <t>AUTRES REMUNERATIONS</t>
  </si>
  <si>
    <t>OUTILS DE GESTION</t>
  </si>
  <si>
    <t>ACHAT DE GAZ</t>
  </si>
  <si>
    <t>ELECTRICITE/LAMPE/PETROLE</t>
  </si>
  <si>
    <t>FRAIS/ACHAT EAU</t>
  </si>
  <si>
    <t>CAISSE DE SOLIDARITE</t>
  </si>
  <si>
    <t>RESTAURATION</t>
  </si>
  <si>
    <t>MAINTENANCE</t>
  </si>
  <si>
    <t>FRAIS BANCAIRE</t>
  </si>
  <si>
    <t>AUTRES DEPENSES</t>
  </si>
  <si>
    <t>SLPS11</t>
  </si>
  <si>
    <t>OUSSEYNOU BOYE</t>
  </si>
  <si>
    <t>PS DE CAS CAS</t>
  </si>
  <si>
    <t>KALIDOU FALL/MAIRAM ABOU TALL</t>
  </si>
  <si>
    <t>ICP/TRESORIERE</t>
  </si>
  <si>
    <t>fallkalidouide@hotmail.com</t>
  </si>
  <si>
    <t>PUMA</t>
  </si>
  <si>
    <t xml:space="preserve">AS.DES RESSORTISSANTS </t>
  </si>
  <si>
    <t>2 LITS D'HOSPITALISATION</t>
  </si>
  <si>
    <t>POUPINEL</t>
  </si>
  <si>
    <t>LAMPE CHAUFFAGE</t>
  </si>
  <si>
    <t>TABLE D'ACCOUCHEMENT</t>
  </si>
  <si>
    <t>BASSIN MATERNITE</t>
  </si>
  <si>
    <t>POMPE AMBULANCE</t>
  </si>
  <si>
    <t>PNEUS</t>
  </si>
  <si>
    <t>BATTERIE VEHICULE</t>
  </si>
  <si>
    <t>MTPS05</t>
  </si>
  <si>
    <t>DIONGTO</t>
  </si>
  <si>
    <t>DABIA</t>
  </si>
  <si>
    <t>ELHADI DIARNO MBODJI</t>
  </si>
  <si>
    <t>RENUMERATION DES EMPLOYES</t>
  </si>
  <si>
    <t>TRANSPORT RECENSEMENT</t>
  </si>
  <si>
    <t>CONSTRUCTION ET REHABITATION</t>
  </si>
  <si>
    <t>INTROUVABLE</t>
  </si>
  <si>
    <t>SLPS09</t>
  </si>
  <si>
    <t>PS MBOUMBA</t>
  </si>
  <si>
    <t>MBOUMBA</t>
  </si>
  <si>
    <t>AMADOU KEITA</t>
  </si>
  <si>
    <t>amadoukeita@yahoo.fr</t>
  </si>
  <si>
    <t>RESSOURCE</t>
  </si>
  <si>
    <t>ECHOGRAPHIE</t>
  </si>
  <si>
    <t>DEPENSE</t>
  </si>
  <si>
    <t>PRISE EN CHARGE SOINS DU PERSONNEL</t>
  </si>
  <si>
    <t>SLPS12</t>
  </si>
  <si>
    <t>MAFATIM NIANG</t>
  </si>
  <si>
    <t>SAINT-LOUIS</t>
  </si>
  <si>
    <t>PS PIKINE 700</t>
  </si>
  <si>
    <t>PIKINE 700 AVANT BARRIERE</t>
  </si>
  <si>
    <t>KANOUTE ADAMA/DAME FALL</t>
  </si>
  <si>
    <t>SECRETAIRE EXECUTIF/TRESORIER</t>
  </si>
  <si>
    <t>kanoute1966@gmail.com; mouhamadoufall@gmail.com</t>
  </si>
  <si>
    <t>SERVIR LE SENEGAL</t>
  </si>
  <si>
    <t>SAVONS, JAVEL, GEL</t>
  </si>
  <si>
    <t>JAVELS, SAVONS</t>
  </si>
  <si>
    <t>ALCOGELS, SAVONS</t>
  </si>
  <si>
    <t>PIKINITE MA FIERTE</t>
  </si>
  <si>
    <t>JAVELS</t>
  </si>
  <si>
    <t>MADAR, LAVE-MAINS, SAVONS</t>
  </si>
  <si>
    <t>DISTRICT</t>
  </si>
  <si>
    <t>MASQUES, MADAR</t>
  </si>
  <si>
    <t>ASC LEER GUI</t>
  </si>
  <si>
    <t xml:space="preserve">SAVONS </t>
  </si>
  <si>
    <t>SAVONS, MASQUES</t>
  </si>
  <si>
    <t>REMUNERATION PROFESSIONNELS PARTICULIERS</t>
  </si>
  <si>
    <t>REPAS DE GARDE</t>
  </si>
  <si>
    <t>IEC</t>
  </si>
  <si>
    <t>SOCIAL</t>
  </si>
  <si>
    <t>CAMPAGNE MILDA</t>
  </si>
  <si>
    <t>RUE ME BABACAR SEYE SUD SAINT LOUIS</t>
  </si>
  <si>
    <t>khady.ba1@education,sn</t>
  </si>
  <si>
    <t>LGSA02</t>
  </si>
  <si>
    <t>LGSC06</t>
  </si>
  <si>
    <t>MAMADOU TOUMBARA</t>
  </si>
  <si>
    <t>DAHRA</t>
  </si>
  <si>
    <t>PS SAGATTA</t>
  </si>
  <si>
    <t>SAGATTA</t>
  </si>
  <si>
    <t>TRESORIER</t>
  </si>
  <si>
    <t>REMUNERATION PROFESSIONNELS</t>
  </si>
  <si>
    <t>BIEN NON SANITAIRE</t>
  </si>
  <si>
    <t>LGSC08</t>
  </si>
  <si>
    <t>MOUSTAPHA DIENG</t>
  </si>
  <si>
    <t>KOKI</t>
  </si>
  <si>
    <t>AMETH SY</t>
  </si>
  <si>
    <t>amethsysante@gmail.com</t>
  </si>
  <si>
    <t>LITS</t>
  </si>
  <si>
    <t>MATLAS</t>
  </si>
  <si>
    <t>BASSINES</t>
  </si>
  <si>
    <t>LGSC09</t>
  </si>
  <si>
    <t>PS GUET ARDO</t>
  </si>
  <si>
    <t>GUET ARDO</t>
  </si>
  <si>
    <t>MR MBENGUE</t>
  </si>
  <si>
    <t>iboumbengueibou@gmail.com</t>
  </si>
  <si>
    <t>LGSC10</t>
  </si>
  <si>
    <t>PS MBEDIENE</t>
  </si>
  <si>
    <t>COMMUNE MBEDIENE</t>
  </si>
  <si>
    <t>MACODE FALL</t>
  </si>
  <si>
    <t>macode33@yahoo.fr</t>
  </si>
  <si>
    <t>PLAN INTERNATIONAL</t>
  </si>
  <si>
    <t>LGSB09</t>
  </si>
  <si>
    <t>PAPA OUSSEYNOU SECK</t>
  </si>
  <si>
    <t>DAROU MOUSTY</t>
  </si>
  <si>
    <t>PS TOUBA MERINA</t>
  </si>
  <si>
    <t>TOUBA MERINA</t>
  </si>
  <si>
    <t>MAKHA DIOP</t>
  </si>
  <si>
    <t>ONG DAMAN</t>
  </si>
  <si>
    <t>MONTANT A ESTIMER</t>
  </si>
  <si>
    <t>CARBURANTS</t>
  </si>
  <si>
    <t>APPUI DISTRICT</t>
  </si>
  <si>
    <t>REMUNERATION AGENT</t>
  </si>
  <si>
    <t>PS INSPECTION MEDICALE DES ECOLES</t>
  </si>
  <si>
    <t>SATHIABA SUD EX EFI</t>
  </si>
  <si>
    <t>MOCTAR SOW</t>
  </si>
  <si>
    <t>COORDONNATEUR</t>
  </si>
  <si>
    <t>FONCTONNEMENT</t>
  </si>
  <si>
    <t xml:space="preserve"> RENUMERATIONS DES EMPLOYES</t>
  </si>
  <si>
    <t>RENUMERATIONS DES EMPLOYES PROFESSIONNELS</t>
  </si>
  <si>
    <t>LGSC12</t>
  </si>
  <si>
    <t>MBAYE SOUMARE</t>
  </si>
  <si>
    <t>KEUR MOMAR SARR</t>
  </si>
  <si>
    <t>GANKETTE BALLA</t>
  </si>
  <si>
    <t>ABDOULAYE NIANG</t>
  </si>
  <si>
    <t>AEEG</t>
  </si>
  <si>
    <t>ASSOCIATIONS</t>
  </si>
  <si>
    <t>LOT DE MATERIEL</t>
  </si>
  <si>
    <t>RENUMERATIOND DES EMPLOYES</t>
  </si>
  <si>
    <t>LGSA09</t>
  </si>
  <si>
    <t>MAC DE LOUGA</t>
  </si>
  <si>
    <t>LGSC18</t>
  </si>
  <si>
    <t>MAC</t>
  </si>
  <si>
    <t>LGSB04</t>
  </si>
  <si>
    <t>BABACAR DIANFA</t>
  </si>
  <si>
    <t>DIOCKOUL DIEWRIGNE</t>
  </si>
  <si>
    <t>707186052/773099982</t>
  </si>
  <si>
    <t>LGSB05</t>
  </si>
  <si>
    <t>CMU 0-5</t>
  </si>
  <si>
    <t>AUTRES</t>
  </si>
  <si>
    <t xml:space="preserve"> AUTRES EQUIPEMENTS</t>
  </si>
  <si>
    <t>FRAIS DE RETRAIT</t>
  </si>
  <si>
    <t>ABATTAGE ARBRE</t>
  </si>
  <si>
    <t>LGSA01</t>
  </si>
  <si>
    <t>sow.moctar33@gmail.com</t>
  </si>
  <si>
    <t>SUBVENTION ASSOCIATION DES PARENTS D'ELEVES</t>
  </si>
  <si>
    <t>UNFPA</t>
  </si>
  <si>
    <t>STRUCTURE NON RETROUVE</t>
  </si>
  <si>
    <t>PRIVE</t>
  </si>
  <si>
    <t>REFUS DE REPONDRE</t>
  </si>
  <si>
    <t>mamoudisy8953@gmail.com</t>
  </si>
  <si>
    <t>DONNEES 2017-2018 NON DISPONIBLE DECES ICP</t>
  </si>
  <si>
    <t>POUR 2019 AOUT A DEC</t>
  </si>
  <si>
    <t>ONG (ADAMET)</t>
  </si>
  <si>
    <t xml:space="preserve">KOICA </t>
  </si>
  <si>
    <t xml:space="preserve">CARRELAGE </t>
  </si>
  <si>
    <t>MALEYE NDIAYE</t>
  </si>
  <si>
    <t>2 FEUTEUILS DENTAIRES</t>
  </si>
  <si>
    <t>20 BLOUSES</t>
  </si>
  <si>
    <t>10 PAIRES DE CHAUSSURES</t>
  </si>
  <si>
    <t>ECHOGRAPHE</t>
  </si>
  <si>
    <t>CALAF</t>
  </si>
  <si>
    <t>PS INSTITUT ISLAMIQUE KOKI</t>
  </si>
  <si>
    <t>DEUIL</t>
  </si>
  <si>
    <t>PAS D'INFORMATION SUR LES RECETTES POUR 2017-2019 AFFECTATION ICP</t>
  </si>
  <si>
    <t>DAARA</t>
  </si>
  <si>
    <t>CONTRIBUTION</t>
  </si>
  <si>
    <t>FONCTIONNEMENTACHAT DE CHAISES</t>
  </si>
  <si>
    <t>JANV-JUIN</t>
  </si>
  <si>
    <t>POUR 2017 (DEC), 2020 (JAN-FEV)</t>
  </si>
  <si>
    <t>SLPS15</t>
  </si>
  <si>
    <t>CENTRE SOCIAL SAINT JOSEPH</t>
  </si>
  <si>
    <t>DAVID EFFRIDEMIA</t>
  </si>
  <si>
    <t>PTF</t>
  </si>
  <si>
    <t>ANPSCS</t>
  </si>
  <si>
    <t>CADEAUX</t>
  </si>
  <si>
    <t>FORMATION PERSONNEL DE SANTE</t>
  </si>
  <si>
    <t>SLPS19</t>
  </si>
  <si>
    <t>FATOU B R MBAYE</t>
  </si>
  <si>
    <t>DAGANA</t>
  </si>
  <si>
    <t>POSTE DE SANTE DE MBILOK</t>
  </si>
  <si>
    <t>MBILOR</t>
  </si>
  <si>
    <t>MAME AWA FALL/ AMADOU GAYE NIASSE</t>
  </si>
  <si>
    <t>ICP /SECRETAIRE EXECUTIF</t>
  </si>
  <si>
    <t xml:space="preserve">776899380 / </t>
  </si>
  <si>
    <t>bbfa19@gmail.com</t>
  </si>
  <si>
    <t>ASSOCIALTION DES MBILOROIS AU DIASPORA</t>
  </si>
  <si>
    <t>MONTANT A INDENTIFIER LA SOURCE</t>
  </si>
  <si>
    <t>SLPS21</t>
  </si>
  <si>
    <t>FATOU DIA</t>
  </si>
  <si>
    <t xml:space="preserve">NDIAYENE PEUL </t>
  </si>
  <si>
    <t xml:space="preserve">NDIAYE PEUL </t>
  </si>
  <si>
    <t>IBRAHIMA SALL</t>
  </si>
  <si>
    <t>SNI</t>
  </si>
  <si>
    <t>BEGUET</t>
  </si>
  <si>
    <t>TABLE</t>
  </si>
  <si>
    <t>SLPS22</t>
  </si>
  <si>
    <t>ABDOULAYE AMADOU DIA</t>
  </si>
  <si>
    <t>PATHE GALLO</t>
  </si>
  <si>
    <t xml:space="preserve">PATHE GALLO </t>
  </si>
  <si>
    <t>ABDOU AZIZ LY</t>
  </si>
  <si>
    <t>abdouazizly@gmail.com</t>
  </si>
  <si>
    <t>MATERIEL DE PREVENTION CONTRE LA COVID 19</t>
  </si>
  <si>
    <t>A REVOIR POUR LES ANNEES 2018 2019 ET 2020</t>
  </si>
  <si>
    <t>METERIEL DE TRANSPORT</t>
  </si>
  <si>
    <t>SLPS20</t>
  </si>
  <si>
    <t>ABDOULAYE A DIA</t>
  </si>
  <si>
    <t>NAMAREL</t>
  </si>
  <si>
    <t>DOMINIQUE MENDY / ABOU TAMBOURA</t>
  </si>
  <si>
    <t>ICP / TRESORIER GENERAL</t>
  </si>
  <si>
    <t>772428076 / 774593138</t>
  </si>
  <si>
    <t>DONS POUR COVID 19</t>
  </si>
  <si>
    <t>ASSOCIATION POSTE DE SANTE PRIVE CATHOLIQUE</t>
  </si>
  <si>
    <t>POSTE DE SANTE SAINTE THERESE</t>
  </si>
  <si>
    <t>effideia@gmail.com</t>
  </si>
  <si>
    <t>MATERIEL D'HYGIENE CONVID</t>
  </si>
  <si>
    <t>DON COVID</t>
  </si>
  <si>
    <t>SLPS14</t>
  </si>
  <si>
    <t>THILAMBALE DIANANCOBE</t>
  </si>
  <si>
    <t>ABDOULAYE SAMBA SALL</t>
  </si>
  <si>
    <t>RESSSOURCES</t>
  </si>
  <si>
    <t>RENUMERATIONS DES EMPLOYES</t>
  </si>
  <si>
    <t>SLPS18</t>
  </si>
  <si>
    <t>NDIAWARO</t>
  </si>
  <si>
    <t>FATIMATA DIA</t>
  </si>
  <si>
    <t>MATERIELS POUR COVID</t>
  </si>
  <si>
    <t>MATERIEL DE PREVENTION COVID 19</t>
  </si>
  <si>
    <t>GRATUITE 0-5</t>
  </si>
  <si>
    <t>INSTALLATION ROBINET</t>
  </si>
  <si>
    <t>BOUBACAR BA</t>
  </si>
  <si>
    <t>RICHATD TOLL</t>
  </si>
  <si>
    <t>KASSACK SUD</t>
  </si>
  <si>
    <t>MINISTERE DE LA SANTE</t>
  </si>
  <si>
    <t>syaliousyfatoum1988@gmail.com</t>
  </si>
  <si>
    <t>INFIRMIER CHEF DE POSTE</t>
  </si>
  <si>
    <t>779000983/706271437</t>
  </si>
  <si>
    <t>UNION DE KASSACK</t>
  </si>
  <si>
    <t>ASPIRATEUR</t>
  </si>
  <si>
    <t>BOITE D'ACCOUCHEMENT</t>
  </si>
  <si>
    <t>BATTERIE AUTO</t>
  </si>
  <si>
    <t>40 GELS ANTISEPTIQUE</t>
  </si>
  <si>
    <t>24 MADAR LIQUIDE</t>
  </si>
  <si>
    <t>RICHARD TOLL</t>
  </si>
  <si>
    <t>ALIOU AMADOU SY</t>
  </si>
  <si>
    <t>SOINS DE SANTE</t>
  </si>
  <si>
    <t>POSTE DE SANTE SAVOIGNE</t>
  </si>
  <si>
    <t>POSTE DE SANTE</t>
  </si>
  <si>
    <t>SAVOIGNE</t>
  </si>
  <si>
    <t>KHARDIATA SOW</t>
  </si>
  <si>
    <t>ASSISTANTE INFIRMIERE D'ETAT</t>
  </si>
  <si>
    <t>kadjasow1@gmail.com</t>
  </si>
  <si>
    <t>FERTOMACE</t>
  </si>
  <si>
    <t>TABLE DE CONSULTATION</t>
  </si>
  <si>
    <t>5 MATELAS</t>
  </si>
  <si>
    <t>MATERIEL PANSEMENT</t>
  </si>
  <si>
    <t>ATELES</t>
  </si>
  <si>
    <t>4 LAVE MAINS</t>
  </si>
  <si>
    <t>4 CAISSES MADAR</t>
  </si>
  <si>
    <t>5 CAISSES GEL 400ML</t>
  </si>
  <si>
    <t>SLPS16</t>
  </si>
  <si>
    <t>MINISTERE DE LA SANTE ET DE L'ACTION SOCIALE</t>
  </si>
  <si>
    <t>SLPS17</t>
  </si>
  <si>
    <t>MINISTERE DE LA JUSTICE</t>
  </si>
  <si>
    <t>THILAMBOLE DIAMANCOBE</t>
  </si>
  <si>
    <t>100 MASQUES CHIRURGICALS</t>
  </si>
  <si>
    <t>100 MASQUES ARTISANALS</t>
  </si>
  <si>
    <t>DONNEES A REVOIR</t>
  </si>
  <si>
    <t>ASPIRATEUR A ESTIMER</t>
  </si>
  <si>
    <t>200 MASQUES FFP2</t>
  </si>
  <si>
    <t>NDIAWARA</t>
  </si>
  <si>
    <t>MATELAS</t>
  </si>
  <si>
    <t xml:space="preserve">AUTRES DEPENSES  </t>
  </si>
  <si>
    <t>LGSC05</t>
  </si>
  <si>
    <t>MAMADOU TOUNKARA</t>
  </si>
  <si>
    <t>MBEYENE</t>
  </si>
  <si>
    <t>FATOU LEYE</t>
  </si>
  <si>
    <t>fatoubarre1993@gmail.com</t>
  </si>
  <si>
    <t>ONG YONOU YEUMBEUL</t>
  </si>
  <si>
    <t>MOUVEMENT POUR LE PROGRES DE MBEYENE</t>
  </si>
  <si>
    <t>ACHAT DE CHAISES</t>
  </si>
  <si>
    <t>ACHAT DE TABLES</t>
  </si>
  <si>
    <t>LGSC02</t>
  </si>
  <si>
    <t>NGUENEUNENE</t>
  </si>
  <si>
    <t>DAHRA NGUENEUNENE</t>
  </si>
  <si>
    <t>MAMADOU AMETH KA</t>
  </si>
  <si>
    <t>mamadouamethka@gmail.com</t>
  </si>
  <si>
    <t>TENSIOMETRE</t>
  </si>
  <si>
    <t>THERMOFLASH</t>
  </si>
  <si>
    <t>RESSOURECES</t>
  </si>
  <si>
    <t>EQUIPENTS MEDICAUX</t>
  </si>
  <si>
    <t>LGSB11</t>
  </si>
  <si>
    <t>MBACKE GAYE</t>
  </si>
  <si>
    <t>POSTE DE SANTE GOUYE MBEUTH</t>
  </si>
  <si>
    <t>GOUYE MBEUTH</t>
  </si>
  <si>
    <t>KHADY DIBA</t>
  </si>
  <si>
    <t>dibakhady192@gmail.com</t>
  </si>
  <si>
    <t>LGSB08</t>
  </si>
  <si>
    <t>PAPE OUSSEYNOU SECK</t>
  </si>
  <si>
    <t>MBADIANE</t>
  </si>
  <si>
    <t>BIRAME BOP/TALLA FALL</t>
  </si>
  <si>
    <t>ICP/SECRETAIRE EXECUTIF CDS</t>
  </si>
  <si>
    <t>PARTICIPATION CAMPAGNE</t>
  </si>
  <si>
    <t>APPUI AU DISTRICT</t>
  </si>
  <si>
    <t>FORMATION SEMINAIRE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</si>
</sst>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C_F_A_-;\-* #,##0\ _C_F_A_-;_-* &quot;-&quot;\ _C_F_A_-;_-@_-"/>
    <numFmt numFmtId="164" formatCode="_-* #,##0.00_-;\-* #,##0.00_-;_-* &quot;-&quot;??_-;_-@_-"/>
    <numFmt numFmtId="165" formatCode="_-* #,##0_-;\-* #,##0_-;_-* &quot;-&quot;??_-;_-@_-"/>
    <numFmt numFmtId="166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165" fontId="4" fillId="0" borderId="1" xfId="2" applyNumberFormat="1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Border="1" applyAlignment="1">
      <alignment vertical="center"/>
    </xf>
    <xf numFmtId="165" fontId="4" fillId="6" borderId="1" xfId="2" applyNumberFormat="1" applyFont="1" applyFill="1" applyBorder="1" applyAlignment="1">
      <alignment vertical="center"/>
    </xf>
    <xf numFmtId="165" fontId="7" fillId="2" borderId="1" xfId="2" applyNumberFormat="1" applyFont="1" applyFill="1" applyBorder="1" applyAlignment="1">
      <alignment vertical="center"/>
    </xf>
    <xf numFmtId="165" fontId="4" fillId="7" borderId="1" xfId="2" applyNumberFormat="1" applyFont="1" applyFill="1" applyBorder="1" applyAlignment="1">
      <alignment vertical="center"/>
    </xf>
    <xf numFmtId="165" fontId="0" fillId="2" borderId="1" xfId="2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8" borderId="1" xfId="1" applyNumberForma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165" fontId="4" fillId="8" borderId="1" xfId="2" applyNumberFormat="1" applyFont="1" applyFill="1" applyBorder="1" applyAlignment="1">
      <alignment vertical="center"/>
    </xf>
    <xf numFmtId="0" fontId="3" fillId="8" borderId="1" xfId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vertical="center"/>
    </xf>
    <xf numFmtId="165" fontId="9" fillId="8" borderId="1" xfId="2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0" fillId="8" borderId="1" xfId="0" applyFill="1" applyBorder="1"/>
    <xf numFmtId="0" fontId="2" fillId="8" borderId="1" xfId="0" applyNumberFormat="1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165" fontId="7" fillId="8" borderId="1" xfId="2" applyNumberFormat="1" applyFont="1" applyFill="1" applyBorder="1" applyAlignment="1">
      <alignment vertical="center"/>
    </xf>
    <xf numFmtId="0" fontId="8" fillId="8" borderId="1" xfId="1" applyFont="1" applyFill="1" applyBorder="1" applyAlignment="1" applyProtection="1">
      <alignment vertical="center"/>
    </xf>
    <xf numFmtId="165" fontId="2" fillId="8" borderId="1" xfId="2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2" fillId="8" borderId="1" xfId="1" applyNumberFormat="1" applyFont="1" applyFill="1" applyBorder="1" applyAlignment="1">
      <alignment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vertical="center"/>
    </xf>
    <xf numFmtId="165" fontId="13" fillId="8" borderId="1" xfId="2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165" fontId="0" fillId="8" borderId="1" xfId="2" applyNumberFormat="1" applyFont="1" applyFill="1" applyBorder="1"/>
    <xf numFmtId="165" fontId="11" fillId="8" borderId="1" xfId="2" applyNumberFormat="1" applyFont="1" applyFill="1" applyBorder="1" applyAlignment="1">
      <alignment vertical="center"/>
    </xf>
    <xf numFmtId="3" fontId="2" fillId="8" borderId="1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4" fillId="8" borderId="1" xfId="2" applyNumberFormat="1" applyFont="1" applyFill="1" applyBorder="1" applyAlignment="1">
      <alignment vertical="center"/>
    </xf>
    <xf numFmtId="165" fontId="4" fillId="8" borderId="1" xfId="2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41" fontId="1" fillId="0" borderId="1" xfId="3" applyFont="1" applyBorder="1" applyAlignment="1">
      <alignment horizontal="center" vertical="center" wrapText="1"/>
    </xf>
    <xf numFmtId="41" fontId="2" fillId="0" borderId="0" xfId="3" applyFont="1" applyBorder="1" applyAlignment="1">
      <alignment vertical="center"/>
    </xf>
    <xf numFmtId="41" fontId="7" fillId="8" borderId="1" xfId="3" applyFont="1" applyFill="1" applyBorder="1" applyAlignment="1">
      <alignment vertical="center"/>
    </xf>
    <xf numFmtId="41" fontId="0" fillId="8" borderId="1" xfId="3" applyFont="1" applyFill="1" applyBorder="1"/>
    <xf numFmtId="0" fontId="2" fillId="0" borderId="2" xfId="0" applyFont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3" fillId="10" borderId="1" xfId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vertical="center"/>
    </xf>
    <xf numFmtId="165" fontId="4" fillId="10" borderId="1" xfId="2" applyNumberFormat="1" applyFont="1" applyFill="1" applyBorder="1" applyAlignment="1">
      <alignment horizontal="center" vertical="center"/>
    </xf>
    <xf numFmtId="41" fontId="7" fillId="11" borderId="1" xfId="3" applyFont="1" applyFill="1" applyBorder="1" applyAlignment="1">
      <alignment vertical="center"/>
    </xf>
    <xf numFmtId="41" fontId="2" fillId="8" borderId="1" xfId="3" applyFont="1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left" vertical="center"/>
    </xf>
    <xf numFmtId="41" fontId="7" fillId="8" borderId="3" xfId="3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2" fillId="8" borderId="0" xfId="0" applyFont="1" applyFill="1" applyBorder="1" applyAlignment="1">
      <alignment horizontal="left" vertical="center"/>
    </xf>
    <xf numFmtId="41" fontId="2" fillId="8" borderId="0" xfId="3" applyFont="1" applyFill="1" applyBorder="1" applyAlignment="1">
      <alignment vertical="center"/>
    </xf>
  </cellXfs>
  <cellStyles count="4">
    <cellStyle name="Lien hypertexte" xfId="1" builtinId="8"/>
    <cellStyle name="Milliers" xfId="2" builtinId="3"/>
    <cellStyle name="Milliers [0]" xfId="3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about:blank" TargetMode="External"/><Relationship Id="rId299" Type="http://schemas.openxmlformats.org/officeDocument/2006/relationships/hyperlink" Target="mailto:macode33@yahoo.fr" TargetMode="External"/><Relationship Id="rId21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366" Type="http://schemas.openxmlformats.org/officeDocument/2006/relationships/hyperlink" Target="mailto:mamadouamethka@gmail.com" TargetMode="External"/><Relationship Id="rId170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335" Type="http://schemas.openxmlformats.org/officeDocument/2006/relationships/hyperlink" Target="mailto:bbfa19@gmail.com" TargetMode="External"/><Relationship Id="rId377" Type="http://schemas.openxmlformats.org/officeDocument/2006/relationships/hyperlink" Target="mailto:mamadouamethka@gmail.com" TargetMode="External"/><Relationship Id="rId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279" Type="http://schemas.openxmlformats.org/officeDocument/2006/relationships/hyperlink" Target="mailto:khady.ba1@education,sn" TargetMode="External"/><Relationship Id="rId43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290" Type="http://schemas.openxmlformats.org/officeDocument/2006/relationships/hyperlink" Target="mailto:amethsysante@gmail.com" TargetMode="External"/><Relationship Id="rId304" Type="http://schemas.openxmlformats.org/officeDocument/2006/relationships/hyperlink" Target="mailto:macode33@yahoo.fr" TargetMode="External"/><Relationship Id="rId346" Type="http://schemas.openxmlformats.org/officeDocument/2006/relationships/hyperlink" Target="mailto:kadjasow1@gmail.com" TargetMode="External"/><Relationship Id="rId85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315" Type="http://schemas.openxmlformats.org/officeDocument/2006/relationships/hyperlink" Target="mailto:iboumbengueibou@gmail.com" TargetMode="External"/><Relationship Id="rId357" Type="http://schemas.openxmlformats.org/officeDocument/2006/relationships/hyperlink" Target="mailto:fatoubarre1993@gmail.com" TargetMode="External"/><Relationship Id="rId54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26" Type="http://schemas.openxmlformats.org/officeDocument/2006/relationships/hyperlink" Target="mailto:mamoudisy8953@gmail.com" TargetMode="External"/><Relationship Id="rId65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368" Type="http://schemas.openxmlformats.org/officeDocument/2006/relationships/hyperlink" Target="mailto:mamadouamethka@gmail.com" TargetMode="External"/><Relationship Id="rId172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281" Type="http://schemas.openxmlformats.org/officeDocument/2006/relationships/hyperlink" Target="mailto:amethsysante@gmail.com" TargetMode="External"/><Relationship Id="rId337" Type="http://schemas.openxmlformats.org/officeDocument/2006/relationships/hyperlink" Target="mailto:bbfa19@gmail.com" TargetMode="External"/><Relationship Id="rId34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79" Type="http://schemas.openxmlformats.org/officeDocument/2006/relationships/hyperlink" Target="mailto:dibakhady192@gmail.com" TargetMode="External"/><Relationship Id="rId7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292" Type="http://schemas.openxmlformats.org/officeDocument/2006/relationships/hyperlink" Target="mailto:amethsysante@gmail.com" TargetMode="External"/><Relationship Id="rId306" Type="http://schemas.openxmlformats.org/officeDocument/2006/relationships/hyperlink" Target="mailto:iboumbengueibou@gmail.com" TargetMode="External"/><Relationship Id="rId45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348" Type="http://schemas.openxmlformats.org/officeDocument/2006/relationships/hyperlink" Target="mailto:syaliousyfatoum1988@gmail.com" TargetMode="External"/><Relationship Id="rId152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359" Type="http://schemas.openxmlformats.org/officeDocument/2006/relationships/hyperlink" Target="mailto:fatoubarre1993@gmail.com" TargetMode="External"/><Relationship Id="rId9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370" Type="http://schemas.openxmlformats.org/officeDocument/2006/relationships/hyperlink" Target="mailto:mamadouamethka@gmail.com" TargetMode="External"/><Relationship Id="rId230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328" Type="http://schemas.openxmlformats.org/officeDocument/2006/relationships/hyperlink" Target="mailto:sow.moctar33@gmail.com" TargetMode="External"/><Relationship Id="rId132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381" Type="http://schemas.openxmlformats.org/officeDocument/2006/relationships/printerSettings" Target="../printerSettings/printerSettings1.bin"/><Relationship Id="rId241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283" Type="http://schemas.openxmlformats.org/officeDocument/2006/relationships/hyperlink" Target="mailto:amethsysante@gmail.com" TargetMode="External"/><Relationship Id="rId339" Type="http://schemas.openxmlformats.org/officeDocument/2006/relationships/hyperlink" Target="mailto:bbfa19@gmail.com" TargetMode="External"/><Relationship Id="rId78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350" Type="http://schemas.openxmlformats.org/officeDocument/2006/relationships/hyperlink" Target="mailto:fatoubarre1993@gmail.com" TargetMode="External"/><Relationship Id="rId9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294" Type="http://schemas.openxmlformats.org/officeDocument/2006/relationships/hyperlink" Target="mailto:macode33@yahoo.fr" TargetMode="External"/><Relationship Id="rId308" Type="http://schemas.openxmlformats.org/officeDocument/2006/relationships/hyperlink" Target="mailto:iboumbengueibou@gmail.com" TargetMode="External"/><Relationship Id="rId329" Type="http://schemas.openxmlformats.org/officeDocument/2006/relationships/hyperlink" Target="mailto:bbfa19@gmail.com" TargetMode="External"/><Relationship Id="rId47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40" Type="http://schemas.openxmlformats.org/officeDocument/2006/relationships/hyperlink" Target="mailto:effideia@gmail.com" TargetMode="External"/><Relationship Id="rId361" Type="http://schemas.openxmlformats.org/officeDocument/2006/relationships/hyperlink" Target="mailto:fatoubarre1993@gmail.com" TargetMode="External"/><Relationship Id="rId196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382" Type="http://schemas.openxmlformats.org/officeDocument/2006/relationships/vmlDrawing" Target="../drawings/vmlDrawing1.vml"/><Relationship Id="rId16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284" Type="http://schemas.openxmlformats.org/officeDocument/2006/relationships/hyperlink" Target="mailto:amethsysante@gmail.com" TargetMode="External"/><Relationship Id="rId319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330" Type="http://schemas.openxmlformats.org/officeDocument/2006/relationships/hyperlink" Target="mailto:bbfa19@gmail.com" TargetMode="External"/><Relationship Id="rId9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351" Type="http://schemas.openxmlformats.org/officeDocument/2006/relationships/hyperlink" Target="mailto:fatoubarre1993@gmail.com" TargetMode="External"/><Relationship Id="rId372" Type="http://schemas.openxmlformats.org/officeDocument/2006/relationships/hyperlink" Target="mailto:mamadouamethka@gmail.com" TargetMode="External"/><Relationship Id="rId211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295" Type="http://schemas.openxmlformats.org/officeDocument/2006/relationships/hyperlink" Target="mailto:macode33@yahoo.fr" TargetMode="External"/><Relationship Id="rId309" Type="http://schemas.openxmlformats.org/officeDocument/2006/relationships/hyperlink" Target="mailto:iboumbengueibou@gmail.com" TargetMode="External"/><Relationship Id="rId27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341" Type="http://schemas.openxmlformats.org/officeDocument/2006/relationships/hyperlink" Target="mailto:effideia@gmail.com" TargetMode="External"/><Relationship Id="rId362" Type="http://schemas.openxmlformats.org/officeDocument/2006/relationships/hyperlink" Target="mailto:fatoubarre1993@gmail.com" TargetMode="External"/><Relationship Id="rId383" Type="http://schemas.openxmlformats.org/officeDocument/2006/relationships/comments" Target="../comments1.xml"/><Relationship Id="rId201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285" Type="http://schemas.openxmlformats.org/officeDocument/2006/relationships/hyperlink" Target="mailto:amethsysante@gmail.com" TargetMode="External"/><Relationship Id="rId17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310" Type="http://schemas.openxmlformats.org/officeDocument/2006/relationships/hyperlink" Target="mailto:iboumbengueibou@gmail.com" TargetMode="External"/><Relationship Id="rId70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331" Type="http://schemas.openxmlformats.org/officeDocument/2006/relationships/hyperlink" Target="mailto:bbfa19@gmail.com" TargetMode="External"/><Relationship Id="rId352" Type="http://schemas.openxmlformats.org/officeDocument/2006/relationships/hyperlink" Target="mailto:fatoubarre1993@gmail.com" TargetMode="External"/><Relationship Id="rId373" Type="http://schemas.openxmlformats.org/officeDocument/2006/relationships/hyperlink" Target="mailto:mamadouamethka@gmail.com" TargetMode="External"/><Relationship Id="rId1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75" Type="http://schemas.openxmlformats.org/officeDocument/2006/relationships/hyperlink" Target="mailto:AMADOUKEITA@YAHOO.FR" TargetMode="External"/><Relationship Id="rId296" Type="http://schemas.openxmlformats.org/officeDocument/2006/relationships/hyperlink" Target="mailto:macode33@yahoo.fr" TargetMode="External"/><Relationship Id="rId300" Type="http://schemas.openxmlformats.org/officeDocument/2006/relationships/hyperlink" Target="mailto:macode33@yahoo.fr" TargetMode="External"/><Relationship Id="rId60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42" Type="http://schemas.openxmlformats.org/officeDocument/2006/relationships/hyperlink" Target="mailto:syaliousyfatoum1988@gmail.com" TargetMode="External"/><Relationship Id="rId363" Type="http://schemas.openxmlformats.org/officeDocument/2006/relationships/hyperlink" Target="mailto:mamadouamethka@gmail.com" TargetMode="External"/><Relationship Id="rId202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286" Type="http://schemas.openxmlformats.org/officeDocument/2006/relationships/hyperlink" Target="mailto:amethsysante@gmail.com" TargetMode="External"/><Relationship Id="rId50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1" Type="http://schemas.openxmlformats.org/officeDocument/2006/relationships/hyperlink" Target="mailto:iboumbengueibou@gmail.com" TargetMode="External"/><Relationship Id="rId332" Type="http://schemas.openxmlformats.org/officeDocument/2006/relationships/hyperlink" Target="mailto:bbfa19@gmail.com" TargetMode="External"/><Relationship Id="rId353" Type="http://schemas.openxmlformats.org/officeDocument/2006/relationships/hyperlink" Target="mailto:fatoubarre1993@gmail.com" TargetMode="External"/><Relationship Id="rId374" Type="http://schemas.openxmlformats.org/officeDocument/2006/relationships/hyperlink" Target="mailto:mamadouamethka@gmail.com" TargetMode="External"/><Relationship Id="rId71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276" Type="http://schemas.openxmlformats.org/officeDocument/2006/relationships/hyperlink" Target="mailto:AMADOUKEITA@YAHOO.FR" TargetMode="External"/><Relationship Id="rId297" Type="http://schemas.openxmlformats.org/officeDocument/2006/relationships/hyperlink" Target="mailto:macode33@yahoo.fr" TargetMode="External"/><Relationship Id="rId40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301" Type="http://schemas.openxmlformats.org/officeDocument/2006/relationships/hyperlink" Target="mailto:macode33@yahoo.fr" TargetMode="External"/><Relationship Id="rId322" Type="http://schemas.openxmlformats.org/officeDocument/2006/relationships/hyperlink" Target="about:blank" TargetMode="External"/><Relationship Id="rId343" Type="http://schemas.openxmlformats.org/officeDocument/2006/relationships/hyperlink" Target="mailto:syaliousyfatoum1988@gmail.com" TargetMode="External"/><Relationship Id="rId364" Type="http://schemas.openxmlformats.org/officeDocument/2006/relationships/hyperlink" Target="mailto:mamadouamethka@gmail.com" TargetMode="External"/><Relationship Id="rId61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287" Type="http://schemas.openxmlformats.org/officeDocument/2006/relationships/hyperlink" Target="mailto:amethsysante@gmail.com" TargetMode="External"/><Relationship Id="rId30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312" Type="http://schemas.openxmlformats.org/officeDocument/2006/relationships/hyperlink" Target="mailto:iboumbengueibou@gmail.com" TargetMode="External"/><Relationship Id="rId333" Type="http://schemas.openxmlformats.org/officeDocument/2006/relationships/hyperlink" Target="mailto:bbfa19@gmail.com" TargetMode="External"/><Relationship Id="rId354" Type="http://schemas.openxmlformats.org/officeDocument/2006/relationships/hyperlink" Target="mailto:fatoubarre1993@gmail.com" TargetMode="External"/><Relationship Id="rId51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375" Type="http://schemas.openxmlformats.org/officeDocument/2006/relationships/hyperlink" Target="mailto:mamadouamethka@gmail.com" TargetMode="External"/><Relationship Id="rId3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277" Type="http://schemas.openxmlformats.org/officeDocument/2006/relationships/hyperlink" Target="mailto:AMADOUKEITA@YAHOO.FR" TargetMode="External"/><Relationship Id="rId298" Type="http://schemas.openxmlformats.org/officeDocument/2006/relationships/hyperlink" Target="mailto:macode33@yahoo.fr" TargetMode="External"/><Relationship Id="rId116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302" Type="http://schemas.openxmlformats.org/officeDocument/2006/relationships/hyperlink" Target="mailto:macode33@yahoo.fr" TargetMode="External"/><Relationship Id="rId323" Type="http://schemas.openxmlformats.org/officeDocument/2006/relationships/hyperlink" Target="about:blank" TargetMode="External"/><Relationship Id="rId344" Type="http://schemas.openxmlformats.org/officeDocument/2006/relationships/hyperlink" Target="mailto:kadjasow1@gmail.com" TargetMode="External"/><Relationship Id="rId20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365" Type="http://schemas.openxmlformats.org/officeDocument/2006/relationships/hyperlink" Target="mailto:mamadouamethka@gmail.com" TargetMode="External"/><Relationship Id="rId190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288" Type="http://schemas.openxmlformats.org/officeDocument/2006/relationships/hyperlink" Target="mailto:amethsysante@gmail.com" TargetMode="External"/><Relationship Id="rId106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313" Type="http://schemas.openxmlformats.org/officeDocument/2006/relationships/hyperlink" Target="mailto:iboumbengueibou@gmail.com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334" Type="http://schemas.openxmlformats.org/officeDocument/2006/relationships/hyperlink" Target="mailto:bbfa19@gmail.com" TargetMode="External"/><Relationship Id="rId355" Type="http://schemas.openxmlformats.org/officeDocument/2006/relationships/hyperlink" Target="mailto:fatoubarre1993@gmail.com" TargetMode="External"/><Relationship Id="rId376" Type="http://schemas.openxmlformats.org/officeDocument/2006/relationships/hyperlink" Target="mailto:mamadouamethka@gmail.com" TargetMode="External"/><Relationship Id="rId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278" Type="http://schemas.openxmlformats.org/officeDocument/2006/relationships/hyperlink" Target="mailto:khady.ba1@education,sn" TargetMode="External"/><Relationship Id="rId303" Type="http://schemas.openxmlformats.org/officeDocument/2006/relationships/hyperlink" Target="mailto:macode33@yahoo.fr" TargetMode="External"/><Relationship Id="rId42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345" Type="http://schemas.openxmlformats.org/officeDocument/2006/relationships/hyperlink" Target="mailto:kadjasow1@gmail.com" TargetMode="External"/><Relationship Id="rId191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89" Type="http://schemas.openxmlformats.org/officeDocument/2006/relationships/hyperlink" Target="mailto:amethsysante@gmail.com" TargetMode="External"/><Relationship Id="rId11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314" Type="http://schemas.openxmlformats.org/officeDocument/2006/relationships/hyperlink" Target="mailto:iboumbengueibou@gmail.com" TargetMode="External"/><Relationship Id="rId356" Type="http://schemas.openxmlformats.org/officeDocument/2006/relationships/hyperlink" Target="mailto:fatoubarre1993@gmail.com" TargetMode="External"/><Relationship Id="rId95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325" Type="http://schemas.openxmlformats.org/officeDocument/2006/relationships/hyperlink" Target="mailto:sow.moctar33@gmail.com" TargetMode="External"/><Relationship Id="rId367" Type="http://schemas.openxmlformats.org/officeDocument/2006/relationships/hyperlink" Target="mailto:mamadouamethka@gmail.com" TargetMode="External"/><Relationship Id="rId171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280" Type="http://schemas.openxmlformats.org/officeDocument/2006/relationships/hyperlink" Target="mailto:AMADOUKEITA@YAHOO.FR" TargetMode="External"/><Relationship Id="rId336" Type="http://schemas.openxmlformats.org/officeDocument/2006/relationships/hyperlink" Target="mailto:bbfa19@gmail.com" TargetMode="External"/><Relationship Id="rId75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378" Type="http://schemas.openxmlformats.org/officeDocument/2006/relationships/hyperlink" Target="mailto:mamadouamethka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291" Type="http://schemas.openxmlformats.org/officeDocument/2006/relationships/hyperlink" Target="mailto:amethsysante@gmail.com" TargetMode="External"/><Relationship Id="rId305" Type="http://schemas.openxmlformats.org/officeDocument/2006/relationships/hyperlink" Target="mailto:macode33@yahoo.fr" TargetMode="External"/><Relationship Id="rId347" Type="http://schemas.openxmlformats.org/officeDocument/2006/relationships/hyperlink" Target="mailto:syaliousyfatoum1988@gmail.com" TargetMode="External"/><Relationship Id="rId44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358" Type="http://schemas.openxmlformats.org/officeDocument/2006/relationships/hyperlink" Target="mailto:fatoubarre1993@gmail.com" TargetMode="External"/><Relationship Id="rId162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369" Type="http://schemas.openxmlformats.org/officeDocument/2006/relationships/hyperlink" Target="mailto:mamadouamethka@gmail.com" TargetMode="External"/><Relationship Id="rId173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380" Type="http://schemas.openxmlformats.org/officeDocument/2006/relationships/hyperlink" Target="mailto:dibakhady192@gmail.com" TargetMode="External"/><Relationship Id="rId24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82" Type="http://schemas.openxmlformats.org/officeDocument/2006/relationships/hyperlink" Target="mailto:amethsysante@gmail.com" TargetMode="External"/><Relationship Id="rId338" Type="http://schemas.openxmlformats.org/officeDocument/2006/relationships/hyperlink" Target="mailto:bbfa19@gmail.com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293" Type="http://schemas.openxmlformats.org/officeDocument/2006/relationships/hyperlink" Target="mailto:amethsysante@gmail.com" TargetMode="External"/><Relationship Id="rId307" Type="http://schemas.openxmlformats.org/officeDocument/2006/relationships/hyperlink" Target="mailto:iboumbengueibou@gmail.com" TargetMode="External"/><Relationship Id="rId349" Type="http://schemas.openxmlformats.org/officeDocument/2006/relationships/hyperlink" Target="mailto:fatoubarre1993@gmail.com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360" Type="http://schemas.openxmlformats.org/officeDocument/2006/relationships/hyperlink" Target="mailto:fatoubarre1993@gmail.com" TargetMode="External"/><Relationship Id="rId220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318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371" Type="http://schemas.openxmlformats.org/officeDocument/2006/relationships/hyperlink" Target="mailto:mamadouameth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K735"/>
  <sheetViews>
    <sheetView tabSelected="1" zoomScale="140" zoomScaleNormal="140" workbookViewId="0">
      <pane xSplit="1" ySplit="1" topLeftCell="H51" activePane="bottomRight" state="frozen"/>
      <selection pane="topRight" activeCell="B1" sqref="B1"/>
      <selection pane="bottomLeft" activeCell="A2" sqref="A2"/>
      <selection pane="bottomRight" activeCell="C40" sqref="C40:N55"/>
    </sheetView>
  </sheetViews>
  <sheetFormatPr baseColWidth="10" defaultColWidth="11.42578125" defaultRowHeight="15" x14ac:dyDescent="0.25"/>
  <cols>
    <col min="1" max="1" width="19.7109375" style="6" customWidth="1"/>
    <col min="2" max="2" width="12" style="6" customWidth="1"/>
    <col min="3" max="3" width="14.85546875" style="6" customWidth="1"/>
    <col min="4" max="4" width="11.42578125" style="6" bestFit="1" customWidth="1"/>
    <col min="5" max="5" width="14.140625" style="6" customWidth="1"/>
    <col min="6" max="6" width="14.85546875" style="6" customWidth="1"/>
    <col min="7" max="7" width="12.42578125" style="6" customWidth="1"/>
    <col min="8" max="8" width="18.28515625" style="6" customWidth="1"/>
    <col min="9" max="9" width="16.28515625" style="6" customWidth="1"/>
    <col min="10" max="12" width="13.140625" style="6" customWidth="1"/>
    <col min="13" max="13" width="12.7109375" style="6" customWidth="1"/>
    <col min="14" max="14" width="19.85546875" style="6" customWidth="1"/>
    <col min="15" max="15" width="16.28515625" style="6" customWidth="1"/>
    <col min="16" max="16" width="24.28515625" style="7" customWidth="1"/>
    <col min="17" max="17" width="16.85546875" style="7" customWidth="1"/>
    <col min="18" max="18" width="16.85546875" style="6" customWidth="1"/>
    <col min="19" max="19" width="20.5703125" style="6" customWidth="1"/>
    <col min="20" max="20" width="19.85546875" style="6" customWidth="1"/>
    <col min="21" max="21" width="17" style="80" customWidth="1"/>
    <col min="22" max="22" width="16.140625" style="80" bestFit="1" customWidth="1"/>
    <col min="23" max="23" width="18.28515625" style="80" customWidth="1"/>
    <col min="24" max="24" width="16.5703125" style="80" customWidth="1"/>
    <col min="25" max="25" width="23.5703125" style="6" customWidth="1"/>
    <col min="26" max="16384" width="11.42578125" style="6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79" t="s">
        <v>20</v>
      </c>
      <c r="V1" s="79" t="s">
        <v>21</v>
      </c>
      <c r="W1" s="79" t="s">
        <v>22</v>
      </c>
      <c r="X1" s="79" t="s">
        <v>23</v>
      </c>
      <c r="Y1" s="1" t="s">
        <v>24</v>
      </c>
    </row>
    <row r="2" spans="1:27" x14ac:dyDescent="0.25">
      <c r="A2" s="40" t="s">
        <v>498</v>
      </c>
      <c r="B2" s="40" t="s">
        <v>25</v>
      </c>
      <c r="C2" s="40" t="s">
        <v>130</v>
      </c>
      <c r="D2" s="40" t="s">
        <v>115</v>
      </c>
      <c r="E2" s="40" t="s">
        <v>115</v>
      </c>
      <c r="F2" s="40" t="s">
        <v>468</v>
      </c>
      <c r="G2" s="48" t="s">
        <v>337</v>
      </c>
      <c r="H2" s="40" t="s">
        <v>26</v>
      </c>
      <c r="I2" s="40" t="s">
        <v>469</v>
      </c>
      <c r="J2" s="40">
        <v>339870194</v>
      </c>
      <c r="K2" s="40" t="s">
        <v>470</v>
      </c>
      <c r="L2" s="40" t="s">
        <v>471</v>
      </c>
      <c r="M2" s="40">
        <v>775566219</v>
      </c>
      <c r="N2" s="41" t="s">
        <v>499</v>
      </c>
      <c r="O2" s="40" t="s">
        <v>28</v>
      </c>
      <c r="P2" s="43" t="s">
        <v>500</v>
      </c>
      <c r="Q2" s="43"/>
      <c r="R2" s="40"/>
      <c r="S2" s="40"/>
      <c r="T2" s="44"/>
      <c r="U2" s="45">
        <v>8819000</v>
      </c>
      <c r="V2" s="45">
        <v>8638000</v>
      </c>
      <c r="W2" s="45">
        <v>9612000</v>
      </c>
      <c r="X2" s="45">
        <v>9000000</v>
      </c>
      <c r="Y2" s="40"/>
      <c r="Z2" s="20"/>
      <c r="AA2" s="20"/>
    </row>
    <row r="3" spans="1:27" x14ac:dyDescent="0.25">
      <c r="A3" s="40" t="s">
        <v>498</v>
      </c>
      <c r="B3" s="40" t="s">
        <v>25</v>
      </c>
      <c r="C3" s="40" t="s">
        <v>130</v>
      </c>
      <c r="D3" s="40" t="s">
        <v>115</v>
      </c>
      <c r="E3" s="40" t="s">
        <v>115</v>
      </c>
      <c r="F3" s="40" t="s">
        <v>468</v>
      </c>
      <c r="G3" s="48" t="s">
        <v>337</v>
      </c>
      <c r="H3" s="40" t="s">
        <v>26</v>
      </c>
      <c r="I3" s="40" t="s">
        <v>469</v>
      </c>
      <c r="J3" s="40">
        <v>339870194</v>
      </c>
      <c r="K3" s="40" t="s">
        <v>470</v>
      </c>
      <c r="L3" s="40" t="s">
        <v>471</v>
      </c>
      <c r="M3" s="40">
        <v>775566219</v>
      </c>
      <c r="N3" s="41" t="s">
        <v>499</v>
      </c>
      <c r="O3" s="40" t="s">
        <v>30</v>
      </c>
      <c r="P3" s="43"/>
      <c r="Q3" s="43"/>
      <c r="R3" s="40" t="s">
        <v>472</v>
      </c>
      <c r="S3" s="40" t="s">
        <v>473</v>
      </c>
      <c r="T3" s="44"/>
      <c r="U3" s="45">
        <v>1440000</v>
      </c>
      <c r="V3" s="45">
        <v>1440000</v>
      </c>
      <c r="W3" s="45">
        <v>1440000</v>
      </c>
      <c r="X3" s="45">
        <v>1440000</v>
      </c>
      <c r="Y3" s="40"/>
      <c r="Z3" s="20"/>
      <c r="AA3" s="20"/>
    </row>
    <row r="4" spans="1:27" x14ac:dyDescent="0.25">
      <c r="A4" s="40" t="s">
        <v>498</v>
      </c>
      <c r="B4" s="40" t="s">
        <v>25</v>
      </c>
      <c r="C4" s="40" t="s">
        <v>130</v>
      </c>
      <c r="D4" s="40" t="s">
        <v>115</v>
      </c>
      <c r="E4" s="40" t="s">
        <v>115</v>
      </c>
      <c r="F4" s="40" t="s">
        <v>468</v>
      </c>
      <c r="G4" s="48" t="s">
        <v>337</v>
      </c>
      <c r="H4" s="40" t="s">
        <v>26</v>
      </c>
      <c r="I4" s="40" t="s">
        <v>469</v>
      </c>
      <c r="J4" s="40">
        <v>339870194</v>
      </c>
      <c r="K4" s="40" t="s">
        <v>470</v>
      </c>
      <c r="L4" s="40" t="s">
        <v>471</v>
      </c>
      <c r="M4" s="40">
        <v>775566219</v>
      </c>
      <c r="N4" s="41" t="s">
        <v>499</v>
      </c>
      <c r="O4" s="40" t="s">
        <v>30</v>
      </c>
      <c r="P4" s="43"/>
      <c r="Q4" s="43"/>
      <c r="R4" s="40" t="s">
        <v>472</v>
      </c>
      <c r="S4" s="40" t="s">
        <v>474</v>
      </c>
      <c r="T4" s="44"/>
      <c r="U4" s="45">
        <v>1000000</v>
      </c>
      <c r="V4" s="45">
        <v>1000000</v>
      </c>
      <c r="W4" s="45">
        <v>1000000</v>
      </c>
      <c r="X4" s="45">
        <v>1000000</v>
      </c>
      <c r="Y4" s="40"/>
      <c r="Z4" s="20"/>
      <c r="AA4" s="20"/>
    </row>
    <row r="5" spans="1:27" x14ac:dyDescent="0.25">
      <c r="A5" s="40" t="s">
        <v>498</v>
      </c>
      <c r="B5" s="40" t="s">
        <v>25</v>
      </c>
      <c r="C5" s="40" t="s">
        <v>130</v>
      </c>
      <c r="D5" s="40" t="s">
        <v>115</v>
      </c>
      <c r="E5" s="40" t="s">
        <v>115</v>
      </c>
      <c r="F5" s="40" t="s">
        <v>468</v>
      </c>
      <c r="G5" s="48" t="s">
        <v>337</v>
      </c>
      <c r="H5" s="40" t="s">
        <v>26</v>
      </c>
      <c r="I5" s="40" t="s">
        <v>469</v>
      </c>
      <c r="J5" s="40">
        <v>339870194</v>
      </c>
      <c r="K5" s="40" t="s">
        <v>470</v>
      </c>
      <c r="L5" s="40" t="s">
        <v>471</v>
      </c>
      <c r="M5" s="40">
        <v>775566219</v>
      </c>
      <c r="N5" s="41" t="s">
        <v>499</v>
      </c>
      <c r="O5" s="40" t="s">
        <v>30</v>
      </c>
      <c r="P5" s="43"/>
      <c r="Q5" s="43"/>
      <c r="R5" s="40" t="s">
        <v>472</v>
      </c>
      <c r="S5" s="40" t="s">
        <v>215</v>
      </c>
      <c r="T5" s="44"/>
      <c r="U5" s="45">
        <v>300000</v>
      </c>
      <c r="V5" s="45">
        <v>300000</v>
      </c>
      <c r="W5" s="45"/>
      <c r="X5" s="45"/>
      <c r="Y5" s="40"/>
      <c r="Z5" s="20"/>
      <c r="AA5" s="20"/>
    </row>
    <row r="6" spans="1:27" x14ac:dyDescent="0.25">
      <c r="A6" s="40" t="s">
        <v>498</v>
      </c>
      <c r="B6" s="40" t="s">
        <v>25</v>
      </c>
      <c r="C6" s="40" t="s">
        <v>130</v>
      </c>
      <c r="D6" s="40" t="s">
        <v>115</v>
      </c>
      <c r="E6" s="40" t="s">
        <v>115</v>
      </c>
      <c r="F6" s="40" t="s">
        <v>468</v>
      </c>
      <c r="G6" s="48" t="s">
        <v>337</v>
      </c>
      <c r="H6" s="40" t="s">
        <v>26</v>
      </c>
      <c r="I6" s="40" t="s">
        <v>469</v>
      </c>
      <c r="J6" s="40">
        <v>339870194</v>
      </c>
      <c r="K6" s="40" t="s">
        <v>470</v>
      </c>
      <c r="L6" s="40" t="s">
        <v>471</v>
      </c>
      <c r="M6" s="40">
        <v>775566219</v>
      </c>
      <c r="N6" s="41" t="s">
        <v>499</v>
      </c>
      <c r="O6" s="40" t="s">
        <v>30</v>
      </c>
      <c r="P6" s="43"/>
      <c r="Q6" s="43"/>
      <c r="R6" s="40" t="s">
        <v>472</v>
      </c>
      <c r="S6" s="40" t="s">
        <v>57</v>
      </c>
      <c r="T6" s="44"/>
      <c r="U6" s="45">
        <v>1800000</v>
      </c>
      <c r="V6" s="45">
        <v>2000000</v>
      </c>
      <c r="W6" s="45">
        <v>2000000</v>
      </c>
      <c r="X6" s="45">
        <v>3000000</v>
      </c>
      <c r="Y6" s="40"/>
      <c r="Z6" s="20"/>
      <c r="AA6" s="20"/>
    </row>
    <row r="7" spans="1:27" x14ac:dyDescent="0.25">
      <c r="A7" s="40" t="s">
        <v>498</v>
      </c>
      <c r="B7" s="40" t="s">
        <v>25</v>
      </c>
      <c r="C7" s="40" t="s">
        <v>130</v>
      </c>
      <c r="D7" s="40" t="s">
        <v>115</v>
      </c>
      <c r="E7" s="40" t="s">
        <v>115</v>
      </c>
      <c r="F7" s="40" t="s">
        <v>468</v>
      </c>
      <c r="G7" s="48" t="s">
        <v>337</v>
      </c>
      <c r="H7" s="40" t="s">
        <v>26</v>
      </c>
      <c r="I7" s="40" t="s">
        <v>469</v>
      </c>
      <c r="J7" s="40">
        <v>339870194</v>
      </c>
      <c r="K7" s="40" t="s">
        <v>470</v>
      </c>
      <c r="L7" s="40" t="s">
        <v>471</v>
      </c>
      <c r="M7" s="40">
        <v>775566219</v>
      </c>
      <c r="N7" s="41" t="s">
        <v>499</v>
      </c>
      <c r="O7" s="40" t="s">
        <v>30</v>
      </c>
      <c r="P7" s="43"/>
      <c r="Q7" s="43"/>
      <c r="R7" s="40" t="s">
        <v>472</v>
      </c>
      <c r="S7" s="40" t="s">
        <v>58</v>
      </c>
      <c r="T7" s="44"/>
      <c r="U7" s="45"/>
      <c r="V7" s="45">
        <v>140000</v>
      </c>
      <c r="W7" s="45">
        <v>140000</v>
      </c>
      <c r="X7" s="45">
        <v>140000</v>
      </c>
      <c r="Y7" s="40"/>
      <c r="Z7" s="20"/>
      <c r="AA7" s="20"/>
    </row>
    <row r="8" spans="1:27" x14ac:dyDescent="0.25">
      <c r="A8" s="40" t="s">
        <v>498</v>
      </c>
      <c r="B8" s="40" t="s">
        <v>25</v>
      </c>
      <c r="C8" s="40" t="s">
        <v>130</v>
      </c>
      <c r="D8" s="40" t="s">
        <v>115</v>
      </c>
      <c r="E8" s="40" t="s">
        <v>115</v>
      </c>
      <c r="F8" s="40" t="s">
        <v>468</v>
      </c>
      <c r="G8" s="48" t="s">
        <v>337</v>
      </c>
      <c r="H8" s="40" t="s">
        <v>26</v>
      </c>
      <c r="I8" s="40" t="s">
        <v>469</v>
      </c>
      <c r="J8" s="40">
        <v>339870194</v>
      </c>
      <c r="K8" s="40" t="s">
        <v>470</v>
      </c>
      <c r="L8" s="40" t="s">
        <v>471</v>
      </c>
      <c r="M8" s="40">
        <v>775566219</v>
      </c>
      <c r="N8" s="41" t="s">
        <v>499</v>
      </c>
      <c r="O8" s="40" t="s">
        <v>30</v>
      </c>
      <c r="P8" s="43"/>
      <c r="Q8" s="43"/>
      <c r="R8" s="40" t="s">
        <v>32</v>
      </c>
      <c r="S8" s="40" t="s">
        <v>95</v>
      </c>
      <c r="T8" s="44"/>
      <c r="U8" s="45"/>
      <c r="V8" s="45"/>
      <c r="W8" s="45">
        <v>600000</v>
      </c>
      <c r="X8" s="45">
        <v>1000000</v>
      </c>
      <c r="Y8" s="40"/>
      <c r="Z8" s="20"/>
      <c r="AA8" s="20"/>
    </row>
    <row r="9" spans="1:27" x14ac:dyDescent="0.25">
      <c r="A9" s="40" t="s">
        <v>498</v>
      </c>
      <c r="B9" s="40" t="s">
        <v>25</v>
      </c>
      <c r="C9" s="40" t="s">
        <v>130</v>
      </c>
      <c r="D9" s="40" t="s">
        <v>115</v>
      </c>
      <c r="E9" s="40" t="s">
        <v>115</v>
      </c>
      <c r="F9" s="40" t="s">
        <v>468</v>
      </c>
      <c r="G9" s="48" t="s">
        <v>337</v>
      </c>
      <c r="H9" s="40" t="s">
        <v>26</v>
      </c>
      <c r="I9" s="40" t="s">
        <v>469</v>
      </c>
      <c r="J9" s="40">
        <v>339870194</v>
      </c>
      <c r="K9" s="40" t="s">
        <v>470</v>
      </c>
      <c r="L9" s="40" t="s">
        <v>471</v>
      </c>
      <c r="M9" s="40">
        <v>775566219</v>
      </c>
      <c r="N9" s="41" t="s">
        <v>499</v>
      </c>
      <c r="O9" s="40" t="s">
        <v>30</v>
      </c>
      <c r="P9" s="43"/>
      <c r="Q9" s="43"/>
      <c r="R9" s="40" t="s">
        <v>32</v>
      </c>
      <c r="S9" s="40" t="s">
        <v>262</v>
      </c>
      <c r="T9" s="44"/>
      <c r="U9" s="45"/>
      <c r="V9" s="45">
        <v>490000</v>
      </c>
      <c r="W9" s="45">
        <v>300000</v>
      </c>
      <c r="X9" s="45"/>
      <c r="Y9" s="40"/>
      <c r="Z9" s="20"/>
      <c r="AA9" s="20"/>
    </row>
    <row r="10" spans="1:27" s="23" customFormat="1" x14ac:dyDescent="0.25">
      <c r="A10" s="40" t="s">
        <v>429</v>
      </c>
      <c r="B10" s="40" t="s">
        <v>25</v>
      </c>
      <c r="C10" s="40" t="s">
        <v>130</v>
      </c>
      <c r="D10" s="40" t="s">
        <v>115</v>
      </c>
      <c r="E10" s="40" t="s">
        <v>115</v>
      </c>
      <c r="F10" s="40" t="s">
        <v>131</v>
      </c>
      <c r="G10" s="48" t="s">
        <v>337</v>
      </c>
      <c r="H10" s="40" t="s">
        <v>132</v>
      </c>
      <c r="I10" s="40" t="s">
        <v>133</v>
      </c>
      <c r="J10" s="41" t="s">
        <v>134</v>
      </c>
      <c r="K10" s="40" t="s">
        <v>135</v>
      </c>
      <c r="L10" s="40" t="s">
        <v>136</v>
      </c>
      <c r="M10" s="40">
        <v>779450294</v>
      </c>
      <c r="N10" s="40"/>
      <c r="O10" s="40" t="s">
        <v>28</v>
      </c>
      <c r="P10" s="43" t="s">
        <v>501</v>
      </c>
      <c r="Q10" s="43"/>
      <c r="R10" s="40"/>
      <c r="S10" s="40"/>
      <c r="T10" s="44"/>
      <c r="U10" s="45">
        <v>5602120</v>
      </c>
      <c r="V10" s="45"/>
      <c r="W10" s="45">
        <v>13556154</v>
      </c>
      <c r="X10" s="45">
        <v>28298712</v>
      </c>
      <c r="Y10" s="40"/>
    </row>
    <row r="11" spans="1:27" s="23" customFormat="1" x14ac:dyDescent="0.25">
      <c r="A11" s="40" t="s">
        <v>429</v>
      </c>
      <c r="B11" s="40" t="s">
        <v>25</v>
      </c>
      <c r="C11" s="40" t="s">
        <v>130</v>
      </c>
      <c r="D11" s="40" t="s">
        <v>115</v>
      </c>
      <c r="E11" s="40" t="s">
        <v>115</v>
      </c>
      <c r="F11" s="40" t="s">
        <v>131</v>
      </c>
      <c r="G11" s="48" t="s">
        <v>337</v>
      </c>
      <c r="H11" s="40" t="s">
        <v>132</v>
      </c>
      <c r="I11" s="40" t="s">
        <v>133</v>
      </c>
      <c r="J11" s="41" t="s">
        <v>134</v>
      </c>
      <c r="K11" s="40" t="s">
        <v>135</v>
      </c>
      <c r="L11" s="40" t="s">
        <v>136</v>
      </c>
      <c r="M11" s="40">
        <v>779450294</v>
      </c>
      <c r="N11" s="40"/>
      <c r="O11" s="40" t="s">
        <v>28</v>
      </c>
      <c r="P11" s="43" t="s">
        <v>138</v>
      </c>
      <c r="Q11" s="43"/>
      <c r="R11" s="40"/>
      <c r="S11" s="40"/>
      <c r="T11" s="44"/>
      <c r="U11" s="45">
        <v>1200000</v>
      </c>
      <c r="V11" s="45">
        <v>1500000</v>
      </c>
      <c r="W11" s="45">
        <v>816000</v>
      </c>
      <c r="X11" s="45">
        <v>816000</v>
      </c>
      <c r="Y11" s="40"/>
    </row>
    <row r="12" spans="1:27" s="23" customFormat="1" x14ac:dyDescent="0.25">
      <c r="A12" s="40" t="s">
        <v>429</v>
      </c>
      <c r="B12" s="40" t="s">
        <v>25</v>
      </c>
      <c r="C12" s="40" t="s">
        <v>130</v>
      </c>
      <c r="D12" s="40" t="s">
        <v>115</v>
      </c>
      <c r="E12" s="40" t="s">
        <v>115</v>
      </c>
      <c r="F12" s="40" t="s">
        <v>131</v>
      </c>
      <c r="G12" s="48" t="s">
        <v>337</v>
      </c>
      <c r="H12" s="40" t="s">
        <v>132</v>
      </c>
      <c r="I12" s="40" t="s">
        <v>133</v>
      </c>
      <c r="J12" s="41" t="s">
        <v>134</v>
      </c>
      <c r="K12" s="40" t="s">
        <v>135</v>
      </c>
      <c r="L12" s="40" t="s">
        <v>136</v>
      </c>
      <c r="M12" s="40">
        <v>779450294</v>
      </c>
      <c r="N12" s="40"/>
      <c r="O12" s="40" t="s">
        <v>28</v>
      </c>
      <c r="P12" s="43" t="s">
        <v>139</v>
      </c>
      <c r="Q12" s="43"/>
      <c r="R12" s="40"/>
      <c r="S12" s="40"/>
      <c r="T12" s="44"/>
      <c r="U12" s="45"/>
      <c r="V12" s="45">
        <v>600000</v>
      </c>
      <c r="W12" s="45"/>
      <c r="X12" s="45"/>
      <c r="Y12" s="40"/>
    </row>
    <row r="13" spans="1:27" s="23" customFormat="1" x14ac:dyDescent="0.25">
      <c r="A13" s="40" t="s">
        <v>429</v>
      </c>
      <c r="B13" s="40" t="s">
        <v>25</v>
      </c>
      <c r="C13" s="40" t="s">
        <v>130</v>
      </c>
      <c r="D13" s="40" t="s">
        <v>115</v>
      </c>
      <c r="E13" s="40" t="s">
        <v>115</v>
      </c>
      <c r="F13" s="40" t="s">
        <v>131</v>
      </c>
      <c r="G13" s="48" t="s">
        <v>337</v>
      </c>
      <c r="H13" s="40" t="s">
        <v>132</v>
      </c>
      <c r="I13" s="40" t="s">
        <v>133</v>
      </c>
      <c r="J13" s="41" t="s">
        <v>134</v>
      </c>
      <c r="K13" s="40" t="s">
        <v>135</v>
      </c>
      <c r="L13" s="40" t="s">
        <v>136</v>
      </c>
      <c r="M13" s="40">
        <v>779450294</v>
      </c>
      <c r="N13" s="40"/>
      <c r="O13" s="40" t="s">
        <v>28</v>
      </c>
      <c r="P13" s="43" t="s">
        <v>137</v>
      </c>
      <c r="Q13" s="43"/>
      <c r="R13" s="40"/>
      <c r="S13" s="40"/>
      <c r="T13" s="44"/>
      <c r="U13" s="45">
        <v>5602120</v>
      </c>
      <c r="V13" s="45"/>
      <c r="W13" s="45">
        <v>13556154</v>
      </c>
      <c r="X13" s="45">
        <v>28298712</v>
      </c>
      <c r="Y13" s="40"/>
    </row>
    <row r="14" spans="1:27" s="23" customFormat="1" x14ac:dyDescent="0.25">
      <c r="A14" s="40" t="s">
        <v>429</v>
      </c>
      <c r="B14" s="40" t="s">
        <v>25</v>
      </c>
      <c r="C14" s="40" t="s">
        <v>130</v>
      </c>
      <c r="D14" s="40" t="s">
        <v>115</v>
      </c>
      <c r="E14" s="40" t="s">
        <v>115</v>
      </c>
      <c r="F14" s="40" t="s">
        <v>131</v>
      </c>
      <c r="G14" s="48" t="s">
        <v>337</v>
      </c>
      <c r="H14" s="40" t="s">
        <v>132</v>
      </c>
      <c r="I14" s="40" t="s">
        <v>133</v>
      </c>
      <c r="J14" s="41" t="s">
        <v>134</v>
      </c>
      <c r="K14" s="40" t="s">
        <v>135</v>
      </c>
      <c r="L14" s="40" t="s">
        <v>136</v>
      </c>
      <c r="M14" s="40">
        <v>779450294</v>
      </c>
      <c r="N14" s="40"/>
      <c r="O14" s="40" t="s">
        <v>28</v>
      </c>
      <c r="P14" s="43" t="s">
        <v>138</v>
      </c>
      <c r="Q14" s="43"/>
      <c r="R14" s="40"/>
      <c r="S14" s="40"/>
      <c r="T14" s="44"/>
      <c r="U14" s="45">
        <v>1200000</v>
      </c>
      <c r="V14" s="45">
        <v>1500000</v>
      </c>
      <c r="W14" s="45">
        <v>816000</v>
      </c>
      <c r="X14" s="45">
        <v>816000</v>
      </c>
      <c r="Y14" s="40"/>
    </row>
    <row r="15" spans="1:27" s="23" customFormat="1" x14ac:dyDescent="0.25">
      <c r="A15" s="40" t="s">
        <v>429</v>
      </c>
      <c r="B15" s="40" t="s">
        <v>25</v>
      </c>
      <c r="C15" s="40" t="s">
        <v>130</v>
      </c>
      <c r="D15" s="40" t="s">
        <v>115</v>
      </c>
      <c r="E15" s="40" t="s">
        <v>115</v>
      </c>
      <c r="F15" s="40" t="s">
        <v>131</v>
      </c>
      <c r="G15" s="48" t="s">
        <v>337</v>
      </c>
      <c r="H15" s="40" t="s">
        <v>132</v>
      </c>
      <c r="I15" s="40" t="s">
        <v>133</v>
      </c>
      <c r="J15" s="41" t="s">
        <v>134</v>
      </c>
      <c r="K15" s="40" t="s">
        <v>135</v>
      </c>
      <c r="L15" s="40" t="s">
        <v>136</v>
      </c>
      <c r="M15" s="40">
        <v>779450294</v>
      </c>
      <c r="N15" s="40"/>
      <c r="O15" s="40" t="s">
        <v>28</v>
      </c>
      <c r="P15" s="43" t="s">
        <v>139</v>
      </c>
      <c r="Q15" s="43"/>
      <c r="R15" s="40"/>
      <c r="S15" s="40"/>
      <c r="T15" s="44"/>
      <c r="U15" s="45"/>
      <c r="V15" s="45">
        <v>600000</v>
      </c>
      <c r="W15" s="45"/>
      <c r="X15" s="45"/>
      <c r="Y15" s="40"/>
    </row>
    <row r="16" spans="1:27" s="23" customFormat="1" x14ac:dyDescent="0.25">
      <c r="A16" s="40" t="s">
        <v>429</v>
      </c>
      <c r="B16" s="40" t="s">
        <v>25</v>
      </c>
      <c r="C16" s="40" t="s">
        <v>130</v>
      </c>
      <c r="D16" s="40" t="s">
        <v>115</v>
      </c>
      <c r="E16" s="40" t="s">
        <v>115</v>
      </c>
      <c r="F16" s="40" t="s">
        <v>131</v>
      </c>
      <c r="G16" s="48" t="s">
        <v>337</v>
      </c>
      <c r="H16" s="40" t="s">
        <v>132</v>
      </c>
      <c r="I16" s="40" t="s">
        <v>133</v>
      </c>
      <c r="J16" s="41" t="s">
        <v>134</v>
      </c>
      <c r="K16" s="40" t="s">
        <v>135</v>
      </c>
      <c r="L16" s="40" t="s">
        <v>136</v>
      </c>
      <c r="M16" s="40">
        <v>779450294</v>
      </c>
      <c r="N16" s="40"/>
      <c r="O16" s="40" t="s">
        <v>30</v>
      </c>
      <c r="P16" s="43"/>
      <c r="Q16" s="43"/>
      <c r="R16" s="40" t="s">
        <v>31</v>
      </c>
      <c r="S16" s="40" t="s">
        <v>56</v>
      </c>
      <c r="T16" s="44"/>
      <c r="U16" s="45">
        <v>360000</v>
      </c>
      <c r="V16" s="45">
        <v>360000</v>
      </c>
      <c r="W16" s="45">
        <v>360000</v>
      </c>
      <c r="X16" s="45">
        <v>360000</v>
      </c>
      <c r="Y16" s="40"/>
    </row>
    <row r="17" spans="1:27" s="26" customFormat="1" x14ac:dyDescent="0.25">
      <c r="A17" s="24" t="s">
        <v>143</v>
      </c>
      <c r="B17" s="24" t="s">
        <v>25</v>
      </c>
      <c r="C17" s="24" t="s">
        <v>141</v>
      </c>
      <c r="D17" s="24" t="s">
        <v>115</v>
      </c>
      <c r="E17" s="24" t="s">
        <v>115</v>
      </c>
      <c r="F17" s="24" t="s">
        <v>144</v>
      </c>
      <c r="G17" s="73" t="s">
        <v>337</v>
      </c>
      <c r="H17" s="24" t="s">
        <v>26</v>
      </c>
      <c r="I17" s="24"/>
      <c r="J17" s="24"/>
      <c r="K17" s="24"/>
      <c r="L17" s="24"/>
      <c r="M17" s="24"/>
      <c r="N17" s="24"/>
      <c r="O17" s="24"/>
      <c r="P17" s="25"/>
      <c r="Q17" s="25"/>
      <c r="R17" s="24"/>
      <c r="S17" s="24"/>
      <c r="T17" s="27"/>
      <c r="U17" s="35"/>
      <c r="V17" s="35"/>
      <c r="W17" s="35"/>
      <c r="X17" s="35"/>
      <c r="Y17" s="24" t="s">
        <v>502</v>
      </c>
    </row>
    <row r="18" spans="1:27" s="26" customFormat="1" x14ac:dyDescent="0.25">
      <c r="A18" s="24" t="s">
        <v>140</v>
      </c>
      <c r="B18" s="24" t="s">
        <v>25</v>
      </c>
      <c r="C18" s="24" t="s">
        <v>141</v>
      </c>
      <c r="D18" s="24" t="s">
        <v>115</v>
      </c>
      <c r="E18" s="24" t="s">
        <v>115</v>
      </c>
      <c r="F18" s="24" t="s">
        <v>142</v>
      </c>
      <c r="G18" s="73" t="s">
        <v>503</v>
      </c>
      <c r="H18" s="24" t="s">
        <v>567</v>
      </c>
      <c r="I18" s="24"/>
      <c r="J18" s="24"/>
      <c r="K18" s="24"/>
      <c r="L18" s="24"/>
      <c r="M18" s="24"/>
      <c r="N18" s="24"/>
      <c r="O18" s="24"/>
      <c r="P18" s="25"/>
      <c r="Q18" s="25"/>
      <c r="R18" s="24"/>
      <c r="S18" s="24"/>
      <c r="T18" s="27"/>
      <c r="U18" s="35"/>
      <c r="V18" s="35"/>
      <c r="W18" s="35"/>
      <c r="X18" s="35"/>
      <c r="Y18" s="24" t="s">
        <v>504</v>
      </c>
    </row>
    <row r="19" spans="1:27" s="26" customFormat="1" x14ac:dyDescent="0.25">
      <c r="A19" s="24" t="s">
        <v>484</v>
      </c>
      <c r="B19" s="24" t="s">
        <v>25</v>
      </c>
      <c r="C19" s="24" t="s">
        <v>130</v>
      </c>
      <c r="D19" s="24" t="s">
        <v>115</v>
      </c>
      <c r="E19" s="24" t="s">
        <v>115</v>
      </c>
      <c r="F19" s="24" t="s">
        <v>485</v>
      </c>
      <c r="G19" s="73" t="s">
        <v>337</v>
      </c>
      <c r="H19" s="24" t="s">
        <v>617</v>
      </c>
      <c r="I19" s="24"/>
      <c r="J19" s="24"/>
      <c r="K19" s="24"/>
      <c r="L19" s="24"/>
      <c r="M19" s="24"/>
      <c r="N19" s="24"/>
      <c r="O19" s="24"/>
      <c r="P19" s="25"/>
      <c r="Q19" s="25"/>
      <c r="R19" s="24"/>
      <c r="S19" s="24"/>
      <c r="T19" s="27"/>
      <c r="U19" s="35"/>
      <c r="V19" s="35"/>
      <c r="W19" s="35"/>
      <c r="X19" s="35"/>
      <c r="Y19" s="24" t="s">
        <v>325</v>
      </c>
      <c r="Z19" s="28"/>
      <c r="AA19" s="28"/>
    </row>
    <row r="20" spans="1:27" x14ac:dyDescent="0.25">
      <c r="A20" s="14" t="s">
        <v>281</v>
      </c>
      <c r="B20" s="14" t="s">
        <v>25</v>
      </c>
      <c r="C20" s="14" t="s">
        <v>282</v>
      </c>
      <c r="D20" s="14" t="s">
        <v>115</v>
      </c>
      <c r="E20" s="14" t="s">
        <v>115</v>
      </c>
      <c r="F20" s="14" t="s">
        <v>283</v>
      </c>
      <c r="G20" s="73" t="s">
        <v>503</v>
      </c>
      <c r="H20" s="24" t="s">
        <v>567</v>
      </c>
      <c r="I20" s="24"/>
      <c r="J20" s="14"/>
      <c r="K20" s="14"/>
      <c r="L20" s="14"/>
      <c r="M20" s="14"/>
      <c r="N20" s="14"/>
      <c r="O20" s="14"/>
      <c r="P20" s="17"/>
      <c r="Q20" s="17"/>
      <c r="R20" s="14"/>
      <c r="S20" s="14"/>
      <c r="T20" s="14"/>
      <c r="U20" s="36"/>
      <c r="V20" s="36"/>
      <c r="W20" s="36"/>
      <c r="X20" s="36"/>
      <c r="Y20" s="14" t="s">
        <v>392</v>
      </c>
    </row>
    <row r="21" spans="1:27" x14ac:dyDescent="0.25">
      <c r="A21" s="40" t="s">
        <v>488</v>
      </c>
      <c r="B21" s="40" t="s">
        <v>25</v>
      </c>
      <c r="C21" s="40" t="s">
        <v>489</v>
      </c>
      <c r="D21" s="40" t="s">
        <v>115</v>
      </c>
      <c r="E21" s="40" t="s">
        <v>285</v>
      </c>
      <c r="F21" s="40" t="s">
        <v>490</v>
      </c>
      <c r="G21" s="48" t="s">
        <v>337</v>
      </c>
      <c r="H21" s="40" t="s">
        <v>26</v>
      </c>
      <c r="I21" s="40" t="s">
        <v>490</v>
      </c>
      <c r="J21" s="40"/>
      <c r="K21" s="40" t="s">
        <v>388</v>
      </c>
      <c r="L21" s="40" t="s">
        <v>27</v>
      </c>
      <c r="M21" s="40" t="s">
        <v>491</v>
      </c>
      <c r="N21" s="46" t="s">
        <v>505</v>
      </c>
      <c r="O21" s="40" t="s">
        <v>28</v>
      </c>
      <c r="P21" s="43" t="s">
        <v>89</v>
      </c>
      <c r="Q21" s="43"/>
      <c r="R21" s="40"/>
      <c r="S21" s="40"/>
      <c r="T21" s="44"/>
      <c r="U21" s="45"/>
      <c r="V21" s="45"/>
      <c r="W21" s="45">
        <v>2664385</v>
      </c>
      <c r="X21" s="45">
        <v>7059480</v>
      </c>
      <c r="Y21" s="40" t="s">
        <v>506</v>
      </c>
      <c r="Z21" s="20"/>
      <c r="AA21" s="20"/>
    </row>
    <row r="22" spans="1:27" x14ac:dyDescent="0.25">
      <c r="A22" s="40" t="s">
        <v>488</v>
      </c>
      <c r="B22" s="40" t="s">
        <v>25</v>
      </c>
      <c r="C22" s="40" t="s">
        <v>489</v>
      </c>
      <c r="D22" s="40" t="s">
        <v>115</v>
      </c>
      <c r="E22" s="40" t="s">
        <v>285</v>
      </c>
      <c r="F22" s="40" t="s">
        <v>490</v>
      </c>
      <c r="G22" s="48" t="s">
        <v>337</v>
      </c>
      <c r="H22" s="40" t="s">
        <v>26</v>
      </c>
      <c r="I22" s="40" t="s">
        <v>490</v>
      </c>
      <c r="J22" s="40"/>
      <c r="K22" s="40" t="s">
        <v>388</v>
      </c>
      <c r="L22" s="40" t="s">
        <v>27</v>
      </c>
      <c r="M22" s="40" t="s">
        <v>491</v>
      </c>
      <c r="N22" s="46" t="s">
        <v>505</v>
      </c>
      <c r="O22" s="40" t="s">
        <v>28</v>
      </c>
      <c r="P22" s="43" t="s">
        <v>29</v>
      </c>
      <c r="Q22" s="43"/>
      <c r="R22" s="40"/>
      <c r="S22" s="40"/>
      <c r="T22" s="44"/>
      <c r="U22" s="45"/>
      <c r="V22" s="45"/>
      <c r="W22" s="45"/>
      <c r="X22" s="45">
        <v>1500000</v>
      </c>
      <c r="Y22" s="40"/>
      <c r="Z22" s="20"/>
      <c r="AA22" s="20"/>
    </row>
    <row r="23" spans="1:27" x14ac:dyDescent="0.25">
      <c r="A23" s="40" t="s">
        <v>488</v>
      </c>
      <c r="B23" s="40" t="s">
        <v>25</v>
      </c>
      <c r="C23" s="40" t="s">
        <v>489</v>
      </c>
      <c r="D23" s="40" t="s">
        <v>115</v>
      </c>
      <c r="E23" s="40" t="s">
        <v>285</v>
      </c>
      <c r="F23" s="40" t="s">
        <v>490</v>
      </c>
      <c r="G23" s="48" t="s">
        <v>337</v>
      </c>
      <c r="H23" s="40" t="s">
        <v>26</v>
      </c>
      <c r="I23" s="40" t="s">
        <v>490</v>
      </c>
      <c r="J23" s="40"/>
      <c r="K23" s="40" t="s">
        <v>388</v>
      </c>
      <c r="L23" s="40" t="s">
        <v>27</v>
      </c>
      <c r="M23" s="40" t="s">
        <v>491</v>
      </c>
      <c r="N23" s="46" t="s">
        <v>505</v>
      </c>
      <c r="O23" s="40" t="s">
        <v>28</v>
      </c>
      <c r="P23" s="43" t="s">
        <v>89</v>
      </c>
      <c r="Q23" s="43"/>
      <c r="R23" s="40"/>
      <c r="S23" s="40"/>
      <c r="T23" s="44" t="s">
        <v>121</v>
      </c>
      <c r="U23" s="45"/>
      <c r="V23" s="45"/>
      <c r="W23" s="45">
        <v>2664385</v>
      </c>
      <c r="X23" s="45">
        <v>6146480</v>
      </c>
      <c r="Y23" s="40"/>
      <c r="Z23" s="20"/>
      <c r="AA23" s="20"/>
    </row>
    <row r="24" spans="1:27" x14ac:dyDescent="0.25">
      <c r="A24" s="40" t="s">
        <v>488</v>
      </c>
      <c r="B24" s="40" t="s">
        <v>25</v>
      </c>
      <c r="C24" s="40" t="s">
        <v>489</v>
      </c>
      <c r="D24" s="40" t="s">
        <v>115</v>
      </c>
      <c r="E24" s="40" t="s">
        <v>285</v>
      </c>
      <c r="F24" s="40" t="s">
        <v>490</v>
      </c>
      <c r="G24" s="48" t="s">
        <v>337</v>
      </c>
      <c r="H24" s="40" t="s">
        <v>26</v>
      </c>
      <c r="I24" s="40" t="s">
        <v>490</v>
      </c>
      <c r="J24" s="40"/>
      <c r="K24" s="40" t="s">
        <v>388</v>
      </c>
      <c r="L24" s="40" t="s">
        <v>27</v>
      </c>
      <c r="M24" s="40" t="s">
        <v>491</v>
      </c>
      <c r="N24" s="46" t="s">
        <v>505</v>
      </c>
      <c r="O24" s="40" t="s">
        <v>28</v>
      </c>
      <c r="P24" s="43" t="s">
        <v>89</v>
      </c>
      <c r="Q24" s="43"/>
      <c r="R24" s="40"/>
      <c r="S24" s="40"/>
      <c r="T24" s="44" t="s">
        <v>493</v>
      </c>
      <c r="U24" s="45"/>
      <c r="V24" s="45"/>
      <c r="W24" s="45"/>
      <c r="X24" s="45">
        <v>700000</v>
      </c>
      <c r="Y24" s="40"/>
      <c r="Z24" s="20"/>
      <c r="AA24" s="20"/>
    </row>
    <row r="25" spans="1:27" x14ac:dyDescent="0.25">
      <c r="A25" s="40" t="s">
        <v>488</v>
      </c>
      <c r="B25" s="40" t="s">
        <v>25</v>
      </c>
      <c r="C25" s="40" t="s">
        <v>489</v>
      </c>
      <c r="D25" s="40" t="s">
        <v>115</v>
      </c>
      <c r="E25" s="40" t="s">
        <v>285</v>
      </c>
      <c r="F25" s="40" t="s">
        <v>490</v>
      </c>
      <c r="G25" s="48" t="s">
        <v>337</v>
      </c>
      <c r="H25" s="40" t="s">
        <v>26</v>
      </c>
      <c r="I25" s="40" t="s">
        <v>490</v>
      </c>
      <c r="J25" s="40"/>
      <c r="K25" s="40" t="s">
        <v>388</v>
      </c>
      <c r="L25" s="40" t="s">
        <v>27</v>
      </c>
      <c r="M25" s="40" t="s">
        <v>491</v>
      </c>
      <c r="N25" s="46" t="s">
        <v>505</v>
      </c>
      <c r="O25" s="40" t="s">
        <v>28</v>
      </c>
      <c r="P25" s="43" t="s">
        <v>89</v>
      </c>
      <c r="Q25" s="43"/>
      <c r="R25" s="40"/>
      <c r="S25" s="40"/>
      <c r="T25" s="44" t="s">
        <v>91</v>
      </c>
      <c r="U25" s="45"/>
      <c r="V25" s="45"/>
      <c r="W25" s="45"/>
      <c r="X25" s="45">
        <v>213000</v>
      </c>
      <c r="Y25" s="40"/>
      <c r="Z25" s="20"/>
      <c r="AA25" s="20"/>
    </row>
    <row r="26" spans="1:27" x14ac:dyDescent="0.25">
      <c r="A26" s="40" t="s">
        <v>488</v>
      </c>
      <c r="B26" s="40" t="s">
        <v>25</v>
      </c>
      <c r="C26" s="40" t="s">
        <v>489</v>
      </c>
      <c r="D26" s="40" t="s">
        <v>115</v>
      </c>
      <c r="E26" s="40" t="s">
        <v>285</v>
      </c>
      <c r="F26" s="40" t="s">
        <v>490</v>
      </c>
      <c r="G26" s="48" t="s">
        <v>337</v>
      </c>
      <c r="H26" s="40" t="s">
        <v>26</v>
      </c>
      <c r="I26" s="40" t="s">
        <v>490</v>
      </c>
      <c r="J26" s="40"/>
      <c r="K26" s="40" t="s">
        <v>388</v>
      </c>
      <c r="L26" s="40" t="s">
        <v>27</v>
      </c>
      <c r="M26" s="40" t="s">
        <v>491</v>
      </c>
      <c r="N26" s="46" t="s">
        <v>505</v>
      </c>
      <c r="O26" s="40" t="s">
        <v>30</v>
      </c>
      <c r="P26" s="43"/>
      <c r="Q26" s="43"/>
      <c r="R26" s="40" t="s">
        <v>31</v>
      </c>
      <c r="S26" s="40" t="s">
        <v>389</v>
      </c>
      <c r="T26" s="44"/>
      <c r="U26" s="45"/>
      <c r="V26" s="45"/>
      <c r="W26" s="45">
        <v>1336748</v>
      </c>
      <c r="X26" s="45">
        <v>3739072</v>
      </c>
      <c r="Y26" s="40" t="s">
        <v>507</v>
      </c>
      <c r="Z26" s="20"/>
      <c r="AA26" s="20"/>
    </row>
    <row r="27" spans="1:27" x14ac:dyDescent="0.25">
      <c r="A27" s="40" t="s">
        <v>488</v>
      </c>
      <c r="B27" s="40" t="s">
        <v>25</v>
      </c>
      <c r="C27" s="40" t="s">
        <v>489</v>
      </c>
      <c r="D27" s="40" t="s">
        <v>115</v>
      </c>
      <c r="E27" s="40" t="s">
        <v>285</v>
      </c>
      <c r="F27" s="40" t="s">
        <v>490</v>
      </c>
      <c r="G27" s="48" t="s">
        <v>337</v>
      </c>
      <c r="H27" s="40" t="s">
        <v>26</v>
      </c>
      <c r="I27" s="40" t="s">
        <v>490</v>
      </c>
      <c r="J27" s="40"/>
      <c r="K27" s="40" t="s">
        <v>388</v>
      </c>
      <c r="L27" s="40" t="s">
        <v>27</v>
      </c>
      <c r="M27" s="40" t="s">
        <v>491</v>
      </c>
      <c r="N27" s="46" t="s">
        <v>505</v>
      </c>
      <c r="O27" s="40" t="s">
        <v>30</v>
      </c>
      <c r="P27" s="43"/>
      <c r="Q27" s="43"/>
      <c r="R27" s="40" t="s">
        <v>31</v>
      </c>
      <c r="S27" s="40" t="s">
        <v>215</v>
      </c>
      <c r="T27" s="44"/>
      <c r="U27" s="45"/>
      <c r="V27" s="45"/>
      <c r="W27" s="45">
        <v>396000</v>
      </c>
      <c r="X27" s="45">
        <v>329200</v>
      </c>
      <c r="Y27" s="40"/>
      <c r="Z27" s="20"/>
      <c r="AA27" s="20"/>
    </row>
    <row r="28" spans="1:27" x14ac:dyDescent="0.25">
      <c r="A28" s="40" t="s">
        <v>488</v>
      </c>
      <c r="B28" s="40" t="s">
        <v>25</v>
      </c>
      <c r="C28" s="40" t="s">
        <v>489</v>
      </c>
      <c r="D28" s="40" t="s">
        <v>115</v>
      </c>
      <c r="E28" s="40" t="s">
        <v>285</v>
      </c>
      <c r="F28" s="40" t="s">
        <v>490</v>
      </c>
      <c r="G28" s="48" t="s">
        <v>337</v>
      </c>
      <c r="H28" s="40" t="s">
        <v>26</v>
      </c>
      <c r="I28" s="40" t="s">
        <v>490</v>
      </c>
      <c r="J28" s="40"/>
      <c r="K28" s="40" t="s">
        <v>388</v>
      </c>
      <c r="L28" s="40" t="s">
        <v>27</v>
      </c>
      <c r="M28" s="40" t="s">
        <v>491</v>
      </c>
      <c r="N28" s="46" t="s">
        <v>505</v>
      </c>
      <c r="O28" s="40" t="s">
        <v>30</v>
      </c>
      <c r="P28" s="43"/>
      <c r="Q28" s="43"/>
      <c r="R28" s="40" t="s">
        <v>31</v>
      </c>
      <c r="S28" s="40" t="s">
        <v>205</v>
      </c>
      <c r="T28" s="44"/>
      <c r="U28" s="45"/>
      <c r="V28" s="45"/>
      <c r="W28" s="45">
        <v>1568080</v>
      </c>
      <c r="X28" s="45">
        <v>6142780</v>
      </c>
      <c r="Y28" s="40"/>
      <c r="Z28" s="20"/>
      <c r="AA28" s="20"/>
    </row>
    <row r="29" spans="1:27" x14ac:dyDescent="0.25">
      <c r="A29" s="40" t="s">
        <v>488</v>
      </c>
      <c r="B29" s="40" t="s">
        <v>25</v>
      </c>
      <c r="C29" s="40" t="s">
        <v>489</v>
      </c>
      <c r="D29" s="40" t="s">
        <v>115</v>
      </c>
      <c r="E29" s="40" t="s">
        <v>285</v>
      </c>
      <c r="F29" s="40" t="s">
        <v>490</v>
      </c>
      <c r="G29" s="48" t="s">
        <v>337</v>
      </c>
      <c r="H29" s="40" t="s">
        <v>26</v>
      </c>
      <c r="I29" s="40" t="s">
        <v>490</v>
      </c>
      <c r="J29" s="40"/>
      <c r="K29" s="40" t="s">
        <v>388</v>
      </c>
      <c r="L29" s="40" t="s">
        <v>27</v>
      </c>
      <c r="M29" s="40" t="s">
        <v>491</v>
      </c>
      <c r="N29" s="46" t="s">
        <v>505</v>
      </c>
      <c r="O29" s="40" t="s">
        <v>30</v>
      </c>
      <c r="P29" s="43"/>
      <c r="Q29" s="43"/>
      <c r="R29" s="40" t="s">
        <v>31</v>
      </c>
      <c r="S29" s="40" t="s">
        <v>206</v>
      </c>
      <c r="T29" s="44"/>
      <c r="U29" s="45"/>
      <c r="V29" s="45"/>
      <c r="W29" s="45">
        <v>146350</v>
      </c>
      <c r="X29" s="45">
        <v>155700</v>
      </c>
      <c r="Y29" s="40"/>
      <c r="Z29" s="20"/>
      <c r="AA29" s="20"/>
    </row>
    <row r="30" spans="1:27" x14ac:dyDescent="0.25">
      <c r="A30" s="40" t="s">
        <v>488</v>
      </c>
      <c r="B30" s="40" t="s">
        <v>25</v>
      </c>
      <c r="C30" s="40" t="s">
        <v>489</v>
      </c>
      <c r="D30" s="40" t="s">
        <v>115</v>
      </c>
      <c r="E30" s="40" t="s">
        <v>285</v>
      </c>
      <c r="F30" s="40" t="s">
        <v>490</v>
      </c>
      <c r="G30" s="48" t="s">
        <v>337</v>
      </c>
      <c r="H30" s="40" t="s">
        <v>26</v>
      </c>
      <c r="I30" s="40" t="s">
        <v>490</v>
      </c>
      <c r="J30" s="40"/>
      <c r="K30" s="40" t="s">
        <v>388</v>
      </c>
      <c r="L30" s="40" t="s">
        <v>27</v>
      </c>
      <c r="M30" s="40" t="s">
        <v>491</v>
      </c>
      <c r="N30" s="46" t="s">
        <v>505</v>
      </c>
      <c r="O30" s="40" t="s">
        <v>30</v>
      </c>
      <c r="P30" s="47"/>
      <c r="Q30" s="47"/>
      <c r="R30" s="40" t="s">
        <v>31</v>
      </c>
      <c r="S30" s="40" t="s">
        <v>494</v>
      </c>
      <c r="T30" s="44"/>
      <c r="U30" s="45"/>
      <c r="V30" s="45"/>
      <c r="W30" s="45">
        <v>207000</v>
      </c>
      <c r="X30" s="45">
        <v>168850</v>
      </c>
      <c r="Y30" s="40"/>
      <c r="Z30" s="20"/>
      <c r="AA30" s="20"/>
    </row>
    <row r="31" spans="1:27" x14ac:dyDescent="0.25">
      <c r="A31" s="40" t="s">
        <v>488</v>
      </c>
      <c r="B31" s="40" t="s">
        <v>25</v>
      </c>
      <c r="C31" s="40" t="s">
        <v>489</v>
      </c>
      <c r="D31" s="40" t="s">
        <v>115</v>
      </c>
      <c r="E31" s="40" t="s">
        <v>285</v>
      </c>
      <c r="F31" s="40" t="s">
        <v>490</v>
      </c>
      <c r="G31" s="48" t="s">
        <v>337</v>
      </c>
      <c r="H31" s="40" t="s">
        <v>26</v>
      </c>
      <c r="I31" s="40" t="s">
        <v>490</v>
      </c>
      <c r="J31" s="40"/>
      <c r="K31" s="40" t="s">
        <v>388</v>
      </c>
      <c r="L31" s="40" t="s">
        <v>27</v>
      </c>
      <c r="M31" s="40" t="s">
        <v>491</v>
      </c>
      <c r="N31" s="46" t="s">
        <v>505</v>
      </c>
      <c r="O31" s="40" t="s">
        <v>30</v>
      </c>
      <c r="P31" s="47"/>
      <c r="Q31" s="47"/>
      <c r="R31" s="40" t="s">
        <v>31</v>
      </c>
      <c r="S31" s="40" t="s">
        <v>34</v>
      </c>
      <c r="T31" s="44"/>
      <c r="U31" s="45"/>
      <c r="V31" s="45"/>
      <c r="W31" s="45">
        <v>186000</v>
      </c>
      <c r="X31" s="45">
        <v>271500</v>
      </c>
      <c r="Y31" s="40"/>
      <c r="Z31" s="20"/>
      <c r="AA31" s="20"/>
    </row>
    <row r="32" spans="1:27" x14ac:dyDescent="0.25">
      <c r="A32" s="40" t="s">
        <v>488</v>
      </c>
      <c r="B32" s="40" t="s">
        <v>25</v>
      </c>
      <c r="C32" s="40" t="s">
        <v>489</v>
      </c>
      <c r="D32" s="40" t="s">
        <v>115</v>
      </c>
      <c r="E32" s="40" t="s">
        <v>285</v>
      </c>
      <c r="F32" s="40" t="s">
        <v>490</v>
      </c>
      <c r="G32" s="48" t="s">
        <v>337</v>
      </c>
      <c r="H32" s="40" t="s">
        <v>26</v>
      </c>
      <c r="I32" s="40" t="s">
        <v>490</v>
      </c>
      <c r="J32" s="40"/>
      <c r="K32" s="40" t="s">
        <v>388</v>
      </c>
      <c r="L32" s="40" t="s">
        <v>27</v>
      </c>
      <c r="M32" s="40" t="s">
        <v>491</v>
      </c>
      <c r="N32" s="46" t="s">
        <v>505</v>
      </c>
      <c r="O32" s="40" t="s">
        <v>30</v>
      </c>
      <c r="P32" s="47"/>
      <c r="Q32" s="47"/>
      <c r="R32" s="40" t="s">
        <v>32</v>
      </c>
      <c r="S32" s="40" t="s">
        <v>391</v>
      </c>
      <c r="T32" s="44"/>
      <c r="U32" s="45"/>
      <c r="V32" s="45"/>
      <c r="W32" s="45">
        <v>80000</v>
      </c>
      <c r="X32" s="45">
        <v>389700</v>
      </c>
      <c r="Y32" s="40"/>
      <c r="Z32" s="20"/>
      <c r="AA32" s="20"/>
    </row>
    <row r="33" spans="1:27" s="39" customFormat="1" x14ac:dyDescent="0.25">
      <c r="A33" s="40" t="s">
        <v>488</v>
      </c>
      <c r="B33" s="40" t="s">
        <v>25</v>
      </c>
      <c r="C33" s="40" t="s">
        <v>489</v>
      </c>
      <c r="D33" s="40" t="s">
        <v>115</v>
      </c>
      <c r="E33" s="40" t="s">
        <v>285</v>
      </c>
      <c r="F33" s="40" t="s">
        <v>490</v>
      </c>
      <c r="G33" s="48" t="s">
        <v>337</v>
      </c>
      <c r="H33" s="40" t="s">
        <v>26</v>
      </c>
      <c r="I33" s="40" t="s">
        <v>490</v>
      </c>
      <c r="J33" s="40"/>
      <c r="K33" s="40" t="s">
        <v>388</v>
      </c>
      <c r="L33" s="40" t="s">
        <v>27</v>
      </c>
      <c r="M33" s="40" t="s">
        <v>491</v>
      </c>
      <c r="N33" s="46" t="s">
        <v>505</v>
      </c>
      <c r="O33" s="40" t="s">
        <v>30</v>
      </c>
      <c r="P33" s="47"/>
      <c r="Q33" s="47"/>
      <c r="R33" s="40" t="s">
        <v>32</v>
      </c>
      <c r="S33" s="40" t="s">
        <v>60</v>
      </c>
      <c r="T33" s="44"/>
      <c r="U33" s="45"/>
      <c r="V33" s="45"/>
      <c r="W33" s="45"/>
      <c r="X33" s="45">
        <v>95000</v>
      </c>
      <c r="Y33" s="40"/>
    </row>
    <row r="34" spans="1:27" s="39" customFormat="1" x14ac:dyDescent="0.25">
      <c r="A34" s="40" t="s">
        <v>488</v>
      </c>
      <c r="B34" s="40" t="s">
        <v>25</v>
      </c>
      <c r="C34" s="40" t="s">
        <v>489</v>
      </c>
      <c r="D34" s="40" t="s">
        <v>115</v>
      </c>
      <c r="E34" s="40" t="s">
        <v>285</v>
      </c>
      <c r="F34" s="40" t="s">
        <v>490</v>
      </c>
      <c r="G34" s="48" t="s">
        <v>337</v>
      </c>
      <c r="H34" s="40" t="s">
        <v>26</v>
      </c>
      <c r="I34" s="40" t="s">
        <v>490</v>
      </c>
      <c r="J34" s="40"/>
      <c r="K34" s="40" t="s">
        <v>388</v>
      </c>
      <c r="L34" s="40" t="s">
        <v>27</v>
      </c>
      <c r="M34" s="40" t="s">
        <v>491</v>
      </c>
      <c r="N34" s="46" t="s">
        <v>505</v>
      </c>
      <c r="O34" s="40" t="s">
        <v>30</v>
      </c>
      <c r="P34" s="47"/>
      <c r="Q34" s="47"/>
      <c r="R34" s="40" t="s">
        <v>32</v>
      </c>
      <c r="S34" s="40" t="s">
        <v>495</v>
      </c>
      <c r="T34" s="44"/>
      <c r="U34" s="45"/>
      <c r="V34" s="45"/>
      <c r="W34" s="45"/>
      <c r="X34" s="45">
        <v>46000</v>
      </c>
      <c r="Y34" s="40"/>
    </row>
    <row r="35" spans="1:27" s="39" customFormat="1" x14ac:dyDescent="0.25">
      <c r="A35" s="40" t="s">
        <v>488</v>
      </c>
      <c r="B35" s="40" t="s">
        <v>25</v>
      </c>
      <c r="C35" s="40" t="s">
        <v>489</v>
      </c>
      <c r="D35" s="40" t="s">
        <v>115</v>
      </c>
      <c r="E35" s="40" t="s">
        <v>285</v>
      </c>
      <c r="F35" s="40" t="s">
        <v>490</v>
      </c>
      <c r="G35" s="48" t="s">
        <v>337</v>
      </c>
      <c r="H35" s="40" t="s">
        <v>26</v>
      </c>
      <c r="I35" s="40" t="s">
        <v>490</v>
      </c>
      <c r="J35" s="40"/>
      <c r="K35" s="40" t="s">
        <v>388</v>
      </c>
      <c r="L35" s="40" t="s">
        <v>27</v>
      </c>
      <c r="M35" s="40" t="s">
        <v>491</v>
      </c>
      <c r="N35" s="46" t="s">
        <v>505</v>
      </c>
      <c r="O35" s="40" t="s">
        <v>30</v>
      </c>
      <c r="P35" s="47"/>
      <c r="Q35" s="47"/>
      <c r="R35" s="40" t="s">
        <v>31</v>
      </c>
      <c r="S35" s="40" t="s">
        <v>80</v>
      </c>
      <c r="T35" s="44"/>
      <c r="U35" s="45"/>
      <c r="V35" s="45"/>
      <c r="W35" s="45">
        <v>40000</v>
      </c>
      <c r="X35" s="45"/>
      <c r="Y35" s="40"/>
    </row>
    <row r="36" spans="1:27" s="39" customFormat="1" x14ac:dyDescent="0.25">
      <c r="A36" s="40" t="s">
        <v>488</v>
      </c>
      <c r="B36" s="40" t="s">
        <v>25</v>
      </c>
      <c r="C36" s="40" t="s">
        <v>489</v>
      </c>
      <c r="D36" s="40" t="s">
        <v>115</v>
      </c>
      <c r="E36" s="40" t="s">
        <v>285</v>
      </c>
      <c r="F36" s="40" t="s">
        <v>490</v>
      </c>
      <c r="G36" s="48" t="s">
        <v>337</v>
      </c>
      <c r="H36" s="40" t="s">
        <v>26</v>
      </c>
      <c r="I36" s="40" t="s">
        <v>490</v>
      </c>
      <c r="J36" s="40"/>
      <c r="K36" s="40" t="s">
        <v>388</v>
      </c>
      <c r="L36" s="40" t="s">
        <v>27</v>
      </c>
      <c r="M36" s="40" t="s">
        <v>491</v>
      </c>
      <c r="N36" s="46" t="s">
        <v>505</v>
      </c>
      <c r="O36" s="40" t="s">
        <v>30</v>
      </c>
      <c r="P36" s="47"/>
      <c r="Q36" s="47"/>
      <c r="R36" s="40" t="s">
        <v>31</v>
      </c>
      <c r="S36" s="40" t="s">
        <v>496</v>
      </c>
      <c r="T36" s="44"/>
      <c r="U36" s="45"/>
      <c r="V36" s="45"/>
      <c r="W36" s="45"/>
      <c r="X36" s="45">
        <v>20000</v>
      </c>
      <c r="Y36" s="40"/>
    </row>
    <row r="37" spans="1:27" s="39" customFormat="1" x14ac:dyDescent="0.25">
      <c r="A37" s="40" t="s">
        <v>488</v>
      </c>
      <c r="B37" s="40" t="s">
        <v>25</v>
      </c>
      <c r="C37" s="40" t="s">
        <v>489</v>
      </c>
      <c r="D37" s="40" t="s">
        <v>115</v>
      </c>
      <c r="E37" s="40" t="s">
        <v>285</v>
      </c>
      <c r="F37" s="40" t="s">
        <v>490</v>
      </c>
      <c r="G37" s="48" t="s">
        <v>337</v>
      </c>
      <c r="H37" s="40" t="s">
        <v>26</v>
      </c>
      <c r="I37" s="40" t="s">
        <v>490</v>
      </c>
      <c r="J37" s="40"/>
      <c r="K37" s="40" t="s">
        <v>388</v>
      </c>
      <c r="L37" s="40" t="s">
        <v>27</v>
      </c>
      <c r="M37" s="40" t="s">
        <v>491</v>
      </c>
      <c r="N37" s="46" t="s">
        <v>505</v>
      </c>
      <c r="O37" s="40" t="s">
        <v>30</v>
      </c>
      <c r="P37" s="47"/>
      <c r="Q37" s="47"/>
      <c r="R37" s="40" t="s">
        <v>31</v>
      </c>
      <c r="S37" s="40" t="s">
        <v>497</v>
      </c>
      <c r="T37" s="44"/>
      <c r="U37" s="45"/>
      <c r="V37" s="45"/>
      <c r="W37" s="45"/>
      <c r="X37" s="45">
        <v>20000</v>
      </c>
      <c r="Y37" s="40"/>
    </row>
    <row r="38" spans="1:27" s="39" customFormat="1" x14ac:dyDescent="0.25">
      <c r="A38" s="40" t="s">
        <v>488</v>
      </c>
      <c r="B38" s="40" t="s">
        <v>25</v>
      </c>
      <c r="C38" s="40" t="s">
        <v>489</v>
      </c>
      <c r="D38" s="40" t="s">
        <v>115</v>
      </c>
      <c r="E38" s="40" t="s">
        <v>285</v>
      </c>
      <c r="F38" s="40" t="s">
        <v>490</v>
      </c>
      <c r="G38" s="48" t="s">
        <v>337</v>
      </c>
      <c r="H38" s="40" t="s">
        <v>26</v>
      </c>
      <c r="I38" s="40" t="s">
        <v>490</v>
      </c>
      <c r="J38" s="40"/>
      <c r="K38" s="40" t="s">
        <v>388</v>
      </c>
      <c r="L38" s="40" t="s">
        <v>27</v>
      </c>
      <c r="M38" s="40" t="s">
        <v>491</v>
      </c>
      <c r="N38" s="46" t="s">
        <v>505</v>
      </c>
      <c r="O38" s="40" t="s">
        <v>30</v>
      </c>
      <c r="P38" s="47"/>
      <c r="Q38" s="47"/>
      <c r="R38" s="40" t="s">
        <v>31</v>
      </c>
      <c r="S38" s="40" t="s">
        <v>494</v>
      </c>
      <c r="T38" s="44"/>
      <c r="U38" s="45"/>
      <c r="V38" s="45"/>
      <c r="W38" s="45">
        <v>37800</v>
      </c>
      <c r="X38" s="45"/>
      <c r="Y38" s="40"/>
    </row>
    <row r="39" spans="1:27" s="39" customFormat="1" x14ac:dyDescent="0.25">
      <c r="A39" s="40" t="s">
        <v>488</v>
      </c>
      <c r="B39" s="40" t="s">
        <v>25</v>
      </c>
      <c r="C39" s="40" t="s">
        <v>489</v>
      </c>
      <c r="D39" s="40" t="s">
        <v>115</v>
      </c>
      <c r="E39" s="40" t="s">
        <v>285</v>
      </c>
      <c r="F39" s="40" t="s">
        <v>490</v>
      </c>
      <c r="G39" s="48" t="s">
        <v>337</v>
      </c>
      <c r="H39" s="40" t="s">
        <v>26</v>
      </c>
      <c r="I39" s="40" t="s">
        <v>490</v>
      </c>
      <c r="J39" s="40"/>
      <c r="K39" s="40" t="s">
        <v>388</v>
      </c>
      <c r="L39" s="40" t="s">
        <v>27</v>
      </c>
      <c r="M39" s="40" t="s">
        <v>491</v>
      </c>
      <c r="N39" s="46" t="s">
        <v>505</v>
      </c>
      <c r="O39" s="40" t="s">
        <v>30</v>
      </c>
      <c r="P39" s="47"/>
      <c r="Q39" s="47"/>
      <c r="R39" s="40" t="s">
        <v>32</v>
      </c>
      <c r="S39" s="40" t="s">
        <v>108</v>
      </c>
      <c r="T39" s="44"/>
      <c r="U39" s="45"/>
      <c r="V39" s="45"/>
      <c r="W39" s="45"/>
      <c r="X39" s="45">
        <v>149150</v>
      </c>
      <c r="Y39" s="40"/>
    </row>
    <row r="40" spans="1:27" x14ac:dyDescent="0.25">
      <c r="A40" s="48" t="s">
        <v>492</v>
      </c>
      <c r="B40" s="9" t="s">
        <v>25</v>
      </c>
      <c r="C40" s="48" t="s">
        <v>284</v>
      </c>
      <c r="D40" s="48" t="s">
        <v>115</v>
      </c>
      <c r="E40" s="48" t="s">
        <v>285</v>
      </c>
      <c r="F40" s="48" t="s">
        <v>286</v>
      </c>
      <c r="G40" s="48" t="s">
        <v>337</v>
      </c>
      <c r="H40" s="48" t="s">
        <v>26</v>
      </c>
      <c r="I40" s="48" t="s">
        <v>286</v>
      </c>
      <c r="J40" s="54"/>
      <c r="K40" s="48" t="s">
        <v>287</v>
      </c>
      <c r="L40" s="48" t="s">
        <v>288</v>
      </c>
      <c r="M40" s="48" t="s">
        <v>289</v>
      </c>
      <c r="N40" s="49" t="s">
        <v>290</v>
      </c>
      <c r="O40" s="48" t="s">
        <v>28</v>
      </c>
      <c r="P40" s="53" t="s">
        <v>89</v>
      </c>
      <c r="Q40" s="54"/>
      <c r="R40" s="54"/>
      <c r="S40" s="54"/>
      <c r="T40" s="54"/>
      <c r="U40" s="68"/>
      <c r="V40" s="68"/>
      <c r="W40" s="57">
        <v>3690140</v>
      </c>
      <c r="X40" s="57">
        <v>3004200</v>
      </c>
      <c r="Y40" s="54"/>
    </row>
    <row r="41" spans="1:27" x14ac:dyDescent="0.25">
      <c r="A41" s="48" t="s">
        <v>492</v>
      </c>
      <c r="B41" s="9" t="s">
        <v>25</v>
      </c>
      <c r="C41" s="48" t="s">
        <v>284</v>
      </c>
      <c r="D41" s="48" t="s">
        <v>115</v>
      </c>
      <c r="E41" s="48" t="s">
        <v>285</v>
      </c>
      <c r="F41" s="48" t="s">
        <v>286</v>
      </c>
      <c r="G41" s="48" t="s">
        <v>337</v>
      </c>
      <c r="H41" s="48" t="s">
        <v>26</v>
      </c>
      <c r="I41" s="48" t="s">
        <v>286</v>
      </c>
      <c r="J41" s="54"/>
      <c r="K41" s="48" t="s">
        <v>287</v>
      </c>
      <c r="L41" s="48" t="s">
        <v>288</v>
      </c>
      <c r="M41" s="48" t="s">
        <v>289</v>
      </c>
      <c r="N41" s="49" t="s">
        <v>290</v>
      </c>
      <c r="O41" s="48" t="s">
        <v>28</v>
      </c>
      <c r="P41" s="53" t="s">
        <v>29</v>
      </c>
      <c r="Q41" s="54"/>
      <c r="R41" s="54"/>
      <c r="S41" s="54"/>
      <c r="T41" s="54"/>
      <c r="U41" s="68"/>
      <c r="V41" s="68"/>
      <c r="W41" s="57">
        <v>2000000</v>
      </c>
      <c r="X41" s="57">
        <v>2000000</v>
      </c>
      <c r="Y41" s="54"/>
    </row>
    <row r="42" spans="1:27" s="34" customFormat="1" x14ac:dyDescent="0.25">
      <c r="A42" s="48" t="s">
        <v>492</v>
      </c>
      <c r="B42" s="9" t="s">
        <v>25</v>
      </c>
      <c r="C42" s="48" t="s">
        <v>284</v>
      </c>
      <c r="D42" s="48" t="s">
        <v>115</v>
      </c>
      <c r="E42" s="48" t="s">
        <v>285</v>
      </c>
      <c r="F42" s="48" t="s">
        <v>286</v>
      </c>
      <c r="G42" s="48" t="s">
        <v>337</v>
      </c>
      <c r="H42" s="48" t="s">
        <v>26</v>
      </c>
      <c r="I42" s="48" t="s">
        <v>286</v>
      </c>
      <c r="J42" s="54"/>
      <c r="K42" s="48" t="s">
        <v>287</v>
      </c>
      <c r="L42" s="48" t="s">
        <v>288</v>
      </c>
      <c r="M42" s="48" t="s">
        <v>289</v>
      </c>
      <c r="N42" s="49" t="s">
        <v>290</v>
      </c>
      <c r="O42" s="48" t="s">
        <v>28</v>
      </c>
      <c r="P42" s="53" t="s">
        <v>291</v>
      </c>
      <c r="Q42" s="53" t="s">
        <v>46</v>
      </c>
      <c r="R42" s="54"/>
      <c r="S42" s="54"/>
      <c r="T42" s="54"/>
      <c r="U42" s="68"/>
      <c r="V42" s="68"/>
      <c r="W42" s="57">
        <v>3000000</v>
      </c>
      <c r="X42" s="68"/>
      <c r="Y42" s="54"/>
      <c r="Z42" s="6"/>
      <c r="AA42" s="6"/>
    </row>
    <row r="43" spans="1:27" s="13" customFormat="1" x14ac:dyDescent="0.25">
      <c r="A43" s="48" t="s">
        <v>492</v>
      </c>
      <c r="B43" s="9" t="s">
        <v>25</v>
      </c>
      <c r="C43" s="48" t="s">
        <v>284</v>
      </c>
      <c r="D43" s="48" t="s">
        <v>115</v>
      </c>
      <c r="E43" s="48" t="s">
        <v>285</v>
      </c>
      <c r="F43" s="48" t="s">
        <v>286</v>
      </c>
      <c r="G43" s="48" t="s">
        <v>337</v>
      </c>
      <c r="H43" s="48" t="s">
        <v>26</v>
      </c>
      <c r="I43" s="48" t="s">
        <v>286</v>
      </c>
      <c r="J43" s="54"/>
      <c r="K43" s="48" t="s">
        <v>287</v>
      </c>
      <c r="L43" s="48" t="s">
        <v>288</v>
      </c>
      <c r="M43" s="48" t="s">
        <v>289</v>
      </c>
      <c r="N43" s="49" t="s">
        <v>290</v>
      </c>
      <c r="O43" s="48" t="s">
        <v>28</v>
      </c>
      <c r="P43" s="53" t="s">
        <v>72</v>
      </c>
      <c r="Q43" s="53" t="s">
        <v>292</v>
      </c>
      <c r="R43" s="54"/>
      <c r="S43" s="54"/>
      <c r="T43" s="54"/>
      <c r="U43" s="68"/>
      <c r="V43" s="68"/>
      <c r="W43" s="68"/>
      <c r="X43" s="57">
        <v>600000</v>
      </c>
      <c r="Y43" s="54"/>
      <c r="Z43" s="6"/>
      <c r="AA43" s="6"/>
    </row>
    <row r="44" spans="1:27" s="13" customFormat="1" x14ac:dyDescent="0.25">
      <c r="A44" s="48" t="s">
        <v>492</v>
      </c>
      <c r="B44" s="9" t="s">
        <v>25</v>
      </c>
      <c r="C44" s="48" t="s">
        <v>284</v>
      </c>
      <c r="D44" s="48" t="s">
        <v>115</v>
      </c>
      <c r="E44" s="48" t="s">
        <v>285</v>
      </c>
      <c r="F44" s="48" t="s">
        <v>286</v>
      </c>
      <c r="G44" s="48" t="s">
        <v>337</v>
      </c>
      <c r="H44" s="48" t="s">
        <v>26</v>
      </c>
      <c r="I44" s="48" t="s">
        <v>286</v>
      </c>
      <c r="J44" s="54"/>
      <c r="K44" s="48" t="s">
        <v>287</v>
      </c>
      <c r="L44" s="48" t="s">
        <v>288</v>
      </c>
      <c r="M44" s="48" t="s">
        <v>289</v>
      </c>
      <c r="N44" s="49" t="s">
        <v>290</v>
      </c>
      <c r="O44" s="48" t="s">
        <v>28</v>
      </c>
      <c r="P44" s="53" t="s">
        <v>29</v>
      </c>
      <c r="Q44" s="53" t="s">
        <v>293</v>
      </c>
      <c r="R44" s="54"/>
      <c r="S44" s="54"/>
      <c r="T44" s="54"/>
      <c r="U44" s="68"/>
      <c r="V44" s="68"/>
      <c r="W44" s="68"/>
      <c r="X44" s="57">
        <v>300000</v>
      </c>
      <c r="Y44" s="54"/>
      <c r="Z44" s="6"/>
      <c r="AA44" s="6"/>
    </row>
    <row r="45" spans="1:27" s="13" customFormat="1" x14ac:dyDescent="0.25">
      <c r="A45" s="48" t="s">
        <v>492</v>
      </c>
      <c r="B45" s="9" t="s">
        <v>25</v>
      </c>
      <c r="C45" s="48" t="s">
        <v>284</v>
      </c>
      <c r="D45" s="48" t="s">
        <v>115</v>
      </c>
      <c r="E45" s="48" t="s">
        <v>285</v>
      </c>
      <c r="F45" s="48" t="s">
        <v>286</v>
      </c>
      <c r="G45" s="48" t="s">
        <v>337</v>
      </c>
      <c r="H45" s="48" t="s">
        <v>26</v>
      </c>
      <c r="I45" s="48" t="s">
        <v>286</v>
      </c>
      <c r="J45" s="54"/>
      <c r="K45" s="48" t="s">
        <v>287</v>
      </c>
      <c r="L45" s="48" t="s">
        <v>288</v>
      </c>
      <c r="M45" s="48" t="s">
        <v>289</v>
      </c>
      <c r="N45" s="49" t="s">
        <v>290</v>
      </c>
      <c r="O45" s="48" t="s">
        <v>28</v>
      </c>
      <c r="P45" s="53" t="s">
        <v>89</v>
      </c>
      <c r="Q45" s="54"/>
      <c r="R45" s="54"/>
      <c r="S45" s="54"/>
      <c r="T45" s="48" t="s">
        <v>121</v>
      </c>
      <c r="U45" s="68"/>
      <c r="V45" s="68"/>
      <c r="W45" s="57">
        <v>3330000</v>
      </c>
      <c r="X45" s="57">
        <v>2554510</v>
      </c>
      <c r="Y45" s="54"/>
      <c r="Z45" s="6"/>
      <c r="AA45" s="6"/>
    </row>
    <row r="46" spans="1:27" x14ac:dyDescent="0.25">
      <c r="A46" s="48" t="s">
        <v>492</v>
      </c>
      <c r="B46" s="9" t="s">
        <v>25</v>
      </c>
      <c r="C46" s="48" t="s">
        <v>284</v>
      </c>
      <c r="D46" s="48" t="s">
        <v>115</v>
      </c>
      <c r="E46" s="48" t="s">
        <v>285</v>
      </c>
      <c r="F46" s="48" t="s">
        <v>286</v>
      </c>
      <c r="G46" s="48" t="s">
        <v>337</v>
      </c>
      <c r="H46" s="48" t="s">
        <v>26</v>
      </c>
      <c r="I46" s="48" t="s">
        <v>286</v>
      </c>
      <c r="J46" s="54"/>
      <c r="K46" s="48" t="s">
        <v>287</v>
      </c>
      <c r="L46" s="48" t="s">
        <v>288</v>
      </c>
      <c r="M46" s="48" t="s">
        <v>289</v>
      </c>
      <c r="N46" s="49" t="s">
        <v>290</v>
      </c>
      <c r="O46" s="48" t="s">
        <v>28</v>
      </c>
      <c r="P46" s="53" t="s">
        <v>89</v>
      </c>
      <c r="Q46" s="54"/>
      <c r="R46" s="54"/>
      <c r="S46" s="54"/>
      <c r="T46" s="48" t="s">
        <v>91</v>
      </c>
      <c r="U46" s="68"/>
      <c r="V46" s="68"/>
      <c r="W46" s="57">
        <v>360140</v>
      </c>
      <c r="X46" s="57">
        <v>298490</v>
      </c>
      <c r="Y46" s="54"/>
    </row>
    <row r="47" spans="1:27" x14ac:dyDescent="0.25">
      <c r="A47" s="48" t="s">
        <v>492</v>
      </c>
      <c r="B47" s="9" t="s">
        <v>25</v>
      </c>
      <c r="C47" s="48" t="s">
        <v>284</v>
      </c>
      <c r="D47" s="48" t="s">
        <v>115</v>
      </c>
      <c r="E47" s="48" t="s">
        <v>285</v>
      </c>
      <c r="F47" s="48" t="s">
        <v>286</v>
      </c>
      <c r="G47" s="48" t="s">
        <v>337</v>
      </c>
      <c r="H47" s="48" t="s">
        <v>26</v>
      </c>
      <c r="I47" s="48" t="s">
        <v>286</v>
      </c>
      <c r="J47" s="54"/>
      <c r="K47" s="48" t="s">
        <v>287</v>
      </c>
      <c r="L47" s="48" t="s">
        <v>288</v>
      </c>
      <c r="M47" s="48" t="s">
        <v>289</v>
      </c>
      <c r="N47" s="49" t="s">
        <v>290</v>
      </c>
      <c r="O47" s="48" t="s">
        <v>28</v>
      </c>
      <c r="P47" s="53" t="s">
        <v>89</v>
      </c>
      <c r="Q47" s="54"/>
      <c r="R47" s="54"/>
      <c r="S47" s="54"/>
      <c r="T47" s="48" t="s">
        <v>228</v>
      </c>
      <c r="U47" s="68"/>
      <c r="V47" s="68"/>
      <c r="W47" s="68"/>
      <c r="X47" s="57">
        <v>151200</v>
      </c>
      <c r="Y47" s="54"/>
    </row>
    <row r="48" spans="1:27" x14ac:dyDescent="0.25">
      <c r="A48" s="48" t="s">
        <v>492</v>
      </c>
      <c r="B48" s="9" t="s">
        <v>25</v>
      </c>
      <c r="C48" s="48" t="s">
        <v>284</v>
      </c>
      <c r="D48" s="48" t="s">
        <v>115</v>
      </c>
      <c r="E48" s="48" t="s">
        <v>285</v>
      </c>
      <c r="F48" s="48" t="s">
        <v>286</v>
      </c>
      <c r="G48" s="48" t="s">
        <v>337</v>
      </c>
      <c r="H48" s="48" t="s">
        <v>26</v>
      </c>
      <c r="I48" s="48" t="s">
        <v>286</v>
      </c>
      <c r="J48" s="54"/>
      <c r="K48" s="48" t="s">
        <v>287</v>
      </c>
      <c r="L48" s="48" t="s">
        <v>288</v>
      </c>
      <c r="M48" s="48" t="s">
        <v>289</v>
      </c>
      <c r="N48" s="49" t="s">
        <v>290</v>
      </c>
      <c r="O48" s="48" t="s">
        <v>30</v>
      </c>
      <c r="P48" s="54"/>
      <c r="Q48" s="54"/>
      <c r="R48" s="48" t="s">
        <v>31</v>
      </c>
      <c r="S48" s="48" t="s">
        <v>49</v>
      </c>
      <c r="T48" s="54"/>
      <c r="U48" s="68"/>
      <c r="V48" s="68"/>
      <c r="W48" s="57">
        <v>392020</v>
      </c>
      <c r="X48" s="57">
        <v>420315</v>
      </c>
      <c r="Y48" s="54"/>
    </row>
    <row r="49" spans="1:27" x14ac:dyDescent="0.25">
      <c r="A49" s="48" t="s">
        <v>492</v>
      </c>
      <c r="B49" s="9" t="s">
        <v>25</v>
      </c>
      <c r="C49" s="48" t="s">
        <v>284</v>
      </c>
      <c r="D49" s="48" t="s">
        <v>115</v>
      </c>
      <c r="E49" s="48" t="s">
        <v>285</v>
      </c>
      <c r="F49" s="48" t="s">
        <v>286</v>
      </c>
      <c r="G49" s="48" t="s">
        <v>337</v>
      </c>
      <c r="H49" s="48" t="s">
        <v>26</v>
      </c>
      <c r="I49" s="48" t="s">
        <v>286</v>
      </c>
      <c r="J49" s="54"/>
      <c r="K49" s="48" t="s">
        <v>287</v>
      </c>
      <c r="L49" s="48" t="s">
        <v>288</v>
      </c>
      <c r="M49" s="48" t="s">
        <v>289</v>
      </c>
      <c r="N49" s="49" t="s">
        <v>290</v>
      </c>
      <c r="O49" s="48" t="s">
        <v>30</v>
      </c>
      <c r="P49" s="54"/>
      <c r="Q49" s="54"/>
      <c r="R49" s="48" t="s">
        <v>31</v>
      </c>
      <c r="S49" s="48" t="s">
        <v>56</v>
      </c>
      <c r="T49" s="54"/>
      <c r="U49" s="68"/>
      <c r="V49" s="68"/>
      <c r="W49" s="57">
        <v>288600</v>
      </c>
      <c r="X49" s="57">
        <v>280000</v>
      </c>
      <c r="Y49" s="54"/>
    </row>
    <row r="50" spans="1:27" x14ac:dyDescent="0.25">
      <c r="A50" s="48" t="s">
        <v>492</v>
      </c>
      <c r="B50" s="9" t="s">
        <v>25</v>
      </c>
      <c r="C50" s="48" t="s">
        <v>284</v>
      </c>
      <c r="D50" s="48" t="s">
        <v>115</v>
      </c>
      <c r="E50" s="48" t="s">
        <v>285</v>
      </c>
      <c r="F50" s="48" t="s">
        <v>286</v>
      </c>
      <c r="G50" s="48" t="s">
        <v>337</v>
      </c>
      <c r="H50" s="48" t="s">
        <v>26</v>
      </c>
      <c r="I50" s="48" t="s">
        <v>286</v>
      </c>
      <c r="J50" s="54"/>
      <c r="K50" s="48" t="s">
        <v>287</v>
      </c>
      <c r="L50" s="48" t="s">
        <v>288</v>
      </c>
      <c r="M50" s="48" t="s">
        <v>289</v>
      </c>
      <c r="N50" s="49" t="s">
        <v>290</v>
      </c>
      <c r="O50" s="48" t="s">
        <v>30</v>
      </c>
      <c r="P50" s="54"/>
      <c r="Q50" s="54"/>
      <c r="R50" s="48" t="s">
        <v>31</v>
      </c>
      <c r="S50" s="48" t="s">
        <v>122</v>
      </c>
      <c r="T50" s="54"/>
      <c r="U50" s="68"/>
      <c r="V50" s="68"/>
      <c r="W50" s="57">
        <v>145000</v>
      </c>
      <c r="X50" s="57">
        <v>220000</v>
      </c>
      <c r="Y50" s="54"/>
    </row>
    <row r="51" spans="1:27" x14ac:dyDescent="0.25">
      <c r="A51" s="48" t="s">
        <v>492</v>
      </c>
      <c r="B51" s="9" t="s">
        <v>25</v>
      </c>
      <c r="C51" s="48" t="s">
        <v>284</v>
      </c>
      <c r="D51" s="48" t="s">
        <v>115</v>
      </c>
      <c r="E51" s="48" t="s">
        <v>285</v>
      </c>
      <c r="F51" s="48" t="s">
        <v>286</v>
      </c>
      <c r="G51" s="48" t="s">
        <v>337</v>
      </c>
      <c r="H51" s="48" t="s">
        <v>26</v>
      </c>
      <c r="I51" s="48" t="s">
        <v>286</v>
      </c>
      <c r="J51" s="54"/>
      <c r="K51" s="48" t="s">
        <v>287</v>
      </c>
      <c r="L51" s="48" t="s">
        <v>288</v>
      </c>
      <c r="M51" s="48" t="s">
        <v>289</v>
      </c>
      <c r="N51" s="49" t="s">
        <v>290</v>
      </c>
      <c r="O51" s="48" t="s">
        <v>30</v>
      </c>
      <c r="P51" s="54"/>
      <c r="Q51" s="54"/>
      <c r="R51" s="48" t="s">
        <v>31</v>
      </c>
      <c r="S51" s="48" t="s">
        <v>205</v>
      </c>
      <c r="T51" s="54"/>
      <c r="U51" s="68"/>
      <c r="V51" s="68"/>
      <c r="W51" s="57">
        <v>2180000</v>
      </c>
      <c r="X51" s="57">
        <v>2178771</v>
      </c>
      <c r="Y51" s="54"/>
    </row>
    <row r="52" spans="1:27" x14ac:dyDescent="0.25">
      <c r="A52" s="48" t="s">
        <v>492</v>
      </c>
      <c r="B52" s="9" t="s">
        <v>25</v>
      </c>
      <c r="C52" s="48" t="s">
        <v>284</v>
      </c>
      <c r="D52" s="48" t="s">
        <v>115</v>
      </c>
      <c r="E52" s="48" t="s">
        <v>285</v>
      </c>
      <c r="F52" s="48" t="s">
        <v>286</v>
      </c>
      <c r="G52" s="48" t="s">
        <v>337</v>
      </c>
      <c r="H52" s="48" t="s">
        <v>26</v>
      </c>
      <c r="I52" s="48" t="s">
        <v>286</v>
      </c>
      <c r="J52" s="54"/>
      <c r="K52" s="48" t="s">
        <v>287</v>
      </c>
      <c r="L52" s="48" t="s">
        <v>288</v>
      </c>
      <c r="M52" s="48" t="s">
        <v>289</v>
      </c>
      <c r="N52" s="49" t="s">
        <v>290</v>
      </c>
      <c r="O52" s="48" t="s">
        <v>30</v>
      </c>
      <c r="P52" s="54"/>
      <c r="Q52" s="54"/>
      <c r="R52" s="48" t="s">
        <v>31</v>
      </c>
      <c r="S52" s="48" t="s">
        <v>206</v>
      </c>
      <c r="T52" s="54"/>
      <c r="U52" s="68"/>
      <c r="V52" s="68"/>
      <c r="W52" s="57">
        <v>341900</v>
      </c>
      <c r="X52" s="57">
        <v>68490</v>
      </c>
      <c r="Y52" s="54"/>
    </row>
    <row r="53" spans="1:27" x14ac:dyDescent="0.25">
      <c r="A53" s="48" t="s">
        <v>492</v>
      </c>
      <c r="B53" s="9" t="s">
        <v>25</v>
      </c>
      <c r="C53" s="48" t="s">
        <v>284</v>
      </c>
      <c r="D53" s="48" t="s">
        <v>115</v>
      </c>
      <c r="E53" s="48" t="s">
        <v>285</v>
      </c>
      <c r="F53" s="48" t="s">
        <v>286</v>
      </c>
      <c r="G53" s="48" t="s">
        <v>337</v>
      </c>
      <c r="H53" s="48" t="s">
        <v>26</v>
      </c>
      <c r="I53" s="48" t="s">
        <v>286</v>
      </c>
      <c r="J53" s="54"/>
      <c r="K53" s="48" t="s">
        <v>287</v>
      </c>
      <c r="L53" s="48" t="s">
        <v>288</v>
      </c>
      <c r="M53" s="48" t="s">
        <v>289</v>
      </c>
      <c r="N53" s="49" t="s">
        <v>290</v>
      </c>
      <c r="O53" s="48" t="s">
        <v>30</v>
      </c>
      <c r="P53" s="54"/>
      <c r="Q53" s="54"/>
      <c r="R53" s="48" t="s">
        <v>32</v>
      </c>
      <c r="S53" s="48" t="s">
        <v>95</v>
      </c>
      <c r="T53" s="54"/>
      <c r="U53" s="68"/>
      <c r="V53" s="68"/>
      <c r="W53" s="68"/>
      <c r="X53" s="57">
        <v>30000</v>
      </c>
      <c r="Y53" s="54"/>
    </row>
    <row r="54" spans="1:27" x14ac:dyDescent="0.25">
      <c r="A54" s="48" t="s">
        <v>492</v>
      </c>
      <c r="B54" s="9" t="s">
        <v>25</v>
      </c>
      <c r="C54" s="48" t="s">
        <v>284</v>
      </c>
      <c r="D54" s="48" t="s">
        <v>115</v>
      </c>
      <c r="E54" s="48" t="s">
        <v>285</v>
      </c>
      <c r="F54" s="48" t="s">
        <v>286</v>
      </c>
      <c r="G54" s="48" t="s">
        <v>337</v>
      </c>
      <c r="H54" s="48" t="s">
        <v>26</v>
      </c>
      <c r="I54" s="48" t="s">
        <v>286</v>
      </c>
      <c r="J54" s="54"/>
      <c r="K54" s="48" t="s">
        <v>287</v>
      </c>
      <c r="L54" s="48" t="s">
        <v>288</v>
      </c>
      <c r="M54" s="48" t="s">
        <v>289</v>
      </c>
      <c r="N54" s="49" t="s">
        <v>290</v>
      </c>
      <c r="O54" s="48" t="s">
        <v>30</v>
      </c>
      <c r="P54" s="54"/>
      <c r="Q54" s="54"/>
      <c r="R54" s="48" t="s">
        <v>31</v>
      </c>
      <c r="S54" s="48" t="s">
        <v>219</v>
      </c>
      <c r="T54" s="54"/>
      <c r="U54" s="68"/>
      <c r="V54" s="68"/>
      <c r="W54" s="57">
        <v>4500</v>
      </c>
      <c r="X54" s="57">
        <v>4500</v>
      </c>
      <c r="Y54" s="54"/>
    </row>
    <row r="55" spans="1:27" x14ac:dyDescent="0.25">
      <c r="A55" s="48" t="s">
        <v>492</v>
      </c>
      <c r="B55" s="9" t="s">
        <v>25</v>
      </c>
      <c r="C55" s="48" t="s">
        <v>284</v>
      </c>
      <c r="D55" s="48" t="s">
        <v>115</v>
      </c>
      <c r="E55" s="48" t="s">
        <v>285</v>
      </c>
      <c r="F55" s="48" t="s">
        <v>286</v>
      </c>
      <c r="G55" s="48" t="s">
        <v>337</v>
      </c>
      <c r="H55" s="48" t="s">
        <v>26</v>
      </c>
      <c r="I55" s="48" t="s">
        <v>286</v>
      </c>
      <c r="J55" s="54"/>
      <c r="K55" s="48" t="s">
        <v>287</v>
      </c>
      <c r="L55" s="48" t="s">
        <v>288</v>
      </c>
      <c r="M55" s="48" t="s">
        <v>289</v>
      </c>
      <c r="N55" s="49" t="s">
        <v>290</v>
      </c>
      <c r="O55" s="48" t="s">
        <v>30</v>
      </c>
      <c r="P55" s="54"/>
      <c r="Q55" s="54"/>
      <c r="R55" s="48" t="s">
        <v>31</v>
      </c>
      <c r="S55" s="48" t="s">
        <v>494</v>
      </c>
      <c r="T55" s="54"/>
      <c r="U55" s="68"/>
      <c r="V55" s="68"/>
      <c r="W55" s="57">
        <v>24000</v>
      </c>
      <c r="X55" s="68"/>
      <c r="Y55" s="54"/>
    </row>
    <row r="56" spans="1:27" x14ac:dyDescent="0.25">
      <c r="A56" s="40" t="s">
        <v>457</v>
      </c>
      <c r="B56" s="40" t="s">
        <v>25</v>
      </c>
      <c r="C56" s="40" t="s">
        <v>458</v>
      </c>
      <c r="D56" s="40" t="s">
        <v>115</v>
      </c>
      <c r="E56" s="40" t="s">
        <v>459</v>
      </c>
      <c r="F56" s="40" t="s">
        <v>460</v>
      </c>
      <c r="G56" s="48" t="s">
        <v>337</v>
      </c>
      <c r="H56" s="40" t="s">
        <v>26</v>
      </c>
      <c r="I56" s="40" t="s">
        <v>461</v>
      </c>
      <c r="J56" s="40">
        <v>339861086</v>
      </c>
      <c r="K56" s="40" t="s">
        <v>462</v>
      </c>
      <c r="L56" s="40" t="s">
        <v>27</v>
      </c>
      <c r="M56" s="40">
        <v>775259963</v>
      </c>
      <c r="N56" s="40"/>
      <c r="O56" s="40" t="s">
        <v>28</v>
      </c>
      <c r="P56" s="43" t="s">
        <v>89</v>
      </c>
      <c r="Q56" s="43"/>
      <c r="R56" s="40"/>
      <c r="S56" s="40"/>
      <c r="T56" s="44"/>
      <c r="U56" s="45">
        <v>11483805</v>
      </c>
      <c r="V56" s="45">
        <v>12622520</v>
      </c>
      <c r="W56" s="45">
        <v>15813825</v>
      </c>
      <c r="X56" s="45">
        <v>14376545</v>
      </c>
      <c r="Y56" s="40"/>
      <c r="Z56" s="20"/>
      <c r="AA56" s="20"/>
    </row>
    <row r="57" spans="1:27" x14ac:dyDescent="0.25">
      <c r="A57" s="40" t="s">
        <v>457</v>
      </c>
      <c r="B57" s="40" t="s">
        <v>25</v>
      </c>
      <c r="C57" s="40" t="s">
        <v>458</v>
      </c>
      <c r="D57" s="40" t="s">
        <v>115</v>
      </c>
      <c r="E57" s="40" t="s">
        <v>459</v>
      </c>
      <c r="F57" s="40" t="s">
        <v>460</v>
      </c>
      <c r="G57" s="48" t="s">
        <v>337</v>
      </c>
      <c r="H57" s="40" t="s">
        <v>26</v>
      </c>
      <c r="I57" s="40" t="s">
        <v>461</v>
      </c>
      <c r="J57" s="40">
        <v>339861086</v>
      </c>
      <c r="K57" s="40" t="s">
        <v>462</v>
      </c>
      <c r="L57" s="40" t="s">
        <v>27</v>
      </c>
      <c r="M57" s="40">
        <v>775259963</v>
      </c>
      <c r="N57" s="40"/>
      <c r="O57" s="40" t="s">
        <v>28</v>
      </c>
      <c r="P57" s="43" t="s">
        <v>29</v>
      </c>
      <c r="Q57" s="43"/>
      <c r="R57" s="40"/>
      <c r="S57" s="40"/>
      <c r="T57" s="44"/>
      <c r="U57" s="45">
        <v>2000000</v>
      </c>
      <c r="V57" s="45">
        <v>2000000</v>
      </c>
      <c r="W57" s="45">
        <v>2000000</v>
      </c>
      <c r="X57" s="45">
        <v>3500000</v>
      </c>
      <c r="Y57" s="40"/>
      <c r="Z57" s="20"/>
      <c r="AA57" s="20"/>
    </row>
    <row r="58" spans="1:27" x14ac:dyDescent="0.25">
      <c r="A58" s="30" t="s">
        <v>457</v>
      </c>
      <c r="B58" s="30" t="s">
        <v>25</v>
      </c>
      <c r="C58" s="30" t="s">
        <v>458</v>
      </c>
      <c r="D58" s="30" t="s">
        <v>115</v>
      </c>
      <c r="E58" s="30" t="s">
        <v>459</v>
      </c>
      <c r="F58" s="30" t="s">
        <v>460</v>
      </c>
      <c r="G58" s="48" t="s">
        <v>337</v>
      </c>
      <c r="H58" s="30" t="s">
        <v>26</v>
      </c>
      <c r="I58" s="30" t="s">
        <v>461</v>
      </c>
      <c r="J58" s="30">
        <v>339861086</v>
      </c>
      <c r="K58" s="30" t="s">
        <v>462</v>
      </c>
      <c r="L58" s="30" t="s">
        <v>27</v>
      </c>
      <c r="M58" s="30">
        <v>775259963</v>
      </c>
      <c r="N58" s="30"/>
      <c r="O58" s="30" t="s">
        <v>28</v>
      </c>
      <c r="P58" s="31" t="s">
        <v>463</v>
      </c>
      <c r="Q58" s="31" t="s">
        <v>512</v>
      </c>
      <c r="R58" s="30"/>
      <c r="S58" s="30"/>
      <c r="T58" s="32"/>
      <c r="U58" s="37"/>
      <c r="V58" s="37"/>
      <c r="W58" s="37"/>
      <c r="X58" s="37"/>
      <c r="Y58" s="32" t="s">
        <v>464</v>
      </c>
      <c r="Z58" s="33"/>
      <c r="AA58" s="33"/>
    </row>
    <row r="59" spans="1:27" x14ac:dyDescent="0.25">
      <c r="A59" s="40" t="s">
        <v>457</v>
      </c>
      <c r="B59" s="40" t="s">
        <v>25</v>
      </c>
      <c r="C59" s="40" t="s">
        <v>458</v>
      </c>
      <c r="D59" s="40" t="s">
        <v>115</v>
      </c>
      <c r="E59" s="40" t="s">
        <v>459</v>
      </c>
      <c r="F59" s="40" t="s">
        <v>460</v>
      </c>
      <c r="G59" s="48" t="s">
        <v>337</v>
      </c>
      <c r="H59" s="40" t="s">
        <v>26</v>
      </c>
      <c r="I59" s="40" t="s">
        <v>461</v>
      </c>
      <c r="J59" s="40">
        <v>339861086</v>
      </c>
      <c r="K59" s="40" t="s">
        <v>462</v>
      </c>
      <c r="L59" s="40" t="s">
        <v>27</v>
      </c>
      <c r="M59" s="40">
        <v>775259963</v>
      </c>
      <c r="N59" s="40"/>
      <c r="O59" s="40" t="s">
        <v>28</v>
      </c>
      <c r="P59" s="43" t="s">
        <v>463</v>
      </c>
      <c r="Q59" s="43" t="s">
        <v>181</v>
      </c>
      <c r="R59" s="40"/>
      <c r="S59" s="40"/>
      <c r="T59" s="44"/>
      <c r="U59" s="45"/>
      <c r="V59" s="45"/>
      <c r="W59" s="45">
        <v>300000</v>
      </c>
      <c r="X59" s="45"/>
      <c r="Y59" s="44"/>
      <c r="Z59" s="39"/>
      <c r="AA59" s="39"/>
    </row>
    <row r="60" spans="1:27" s="10" customFormat="1" x14ac:dyDescent="0.25">
      <c r="A60" s="40" t="s">
        <v>457</v>
      </c>
      <c r="B60" s="40" t="s">
        <v>25</v>
      </c>
      <c r="C60" s="40" t="s">
        <v>458</v>
      </c>
      <c r="D60" s="40" t="s">
        <v>115</v>
      </c>
      <c r="E60" s="40" t="s">
        <v>459</v>
      </c>
      <c r="F60" s="40" t="s">
        <v>460</v>
      </c>
      <c r="G60" s="48" t="s">
        <v>337</v>
      </c>
      <c r="H60" s="40" t="s">
        <v>26</v>
      </c>
      <c r="I60" s="40" t="s">
        <v>461</v>
      </c>
      <c r="J60" s="40">
        <v>339861086</v>
      </c>
      <c r="K60" s="40" t="s">
        <v>462</v>
      </c>
      <c r="L60" s="40" t="s">
        <v>27</v>
      </c>
      <c r="M60" s="40">
        <v>775259963</v>
      </c>
      <c r="N60" s="40"/>
      <c r="O60" s="40" t="s">
        <v>28</v>
      </c>
      <c r="P60" s="43" t="s">
        <v>463</v>
      </c>
      <c r="Q60" s="43" t="s">
        <v>513</v>
      </c>
      <c r="R60" s="40"/>
      <c r="S60" s="40"/>
      <c r="T60" s="44"/>
      <c r="U60" s="45"/>
      <c r="V60" s="45"/>
      <c r="W60" s="45">
        <v>100000</v>
      </c>
      <c r="X60" s="45"/>
      <c r="Y60" s="44"/>
      <c r="Z60" s="39"/>
      <c r="AA60" s="39"/>
    </row>
    <row r="61" spans="1:27" x14ac:dyDescent="0.25">
      <c r="A61" s="40" t="s">
        <v>457</v>
      </c>
      <c r="B61" s="40" t="s">
        <v>25</v>
      </c>
      <c r="C61" s="40" t="s">
        <v>458</v>
      </c>
      <c r="D61" s="40" t="s">
        <v>115</v>
      </c>
      <c r="E61" s="40" t="s">
        <v>459</v>
      </c>
      <c r="F61" s="40" t="s">
        <v>460</v>
      </c>
      <c r="G61" s="48" t="s">
        <v>337</v>
      </c>
      <c r="H61" s="40" t="s">
        <v>26</v>
      </c>
      <c r="I61" s="40" t="s">
        <v>461</v>
      </c>
      <c r="J61" s="40">
        <v>339861086</v>
      </c>
      <c r="K61" s="40" t="s">
        <v>462</v>
      </c>
      <c r="L61" s="40" t="s">
        <v>27</v>
      </c>
      <c r="M61" s="40">
        <v>775259963</v>
      </c>
      <c r="N61" s="40"/>
      <c r="O61" s="40" t="s">
        <v>28</v>
      </c>
      <c r="P61" s="43" t="s">
        <v>463</v>
      </c>
      <c r="Q61" s="43" t="s">
        <v>514</v>
      </c>
      <c r="R61" s="40"/>
      <c r="S61" s="40"/>
      <c r="T61" s="44"/>
      <c r="U61" s="45"/>
      <c r="V61" s="45"/>
      <c r="W61" s="45">
        <v>50000</v>
      </c>
      <c r="X61" s="45"/>
      <c r="Y61" s="44"/>
      <c r="Z61" s="39"/>
      <c r="AA61" s="39"/>
    </row>
    <row r="62" spans="1:27" x14ac:dyDescent="0.25">
      <c r="A62" s="40" t="s">
        <v>457</v>
      </c>
      <c r="B62" s="40" t="s">
        <v>25</v>
      </c>
      <c r="C62" s="40" t="s">
        <v>458</v>
      </c>
      <c r="D62" s="40" t="s">
        <v>115</v>
      </c>
      <c r="E62" s="40" t="s">
        <v>459</v>
      </c>
      <c r="F62" s="40" t="s">
        <v>460</v>
      </c>
      <c r="G62" s="48" t="s">
        <v>337</v>
      </c>
      <c r="H62" s="40" t="s">
        <v>26</v>
      </c>
      <c r="I62" s="40" t="s">
        <v>461</v>
      </c>
      <c r="J62" s="40">
        <v>339861086</v>
      </c>
      <c r="K62" s="40" t="s">
        <v>462</v>
      </c>
      <c r="L62" s="40" t="s">
        <v>27</v>
      </c>
      <c r="M62" s="40">
        <v>775259963</v>
      </c>
      <c r="N62" s="40"/>
      <c r="O62" s="40" t="s">
        <v>28</v>
      </c>
      <c r="P62" s="43" t="s">
        <v>89</v>
      </c>
      <c r="Q62" s="43"/>
      <c r="R62" s="40"/>
      <c r="S62" s="40"/>
      <c r="T62" s="44" t="s">
        <v>121</v>
      </c>
      <c r="U62" s="45">
        <v>11483805</v>
      </c>
      <c r="V62" s="45">
        <v>11240320</v>
      </c>
      <c r="W62" s="45">
        <v>12813825</v>
      </c>
      <c r="X62" s="45">
        <v>4364400</v>
      </c>
      <c r="Y62" s="40"/>
      <c r="Z62" s="20"/>
      <c r="AA62" s="20"/>
    </row>
    <row r="63" spans="1:27" x14ac:dyDescent="0.25">
      <c r="A63" s="40" t="s">
        <v>457</v>
      </c>
      <c r="B63" s="40" t="s">
        <v>25</v>
      </c>
      <c r="C63" s="40" t="s">
        <v>458</v>
      </c>
      <c r="D63" s="40" t="s">
        <v>115</v>
      </c>
      <c r="E63" s="40" t="s">
        <v>459</v>
      </c>
      <c r="F63" s="40" t="s">
        <v>460</v>
      </c>
      <c r="G63" s="48" t="s">
        <v>337</v>
      </c>
      <c r="H63" s="40" t="s">
        <v>26</v>
      </c>
      <c r="I63" s="40" t="s">
        <v>461</v>
      </c>
      <c r="J63" s="40">
        <v>339861086</v>
      </c>
      <c r="K63" s="40" t="s">
        <v>462</v>
      </c>
      <c r="L63" s="40" t="s">
        <v>27</v>
      </c>
      <c r="M63" s="40">
        <v>775259963</v>
      </c>
      <c r="N63" s="40"/>
      <c r="O63" s="40" t="s">
        <v>28</v>
      </c>
      <c r="P63" s="43" t="s">
        <v>89</v>
      </c>
      <c r="Q63" s="47"/>
      <c r="R63" s="40"/>
      <c r="S63" s="40"/>
      <c r="T63" s="44" t="s">
        <v>47</v>
      </c>
      <c r="U63" s="45"/>
      <c r="V63" s="45">
        <v>574200</v>
      </c>
      <c r="W63" s="45">
        <v>300000</v>
      </c>
      <c r="X63" s="45">
        <v>950000</v>
      </c>
      <c r="Y63" s="40"/>
      <c r="Z63" s="20"/>
      <c r="AA63" s="20"/>
    </row>
    <row r="64" spans="1:27" x14ac:dyDescent="0.25">
      <c r="A64" s="40" t="s">
        <v>457</v>
      </c>
      <c r="B64" s="40" t="s">
        <v>25</v>
      </c>
      <c r="C64" s="40" t="s">
        <v>458</v>
      </c>
      <c r="D64" s="40" t="s">
        <v>115</v>
      </c>
      <c r="E64" s="40" t="s">
        <v>459</v>
      </c>
      <c r="F64" s="40" t="s">
        <v>460</v>
      </c>
      <c r="G64" s="48" t="s">
        <v>337</v>
      </c>
      <c r="H64" s="40" t="s">
        <v>26</v>
      </c>
      <c r="I64" s="40" t="s">
        <v>461</v>
      </c>
      <c r="J64" s="40">
        <v>339861086</v>
      </c>
      <c r="K64" s="40" t="s">
        <v>462</v>
      </c>
      <c r="L64" s="40" t="s">
        <v>27</v>
      </c>
      <c r="M64" s="40">
        <v>775259963</v>
      </c>
      <c r="N64" s="40"/>
      <c r="O64" s="40" t="s">
        <v>28</v>
      </c>
      <c r="P64" s="43" t="s">
        <v>89</v>
      </c>
      <c r="Q64" s="47"/>
      <c r="R64" s="40"/>
      <c r="S64" s="40"/>
      <c r="T64" s="44" t="s">
        <v>92</v>
      </c>
      <c r="U64" s="45"/>
      <c r="V64" s="45">
        <v>800000</v>
      </c>
      <c r="W64" s="45">
        <v>2700000</v>
      </c>
      <c r="X64" s="45"/>
      <c r="Y64" s="40"/>
      <c r="Z64" s="20"/>
      <c r="AA64" s="20"/>
    </row>
    <row r="65" spans="1:27" x14ac:dyDescent="0.25">
      <c r="A65" s="40" t="s">
        <v>457</v>
      </c>
      <c r="B65" s="40" t="s">
        <v>25</v>
      </c>
      <c r="C65" s="40" t="s">
        <v>458</v>
      </c>
      <c r="D65" s="40" t="s">
        <v>115</v>
      </c>
      <c r="E65" s="40" t="s">
        <v>459</v>
      </c>
      <c r="F65" s="40" t="s">
        <v>460</v>
      </c>
      <c r="G65" s="48" t="s">
        <v>337</v>
      </c>
      <c r="H65" s="40" t="s">
        <v>26</v>
      </c>
      <c r="I65" s="40" t="s">
        <v>461</v>
      </c>
      <c r="J65" s="40">
        <v>339861086</v>
      </c>
      <c r="K65" s="40" t="s">
        <v>462</v>
      </c>
      <c r="L65" s="40" t="s">
        <v>27</v>
      </c>
      <c r="M65" s="40">
        <v>775259963</v>
      </c>
      <c r="N65" s="40"/>
      <c r="O65" s="40" t="s">
        <v>30</v>
      </c>
      <c r="P65" s="47"/>
      <c r="Q65" s="47"/>
      <c r="R65" s="40" t="s">
        <v>31</v>
      </c>
      <c r="S65" s="40" t="s">
        <v>93</v>
      </c>
      <c r="T65" s="44"/>
      <c r="U65" s="45">
        <v>2629350</v>
      </c>
      <c r="V65" s="45">
        <v>3115155</v>
      </c>
      <c r="W65" s="45">
        <v>2812725</v>
      </c>
      <c r="X65" s="45">
        <v>2887500</v>
      </c>
      <c r="Y65" s="40"/>
      <c r="Z65" s="20"/>
      <c r="AA65" s="20"/>
    </row>
    <row r="66" spans="1:27" x14ac:dyDescent="0.25">
      <c r="A66" s="40" t="s">
        <v>457</v>
      </c>
      <c r="B66" s="40" t="s">
        <v>25</v>
      </c>
      <c r="C66" s="40" t="s">
        <v>458</v>
      </c>
      <c r="D66" s="40" t="s">
        <v>115</v>
      </c>
      <c r="E66" s="40" t="s">
        <v>459</v>
      </c>
      <c r="F66" s="40" t="s">
        <v>460</v>
      </c>
      <c r="G66" s="48" t="s">
        <v>337</v>
      </c>
      <c r="H66" s="40" t="s">
        <v>26</v>
      </c>
      <c r="I66" s="40" t="s">
        <v>461</v>
      </c>
      <c r="J66" s="40">
        <v>339861086</v>
      </c>
      <c r="K66" s="40" t="s">
        <v>462</v>
      </c>
      <c r="L66" s="40" t="s">
        <v>27</v>
      </c>
      <c r="M66" s="40">
        <v>775259963</v>
      </c>
      <c r="N66" s="40"/>
      <c r="O66" s="40" t="s">
        <v>30</v>
      </c>
      <c r="P66" s="47"/>
      <c r="Q66" s="47"/>
      <c r="R66" s="40" t="s">
        <v>31</v>
      </c>
      <c r="S66" s="40" t="s">
        <v>56</v>
      </c>
      <c r="T66" s="44"/>
      <c r="U66" s="45">
        <v>131500</v>
      </c>
      <c r="V66" s="45">
        <v>1056600</v>
      </c>
      <c r="W66" s="45">
        <v>1089000</v>
      </c>
      <c r="X66" s="45">
        <v>2158815</v>
      </c>
      <c r="Y66" s="40"/>
      <c r="Z66" s="20"/>
      <c r="AA66" s="20"/>
    </row>
    <row r="67" spans="1:27" x14ac:dyDescent="0.25">
      <c r="A67" s="40" t="s">
        <v>457</v>
      </c>
      <c r="B67" s="40" t="s">
        <v>25</v>
      </c>
      <c r="C67" s="40" t="s">
        <v>458</v>
      </c>
      <c r="D67" s="40" t="s">
        <v>115</v>
      </c>
      <c r="E67" s="40" t="s">
        <v>459</v>
      </c>
      <c r="F67" s="40" t="s">
        <v>460</v>
      </c>
      <c r="G67" s="48" t="s">
        <v>337</v>
      </c>
      <c r="H67" s="40" t="s">
        <v>26</v>
      </c>
      <c r="I67" s="40" t="s">
        <v>461</v>
      </c>
      <c r="J67" s="40">
        <v>339861086</v>
      </c>
      <c r="K67" s="40" t="s">
        <v>462</v>
      </c>
      <c r="L67" s="40" t="s">
        <v>27</v>
      </c>
      <c r="M67" s="40">
        <v>775259963</v>
      </c>
      <c r="N67" s="40"/>
      <c r="O67" s="40" t="s">
        <v>30</v>
      </c>
      <c r="P67" s="47"/>
      <c r="Q67" s="47"/>
      <c r="R67" s="40" t="s">
        <v>31</v>
      </c>
      <c r="S67" s="40" t="s">
        <v>122</v>
      </c>
      <c r="T67" s="44"/>
      <c r="U67" s="45">
        <v>40000</v>
      </c>
      <c r="V67" s="45"/>
      <c r="W67" s="45"/>
      <c r="X67" s="45"/>
      <c r="Y67" s="40"/>
      <c r="Z67" s="20"/>
      <c r="AA67" s="20"/>
    </row>
    <row r="68" spans="1:27" x14ac:dyDescent="0.25">
      <c r="A68" s="40" t="s">
        <v>457</v>
      </c>
      <c r="B68" s="40" t="s">
        <v>25</v>
      </c>
      <c r="C68" s="40" t="s">
        <v>458</v>
      </c>
      <c r="D68" s="40" t="s">
        <v>115</v>
      </c>
      <c r="E68" s="40" t="s">
        <v>459</v>
      </c>
      <c r="F68" s="40" t="s">
        <v>460</v>
      </c>
      <c r="G68" s="48" t="s">
        <v>337</v>
      </c>
      <c r="H68" s="40" t="s">
        <v>26</v>
      </c>
      <c r="I68" s="40" t="s">
        <v>461</v>
      </c>
      <c r="J68" s="40">
        <v>339861086</v>
      </c>
      <c r="K68" s="40" t="s">
        <v>462</v>
      </c>
      <c r="L68" s="40" t="s">
        <v>27</v>
      </c>
      <c r="M68" s="40">
        <v>775259963</v>
      </c>
      <c r="N68" s="40"/>
      <c r="O68" s="40" t="s">
        <v>30</v>
      </c>
      <c r="P68" s="47"/>
      <c r="Q68" s="47"/>
      <c r="R68" s="40" t="s">
        <v>31</v>
      </c>
      <c r="S68" s="40" t="s">
        <v>58</v>
      </c>
      <c r="T68" s="44"/>
      <c r="U68" s="45">
        <v>42200</v>
      </c>
      <c r="V68" s="45">
        <v>74000</v>
      </c>
      <c r="W68" s="45">
        <v>161700</v>
      </c>
      <c r="X68" s="45">
        <v>389640</v>
      </c>
      <c r="Y68" s="40"/>
      <c r="Z68" s="20"/>
      <c r="AA68" s="20"/>
    </row>
    <row r="69" spans="1:27" x14ac:dyDescent="0.25">
      <c r="A69" s="40" t="s">
        <v>457</v>
      </c>
      <c r="B69" s="40" t="s">
        <v>25</v>
      </c>
      <c r="C69" s="40" t="s">
        <v>458</v>
      </c>
      <c r="D69" s="40" t="s">
        <v>115</v>
      </c>
      <c r="E69" s="40" t="s">
        <v>459</v>
      </c>
      <c r="F69" s="40" t="s">
        <v>460</v>
      </c>
      <c r="G69" s="48" t="s">
        <v>337</v>
      </c>
      <c r="H69" s="40" t="s">
        <v>26</v>
      </c>
      <c r="I69" s="40" t="s">
        <v>461</v>
      </c>
      <c r="J69" s="40">
        <v>339861086</v>
      </c>
      <c r="K69" s="40" t="s">
        <v>462</v>
      </c>
      <c r="L69" s="40" t="s">
        <v>27</v>
      </c>
      <c r="M69" s="40">
        <v>775259963</v>
      </c>
      <c r="N69" s="40"/>
      <c r="O69" s="40" t="s">
        <v>30</v>
      </c>
      <c r="P69" s="47"/>
      <c r="Q69" s="47"/>
      <c r="R69" s="40" t="s">
        <v>31</v>
      </c>
      <c r="S69" s="40" t="s">
        <v>334</v>
      </c>
      <c r="T69" s="44"/>
      <c r="U69" s="45">
        <v>253975</v>
      </c>
      <c r="V69" s="45">
        <v>206790</v>
      </c>
      <c r="W69" s="45">
        <v>228150</v>
      </c>
      <c r="X69" s="45">
        <v>255745</v>
      </c>
      <c r="Y69" s="40"/>
      <c r="Z69" s="83"/>
      <c r="AA69" s="5"/>
    </row>
    <row r="70" spans="1:27" x14ac:dyDescent="0.25">
      <c r="A70" s="40" t="s">
        <v>457</v>
      </c>
      <c r="B70" s="40" t="s">
        <v>25</v>
      </c>
      <c r="C70" s="40" t="s">
        <v>458</v>
      </c>
      <c r="D70" s="40" t="s">
        <v>115</v>
      </c>
      <c r="E70" s="40" t="s">
        <v>459</v>
      </c>
      <c r="F70" s="40" t="s">
        <v>460</v>
      </c>
      <c r="G70" s="48" t="s">
        <v>337</v>
      </c>
      <c r="H70" s="40" t="s">
        <v>26</v>
      </c>
      <c r="I70" s="40" t="s">
        <v>461</v>
      </c>
      <c r="J70" s="40">
        <v>339861086</v>
      </c>
      <c r="K70" s="40" t="s">
        <v>462</v>
      </c>
      <c r="L70" s="40" t="s">
        <v>27</v>
      </c>
      <c r="M70" s="40">
        <v>775259963</v>
      </c>
      <c r="N70" s="40"/>
      <c r="O70" s="40" t="s">
        <v>30</v>
      </c>
      <c r="P70" s="47"/>
      <c r="Q70" s="47"/>
      <c r="R70" s="40" t="s">
        <v>31</v>
      </c>
      <c r="S70" s="40" t="s">
        <v>181</v>
      </c>
      <c r="T70" s="44"/>
      <c r="U70" s="45">
        <v>3845670</v>
      </c>
      <c r="V70" s="45">
        <v>5576215</v>
      </c>
      <c r="W70" s="45">
        <v>6133180</v>
      </c>
      <c r="X70" s="45">
        <v>4811790</v>
      </c>
      <c r="Y70" s="40"/>
      <c r="Z70" s="20"/>
      <c r="AA70" s="20"/>
    </row>
    <row r="71" spans="1:27" x14ac:dyDescent="0.25">
      <c r="A71" s="40" t="s">
        <v>457</v>
      </c>
      <c r="B71" s="40" t="s">
        <v>25</v>
      </c>
      <c r="C71" s="40" t="s">
        <v>458</v>
      </c>
      <c r="D71" s="40" t="s">
        <v>115</v>
      </c>
      <c r="E71" s="40" t="s">
        <v>459</v>
      </c>
      <c r="F71" s="40" t="s">
        <v>460</v>
      </c>
      <c r="G71" s="48" t="s">
        <v>337</v>
      </c>
      <c r="H71" s="40" t="s">
        <v>26</v>
      </c>
      <c r="I71" s="40" t="s">
        <v>461</v>
      </c>
      <c r="J71" s="40">
        <v>339861086</v>
      </c>
      <c r="K71" s="40" t="s">
        <v>462</v>
      </c>
      <c r="L71" s="40" t="s">
        <v>27</v>
      </c>
      <c r="M71" s="40">
        <v>775259963</v>
      </c>
      <c r="N71" s="40"/>
      <c r="O71" s="40" t="s">
        <v>30</v>
      </c>
      <c r="P71" s="47"/>
      <c r="Q71" s="47"/>
      <c r="R71" s="40" t="s">
        <v>31</v>
      </c>
      <c r="S71" s="40" t="s">
        <v>465</v>
      </c>
      <c r="T71" s="44"/>
      <c r="U71" s="45">
        <v>229715</v>
      </c>
      <c r="V71" s="45">
        <v>197000</v>
      </c>
      <c r="W71" s="45">
        <v>192000</v>
      </c>
      <c r="X71" s="45">
        <v>187500</v>
      </c>
      <c r="Y71" s="40"/>
      <c r="Z71" s="20"/>
      <c r="AA71" s="20"/>
    </row>
    <row r="72" spans="1:27" x14ac:dyDescent="0.25">
      <c r="A72" s="40" t="s">
        <v>457</v>
      </c>
      <c r="B72" s="40" t="s">
        <v>25</v>
      </c>
      <c r="C72" s="40" t="s">
        <v>458</v>
      </c>
      <c r="D72" s="40" t="s">
        <v>115</v>
      </c>
      <c r="E72" s="40" t="s">
        <v>459</v>
      </c>
      <c r="F72" s="40" t="s">
        <v>460</v>
      </c>
      <c r="G72" s="48" t="s">
        <v>337</v>
      </c>
      <c r="H72" s="40" t="s">
        <v>26</v>
      </c>
      <c r="I72" s="40" t="s">
        <v>461</v>
      </c>
      <c r="J72" s="40">
        <v>339861086</v>
      </c>
      <c r="K72" s="40" t="s">
        <v>462</v>
      </c>
      <c r="L72" s="40" t="s">
        <v>27</v>
      </c>
      <c r="M72" s="40">
        <v>775259963</v>
      </c>
      <c r="N72" s="40"/>
      <c r="O72" s="40" t="s">
        <v>30</v>
      </c>
      <c r="P72" s="47"/>
      <c r="Q72" s="47"/>
      <c r="R72" s="40" t="s">
        <v>31</v>
      </c>
      <c r="S72" s="40" t="s">
        <v>466</v>
      </c>
      <c r="T72" s="44"/>
      <c r="U72" s="45">
        <v>69620</v>
      </c>
      <c r="V72" s="45">
        <v>135776</v>
      </c>
      <c r="W72" s="45">
        <v>49720</v>
      </c>
      <c r="X72" s="45">
        <v>237875</v>
      </c>
      <c r="Y72" s="40"/>
      <c r="Z72" s="20"/>
      <c r="AA72" s="20"/>
    </row>
    <row r="73" spans="1:27" x14ac:dyDescent="0.25">
      <c r="A73" s="40" t="s">
        <v>457</v>
      </c>
      <c r="B73" s="40" t="s">
        <v>25</v>
      </c>
      <c r="C73" s="40" t="s">
        <v>458</v>
      </c>
      <c r="D73" s="40" t="s">
        <v>115</v>
      </c>
      <c r="E73" s="40" t="s">
        <v>459</v>
      </c>
      <c r="F73" s="40" t="s">
        <v>460</v>
      </c>
      <c r="G73" s="48" t="s">
        <v>337</v>
      </c>
      <c r="H73" s="40" t="s">
        <v>26</v>
      </c>
      <c r="I73" s="40" t="s">
        <v>461</v>
      </c>
      <c r="J73" s="40">
        <v>339861086</v>
      </c>
      <c r="K73" s="40" t="s">
        <v>462</v>
      </c>
      <c r="L73" s="40" t="s">
        <v>27</v>
      </c>
      <c r="M73" s="40">
        <v>775259963</v>
      </c>
      <c r="N73" s="40"/>
      <c r="O73" s="40" t="s">
        <v>30</v>
      </c>
      <c r="P73" s="47"/>
      <c r="Q73" s="47"/>
      <c r="R73" s="40" t="s">
        <v>31</v>
      </c>
      <c r="S73" s="40" t="s">
        <v>467</v>
      </c>
      <c r="T73" s="44"/>
      <c r="U73" s="45">
        <v>322245</v>
      </c>
      <c r="V73" s="45">
        <v>418660</v>
      </c>
      <c r="W73" s="45">
        <v>473190</v>
      </c>
      <c r="X73" s="45">
        <v>369840</v>
      </c>
      <c r="Y73" s="40"/>
      <c r="Z73" s="20"/>
      <c r="AA73" s="20"/>
    </row>
    <row r="74" spans="1:27" x14ac:dyDescent="0.25">
      <c r="A74" s="40" t="s">
        <v>457</v>
      </c>
      <c r="B74" s="40" t="s">
        <v>25</v>
      </c>
      <c r="C74" s="40" t="s">
        <v>458</v>
      </c>
      <c r="D74" s="40" t="s">
        <v>115</v>
      </c>
      <c r="E74" s="40" t="s">
        <v>459</v>
      </c>
      <c r="F74" s="40" t="s">
        <v>460</v>
      </c>
      <c r="G74" s="48" t="s">
        <v>337</v>
      </c>
      <c r="H74" s="40" t="s">
        <v>26</v>
      </c>
      <c r="I74" s="40" t="s">
        <v>461</v>
      </c>
      <c r="J74" s="40">
        <v>339861086</v>
      </c>
      <c r="K74" s="40" t="s">
        <v>462</v>
      </c>
      <c r="L74" s="40" t="s">
        <v>27</v>
      </c>
      <c r="M74" s="40">
        <v>775259963</v>
      </c>
      <c r="N74" s="40"/>
      <c r="O74" s="40" t="s">
        <v>30</v>
      </c>
      <c r="P74" s="47"/>
      <c r="Q74" s="47"/>
      <c r="R74" s="40" t="s">
        <v>32</v>
      </c>
      <c r="S74" s="40" t="s">
        <v>95</v>
      </c>
      <c r="T74" s="44"/>
      <c r="U74" s="45"/>
      <c r="V74" s="45">
        <v>68650</v>
      </c>
      <c r="W74" s="45">
        <v>165000</v>
      </c>
      <c r="X74" s="45"/>
      <c r="Y74" s="40"/>
      <c r="Z74" s="20"/>
      <c r="AA74" s="20"/>
    </row>
    <row r="75" spans="1:27" x14ac:dyDescent="0.25">
      <c r="A75" s="40" t="s">
        <v>457</v>
      </c>
      <c r="B75" s="40" t="s">
        <v>25</v>
      </c>
      <c r="C75" s="40" t="s">
        <v>458</v>
      </c>
      <c r="D75" s="40" t="s">
        <v>115</v>
      </c>
      <c r="E75" s="40" t="s">
        <v>459</v>
      </c>
      <c r="F75" s="40" t="s">
        <v>460</v>
      </c>
      <c r="G75" s="48" t="s">
        <v>337</v>
      </c>
      <c r="H75" s="40" t="s">
        <v>26</v>
      </c>
      <c r="I75" s="40" t="s">
        <v>461</v>
      </c>
      <c r="J75" s="40">
        <v>339861086</v>
      </c>
      <c r="K75" s="40" t="s">
        <v>462</v>
      </c>
      <c r="L75" s="40" t="s">
        <v>27</v>
      </c>
      <c r="M75" s="40">
        <v>775259963</v>
      </c>
      <c r="N75" s="40"/>
      <c r="O75" s="40" t="s">
        <v>30</v>
      </c>
      <c r="P75" s="47"/>
      <c r="Q75" s="47"/>
      <c r="R75" s="40" t="s">
        <v>32</v>
      </c>
      <c r="S75" s="40" t="s">
        <v>60</v>
      </c>
      <c r="T75" s="44"/>
      <c r="U75" s="45"/>
      <c r="V75" s="45">
        <v>20000</v>
      </c>
      <c r="W75" s="45">
        <v>85000</v>
      </c>
      <c r="X75" s="45"/>
      <c r="Y75" s="40"/>
      <c r="Z75" s="20"/>
      <c r="AA75" s="20"/>
    </row>
    <row r="76" spans="1:27" x14ac:dyDescent="0.25">
      <c r="A76" s="40" t="s">
        <v>457</v>
      </c>
      <c r="B76" s="40" t="s">
        <v>25</v>
      </c>
      <c r="C76" s="40" t="s">
        <v>458</v>
      </c>
      <c r="D76" s="40" t="s">
        <v>115</v>
      </c>
      <c r="E76" s="40" t="s">
        <v>459</v>
      </c>
      <c r="F76" s="40" t="s">
        <v>460</v>
      </c>
      <c r="G76" s="48" t="s">
        <v>337</v>
      </c>
      <c r="H76" s="40" t="s">
        <v>26</v>
      </c>
      <c r="I76" s="40" t="s">
        <v>461</v>
      </c>
      <c r="J76" s="40">
        <v>339861086</v>
      </c>
      <c r="K76" s="40" t="s">
        <v>462</v>
      </c>
      <c r="L76" s="40" t="s">
        <v>27</v>
      </c>
      <c r="M76" s="40">
        <v>775259963</v>
      </c>
      <c r="N76" s="40"/>
      <c r="O76" s="40" t="s">
        <v>30</v>
      </c>
      <c r="P76" s="47"/>
      <c r="Q76" s="47"/>
      <c r="R76" s="40" t="s">
        <v>32</v>
      </c>
      <c r="S76" s="40" t="s">
        <v>109</v>
      </c>
      <c r="T76" s="44"/>
      <c r="U76" s="45"/>
      <c r="V76" s="45"/>
      <c r="W76" s="45">
        <v>115000</v>
      </c>
      <c r="X76" s="45"/>
      <c r="Y76" s="40"/>
      <c r="Z76" s="20"/>
      <c r="AA76" s="20"/>
    </row>
    <row r="77" spans="1:27" x14ac:dyDescent="0.25">
      <c r="A77" s="40" t="s">
        <v>645</v>
      </c>
      <c r="B77" s="40" t="s">
        <v>25</v>
      </c>
      <c r="C77" s="40" t="s">
        <v>646</v>
      </c>
      <c r="D77" s="40" t="s">
        <v>115</v>
      </c>
      <c r="E77" s="40" t="s">
        <v>477</v>
      </c>
      <c r="F77" s="40" t="s">
        <v>647</v>
      </c>
      <c r="G77" s="40" t="s">
        <v>601</v>
      </c>
      <c r="H77" s="40" t="s">
        <v>615</v>
      </c>
      <c r="I77" s="40" t="s">
        <v>648</v>
      </c>
      <c r="J77" s="40">
        <v>772445866</v>
      </c>
      <c r="K77" s="40" t="s">
        <v>649</v>
      </c>
      <c r="L77" s="40" t="s">
        <v>27</v>
      </c>
      <c r="M77" s="40">
        <v>772445866</v>
      </c>
      <c r="N77" s="46" t="s">
        <v>650</v>
      </c>
      <c r="O77" s="40" t="s">
        <v>28</v>
      </c>
      <c r="P77" s="47" t="s">
        <v>42</v>
      </c>
      <c r="Q77" s="47"/>
      <c r="R77" s="40"/>
      <c r="S77" s="40"/>
      <c r="T77" s="44"/>
      <c r="U77" s="76">
        <v>8884659</v>
      </c>
      <c r="V77" s="76">
        <v>3029310</v>
      </c>
      <c r="W77" s="76">
        <v>10978369</v>
      </c>
      <c r="X77" s="76">
        <v>2414475</v>
      </c>
      <c r="Y77" s="40"/>
    </row>
    <row r="78" spans="1:27" x14ac:dyDescent="0.25">
      <c r="A78" s="40" t="s">
        <v>645</v>
      </c>
      <c r="B78" s="40" t="s">
        <v>25</v>
      </c>
      <c r="C78" s="40" t="s">
        <v>646</v>
      </c>
      <c r="D78" s="40" t="s">
        <v>115</v>
      </c>
      <c r="E78" s="40" t="s">
        <v>477</v>
      </c>
      <c r="F78" s="40" t="s">
        <v>647</v>
      </c>
      <c r="G78" s="40" t="s">
        <v>601</v>
      </c>
      <c r="H78" s="40" t="s">
        <v>615</v>
      </c>
      <c r="I78" s="40" t="s">
        <v>648</v>
      </c>
      <c r="J78" s="40">
        <v>772445866</v>
      </c>
      <c r="K78" s="40" t="s">
        <v>649</v>
      </c>
      <c r="L78" s="40" t="s">
        <v>27</v>
      </c>
      <c r="M78" s="40">
        <v>772445866</v>
      </c>
      <c r="N78" s="46" t="s">
        <v>650</v>
      </c>
      <c r="O78" s="40" t="s">
        <v>28</v>
      </c>
      <c r="P78" s="47" t="s">
        <v>29</v>
      </c>
      <c r="Q78" s="47"/>
      <c r="R78" s="40"/>
      <c r="S78" s="40"/>
      <c r="T78" s="44"/>
      <c r="U78" s="76">
        <v>325000</v>
      </c>
      <c r="V78" s="76">
        <v>325000</v>
      </c>
      <c r="W78" s="76">
        <v>325000</v>
      </c>
      <c r="X78" s="76"/>
      <c r="Y78" s="40"/>
    </row>
    <row r="79" spans="1:27" s="13" customFormat="1" x14ac:dyDescent="0.25">
      <c r="A79" s="40" t="s">
        <v>645</v>
      </c>
      <c r="B79" s="40" t="s">
        <v>25</v>
      </c>
      <c r="C79" s="40" t="s">
        <v>646</v>
      </c>
      <c r="D79" s="40" t="s">
        <v>115</v>
      </c>
      <c r="E79" s="40" t="s">
        <v>477</v>
      </c>
      <c r="F79" s="40" t="s">
        <v>647</v>
      </c>
      <c r="G79" s="40" t="s">
        <v>601</v>
      </c>
      <c r="H79" s="40" t="s">
        <v>615</v>
      </c>
      <c r="I79" s="40" t="s">
        <v>648</v>
      </c>
      <c r="J79" s="40">
        <v>772445866</v>
      </c>
      <c r="K79" s="40" t="s">
        <v>649</v>
      </c>
      <c r="L79" s="40" t="s">
        <v>27</v>
      </c>
      <c r="M79" s="40">
        <v>772445866</v>
      </c>
      <c r="N79" s="46" t="s">
        <v>650</v>
      </c>
      <c r="O79" s="40" t="s">
        <v>28</v>
      </c>
      <c r="P79" s="47" t="s">
        <v>89</v>
      </c>
      <c r="Q79" s="47"/>
      <c r="R79" s="40"/>
      <c r="S79" s="40"/>
      <c r="T79" s="44" t="s">
        <v>121</v>
      </c>
      <c r="U79" s="76">
        <v>8847859</v>
      </c>
      <c r="V79" s="76">
        <v>3029310</v>
      </c>
      <c r="W79" s="76">
        <v>10978369</v>
      </c>
      <c r="X79" s="76">
        <v>2414475</v>
      </c>
      <c r="Y79" s="40"/>
      <c r="Z79" s="6"/>
      <c r="AA79" s="6"/>
    </row>
    <row r="80" spans="1:27" s="13" customFormat="1" x14ac:dyDescent="0.25">
      <c r="A80" s="40" t="s">
        <v>645</v>
      </c>
      <c r="B80" s="40" t="s">
        <v>25</v>
      </c>
      <c r="C80" s="40" t="s">
        <v>646</v>
      </c>
      <c r="D80" s="40" t="s">
        <v>115</v>
      </c>
      <c r="E80" s="40" t="s">
        <v>477</v>
      </c>
      <c r="F80" s="40" t="s">
        <v>647</v>
      </c>
      <c r="G80" s="40" t="s">
        <v>601</v>
      </c>
      <c r="H80" s="40" t="s">
        <v>615</v>
      </c>
      <c r="I80" s="40" t="s">
        <v>648</v>
      </c>
      <c r="J80" s="40">
        <v>772445866</v>
      </c>
      <c r="K80" s="40" t="s">
        <v>649</v>
      </c>
      <c r="L80" s="40" t="s">
        <v>27</v>
      </c>
      <c r="M80" s="40">
        <v>772445866</v>
      </c>
      <c r="N80" s="46" t="s">
        <v>650</v>
      </c>
      <c r="O80" s="40" t="s">
        <v>28</v>
      </c>
      <c r="P80" s="47" t="s">
        <v>89</v>
      </c>
      <c r="Q80" s="47"/>
      <c r="R80" s="40"/>
      <c r="S80" s="40"/>
      <c r="T80" s="44" t="s">
        <v>70</v>
      </c>
      <c r="U80" s="76">
        <v>36800</v>
      </c>
      <c r="V80" s="76"/>
      <c r="W80" s="76"/>
      <c r="X80" s="76">
        <v>495000</v>
      </c>
      <c r="Y80" s="40"/>
      <c r="Z80" s="6"/>
      <c r="AA80" s="6"/>
    </row>
    <row r="81" spans="1:27" s="13" customFormat="1" x14ac:dyDescent="0.25">
      <c r="A81" s="40" t="s">
        <v>645</v>
      </c>
      <c r="B81" s="40" t="s">
        <v>25</v>
      </c>
      <c r="C81" s="40" t="s">
        <v>646</v>
      </c>
      <c r="D81" s="40" t="s">
        <v>115</v>
      </c>
      <c r="E81" s="40" t="s">
        <v>477</v>
      </c>
      <c r="F81" s="40" t="s">
        <v>647</v>
      </c>
      <c r="G81" s="40" t="s">
        <v>601</v>
      </c>
      <c r="H81" s="40" t="s">
        <v>615</v>
      </c>
      <c r="I81" s="40" t="s">
        <v>648</v>
      </c>
      <c r="J81" s="40">
        <v>772445866</v>
      </c>
      <c r="K81" s="40" t="s">
        <v>649</v>
      </c>
      <c r="L81" s="40" t="s">
        <v>27</v>
      </c>
      <c r="M81" s="40">
        <v>772445866</v>
      </c>
      <c r="N81" s="46" t="s">
        <v>650</v>
      </c>
      <c r="O81" s="40" t="s">
        <v>30</v>
      </c>
      <c r="P81" s="47"/>
      <c r="Q81" s="47"/>
      <c r="R81" s="40" t="s">
        <v>31</v>
      </c>
      <c r="S81" s="40" t="s">
        <v>49</v>
      </c>
      <c r="T81" s="44"/>
      <c r="U81" s="76">
        <v>3167145</v>
      </c>
      <c r="V81" s="76">
        <v>590195</v>
      </c>
      <c r="W81" s="76">
        <v>2397535</v>
      </c>
      <c r="X81" s="76">
        <v>710120</v>
      </c>
      <c r="Y81" s="40"/>
      <c r="Z81" s="6"/>
      <c r="AA81" s="6"/>
    </row>
    <row r="82" spans="1:27" s="13" customFormat="1" x14ac:dyDescent="0.25">
      <c r="A82" s="40" t="s">
        <v>645</v>
      </c>
      <c r="B82" s="40" t="s">
        <v>25</v>
      </c>
      <c r="C82" s="40" t="s">
        <v>646</v>
      </c>
      <c r="D82" s="40" t="s">
        <v>115</v>
      </c>
      <c r="E82" s="40" t="s">
        <v>477</v>
      </c>
      <c r="F82" s="40" t="s">
        <v>647</v>
      </c>
      <c r="G82" s="40" t="s">
        <v>601</v>
      </c>
      <c r="H82" s="40" t="s">
        <v>615</v>
      </c>
      <c r="I82" s="40" t="s">
        <v>648</v>
      </c>
      <c r="J82" s="40">
        <v>772445866</v>
      </c>
      <c r="K82" s="40" t="s">
        <v>649</v>
      </c>
      <c r="L82" s="40" t="s">
        <v>27</v>
      </c>
      <c r="M82" s="40">
        <v>772445866</v>
      </c>
      <c r="N82" s="46" t="s">
        <v>650</v>
      </c>
      <c r="O82" s="40" t="s">
        <v>30</v>
      </c>
      <c r="P82" s="47"/>
      <c r="Q82" s="47"/>
      <c r="R82" s="40" t="s">
        <v>31</v>
      </c>
      <c r="S82" s="40" t="s">
        <v>56</v>
      </c>
      <c r="T82" s="44"/>
      <c r="U82" s="76">
        <v>1352556</v>
      </c>
      <c r="V82" s="76"/>
      <c r="W82" s="76">
        <v>39500</v>
      </c>
      <c r="X82" s="76"/>
      <c r="Y82" s="40"/>
      <c r="Z82" s="6"/>
      <c r="AA82" s="6"/>
    </row>
    <row r="83" spans="1:27" s="13" customFormat="1" x14ac:dyDescent="0.25">
      <c r="A83" s="40" t="s">
        <v>645</v>
      </c>
      <c r="B83" s="40" t="s">
        <v>25</v>
      </c>
      <c r="C83" s="40" t="s">
        <v>646</v>
      </c>
      <c r="D83" s="40" t="s">
        <v>115</v>
      </c>
      <c r="E83" s="40" t="s">
        <v>477</v>
      </c>
      <c r="F83" s="40" t="s">
        <v>647</v>
      </c>
      <c r="G83" s="40" t="s">
        <v>601</v>
      </c>
      <c r="H83" s="40" t="s">
        <v>615</v>
      </c>
      <c r="I83" s="40" t="s">
        <v>648</v>
      </c>
      <c r="J83" s="40">
        <v>772445866</v>
      </c>
      <c r="K83" s="40" t="s">
        <v>649</v>
      </c>
      <c r="L83" s="40" t="s">
        <v>27</v>
      </c>
      <c r="M83" s="40">
        <v>772445866</v>
      </c>
      <c r="N83" s="46" t="s">
        <v>650</v>
      </c>
      <c r="O83" s="40" t="s">
        <v>30</v>
      </c>
      <c r="P83" s="47"/>
      <c r="Q83" s="47"/>
      <c r="R83" s="40" t="s">
        <v>31</v>
      </c>
      <c r="S83" s="40" t="s">
        <v>57</v>
      </c>
      <c r="T83" s="44"/>
      <c r="U83" s="76"/>
      <c r="V83" s="76">
        <v>625075</v>
      </c>
      <c r="W83" s="76">
        <v>1710705</v>
      </c>
      <c r="X83" s="76">
        <v>1400765</v>
      </c>
      <c r="Y83" s="40"/>
      <c r="Z83" s="6"/>
      <c r="AA83" s="6"/>
    </row>
    <row r="84" spans="1:27" s="13" customFormat="1" x14ac:dyDescent="0.25">
      <c r="A84" s="40" t="s">
        <v>645</v>
      </c>
      <c r="B84" s="40" t="s">
        <v>25</v>
      </c>
      <c r="C84" s="40" t="s">
        <v>646</v>
      </c>
      <c r="D84" s="40" t="s">
        <v>115</v>
      </c>
      <c r="E84" s="40" t="s">
        <v>477</v>
      </c>
      <c r="F84" s="40" t="s">
        <v>647</v>
      </c>
      <c r="G84" s="40" t="s">
        <v>601</v>
      </c>
      <c r="H84" s="40" t="s">
        <v>615</v>
      </c>
      <c r="I84" s="40" t="s">
        <v>648</v>
      </c>
      <c r="J84" s="40">
        <v>772445866</v>
      </c>
      <c r="K84" s="40" t="s">
        <v>649</v>
      </c>
      <c r="L84" s="40" t="s">
        <v>27</v>
      </c>
      <c r="M84" s="40">
        <v>772445866</v>
      </c>
      <c r="N84" s="46" t="s">
        <v>650</v>
      </c>
      <c r="O84" s="40" t="s">
        <v>30</v>
      </c>
      <c r="P84" s="47"/>
      <c r="Q84" s="47"/>
      <c r="R84" s="40" t="s">
        <v>31</v>
      </c>
      <c r="S84" s="40" t="s">
        <v>58</v>
      </c>
      <c r="T84" s="44"/>
      <c r="U84" s="76">
        <v>450762</v>
      </c>
      <c r="V84" s="76"/>
      <c r="W84" s="76"/>
      <c r="X84" s="76"/>
      <c r="Y84" s="40"/>
      <c r="Z84" s="6"/>
      <c r="AA84" s="6"/>
    </row>
    <row r="85" spans="1:27" x14ac:dyDescent="0.25">
      <c r="A85" s="40" t="s">
        <v>645</v>
      </c>
      <c r="B85" s="40" t="s">
        <v>25</v>
      </c>
      <c r="C85" s="40" t="s">
        <v>646</v>
      </c>
      <c r="D85" s="40" t="s">
        <v>115</v>
      </c>
      <c r="E85" s="40" t="s">
        <v>477</v>
      </c>
      <c r="F85" s="40" t="s">
        <v>647</v>
      </c>
      <c r="G85" s="40" t="s">
        <v>601</v>
      </c>
      <c r="H85" s="40" t="s">
        <v>615</v>
      </c>
      <c r="I85" s="40" t="s">
        <v>648</v>
      </c>
      <c r="J85" s="40">
        <v>772445866</v>
      </c>
      <c r="K85" s="40" t="s">
        <v>649</v>
      </c>
      <c r="L85" s="40" t="s">
        <v>27</v>
      </c>
      <c r="M85" s="40">
        <v>772445866</v>
      </c>
      <c r="N85" s="46" t="s">
        <v>650</v>
      </c>
      <c r="O85" s="40" t="s">
        <v>30</v>
      </c>
      <c r="P85" s="47"/>
      <c r="Q85" s="47"/>
      <c r="R85" s="40" t="s">
        <v>31</v>
      </c>
      <c r="S85" s="40" t="s">
        <v>494</v>
      </c>
      <c r="T85" s="44"/>
      <c r="U85" s="76"/>
      <c r="V85" s="76"/>
      <c r="W85" s="76">
        <v>141600</v>
      </c>
      <c r="X85" s="76">
        <v>55700</v>
      </c>
      <c r="Y85" s="40"/>
    </row>
    <row r="86" spans="1:27" x14ac:dyDescent="0.25">
      <c r="A86" s="40" t="s">
        <v>645</v>
      </c>
      <c r="B86" s="40" t="s">
        <v>25</v>
      </c>
      <c r="C86" s="40" t="s">
        <v>646</v>
      </c>
      <c r="D86" s="40" t="s">
        <v>115</v>
      </c>
      <c r="E86" s="40" t="s">
        <v>477</v>
      </c>
      <c r="F86" s="40" t="s">
        <v>647</v>
      </c>
      <c r="G86" s="40" t="s">
        <v>601</v>
      </c>
      <c r="H86" s="40" t="s">
        <v>615</v>
      </c>
      <c r="I86" s="40" t="s">
        <v>648</v>
      </c>
      <c r="J86" s="40">
        <v>772445866</v>
      </c>
      <c r="K86" s="40" t="s">
        <v>649</v>
      </c>
      <c r="L86" s="40" t="s">
        <v>27</v>
      </c>
      <c r="M86" s="40">
        <v>772445866</v>
      </c>
      <c r="N86" s="46" t="s">
        <v>650</v>
      </c>
      <c r="O86" s="40" t="s">
        <v>30</v>
      </c>
      <c r="P86" s="47"/>
      <c r="Q86" s="47"/>
      <c r="R86" s="40" t="s">
        <v>32</v>
      </c>
      <c r="S86" s="40" t="s">
        <v>95</v>
      </c>
      <c r="T86" s="44"/>
      <c r="U86" s="76">
        <v>519800</v>
      </c>
      <c r="V86" s="76"/>
      <c r="W86" s="76"/>
      <c r="X86" s="76"/>
      <c r="Y86" s="40"/>
    </row>
    <row r="87" spans="1:27" x14ac:dyDescent="0.25">
      <c r="A87" s="40" t="s">
        <v>645</v>
      </c>
      <c r="B87" s="40" t="s">
        <v>25</v>
      </c>
      <c r="C87" s="40" t="s">
        <v>646</v>
      </c>
      <c r="D87" s="40" t="s">
        <v>115</v>
      </c>
      <c r="E87" s="40" t="s">
        <v>477</v>
      </c>
      <c r="F87" s="40" t="s">
        <v>647</v>
      </c>
      <c r="G87" s="40" t="s">
        <v>601</v>
      </c>
      <c r="H87" s="40" t="s">
        <v>615</v>
      </c>
      <c r="I87" s="40" t="s">
        <v>648</v>
      </c>
      <c r="J87" s="40">
        <v>772445866</v>
      </c>
      <c r="K87" s="40" t="s">
        <v>649</v>
      </c>
      <c r="L87" s="40" t="s">
        <v>27</v>
      </c>
      <c r="M87" s="40">
        <v>772445866</v>
      </c>
      <c r="N87" s="46" t="s">
        <v>650</v>
      </c>
      <c r="O87" s="40" t="s">
        <v>30</v>
      </c>
      <c r="P87" s="47"/>
      <c r="Q87" s="47"/>
      <c r="R87" s="40" t="s">
        <v>32</v>
      </c>
      <c r="S87" s="40" t="s">
        <v>108</v>
      </c>
      <c r="T87" s="44"/>
      <c r="U87" s="76"/>
      <c r="V87" s="76">
        <v>309100</v>
      </c>
      <c r="W87" s="76">
        <v>155000</v>
      </c>
      <c r="X87" s="76"/>
      <c r="Y87" s="40"/>
    </row>
    <row r="88" spans="1:27" x14ac:dyDescent="0.25">
      <c r="A88" s="40" t="s">
        <v>645</v>
      </c>
      <c r="B88" s="40" t="s">
        <v>25</v>
      </c>
      <c r="C88" s="40" t="s">
        <v>646</v>
      </c>
      <c r="D88" s="40" t="s">
        <v>115</v>
      </c>
      <c r="E88" s="40" t="s">
        <v>477</v>
      </c>
      <c r="F88" s="40" t="s">
        <v>647</v>
      </c>
      <c r="G88" s="40" t="s">
        <v>601</v>
      </c>
      <c r="H88" s="40" t="s">
        <v>615</v>
      </c>
      <c r="I88" s="40" t="s">
        <v>648</v>
      </c>
      <c r="J88" s="40">
        <v>772445866</v>
      </c>
      <c r="K88" s="40" t="s">
        <v>649</v>
      </c>
      <c r="L88" s="40" t="s">
        <v>27</v>
      </c>
      <c r="M88" s="40">
        <v>772445866</v>
      </c>
      <c r="N88" s="46" t="s">
        <v>650</v>
      </c>
      <c r="O88" s="40" t="s">
        <v>30</v>
      </c>
      <c r="P88" s="47"/>
      <c r="Q88" s="47"/>
      <c r="R88" s="40" t="s">
        <v>32</v>
      </c>
      <c r="S88" s="40" t="s">
        <v>494</v>
      </c>
      <c r="T88" s="44"/>
      <c r="U88" s="76">
        <v>2185312</v>
      </c>
      <c r="V88" s="76">
        <v>26600</v>
      </c>
      <c r="W88" s="76">
        <v>203700</v>
      </c>
      <c r="X88" s="76">
        <v>111370</v>
      </c>
      <c r="Y88" s="40"/>
    </row>
    <row r="89" spans="1:27" x14ac:dyDescent="0.25">
      <c r="A89" s="48" t="s">
        <v>294</v>
      </c>
      <c r="B89" s="48" t="s">
        <v>25</v>
      </c>
      <c r="C89" s="48" t="s">
        <v>295</v>
      </c>
      <c r="D89" s="48" t="s">
        <v>115</v>
      </c>
      <c r="E89" s="48" t="s">
        <v>296</v>
      </c>
      <c r="F89" s="48" t="s">
        <v>297</v>
      </c>
      <c r="G89" s="48" t="s">
        <v>337</v>
      </c>
      <c r="H89" s="48" t="s">
        <v>26</v>
      </c>
      <c r="I89" s="48" t="s">
        <v>298</v>
      </c>
      <c r="J89" s="48">
        <v>777828944</v>
      </c>
      <c r="K89" s="48" t="s">
        <v>299</v>
      </c>
      <c r="L89" s="48" t="s">
        <v>27</v>
      </c>
      <c r="M89" s="48">
        <v>777828944</v>
      </c>
      <c r="N89" s="54"/>
      <c r="O89" s="48" t="s">
        <v>28</v>
      </c>
      <c r="P89" s="53" t="s">
        <v>89</v>
      </c>
      <c r="Q89" s="54"/>
      <c r="R89" s="54"/>
      <c r="S89" s="54"/>
      <c r="T89" s="54"/>
      <c r="U89" s="57">
        <v>5473897</v>
      </c>
      <c r="V89" s="57">
        <v>4132902</v>
      </c>
      <c r="W89" s="57">
        <v>3992198</v>
      </c>
      <c r="X89" s="68"/>
      <c r="Y89" s="54"/>
    </row>
    <row r="90" spans="1:27" x14ac:dyDescent="0.25">
      <c r="A90" s="48" t="s">
        <v>294</v>
      </c>
      <c r="B90" s="48" t="s">
        <v>25</v>
      </c>
      <c r="C90" s="48" t="s">
        <v>295</v>
      </c>
      <c r="D90" s="48" t="s">
        <v>115</v>
      </c>
      <c r="E90" s="48" t="s">
        <v>296</v>
      </c>
      <c r="F90" s="48" t="s">
        <v>297</v>
      </c>
      <c r="G90" s="48" t="s">
        <v>337</v>
      </c>
      <c r="H90" s="48" t="s">
        <v>26</v>
      </c>
      <c r="I90" s="48" t="s">
        <v>298</v>
      </c>
      <c r="J90" s="48">
        <v>777828944</v>
      </c>
      <c r="K90" s="48" t="s">
        <v>299</v>
      </c>
      <c r="L90" s="48" t="s">
        <v>27</v>
      </c>
      <c r="M90" s="48">
        <v>777828944</v>
      </c>
      <c r="N90" s="54"/>
      <c r="O90" s="48" t="s">
        <v>28</v>
      </c>
      <c r="P90" s="53" t="s">
        <v>29</v>
      </c>
      <c r="Q90" s="54"/>
      <c r="R90" s="54"/>
      <c r="S90" s="54"/>
      <c r="T90" s="54"/>
      <c r="U90" s="68">
        <v>425000</v>
      </c>
      <c r="V90" s="68">
        <v>450000</v>
      </c>
      <c r="W90" s="57">
        <v>450000</v>
      </c>
      <c r="X90" s="68"/>
      <c r="Y90" s="54"/>
    </row>
    <row r="91" spans="1:27" x14ac:dyDescent="0.25">
      <c r="A91" s="48" t="s">
        <v>294</v>
      </c>
      <c r="B91" s="48" t="s">
        <v>25</v>
      </c>
      <c r="C91" s="48" t="s">
        <v>295</v>
      </c>
      <c r="D91" s="48" t="s">
        <v>115</v>
      </c>
      <c r="E91" s="48" t="s">
        <v>296</v>
      </c>
      <c r="F91" s="48" t="s">
        <v>297</v>
      </c>
      <c r="G91" s="48" t="s">
        <v>337</v>
      </c>
      <c r="H91" s="48" t="s">
        <v>26</v>
      </c>
      <c r="I91" s="48" t="s">
        <v>298</v>
      </c>
      <c r="J91" s="48">
        <v>777828944</v>
      </c>
      <c r="K91" s="48" t="s">
        <v>299</v>
      </c>
      <c r="L91" s="48" t="s">
        <v>27</v>
      </c>
      <c r="M91" s="48">
        <v>777828944</v>
      </c>
      <c r="N91" s="54"/>
      <c r="O91" s="48" t="s">
        <v>28</v>
      </c>
      <c r="P91" s="53" t="s">
        <v>508</v>
      </c>
      <c r="Q91" s="54"/>
      <c r="R91" s="54"/>
      <c r="S91" s="54"/>
      <c r="T91" s="54"/>
      <c r="U91" s="68"/>
      <c r="V91" s="57">
        <v>500000</v>
      </c>
      <c r="W91" s="57"/>
      <c r="X91" s="68"/>
      <c r="Y91" s="54"/>
    </row>
    <row r="92" spans="1:27" x14ac:dyDescent="0.25">
      <c r="A92" s="48" t="s">
        <v>294</v>
      </c>
      <c r="B92" s="48" t="s">
        <v>25</v>
      </c>
      <c r="C92" s="48" t="s">
        <v>295</v>
      </c>
      <c r="D92" s="48" t="s">
        <v>115</v>
      </c>
      <c r="E92" s="48" t="s">
        <v>296</v>
      </c>
      <c r="F92" s="48" t="s">
        <v>297</v>
      </c>
      <c r="G92" s="48" t="s">
        <v>337</v>
      </c>
      <c r="H92" s="48" t="s">
        <v>26</v>
      </c>
      <c r="I92" s="48" t="s">
        <v>298</v>
      </c>
      <c r="J92" s="48">
        <v>777828944</v>
      </c>
      <c r="K92" s="48" t="s">
        <v>299</v>
      </c>
      <c r="L92" s="48" t="s">
        <v>27</v>
      </c>
      <c r="M92" s="48">
        <v>777828944</v>
      </c>
      <c r="N92" s="54"/>
      <c r="O92" s="48" t="s">
        <v>28</v>
      </c>
      <c r="P92" s="53" t="s">
        <v>509</v>
      </c>
      <c r="Q92" s="53" t="s">
        <v>46</v>
      </c>
      <c r="R92" s="54"/>
      <c r="S92" s="54"/>
      <c r="T92" s="54"/>
      <c r="U92" s="68"/>
      <c r="V92" s="68"/>
      <c r="W92" s="68"/>
      <c r="X92" s="68">
        <v>30000000</v>
      </c>
      <c r="Y92" s="54"/>
    </row>
    <row r="93" spans="1:27" x14ac:dyDescent="0.25">
      <c r="A93" s="48" t="s">
        <v>294</v>
      </c>
      <c r="B93" s="48" t="s">
        <v>25</v>
      </c>
      <c r="C93" s="48" t="s">
        <v>295</v>
      </c>
      <c r="D93" s="48" t="s">
        <v>115</v>
      </c>
      <c r="E93" s="48" t="s">
        <v>296</v>
      </c>
      <c r="F93" s="48" t="s">
        <v>297</v>
      </c>
      <c r="G93" s="48" t="s">
        <v>337</v>
      </c>
      <c r="H93" s="48" t="s">
        <v>26</v>
      </c>
      <c r="I93" s="48" t="s">
        <v>298</v>
      </c>
      <c r="J93" s="48">
        <v>777828944</v>
      </c>
      <c r="K93" s="48" t="s">
        <v>299</v>
      </c>
      <c r="L93" s="48" t="s">
        <v>27</v>
      </c>
      <c r="M93" s="48">
        <v>777828944</v>
      </c>
      <c r="N93" s="54"/>
      <c r="O93" s="48" t="s">
        <v>28</v>
      </c>
      <c r="P93" s="53" t="s">
        <v>89</v>
      </c>
      <c r="Q93" s="54"/>
      <c r="R93" s="54"/>
      <c r="S93" s="54"/>
      <c r="T93" s="48" t="s">
        <v>121</v>
      </c>
      <c r="U93" s="57">
        <v>3877249</v>
      </c>
      <c r="V93" s="57">
        <v>3641215</v>
      </c>
      <c r="W93" s="57">
        <v>3243319</v>
      </c>
      <c r="X93" s="68"/>
      <c r="Y93" s="54"/>
    </row>
    <row r="94" spans="1:27" x14ac:dyDescent="0.25">
      <c r="A94" s="48" t="s">
        <v>294</v>
      </c>
      <c r="B94" s="48" t="s">
        <v>25</v>
      </c>
      <c r="C94" s="48" t="s">
        <v>295</v>
      </c>
      <c r="D94" s="48" t="s">
        <v>115</v>
      </c>
      <c r="E94" s="48" t="s">
        <v>296</v>
      </c>
      <c r="F94" s="48" t="s">
        <v>297</v>
      </c>
      <c r="G94" s="48" t="s">
        <v>337</v>
      </c>
      <c r="H94" s="48" t="s">
        <v>26</v>
      </c>
      <c r="I94" s="48" t="s">
        <v>298</v>
      </c>
      <c r="J94" s="48">
        <v>777828944</v>
      </c>
      <c r="K94" s="48" t="s">
        <v>299</v>
      </c>
      <c r="L94" s="48" t="s">
        <v>27</v>
      </c>
      <c r="M94" s="48">
        <v>777828944</v>
      </c>
      <c r="N94" s="54"/>
      <c r="O94" s="48" t="s">
        <v>28</v>
      </c>
      <c r="P94" s="53" t="s">
        <v>89</v>
      </c>
      <c r="Q94" s="54"/>
      <c r="R94" s="54"/>
      <c r="S94" s="54"/>
      <c r="T94" s="48" t="s">
        <v>91</v>
      </c>
      <c r="U94" s="57">
        <v>368348</v>
      </c>
      <c r="V94" s="57">
        <v>491687</v>
      </c>
      <c r="W94" s="57">
        <v>657678</v>
      </c>
      <c r="X94" s="68"/>
      <c r="Y94" s="54"/>
    </row>
    <row r="95" spans="1:27" x14ac:dyDescent="0.25">
      <c r="A95" s="48" t="s">
        <v>294</v>
      </c>
      <c r="B95" s="48" t="s">
        <v>25</v>
      </c>
      <c r="C95" s="48" t="s">
        <v>295</v>
      </c>
      <c r="D95" s="48" t="s">
        <v>115</v>
      </c>
      <c r="E95" s="48" t="s">
        <v>296</v>
      </c>
      <c r="F95" s="48" t="s">
        <v>297</v>
      </c>
      <c r="G95" s="48" t="s">
        <v>337</v>
      </c>
      <c r="H95" s="48" t="s">
        <v>26</v>
      </c>
      <c r="I95" s="48" t="s">
        <v>298</v>
      </c>
      <c r="J95" s="48">
        <v>777828944</v>
      </c>
      <c r="K95" s="48" t="s">
        <v>299</v>
      </c>
      <c r="L95" s="48" t="s">
        <v>27</v>
      </c>
      <c r="M95" s="48">
        <v>777828944</v>
      </c>
      <c r="N95" s="54"/>
      <c r="O95" s="48" t="s">
        <v>28</v>
      </c>
      <c r="P95" s="53" t="s">
        <v>89</v>
      </c>
      <c r="Q95" s="54"/>
      <c r="R95" s="54"/>
      <c r="S95" s="54"/>
      <c r="T95" s="48" t="s">
        <v>228</v>
      </c>
      <c r="U95" s="57">
        <v>1228300</v>
      </c>
      <c r="V95" s="68"/>
      <c r="W95" s="57">
        <v>91200</v>
      </c>
      <c r="X95" s="68"/>
      <c r="Y95" s="54"/>
    </row>
    <row r="96" spans="1:27" x14ac:dyDescent="0.25">
      <c r="A96" s="48" t="s">
        <v>294</v>
      </c>
      <c r="B96" s="48" t="s">
        <v>25</v>
      </c>
      <c r="C96" s="48" t="s">
        <v>295</v>
      </c>
      <c r="D96" s="48" t="s">
        <v>115</v>
      </c>
      <c r="E96" s="48" t="s">
        <v>296</v>
      </c>
      <c r="F96" s="48" t="s">
        <v>297</v>
      </c>
      <c r="G96" s="48" t="s">
        <v>337</v>
      </c>
      <c r="H96" s="48" t="s">
        <v>26</v>
      </c>
      <c r="I96" s="48" t="s">
        <v>298</v>
      </c>
      <c r="J96" s="48">
        <v>777828944</v>
      </c>
      <c r="K96" s="48" t="s">
        <v>299</v>
      </c>
      <c r="L96" s="48" t="s">
        <v>27</v>
      </c>
      <c r="M96" s="48">
        <v>777828944</v>
      </c>
      <c r="N96" s="54"/>
      <c r="O96" s="48" t="s">
        <v>30</v>
      </c>
      <c r="P96" s="54"/>
      <c r="Q96" s="54"/>
      <c r="R96" s="48" t="s">
        <v>31</v>
      </c>
      <c r="S96" s="48" t="s">
        <v>49</v>
      </c>
      <c r="T96" s="54"/>
      <c r="U96" s="57">
        <f>2*1080000</f>
        <v>2160000</v>
      </c>
      <c r="V96" s="57">
        <f>1080000*2</f>
        <v>2160000</v>
      </c>
      <c r="W96" s="57">
        <f>960000*2</f>
        <v>1920000</v>
      </c>
      <c r="X96" s="68"/>
      <c r="Y96" s="54"/>
    </row>
    <row r="97" spans="1:25" x14ac:dyDescent="0.25">
      <c r="A97" s="48" t="s">
        <v>294</v>
      </c>
      <c r="B97" s="48" t="s">
        <v>25</v>
      </c>
      <c r="C97" s="48" t="s">
        <v>295</v>
      </c>
      <c r="D97" s="48" t="s">
        <v>115</v>
      </c>
      <c r="E97" s="48" t="s">
        <v>296</v>
      </c>
      <c r="F97" s="48" t="s">
        <v>297</v>
      </c>
      <c r="G97" s="48" t="s">
        <v>337</v>
      </c>
      <c r="H97" s="48" t="s">
        <v>26</v>
      </c>
      <c r="I97" s="48" t="s">
        <v>298</v>
      </c>
      <c r="J97" s="48">
        <v>777828944</v>
      </c>
      <c r="K97" s="48" t="s">
        <v>299</v>
      </c>
      <c r="L97" s="48" t="s">
        <v>27</v>
      </c>
      <c r="M97" s="48">
        <v>777828944</v>
      </c>
      <c r="N97" s="54"/>
      <c r="O97" s="48" t="s">
        <v>30</v>
      </c>
      <c r="P97" s="54"/>
      <c r="Q97" s="54"/>
      <c r="R97" s="48" t="s">
        <v>31</v>
      </c>
      <c r="S97" s="48" t="s">
        <v>56</v>
      </c>
      <c r="T97" s="54"/>
      <c r="U97" s="57">
        <v>135000</v>
      </c>
      <c r="V97" s="57">
        <v>238800</v>
      </c>
      <c r="W97" s="57">
        <v>596295</v>
      </c>
      <c r="X97" s="68"/>
      <c r="Y97" s="54"/>
    </row>
    <row r="98" spans="1:25" x14ac:dyDescent="0.25">
      <c r="A98" s="48" t="s">
        <v>294</v>
      </c>
      <c r="B98" s="48" t="s">
        <v>25</v>
      </c>
      <c r="C98" s="48" t="s">
        <v>295</v>
      </c>
      <c r="D98" s="48" t="s">
        <v>115</v>
      </c>
      <c r="E98" s="48" t="s">
        <v>296</v>
      </c>
      <c r="F98" s="48" t="s">
        <v>297</v>
      </c>
      <c r="G98" s="48" t="s">
        <v>337</v>
      </c>
      <c r="H98" s="48" t="s">
        <v>26</v>
      </c>
      <c r="I98" s="48" t="s">
        <v>298</v>
      </c>
      <c r="J98" s="48">
        <v>777828944</v>
      </c>
      <c r="K98" s="48" t="s">
        <v>299</v>
      </c>
      <c r="L98" s="48" t="s">
        <v>27</v>
      </c>
      <c r="M98" s="48">
        <v>777828944</v>
      </c>
      <c r="N98" s="54"/>
      <c r="O98" s="48" t="s">
        <v>30</v>
      </c>
      <c r="P98" s="54"/>
      <c r="Q98" s="54"/>
      <c r="R98" s="48" t="s">
        <v>31</v>
      </c>
      <c r="S98" s="48" t="s">
        <v>300</v>
      </c>
      <c r="T98" s="54"/>
      <c r="U98" s="57">
        <v>112250</v>
      </c>
      <c r="V98" s="57">
        <v>120100</v>
      </c>
      <c r="W98" s="57">
        <v>153460</v>
      </c>
      <c r="X98" s="68"/>
      <c r="Y98" s="54"/>
    </row>
    <row r="99" spans="1:25" x14ac:dyDescent="0.25">
      <c r="A99" s="48" t="s">
        <v>294</v>
      </c>
      <c r="B99" s="48" t="s">
        <v>25</v>
      </c>
      <c r="C99" s="48" t="s">
        <v>295</v>
      </c>
      <c r="D99" s="48" t="s">
        <v>115</v>
      </c>
      <c r="E99" s="48" t="s">
        <v>296</v>
      </c>
      <c r="F99" s="48" t="s">
        <v>297</v>
      </c>
      <c r="G99" s="48" t="s">
        <v>337</v>
      </c>
      <c r="H99" s="48" t="s">
        <v>26</v>
      </c>
      <c r="I99" s="48" t="s">
        <v>298</v>
      </c>
      <c r="J99" s="48">
        <v>777828944</v>
      </c>
      <c r="K99" s="48" t="s">
        <v>299</v>
      </c>
      <c r="L99" s="48" t="s">
        <v>27</v>
      </c>
      <c r="M99" s="48">
        <v>777828944</v>
      </c>
      <c r="N99" s="54"/>
      <c r="O99" s="48" t="s">
        <v>30</v>
      </c>
      <c r="P99" s="54"/>
      <c r="Q99" s="54"/>
      <c r="R99" s="48" t="s">
        <v>31</v>
      </c>
      <c r="S99" s="48" t="s">
        <v>58</v>
      </c>
      <c r="T99" s="54"/>
      <c r="U99" s="57">
        <v>3848722</v>
      </c>
      <c r="V99" s="57">
        <v>3998332</v>
      </c>
      <c r="W99" s="57">
        <v>4996300</v>
      </c>
      <c r="X99" s="68"/>
      <c r="Y99" s="54"/>
    </row>
    <row r="100" spans="1:25" x14ac:dyDescent="0.25">
      <c r="A100" s="48" t="s">
        <v>294</v>
      </c>
      <c r="B100" s="48" t="s">
        <v>25</v>
      </c>
      <c r="C100" s="48" t="s">
        <v>295</v>
      </c>
      <c r="D100" s="48" t="s">
        <v>115</v>
      </c>
      <c r="E100" s="48" t="s">
        <v>296</v>
      </c>
      <c r="F100" s="48" t="s">
        <v>297</v>
      </c>
      <c r="G100" s="48" t="s">
        <v>337</v>
      </c>
      <c r="H100" s="48" t="s">
        <v>26</v>
      </c>
      <c r="I100" s="48" t="s">
        <v>298</v>
      </c>
      <c r="J100" s="48">
        <v>777828944</v>
      </c>
      <c r="K100" s="48" t="s">
        <v>299</v>
      </c>
      <c r="L100" s="48" t="s">
        <v>27</v>
      </c>
      <c r="M100" s="48">
        <v>777828944</v>
      </c>
      <c r="N100" s="54"/>
      <c r="O100" s="48" t="s">
        <v>30</v>
      </c>
      <c r="P100" s="54"/>
      <c r="Q100" s="54"/>
      <c r="R100" s="48" t="s">
        <v>31</v>
      </c>
      <c r="S100" s="48" t="s">
        <v>57</v>
      </c>
      <c r="T100" s="54"/>
      <c r="U100" s="57">
        <v>483785</v>
      </c>
      <c r="V100" s="57">
        <v>759590</v>
      </c>
      <c r="W100" s="57">
        <v>1379175</v>
      </c>
      <c r="X100" s="68"/>
      <c r="Y100" s="54"/>
    </row>
    <row r="101" spans="1:25" x14ac:dyDescent="0.25">
      <c r="A101" s="48" t="s">
        <v>294</v>
      </c>
      <c r="B101" s="48" t="s">
        <v>25</v>
      </c>
      <c r="C101" s="48" t="s">
        <v>295</v>
      </c>
      <c r="D101" s="48" t="s">
        <v>115</v>
      </c>
      <c r="E101" s="48" t="s">
        <v>296</v>
      </c>
      <c r="F101" s="48" t="s">
        <v>297</v>
      </c>
      <c r="G101" s="48" t="s">
        <v>337</v>
      </c>
      <c r="H101" s="48" t="s">
        <v>26</v>
      </c>
      <c r="I101" s="48" t="s">
        <v>298</v>
      </c>
      <c r="J101" s="48">
        <v>777828944</v>
      </c>
      <c r="K101" s="48" t="s">
        <v>299</v>
      </c>
      <c r="L101" s="48" t="s">
        <v>27</v>
      </c>
      <c r="M101" s="48">
        <v>777828944</v>
      </c>
      <c r="N101" s="54"/>
      <c r="O101" s="48" t="s">
        <v>30</v>
      </c>
      <c r="P101" s="54"/>
      <c r="Q101" s="54"/>
      <c r="R101" s="48" t="s">
        <v>32</v>
      </c>
      <c r="S101" s="48" t="s">
        <v>109</v>
      </c>
      <c r="T101" s="54"/>
      <c r="U101" s="68"/>
      <c r="V101" s="57">
        <v>30000</v>
      </c>
      <c r="W101" s="68"/>
      <c r="X101" s="68"/>
      <c r="Y101" s="54"/>
    </row>
    <row r="102" spans="1:25" x14ac:dyDescent="0.25">
      <c r="A102" s="48" t="s">
        <v>294</v>
      </c>
      <c r="B102" s="48" t="s">
        <v>25</v>
      </c>
      <c r="C102" s="48" t="s">
        <v>295</v>
      </c>
      <c r="D102" s="48" t="s">
        <v>115</v>
      </c>
      <c r="E102" s="48" t="s">
        <v>296</v>
      </c>
      <c r="F102" s="48" t="s">
        <v>297</v>
      </c>
      <c r="G102" s="48" t="s">
        <v>337</v>
      </c>
      <c r="H102" s="48" t="s">
        <v>26</v>
      </c>
      <c r="I102" s="48" t="s">
        <v>298</v>
      </c>
      <c r="J102" s="48">
        <v>777828944</v>
      </c>
      <c r="K102" s="48" t="s">
        <v>299</v>
      </c>
      <c r="L102" s="48" t="s">
        <v>27</v>
      </c>
      <c r="M102" s="48">
        <v>777828944</v>
      </c>
      <c r="N102" s="54"/>
      <c r="O102" s="48" t="s">
        <v>30</v>
      </c>
      <c r="P102" s="54"/>
      <c r="Q102" s="54"/>
      <c r="R102" s="48" t="s">
        <v>32</v>
      </c>
      <c r="S102" s="48" t="s">
        <v>510</v>
      </c>
      <c r="T102" s="54"/>
      <c r="U102" s="68"/>
      <c r="V102" s="57">
        <v>500000</v>
      </c>
      <c r="W102" s="68"/>
      <c r="X102" s="68"/>
      <c r="Y102" s="54"/>
    </row>
    <row r="103" spans="1:25" x14ac:dyDescent="0.25">
      <c r="A103" s="48" t="s">
        <v>294</v>
      </c>
      <c r="B103" s="48" t="s">
        <v>25</v>
      </c>
      <c r="C103" s="48" t="s">
        <v>295</v>
      </c>
      <c r="D103" s="48" t="s">
        <v>115</v>
      </c>
      <c r="E103" s="48" t="s">
        <v>296</v>
      </c>
      <c r="F103" s="48" t="s">
        <v>297</v>
      </c>
      <c r="G103" s="48" t="s">
        <v>337</v>
      </c>
      <c r="H103" s="48" t="s">
        <v>26</v>
      </c>
      <c r="I103" s="48" t="s">
        <v>298</v>
      </c>
      <c r="J103" s="48">
        <v>777828944</v>
      </c>
      <c r="K103" s="48" t="s">
        <v>299</v>
      </c>
      <c r="L103" s="48" t="s">
        <v>27</v>
      </c>
      <c r="M103" s="48">
        <v>777828944</v>
      </c>
      <c r="N103" s="54"/>
      <c r="O103" s="48" t="s">
        <v>30</v>
      </c>
      <c r="P103" s="53" t="s">
        <v>33</v>
      </c>
      <c r="Q103" s="54"/>
      <c r="R103" s="48" t="s">
        <v>31</v>
      </c>
      <c r="S103" s="48" t="s">
        <v>97</v>
      </c>
      <c r="T103" s="48" t="s">
        <v>121</v>
      </c>
      <c r="U103" s="57">
        <v>37170</v>
      </c>
      <c r="V103" s="57">
        <v>55000</v>
      </c>
      <c r="W103" s="68"/>
      <c r="X103" s="68"/>
      <c r="Y103" s="54"/>
    </row>
    <row r="104" spans="1:25" x14ac:dyDescent="0.25">
      <c r="A104" s="40" t="s">
        <v>636</v>
      </c>
      <c r="B104" s="40" t="s">
        <v>25</v>
      </c>
      <c r="C104" s="40" t="s">
        <v>431</v>
      </c>
      <c r="D104" s="40" t="s">
        <v>115</v>
      </c>
      <c r="E104" s="40" t="s">
        <v>432</v>
      </c>
      <c r="F104" s="40" t="s">
        <v>637</v>
      </c>
      <c r="G104" s="40" t="s">
        <v>337</v>
      </c>
      <c r="H104" s="40" t="s">
        <v>26</v>
      </c>
      <c r="I104" s="40" t="s">
        <v>638</v>
      </c>
      <c r="J104" s="40">
        <v>771056791</v>
      </c>
      <c r="K104" s="40" t="s">
        <v>639</v>
      </c>
      <c r="L104" s="40" t="s">
        <v>27</v>
      </c>
      <c r="M104" s="40">
        <v>771056791</v>
      </c>
      <c r="N104" s="46" t="s">
        <v>640</v>
      </c>
      <c r="O104" s="40" t="s">
        <v>28</v>
      </c>
      <c r="P104" s="47" t="s">
        <v>89</v>
      </c>
      <c r="Q104" s="47"/>
      <c r="R104" s="40"/>
      <c r="S104" s="40"/>
      <c r="T104" s="40"/>
      <c r="U104" s="90"/>
      <c r="V104" s="90">
        <v>3969050</v>
      </c>
      <c r="W104" s="90">
        <v>5165500</v>
      </c>
      <c r="X104" s="90"/>
      <c r="Y104" s="40"/>
    </row>
    <row r="105" spans="1:25" x14ac:dyDescent="0.25">
      <c r="A105" s="40" t="s">
        <v>636</v>
      </c>
      <c r="B105" s="40" t="s">
        <v>25</v>
      </c>
      <c r="C105" s="40" t="s">
        <v>431</v>
      </c>
      <c r="D105" s="40" t="s">
        <v>115</v>
      </c>
      <c r="E105" s="40" t="s">
        <v>432</v>
      </c>
      <c r="F105" s="40" t="s">
        <v>637</v>
      </c>
      <c r="G105" s="40" t="s">
        <v>337</v>
      </c>
      <c r="H105" s="40" t="s">
        <v>26</v>
      </c>
      <c r="I105" s="40" t="s">
        <v>638</v>
      </c>
      <c r="J105" s="40">
        <v>771056791</v>
      </c>
      <c r="K105" s="40" t="s">
        <v>639</v>
      </c>
      <c r="L105" s="40" t="s">
        <v>27</v>
      </c>
      <c r="M105" s="40">
        <v>771056791</v>
      </c>
      <c r="N105" s="46" t="s">
        <v>640</v>
      </c>
      <c r="O105" s="40" t="s">
        <v>28</v>
      </c>
      <c r="P105" s="47" t="s">
        <v>72</v>
      </c>
      <c r="Q105" s="47" t="s">
        <v>46</v>
      </c>
      <c r="R105" s="40"/>
      <c r="S105" s="40"/>
      <c r="T105" s="40"/>
      <c r="U105" s="90"/>
      <c r="V105" s="90"/>
      <c r="W105" s="90">
        <v>4500000</v>
      </c>
      <c r="X105" s="90"/>
      <c r="Y105" s="40"/>
    </row>
    <row r="106" spans="1:25" x14ac:dyDescent="0.25">
      <c r="A106" s="40" t="s">
        <v>636</v>
      </c>
      <c r="B106" s="40" t="s">
        <v>25</v>
      </c>
      <c r="C106" s="40" t="s">
        <v>431</v>
      </c>
      <c r="D106" s="40" t="s">
        <v>115</v>
      </c>
      <c r="E106" s="40" t="s">
        <v>432</v>
      </c>
      <c r="F106" s="40" t="s">
        <v>637</v>
      </c>
      <c r="G106" s="40" t="s">
        <v>337</v>
      </c>
      <c r="H106" s="40" t="s">
        <v>26</v>
      </c>
      <c r="I106" s="40" t="s">
        <v>638</v>
      </c>
      <c r="J106" s="40">
        <v>771056791</v>
      </c>
      <c r="K106" s="40" t="s">
        <v>639</v>
      </c>
      <c r="L106" s="40" t="s">
        <v>27</v>
      </c>
      <c r="M106" s="40">
        <v>771056791</v>
      </c>
      <c r="N106" s="46" t="s">
        <v>640</v>
      </c>
      <c r="O106" s="40" t="s">
        <v>28</v>
      </c>
      <c r="P106" s="47" t="s">
        <v>72</v>
      </c>
      <c r="Q106" s="47" t="s">
        <v>641</v>
      </c>
      <c r="R106" s="40"/>
      <c r="S106" s="40"/>
      <c r="T106" s="40"/>
      <c r="U106" s="90"/>
      <c r="V106" s="90"/>
      <c r="W106" s="90">
        <v>40000</v>
      </c>
      <c r="X106" s="90"/>
      <c r="Y106" s="40"/>
    </row>
    <row r="107" spans="1:25" x14ac:dyDescent="0.25">
      <c r="A107" s="40" t="s">
        <v>636</v>
      </c>
      <c r="B107" s="40" t="s">
        <v>25</v>
      </c>
      <c r="C107" s="40" t="s">
        <v>431</v>
      </c>
      <c r="D107" s="40" t="s">
        <v>115</v>
      </c>
      <c r="E107" s="40" t="s">
        <v>432</v>
      </c>
      <c r="F107" s="40" t="s">
        <v>637</v>
      </c>
      <c r="G107" s="40" t="s">
        <v>337</v>
      </c>
      <c r="H107" s="40" t="s">
        <v>26</v>
      </c>
      <c r="I107" s="40" t="s">
        <v>638</v>
      </c>
      <c r="J107" s="40">
        <v>771056791</v>
      </c>
      <c r="K107" s="40" t="s">
        <v>639</v>
      </c>
      <c r="L107" s="40" t="s">
        <v>27</v>
      </c>
      <c r="M107" s="40">
        <v>771056791</v>
      </c>
      <c r="N107" s="46" t="s">
        <v>640</v>
      </c>
      <c r="O107" s="40" t="s">
        <v>643</v>
      </c>
      <c r="P107" s="47" t="s">
        <v>72</v>
      </c>
      <c r="Q107" s="47" t="s">
        <v>642</v>
      </c>
      <c r="R107" s="40"/>
      <c r="S107" s="40"/>
      <c r="T107" s="40"/>
      <c r="U107" s="90"/>
      <c r="V107" s="90"/>
      <c r="W107" s="90">
        <v>25000</v>
      </c>
      <c r="X107" s="90"/>
      <c r="Y107" s="40"/>
    </row>
    <row r="108" spans="1:25" x14ac:dyDescent="0.25">
      <c r="A108" s="40" t="s">
        <v>636</v>
      </c>
      <c r="B108" s="40" t="s">
        <v>25</v>
      </c>
      <c r="C108" s="40" t="s">
        <v>431</v>
      </c>
      <c r="D108" s="40" t="s">
        <v>115</v>
      </c>
      <c r="E108" s="40" t="s">
        <v>432</v>
      </c>
      <c r="F108" s="40" t="s">
        <v>637</v>
      </c>
      <c r="G108" s="40" t="s">
        <v>337</v>
      </c>
      <c r="H108" s="40" t="s">
        <v>26</v>
      </c>
      <c r="I108" s="40" t="s">
        <v>638</v>
      </c>
      <c r="J108" s="40">
        <v>771056791</v>
      </c>
      <c r="K108" s="40" t="s">
        <v>639</v>
      </c>
      <c r="L108" s="40" t="s">
        <v>27</v>
      </c>
      <c r="M108" s="40">
        <v>771056791</v>
      </c>
      <c r="N108" s="46" t="s">
        <v>640</v>
      </c>
      <c r="O108" s="40" t="s">
        <v>28</v>
      </c>
      <c r="P108" s="47" t="s">
        <v>89</v>
      </c>
      <c r="Q108" s="47"/>
      <c r="R108" s="40"/>
      <c r="S108" s="40"/>
      <c r="T108" s="40" t="s">
        <v>121</v>
      </c>
      <c r="U108" s="90"/>
      <c r="V108" s="90">
        <v>3969050</v>
      </c>
      <c r="W108" s="90">
        <v>5030500</v>
      </c>
      <c r="X108" s="90"/>
      <c r="Y108" s="40"/>
    </row>
    <row r="109" spans="1:25" x14ac:dyDescent="0.25">
      <c r="A109" s="40" t="s">
        <v>636</v>
      </c>
      <c r="B109" s="40" t="s">
        <v>25</v>
      </c>
      <c r="C109" s="40" t="s">
        <v>431</v>
      </c>
      <c r="D109" s="40" t="s">
        <v>115</v>
      </c>
      <c r="E109" s="40" t="s">
        <v>432</v>
      </c>
      <c r="F109" s="40" t="s">
        <v>637</v>
      </c>
      <c r="G109" s="40" t="s">
        <v>337</v>
      </c>
      <c r="H109" s="40" t="s">
        <v>26</v>
      </c>
      <c r="I109" s="40" t="s">
        <v>638</v>
      </c>
      <c r="J109" s="40">
        <v>771056791</v>
      </c>
      <c r="K109" s="40" t="s">
        <v>639</v>
      </c>
      <c r="L109" s="40" t="s">
        <v>27</v>
      </c>
      <c r="M109" s="40">
        <v>771056791</v>
      </c>
      <c r="N109" s="46" t="s">
        <v>640</v>
      </c>
      <c r="O109" s="40" t="s">
        <v>28</v>
      </c>
      <c r="P109" s="47" t="s">
        <v>89</v>
      </c>
      <c r="Q109" s="47"/>
      <c r="R109" s="40"/>
      <c r="S109" s="40"/>
      <c r="T109" s="40" t="s">
        <v>582</v>
      </c>
      <c r="U109" s="90"/>
      <c r="V109" s="90"/>
      <c r="W109" s="90">
        <v>135000</v>
      </c>
      <c r="X109" s="90"/>
      <c r="Y109" s="40"/>
    </row>
    <row r="110" spans="1:25" x14ac:dyDescent="0.25">
      <c r="A110" s="40" t="s">
        <v>636</v>
      </c>
      <c r="B110" s="40" t="s">
        <v>25</v>
      </c>
      <c r="C110" s="40" t="s">
        <v>431</v>
      </c>
      <c r="D110" s="40" t="s">
        <v>115</v>
      </c>
      <c r="E110" s="40" t="s">
        <v>432</v>
      </c>
      <c r="F110" s="40" t="s">
        <v>637</v>
      </c>
      <c r="G110" s="40" t="s">
        <v>337</v>
      </c>
      <c r="H110" s="40" t="s">
        <v>26</v>
      </c>
      <c r="I110" s="40" t="s">
        <v>638</v>
      </c>
      <c r="J110" s="40">
        <v>771056791</v>
      </c>
      <c r="K110" s="40" t="s">
        <v>639</v>
      </c>
      <c r="L110" s="40" t="s">
        <v>27</v>
      </c>
      <c r="M110" s="40">
        <v>771056791</v>
      </c>
      <c r="N110" s="46" t="s">
        <v>640</v>
      </c>
      <c r="O110" s="40" t="s">
        <v>30</v>
      </c>
      <c r="P110" s="47"/>
      <c r="Q110" s="47"/>
      <c r="R110" s="40" t="s">
        <v>31</v>
      </c>
      <c r="S110" s="40" t="s">
        <v>49</v>
      </c>
      <c r="T110" s="40"/>
      <c r="U110" s="90"/>
      <c r="V110" s="90">
        <v>932125</v>
      </c>
      <c r="W110" s="90">
        <v>1166000</v>
      </c>
      <c r="X110" s="90"/>
      <c r="Y110" s="40"/>
    </row>
    <row r="111" spans="1:25" x14ac:dyDescent="0.25">
      <c r="A111" s="40" t="s">
        <v>636</v>
      </c>
      <c r="B111" s="40" t="s">
        <v>25</v>
      </c>
      <c r="C111" s="40" t="s">
        <v>431</v>
      </c>
      <c r="D111" s="40" t="s">
        <v>115</v>
      </c>
      <c r="E111" s="40" t="s">
        <v>432</v>
      </c>
      <c r="F111" s="40" t="s">
        <v>637</v>
      </c>
      <c r="G111" s="40" t="s">
        <v>337</v>
      </c>
      <c r="H111" s="40" t="s">
        <v>26</v>
      </c>
      <c r="I111" s="40" t="s">
        <v>638</v>
      </c>
      <c r="J111" s="40">
        <v>771056791</v>
      </c>
      <c r="K111" s="40" t="s">
        <v>639</v>
      </c>
      <c r="L111" s="40" t="s">
        <v>27</v>
      </c>
      <c r="M111" s="40">
        <v>771056791</v>
      </c>
      <c r="N111" s="46" t="s">
        <v>640</v>
      </c>
      <c r="O111" s="40" t="s">
        <v>30</v>
      </c>
      <c r="P111" s="47"/>
      <c r="Q111" s="47"/>
      <c r="R111" s="40" t="s">
        <v>31</v>
      </c>
      <c r="S111" s="40" t="s">
        <v>75</v>
      </c>
      <c r="T111" s="40"/>
      <c r="U111" s="90"/>
      <c r="V111" s="90">
        <v>340000</v>
      </c>
      <c r="W111" s="90">
        <v>300000</v>
      </c>
      <c r="X111" s="90"/>
      <c r="Y111" s="40"/>
    </row>
    <row r="112" spans="1:25" x14ac:dyDescent="0.25">
      <c r="A112" s="40" t="s">
        <v>636</v>
      </c>
      <c r="B112" s="40" t="s">
        <v>25</v>
      </c>
      <c r="C112" s="40" t="s">
        <v>431</v>
      </c>
      <c r="D112" s="40" t="s">
        <v>115</v>
      </c>
      <c r="E112" s="40" t="s">
        <v>432</v>
      </c>
      <c r="F112" s="40" t="s">
        <v>637</v>
      </c>
      <c r="G112" s="40" t="s">
        <v>337</v>
      </c>
      <c r="H112" s="40" t="s">
        <v>26</v>
      </c>
      <c r="I112" s="40" t="s">
        <v>638</v>
      </c>
      <c r="J112" s="40">
        <v>771056791</v>
      </c>
      <c r="K112" s="40" t="s">
        <v>639</v>
      </c>
      <c r="L112" s="40" t="s">
        <v>27</v>
      </c>
      <c r="M112" s="40">
        <v>771056791</v>
      </c>
      <c r="N112" s="46" t="s">
        <v>640</v>
      </c>
      <c r="O112" s="40" t="s">
        <v>30</v>
      </c>
      <c r="P112" s="47"/>
      <c r="Q112" s="47"/>
      <c r="R112" s="40" t="s">
        <v>31</v>
      </c>
      <c r="S112" s="40" t="s">
        <v>56</v>
      </c>
      <c r="T112" s="40"/>
      <c r="U112" s="90"/>
      <c r="V112" s="90">
        <v>150000</v>
      </c>
      <c r="W112" s="90">
        <v>200000</v>
      </c>
      <c r="X112" s="90"/>
      <c r="Y112" s="40"/>
    </row>
    <row r="113" spans="1:25" x14ac:dyDescent="0.25">
      <c r="A113" s="40" t="s">
        <v>636</v>
      </c>
      <c r="B113" s="40" t="s">
        <v>25</v>
      </c>
      <c r="C113" s="40" t="s">
        <v>431</v>
      </c>
      <c r="D113" s="40" t="s">
        <v>115</v>
      </c>
      <c r="E113" s="40" t="s">
        <v>432</v>
      </c>
      <c r="F113" s="40" t="s">
        <v>637</v>
      </c>
      <c r="G113" s="40" t="s">
        <v>337</v>
      </c>
      <c r="H113" s="40" t="s">
        <v>26</v>
      </c>
      <c r="I113" s="40" t="s">
        <v>638</v>
      </c>
      <c r="J113" s="40">
        <v>771056791</v>
      </c>
      <c r="K113" s="40" t="s">
        <v>639</v>
      </c>
      <c r="L113" s="40" t="s">
        <v>27</v>
      </c>
      <c r="M113" s="40">
        <v>771056791</v>
      </c>
      <c r="N113" s="46" t="s">
        <v>640</v>
      </c>
      <c r="O113" s="40" t="s">
        <v>30</v>
      </c>
      <c r="P113" s="47"/>
      <c r="Q113" s="47"/>
      <c r="R113" s="40" t="s">
        <v>31</v>
      </c>
      <c r="S113" s="40" t="s">
        <v>122</v>
      </c>
      <c r="T113" s="40"/>
      <c r="U113" s="90"/>
      <c r="V113" s="90">
        <v>100000</v>
      </c>
      <c r="W113" s="90">
        <v>135000</v>
      </c>
      <c r="X113" s="90"/>
      <c r="Y113" s="40"/>
    </row>
    <row r="114" spans="1:25" x14ac:dyDescent="0.25">
      <c r="A114" s="40" t="s">
        <v>636</v>
      </c>
      <c r="B114" s="40" t="s">
        <v>25</v>
      </c>
      <c r="C114" s="40" t="s">
        <v>431</v>
      </c>
      <c r="D114" s="40" t="s">
        <v>115</v>
      </c>
      <c r="E114" s="40" t="s">
        <v>432</v>
      </c>
      <c r="F114" s="40" t="s">
        <v>637</v>
      </c>
      <c r="G114" s="40" t="s">
        <v>337</v>
      </c>
      <c r="H114" s="40" t="s">
        <v>26</v>
      </c>
      <c r="I114" s="40" t="s">
        <v>638</v>
      </c>
      <c r="J114" s="40">
        <v>771056791</v>
      </c>
      <c r="K114" s="40" t="s">
        <v>639</v>
      </c>
      <c r="L114" s="40" t="s">
        <v>27</v>
      </c>
      <c r="M114" s="40">
        <v>771056791</v>
      </c>
      <c r="N114" s="46" t="s">
        <v>640</v>
      </c>
      <c r="O114" s="40" t="s">
        <v>30</v>
      </c>
      <c r="P114" s="47"/>
      <c r="Q114" s="47"/>
      <c r="R114" s="40" t="s">
        <v>31</v>
      </c>
      <c r="S114" s="40" t="s">
        <v>57</v>
      </c>
      <c r="T114" s="40"/>
      <c r="U114" s="90"/>
      <c r="V114" s="90">
        <v>1200000</v>
      </c>
      <c r="W114" s="90">
        <v>1650000</v>
      </c>
      <c r="X114" s="90"/>
      <c r="Y114" s="40"/>
    </row>
    <row r="115" spans="1:25" x14ac:dyDescent="0.25">
      <c r="A115" s="40" t="s">
        <v>636</v>
      </c>
      <c r="B115" s="40" t="s">
        <v>25</v>
      </c>
      <c r="C115" s="40" t="s">
        <v>431</v>
      </c>
      <c r="D115" s="40" t="s">
        <v>115</v>
      </c>
      <c r="E115" s="40" t="s">
        <v>432</v>
      </c>
      <c r="F115" s="40" t="s">
        <v>637</v>
      </c>
      <c r="G115" s="40" t="s">
        <v>337</v>
      </c>
      <c r="H115" s="40" t="s">
        <v>26</v>
      </c>
      <c r="I115" s="40" t="s">
        <v>638</v>
      </c>
      <c r="J115" s="40">
        <v>771056791</v>
      </c>
      <c r="K115" s="40" t="s">
        <v>639</v>
      </c>
      <c r="L115" s="40" t="s">
        <v>27</v>
      </c>
      <c r="M115" s="40">
        <v>771056791</v>
      </c>
      <c r="N115" s="46" t="s">
        <v>640</v>
      </c>
      <c r="O115" s="40" t="s">
        <v>30</v>
      </c>
      <c r="P115" s="47"/>
      <c r="Q115" s="47"/>
      <c r="R115" s="40" t="s">
        <v>31</v>
      </c>
      <c r="S115" s="40" t="s">
        <v>58</v>
      </c>
      <c r="T115" s="40"/>
      <c r="U115" s="90"/>
      <c r="V115" s="90">
        <v>500000</v>
      </c>
      <c r="W115" s="90">
        <v>650000</v>
      </c>
      <c r="X115" s="90"/>
      <c r="Y115" s="40"/>
    </row>
    <row r="116" spans="1:25" x14ac:dyDescent="0.25">
      <c r="A116" s="40" t="s">
        <v>636</v>
      </c>
      <c r="B116" s="40" t="s">
        <v>25</v>
      </c>
      <c r="C116" s="40" t="s">
        <v>431</v>
      </c>
      <c r="D116" s="40" t="s">
        <v>115</v>
      </c>
      <c r="E116" s="40" t="s">
        <v>432</v>
      </c>
      <c r="F116" s="40" t="s">
        <v>637</v>
      </c>
      <c r="G116" s="40" t="s">
        <v>337</v>
      </c>
      <c r="H116" s="40" t="s">
        <v>26</v>
      </c>
      <c r="I116" s="40" t="s">
        <v>638</v>
      </c>
      <c r="J116" s="40">
        <v>771056791</v>
      </c>
      <c r="K116" s="40" t="s">
        <v>639</v>
      </c>
      <c r="L116" s="40" t="s">
        <v>27</v>
      </c>
      <c r="M116" s="40">
        <v>771056791</v>
      </c>
      <c r="N116" s="46" t="s">
        <v>640</v>
      </c>
      <c r="O116" s="40" t="s">
        <v>30</v>
      </c>
      <c r="P116" s="47"/>
      <c r="Q116" s="47"/>
      <c r="R116" s="40" t="s">
        <v>31</v>
      </c>
      <c r="S116" s="40" t="s">
        <v>494</v>
      </c>
      <c r="T116" s="40"/>
      <c r="U116" s="90"/>
      <c r="V116" s="90">
        <v>258450</v>
      </c>
      <c r="W116" s="90">
        <v>300500</v>
      </c>
      <c r="X116" s="90"/>
      <c r="Y116" s="40"/>
    </row>
    <row r="117" spans="1:25" x14ac:dyDescent="0.25">
      <c r="A117" s="40" t="s">
        <v>636</v>
      </c>
      <c r="B117" s="40" t="s">
        <v>25</v>
      </c>
      <c r="C117" s="40" t="s">
        <v>431</v>
      </c>
      <c r="D117" s="40" t="s">
        <v>115</v>
      </c>
      <c r="E117" s="40" t="s">
        <v>432</v>
      </c>
      <c r="F117" s="40" t="s">
        <v>637</v>
      </c>
      <c r="G117" s="40" t="s">
        <v>337</v>
      </c>
      <c r="H117" s="40" t="s">
        <v>26</v>
      </c>
      <c r="I117" s="40" t="s">
        <v>638</v>
      </c>
      <c r="J117" s="40">
        <v>771056791</v>
      </c>
      <c r="K117" s="40" t="s">
        <v>639</v>
      </c>
      <c r="L117" s="40" t="s">
        <v>27</v>
      </c>
      <c r="M117" s="40">
        <v>771056791</v>
      </c>
      <c r="N117" s="46" t="s">
        <v>640</v>
      </c>
      <c r="O117" s="40" t="s">
        <v>30</v>
      </c>
      <c r="P117" s="47"/>
      <c r="Q117" s="47"/>
      <c r="R117" s="40" t="s">
        <v>32</v>
      </c>
      <c r="S117" s="40" t="s">
        <v>644</v>
      </c>
      <c r="T117" s="40"/>
      <c r="U117" s="90"/>
      <c r="V117" s="90">
        <v>85000</v>
      </c>
      <c r="W117" s="90"/>
      <c r="X117" s="90"/>
      <c r="Y117" s="40"/>
    </row>
    <row r="118" spans="1:25" x14ac:dyDescent="0.25">
      <c r="A118" s="40" t="s">
        <v>636</v>
      </c>
      <c r="B118" s="40" t="s">
        <v>25</v>
      </c>
      <c r="C118" s="40" t="s">
        <v>431</v>
      </c>
      <c r="D118" s="40" t="s">
        <v>115</v>
      </c>
      <c r="E118" s="40" t="s">
        <v>432</v>
      </c>
      <c r="F118" s="40" t="s">
        <v>637</v>
      </c>
      <c r="G118" s="40" t="s">
        <v>337</v>
      </c>
      <c r="H118" s="40" t="s">
        <v>26</v>
      </c>
      <c r="I118" s="40" t="s">
        <v>638</v>
      </c>
      <c r="J118" s="40">
        <v>771056791</v>
      </c>
      <c r="K118" s="40" t="s">
        <v>639</v>
      </c>
      <c r="L118" s="40" t="s">
        <v>27</v>
      </c>
      <c r="M118" s="40">
        <v>771056791</v>
      </c>
      <c r="N118" s="46" t="s">
        <v>640</v>
      </c>
      <c r="O118" s="40" t="s">
        <v>30</v>
      </c>
      <c r="P118" s="47"/>
      <c r="Q118" s="47"/>
      <c r="R118" s="40" t="s">
        <v>32</v>
      </c>
      <c r="S118" s="40" t="s">
        <v>109</v>
      </c>
      <c r="T118" s="40"/>
      <c r="U118" s="90"/>
      <c r="V118" s="90">
        <v>90000</v>
      </c>
      <c r="W118" s="90">
        <v>57000</v>
      </c>
      <c r="X118" s="90"/>
      <c r="Y118" s="40"/>
    </row>
    <row r="119" spans="1:25" x14ac:dyDescent="0.25">
      <c r="A119" s="40" t="s">
        <v>636</v>
      </c>
      <c r="B119" s="40" t="s">
        <v>25</v>
      </c>
      <c r="C119" s="40" t="s">
        <v>431</v>
      </c>
      <c r="D119" s="40" t="s">
        <v>115</v>
      </c>
      <c r="E119" s="40" t="s">
        <v>432</v>
      </c>
      <c r="F119" s="40" t="s">
        <v>637</v>
      </c>
      <c r="G119" s="40" t="s">
        <v>337</v>
      </c>
      <c r="H119" s="40" t="s">
        <v>26</v>
      </c>
      <c r="I119" s="40" t="s">
        <v>638</v>
      </c>
      <c r="J119" s="40">
        <v>771056791</v>
      </c>
      <c r="K119" s="40" t="s">
        <v>639</v>
      </c>
      <c r="L119" s="40" t="s">
        <v>27</v>
      </c>
      <c r="M119" s="40">
        <v>771056791</v>
      </c>
      <c r="N119" s="46" t="s">
        <v>640</v>
      </c>
      <c r="O119" s="40" t="s">
        <v>30</v>
      </c>
      <c r="P119" s="47" t="s">
        <v>33</v>
      </c>
      <c r="Q119" s="47"/>
      <c r="R119" s="40" t="s">
        <v>31</v>
      </c>
      <c r="S119" s="40" t="s">
        <v>334</v>
      </c>
      <c r="T119" s="40"/>
      <c r="U119" s="90"/>
      <c r="V119" s="90">
        <v>400000</v>
      </c>
      <c r="W119" s="90">
        <v>400000</v>
      </c>
      <c r="X119" s="90"/>
      <c r="Y119" s="40"/>
    </row>
    <row r="120" spans="1:25" x14ac:dyDescent="0.25">
      <c r="A120" s="40" t="s">
        <v>627</v>
      </c>
      <c r="B120" s="40" t="s">
        <v>25</v>
      </c>
      <c r="C120" s="40" t="s">
        <v>628</v>
      </c>
      <c r="D120" s="40" t="s">
        <v>115</v>
      </c>
      <c r="E120" s="40" t="s">
        <v>432</v>
      </c>
      <c r="F120" s="40" t="s">
        <v>629</v>
      </c>
      <c r="G120" s="40" t="s">
        <v>337</v>
      </c>
      <c r="H120" s="40" t="s">
        <v>26</v>
      </c>
      <c r="I120" s="40" t="s">
        <v>629</v>
      </c>
      <c r="J120" s="40"/>
      <c r="K120" s="40" t="s">
        <v>630</v>
      </c>
      <c r="L120" s="40" t="s">
        <v>27</v>
      </c>
      <c r="M120" s="40">
        <v>779113244</v>
      </c>
      <c r="N120" s="46" t="s">
        <v>631</v>
      </c>
      <c r="O120" s="48" t="s">
        <v>28</v>
      </c>
      <c r="P120" s="47" t="s">
        <v>89</v>
      </c>
      <c r="Q120" s="47"/>
      <c r="R120" s="40"/>
      <c r="S120" s="40"/>
      <c r="T120" s="40"/>
      <c r="U120" s="90">
        <v>3646968</v>
      </c>
      <c r="V120" s="90">
        <v>1901719</v>
      </c>
      <c r="W120" s="90">
        <v>2718126</v>
      </c>
      <c r="X120" s="90">
        <v>2436375</v>
      </c>
      <c r="Y120" s="5"/>
    </row>
    <row r="121" spans="1:25" x14ac:dyDescent="0.25">
      <c r="A121" s="40" t="s">
        <v>627</v>
      </c>
      <c r="B121" s="40" t="s">
        <v>25</v>
      </c>
      <c r="C121" s="40" t="s">
        <v>628</v>
      </c>
      <c r="D121" s="40" t="s">
        <v>115</v>
      </c>
      <c r="E121" s="40" t="s">
        <v>432</v>
      </c>
      <c r="F121" s="40" t="s">
        <v>629</v>
      </c>
      <c r="G121" s="40" t="s">
        <v>337</v>
      </c>
      <c r="H121" s="40" t="s">
        <v>26</v>
      </c>
      <c r="I121" s="40" t="s">
        <v>629</v>
      </c>
      <c r="J121" s="40"/>
      <c r="K121" s="40" t="s">
        <v>630</v>
      </c>
      <c r="L121" s="40" t="s">
        <v>27</v>
      </c>
      <c r="M121" s="40">
        <v>779113244</v>
      </c>
      <c r="N121" s="46" t="s">
        <v>631</v>
      </c>
      <c r="O121" s="40" t="s">
        <v>28</v>
      </c>
      <c r="P121" s="47" t="s">
        <v>29</v>
      </c>
      <c r="Q121" s="47"/>
      <c r="R121" s="40"/>
      <c r="S121" s="40"/>
      <c r="T121" s="40"/>
      <c r="U121" s="90">
        <v>1333333</v>
      </c>
      <c r="V121" s="90">
        <v>1333333</v>
      </c>
      <c r="W121" s="90">
        <v>1666666</v>
      </c>
      <c r="X121" s="90">
        <v>1666666</v>
      </c>
      <c r="Y121" s="5"/>
    </row>
    <row r="122" spans="1:25" x14ac:dyDescent="0.25">
      <c r="A122" s="40" t="s">
        <v>627</v>
      </c>
      <c r="B122" s="40" t="s">
        <v>25</v>
      </c>
      <c r="C122" s="40" t="s">
        <v>628</v>
      </c>
      <c r="D122" s="40" t="s">
        <v>115</v>
      </c>
      <c r="E122" s="40" t="s">
        <v>432</v>
      </c>
      <c r="F122" s="40" t="s">
        <v>629</v>
      </c>
      <c r="G122" s="40" t="s">
        <v>337</v>
      </c>
      <c r="H122" s="40" t="s">
        <v>26</v>
      </c>
      <c r="I122" s="40" t="s">
        <v>629</v>
      </c>
      <c r="J122" s="40"/>
      <c r="K122" s="40" t="s">
        <v>630</v>
      </c>
      <c r="L122" s="40" t="s">
        <v>27</v>
      </c>
      <c r="M122" s="40">
        <v>779113244</v>
      </c>
      <c r="N122" s="46" t="s">
        <v>631</v>
      </c>
      <c r="O122" s="40" t="s">
        <v>28</v>
      </c>
      <c r="P122" s="47" t="s">
        <v>632</v>
      </c>
      <c r="Q122" s="47"/>
      <c r="R122" s="40"/>
      <c r="S122" s="40"/>
      <c r="T122" s="40"/>
      <c r="U122" s="90">
        <v>25500</v>
      </c>
      <c r="V122" s="90">
        <v>87540</v>
      </c>
      <c r="W122" s="90"/>
      <c r="X122" s="90"/>
      <c r="Y122" s="5"/>
    </row>
    <row r="123" spans="1:25" x14ac:dyDescent="0.25">
      <c r="A123" s="40" t="s">
        <v>627</v>
      </c>
      <c r="B123" s="40" t="s">
        <v>25</v>
      </c>
      <c r="C123" s="40" t="s">
        <v>628</v>
      </c>
      <c r="D123" s="40" t="s">
        <v>115</v>
      </c>
      <c r="E123" s="40" t="s">
        <v>432</v>
      </c>
      <c r="F123" s="40" t="s">
        <v>629</v>
      </c>
      <c r="G123" s="40" t="s">
        <v>337</v>
      </c>
      <c r="H123" s="40" t="s">
        <v>26</v>
      </c>
      <c r="I123" s="40" t="s">
        <v>629</v>
      </c>
      <c r="J123" s="40"/>
      <c r="K123" s="40" t="s">
        <v>630</v>
      </c>
      <c r="L123" s="40" t="s">
        <v>27</v>
      </c>
      <c r="M123" s="40">
        <v>779113244</v>
      </c>
      <c r="N123" s="46" t="s">
        <v>631</v>
      </c>
      <c r="O123" s="40" t="s">
        <v>28</v>
      </c>
      <c r="P123" s="47" t="s">
        <v>633</v>
      </c>
      <c r="Q123" s="47"/>
      <c r="R123" s="40"/>
      <c r="S123" s="40"/>
      <c r="T123" s="40"/>
      <c r="U123" s="90">
        <v>150000</v>
      </c>
      <c r="V123" s="90">
        <v>450000</v>
      </c>
      <c r="W123" s="90">
        <v>50000</v>
      </c>
      <c r="X123" s="90"/>
      <c r="Y123" s="5"/>
    </row>
    <row r="124" spans="1:25" x14ac:dyDescent="0.25">
      <c r="A124" s="40" t="s">
        <v>627</v>
      </c>
      <c r="B124" s="40" t="s">
        <v>25</v>
      </c>
      <c r="C124" s="40" t="s">
        <v>628</v>
      </c>
      <c r="D124" s="40" t="s">
        <v>115</v>
      </c>
      <c r="E124" s="40" t="s">
        <v>432</v>
      </c>
      <c r="F124" s="40" t="s">
        <v>629</v>
      </c>
      <c r="G124" s="40" t="s">
        <v>337</v>
      </c>
      <c r="H124" s="40" t="s">
        <v>26</v>
      </c>
      <c r="I124" s="40" t="s">
        <v>629</v>
      </c>
      <c r="J124" s="40"/>
      <c r="K124" s="40" t="s">
        <v>630</v>
      </c>
      <c r="L124" s="40" t="s">
        <v>27</v>
      </c>
      <c r="M124" s="40">
        <v>779113244</v>
      </c>
      <c r="N124" s="46" t="s">
        <v>631</v>
      </c>
      <c r="O124" s="40" t="s">
        <v>28</v>
      </c>
      <c r="P124" s="47" t="s">
        <v>163</v>
      </c>
      <c r="Q124" s="47"/>
      <c r="R124" s="40"/>
      <c r="S124" s="40"/>
      <c r="T124" s="40"/>
      <c r="U124" s="90"/>
      <c r="V124" s="90"/>
      <c r="W124" s="90">
        <v>35000</v>
      </c>
      <c r="X124" s="90"/>
      <c r="Y124" s="5"/>
    </row>
    <row r="125" spans="1:25" x14ac:dyDescent="0.25">
      <c r="A125" s="40" t="s">
        <v>627</v>
      </c>
      <c r="B125" s="40" t="s">
        <v>25</v>
      </c>
      <c r="C125" s="40" t="s">
        <v>628</v>
      </c>
      <c r="D125" s="40" t="s">
        <v>115</v>
      </c>
      <c r="E125" s="40" t="s">
        <v>432</v>
      </c>
      <c r="F125" s="40" t="s">
        <v>629</v>
      </c>
      <c r="G125" s="40" t="s">
        <v>337</v>
      </c>
      <c r="H125" s="40" t="s">
        <v>26</v>
      </c>
      <c r="I125" s="40" t="s">
        <v>629</v>
      </c>
      <c r="J125" s="40"/>
      <c r="K125" s="40" t="s">
        <v>630</v>
      </c>
      <c r="L125" s="40" t="s">
        <v>27</v>
      </c>
      <c r="M125" s="40">
        <v>779113244</v>
      </c>
      <c r="N125" s="46" t="s">
        <v>631</v>
      </c>
      <c r="O125" s="40" t="s">
        <v>28</v>
      </c>
      <c r="P125" s="47" t="s">
        <v>89</v>
      </c>
      <c r="Q125" s="47"/>
      <c r="R125" s="40"/>
      <c r="S125" s="40"/>
      <c r="T125" s="40" t="s">
        <v>121</v>
      </c>
      <c r="U125" s="90">
        <v>3466386</v>
      </c>
      <c r="V125" s="90">
        <v>1730548</v>
      </c>
      <c r="W125" s="90">
        <v>2528425</v>
      </c>
      <c r="X125" s="90">
        <v>2316621</v>
      </c>
      <c r="Y125" s="5"/>
    </row>
    <row r="126" spans="1:25" x14ac:dyDescent="0.25">
      <c r="A126" s="40" t="s">
        <v>627</v>
      </c>
      <c r="B126" s="40" t="s">
        <v>25</v>
      </c>
      <c r="C126" s="40" t="s">
        <v>628</v>
      </c>
      <c r="D126" s="40" t="s">
        <v>115</v>
      </c>
      <c r="E126" s="40" t="s">
        <v>432</v>
      </c>
      <c r="F126" s="40" t="s">
        <v>629</v>
      </c>
      <c r="G126" s="40" t="s">
        <v>337</v>
      </c>
      <c r="H126" s="40" t="s">
        <v>26</v>
      </c>
      <c r="I126" s="40" t="s">
        <v>629</v>
      </c>
      <c r="J126" s="40"/>
      <c r="K126" s="40" t="s">
        <v>630</v>
      </c>
      <c r="L126" s="40" t="s">
        <v>27</v>
      </c>
      <c r="M126" s="40">
        <v>779113244</v>
      </c>
      <c r="N126" s="46" t="s">
        <v>631</v>
      </c>
      <c r="O126" s="40" t="s">
        <v>28</v>
      </c>
      <c r="P126" s="47" t="s">
        <v>89</v>
      </c>
      <c r="Q126" s="47"/>
      <c r="R126" s="40"/>
      <c r="S126" s="40"/>
      <c r="T126" s="40" t="s">
        <v>47</v>
      </c>
      <c r="U126" s="90">
        <v>180582</v>
      </c>
      <c r="V126" s="90">
        <v>171171</v>
      </c>
      <c r="W126" s="90">
        <v>189701</v>
      </c>
      <c r="X126" s="90">
        <v>119754</v>
      </c>
      <c r="Y126" s="5"/>
    </row>
    <row r="127" spans="1:25" x14ac:dyDescent="0.25">
      <c r="A127" s="40" t="s">
        <v>627</v>
      </c>
      <c r="B127" s="40" t="s">
        <v>25</v>
      </c>
      <c r="C127" s="40" t="s">
        <v>628</v>
      </c>
      <c r="D127" s="40" t="s">
        <v>115</v>
      </c>
      <c r="E127" s="40" t="s">
        <v>432</v>
      </c>
      <c r="F127" s="40" t="s">
        <v>629</v>
      </c>
      <c r="G127" s="40" t="s">
        <v>337</v>
      </c>
      <c r="H127" s="40" t="s">
        <v>26</v>
      </c>
      <c r="I127" s="40" t="s">
        <v>629</v>
      </c>
      <c r="J127" s="40"/>
      <c r="K127" s="40" t="s">
        <v>630</v>
      </c>
      <c r="L127" s="40" t="s">
        <v>27</v>
      </c>
      <c r="M127" s="40">
        <v>779113244</v>
      </c>
      <c r="N127" s="46" t="s">
        <v>631</v>
      </c>
      <c r="O127" s="40" t="s">
        <v>30</v>
      </c>
      <c r="P127" s="47"/>
      <c r="Q127" s="47"/>
      <c r="R127" s="40" t="s">
        <v>31</v>
      </c>
      <c r="S127" s="40" t="s">
        <v>49</v>
      </c>
      <c r="T127" s="40"/>
      <c r="U127" s="90">
        <v>422359</v>
      </c>
      <c r="V127" s="90">
        <v>336600</v>
      </c>
      <c r="W127" s="90">
        <v>632228</v>
      </c>
      <c r="X127" s="90">
        <v>896760</v>
      </c>
      <c r="Y127" s="5"/>
    </row>
    <row r="128" spans="1:25" x14ac:dyDescent="0.25">
      <c r="A128" s="40" t="s">
        <v>627</v>
      </c>
      <c r="B128" s="40" t="s">
        <v>25</v>
      </c>
      <c r="C128" s="40" t="s">
        <v>628</v>
      </c>
      <c r="D128" s="40" t="s">
        <v>115</v>
      </c>
      <c r="E128" s="40" t="s">
        <v>432</v>
      </c>
      <c r="F128" s="40" t="s">
        <v>629</v>
      </c>
      <c r="G128" s="40" t="s">
        <v>337</v>
      </c>
      <c r="H128" s="40" t="s">
        <v>26</v>
      </c>
      <c r="I128" s="40" t="s">
        <v>629</v>
      </c>
      <c r="J128" s="40"/>
      <c r="K128" s="40" t="s">
        <v>630</v>
      </c>
      <c r="L128" s="40" t="s">
        <v>27</v>
      </c>
      <c r="M128" s="40">
        <v>779113244</v>
      </c>
      <c r="N128" s="46" t="s">
        <v>631</v>
      </c>
      <c r="O128" s="40" t="s">
        <v>30</v>
      </c>
      <c r="P128" s="47"/>
      <c r="Q128" s="47"/>
      <c r="R128" s="40" t="s">
        <v>31</v>
      </c>
      <c r="S128" s="40" t="s">
        <v>56</v>
      </c>
      <c r="T128" s="40"/>
      <c r="U128" s="90"/>
      <c r="V128" s="90">
        <v>105000</v>
      </c>
      <c r="W128" s="90">
        <v>28000</v>
      </c>
      <c r="X128" s="90"/>
      <c r="Y128" s="5"/>
    </row>
    <row r="129" spans="1:27" x14ac:dyDescent="0.25">
      <c r="A129" s="40" t="s">
        <v>627</v>
      </c>
      <c r="B129" s="40" t="s">
        <v>25</v>
      </c>
      <c r="C129" s="40" t="s">
        <v>628</v>
      </c>
      <c r="D129" s="40" t="s">
        <v>115</v>
      </c>
      <c r="E129" s="40" t="s">
        <v>432</v>
      </c>
      <c r="F129" s="40" t="s">
        <v>629</v>
      </c>
      <c r="G129" s="40" t="s">
        <v>337</v>
      </c>
      <c r="H129" s="40" t="s">
        <v>26</v>
      </c>
      <c r="I129" s="40" t="s">
        <v>629</v>
      </c>
      <c r="J129" s="40"/>
      <c r="K129" s="40" t="s">
        <v>630</v>
      </c>
      <c r="L129" s="40" t="s">
        <v>27</v>
      </c>
      <c r="M129" s="40">
        <v>779113244</v>
      </c>
      <c r="N129" s="46" t="s">
        <v>631</v>
      </c>
      <c r="O129" s="40" t="s">
        <v>30</v>
      </c>
      <c r="P129" s="47"/>
      <c r="Q129" s="47"/>
      <c r="R129" s="40" t="s">
        <v>31</v>
      </c>
      <c r="S129" s="40" t="s">
        <v>57</v>
      </c>
      <c r="T129" s="40"/>
      <c r="U129" s="90">
        <v>2284340</v>
      </c>
      <c r="V129" s="90">
        <v>987630</v>
      </c>
      <c r="W129" s="90">
        <v>781300</v>
      </c>
      <c r="X129" s="90">
        <v>895726</v>
      </c>
      <c r="Y129" s="5"/>
    </row>
    <row r="130" spans="1:27" x14ac:dyDescent="0.25">
      <c r="A130" s="40" t="s">
        <v>627</v>
      </c>
      <c r="B130" s="40" t="s">
        <v>25</v>
      </c>
      <c r="C130" s="40" t="s">
        <v>628</v>
      </c>
      <c r="D130" s="40" t="s">
        <v>115</v>
      </c>
      <c r="E130" s="40" t="s">
        <v>432</v>
      </c>
      <c r="F130" s="40" t="s">
        <v>629</v>
      </c>
      <c r="G130" s="40" t="s">
        <v>337</v>
      </c>
      <c r="H130" s="40" t="s">
        <v>26</v>
      </c>
      <c r="I130" s="40" t="s">
        <v>629</v>
      </c>
      <c r="J130" s="40"/>
      <c r="K130" s="40" t="s">
        <v>630</v>
      </c>
      <c r="L130" s="40" t="s">
        <v>27</v>
      </c>
      <c r="M130" s="40">
        <v>779113244</v>
      </c>
      <c r="N130" s="46" t="s">
        <v>631</v>
      </c>
      <c r="O130" s="40" t="s">
        <v>30</v>
      </c>
      <c r="P130" s="47"/>
      <c r="Q130" s="47"/>
      <c r="R130" s="40" t="s">
        <v>31</v>
      </c>
      <c r="S130" s="40" t="s">
        <v>635</v>
      </c>
      <c r="T130" s="40"/>
      <c r="U130" s="90">
        <v>40000</v>
      </c>
      <c r="V130" s="90"/>
      <c r="W130" s="90"/>
      <c r="X130" s="90"/>
      <c r="Y130" s="5"/>
    </row>
    <row r="131" spans="1:27" x14ac:dyDescent="0.25">
      <c r="A131" s="40" t="s">
        <v>627</v>
      </c>
      <c r="B131" s="40" t="s">
        <v>25</v>
      </c>
      <c r="C131" s="40" t="s">
        <v>628</v>
      </c>
      <c r="D131" s="40" t="s">
        <v>115</v>
      </c>
      <c r="E131" s="40" t="s">
        <v>432</v>
      </c>
      <c r="F131" s="40" t="s">
        <v>629</v>
      </c>
      <c r="G131" s="40" t="s">
        <v>337</v>
      </c>
      <c r="H131" s="40" t="s">
        <v>26</v>
      </c>
      <c r="I131" s="40" t="s">
        <v>629</v>
      </c>
      <c r="J131" s="40"/>
      <c r="K131" s="40" t="s">
        <v>630</v>
      </c>
      <c r="L131" s="40" t="s">
        <v>27</v>
      </c>
      <c r="M131" s="40">
        <v>779113244</v>
      </c>
      <c r="N131" s="46" t="s">
        <v>631</v>
      </c>
      <c r="O131" s="40" t="s">
        <v>30</v>
      </c>
      <c r="P131" s="47"/>
      <c r="Q131" s="47"/>
      <c r="R131" s="40" t="s">
        <v>31</v>
      </c>
      <c r="S131" s="40" t="s">
        <v>634</v>
      </c>
      <c r="T131" s="40"/>
      <c r="U131" s="90"/>
      <c r="V131" s="90">
        <v>24000</v>
      </c>
      <c r="W131" s="90"/>
      <c r="X131" s="90"/>
      <c r="Y131" s="5"/>
    </row>
    <row r="132" spans="1:27" x14ac:dyDescent="0.25">
      <c r="A132" s="40" t="s">
        <v>627</v>
      </c>
      <c r="B132" s="40" t="s">
        <v>25</v>
      </c>
      <c r="C132" s="40" t="s">
        <v>628</v>
      </c>
      <c r="D132" s="40" t="s">
        <v>115</v>
      </c>
      <c r="E132" s="40" t="s">
        <v>432</v>
      </c>
      <c r="F132" s="40" t="s">
        <v>629</v>
      </c>
      <c r="G132" s="40" t="s">
        <v>337</v>
      </c>
      <c r="H132" s="40" t="s">
        <v>26</v>
      </c>
      <c r="I132" s="40" t="s">
        <v>629</v>
      </c>
      <c r="J132" s="40"/>
      <c r="K132" s="40" t="s">
        <v>630</v>
      </c>
      <c r="L132" s="40" t="s">
        <v>27</v>
      </c>
      <c r="M132" s="40">
        <v>779113244</v>
      </c>
      <c r="N132" s="46" t="s">
        <v>631</v>
      </c>
      <c r="O132" s="40" t="s">
        <v>30</v>
      </c>
      <c r="P132" s="47"/>
      <c r="Q132" s="47"/>
      <c r="R132" s="40" t="s">
        <v>32</v>
      </c>
      <c r="S132" s="40" t="s">
        <v>95</v>
      </c>
      <c r="T132" s="40"/>
      <c r="U132" s="90">
        <v>190325</v>
      </c>
      <c r="V132" s="90">
        <v>78250</v>
      </c>
      <c r="W132" s="90">
        <v>54560</v>
      </c>
      <c r="X132" s="90">
        <v>646900</v>
      </c>
      <c r="Y132" s="5"/>
    </row>
    <row r="133" spans="1:27" x14ac:dyDescent="0.25">
      <c r="A133" s="40" t="s">
        <v>627</v>
      </c>
      <c r="B133" s="40" t="s">
        <v>25</v>
      </c>
      <c r="C133" s="40" t="s">
        <v>628</v>
      </c>
      <c r="D133" s="40" t="s">
        <v>115</v>
      </c>
      <c r="E133" s="40" t="s">
        <v>432</v>
      </c>
      <c r="F133" s="40" t="s">
        <v>629</v>
      </c>
      <c r="G133" s="40" t="s">
        <v>337</v>
      </c>
      <c r="H133" s="40" t="s">
        <v>26</v>
      </c>
      <c r="I133" s="40" t="s">
        <v>629</v>
      </c>
      <c r="J133" s="40"/>
      <c r="K133" s="40" t="s">
        <v>630</v>
      </c>
      <c r="L133" s="40" t="s">
        <v>27</v>
      </c>
      <c r="M133" s="40">
        <v>779113244</v>
      </c>
      <c r="N133" s="46" t="s">
        <v>631</v>
      </c>
      <c r="O133" s="40" t="s">
        <v>30</v>
      </c>
      <c r="P133" s="47"/>
      <c r="Q133" s="47"/>
      <c r="R133" s="40" t="s">
        <v>32</v>
      </c>
      <c r="S133" s="40" t="s">
        <v>108</v>
      </c>
      <c r="T133" s="40"/>
      <c r="U133" s="90">
        <v>35000</v>
      </c>
      <c r="V133" s="90">
        <v>45000</v>
      </c>
      <c r="W133" s="90">
        <v>80000</v>
      </c>
      <c r="X133" s="90">
        <v>50000</v>
      </c>
      <c r="Y133" s="5"/>
    </row>
    <row r="134" spans="1:27" x14ac:dyDescent="0.25">
      <c r="A134" s="40" t="s">
        <v>430</v>
      </c>
      <c r="B134" s="40" t="s">
        <v>25</v>
      </c>
      <c r="C134" s="40" t="s">
        <v>431</v>
      </c>
      <c r="D134" s="40" t="s">
        <v>115</v>
      </c>
      <c r="E134" s="40" t="s">
        <v>432</v>
      </c>
      <c r="F134" s="40" t="s">
        <v>433</v>
      </c>
      <c r="G134" s="48" t="s">
        <v>337</v>
      </c>
      <c r="H134" s="40" t="s">
        <v>26</v>
      </c>
      <c r="I134" s="40" t="s">
        <v>434</v>
      </c>
      <c r="J134" s="40"/>
      <c r="K134" s="40" t="s">
        <v>511</v>
      </c>
      <c r="L134" s="40" t="s">
        <v>435</v>
      </c>
      <c r="M134" s="40">
        <v>776717823</v>
      </c>
      <c r="N134" s="41"/>
      <c r="O134" s="40" t="s">
        <v>28</v>
      </c>
      <c r="P134" s="43" t="s">
        <v>89</v>
      </c>
      <c r="Q134" s="43"/>
      <c r="R134" s="40"/>
      <c r="S134" s="40"/>
      <c r="T134" s="44"/>
      <c r="U134" s="45">
        <v>5271445</v>
      </c>
      <c r="V134" s="45">
        <v>8908590</v>
      </c>
      <c r="W134" s="45">
        <v>9026100</v>
      </c>
      <c r="X134" s="45"/>
      <c r="Y134" s="40"/>
      <c r="Z134" s="20"/>
      <c r="AA134" s="20"/>
    </row>
    <row r="135" spans="1:27" x14ac:dyDescent="0.25">
      <c r="A135" s="40" t="s">
        <v>430</v>
      </c>
      <c r="B135" s="40" t="s">
        <v>25</v>
      </c>
      <c r="C135" s="40" t="s">
        <v>431</v>
      </c>
      <c r="D135" s="40" t="s">
        <v>115</v>
      </c>
      <c r="E135" s="40" t="s">
        <v>432</v>
      </c>
      <c r="F135" s="40" t="s">
        <v>433</v>
      </c>
      <c r="G135" s="48" t="s">
        <v>337</v>
      </c>
      <c r="H135" s="40" t="s">
        <v>26</v>
      </c>
      <c r="I135" s="40" t="s">
        <v>434</v>
      </c>
      <c r="J135" s="40"/>
      <c r="K135" s="40" t="s">
        <v>511</v>
      </c>
      <c r="L135" s="40" t="s">
        <v>435</v>
      </c>
      <c r="M135" s="40">
        <v>776717823</v>
      </c>
      <c r="N135" s="41"/>
      <c r="O135" s="40" t="s">
        <v>28</v>
      </c>
      <c r="P135" s="43" t="s">
        <v>29</v>
      </c>
      <c r="Q135" s="43"/>
      <c r="R135" s="40"/>
      <c r="S135" s="40"/>
      <c r="T135" s="44"/>
      <c r="U135" s="45">
        <v>1500000</v>
      </c>
      <c r="V135" s="45">
        <v>1500000</v>
      </c>
      <c r="W135" s="45">
        <v>2000000</v>
      </c>
      <c r="X135" s="45"/>
      <c r="Y135" s="40"/>
      <c r="Z135" s="20"/>
      <c r="AA135" s="20"/>
    </row>
    <row r="136" spans="1:27" x14ac:dyDescent="0.25">
      <c r="A136" s="40" t="s">
        <v>430</v>
      </c>
      <c r="B136" s="40" t="s">
        <v>25</v>
      </c>
      <c r="C136" s="40" t="s">
        <v>431</v>
      </c>
      <c r="D136" s="40" t="s">
        <v>115</v>
      </c>
      <c r="E136" s="40" t="s">
        <v>432</v>
      </c>
      <c r="F136" s="40" t="s">
        <v>433</v>
      </c>
      <c r="G136" s="48" t="s">
        <v>337</v>
      </c>
      <c r="H136" s="40" t="s">
        <v>26</v>
      </c>
      <c r="I136" s="40" t="s">
        <v>434</v>
      </c>
      <c r="J136" s="40"/>
      <c r="K136" s="40" t="s">
        <v>511</v>
      </c>
      <c r="L136" s="40" t="s">
        <v>435</v>
      </c>
      <c r="M136" s="40">
        <v>776717823</v>
      </c>
      <c r="N136" s="41"/>
      <c r="O136" s="40" t="s">
        <v>28</v>
      </c>
      <c r="P136" s="43" t="s">
        <v>72</v>
      </c>
      <c r="Q136" s="43" t="s">
        <v>46</v>
      </c>
      <c r="R136" s="40"/>
      <c r="S136" s="40"/>
      <c r="T136" s="44"/>
      <c r="U136" s="45">
        <v>2400000</v>
      </c>
      <c r="V136" s="45"/>
      <c r="W136" s="45"/>
      <c r="X136" s="45"/>
      <c r="Y136" s="40"/>
      <c r="Z136" s="39"/>
      <c r="AA136" s="39"/>
    </row>
    <row r="137" spans="1:27" x14ac:dyDescent="0.25">
      <c r="A137" s="40" t="s">
        <v>430</v>
      </c>
      <c r="B137" s="40" t="s">
        <v>25</v>
      </c>
      <c r="C137" s="40" t="s">
        <v>431</v>
      </c>
      <c r="D137" s="40" t="s">
        <v>115</v>
      </c>
      <c r="E137" s="40" t="s">
        <v>432</v>
      </c>
      <c r="F137" s="40" t="s">
        <v>433</v>
      </c>
      <c r="G137" s="48" t="s">
        <v>337</v>
      </c>
      <c r="H137" s="40" t="s">
        <v>26</v>
      </c>
      <c r="I137" s="40" t="s">
        <v>434</v>
      </c>
      <c r="J137" s="40"/>
      <c r="K137" s="40" t="s">
        <v>511</v>
      </c>
      <c r="L137" s="40" t="s">
        <v>435</v>
      </c>
      <c r="M137" s="40">
        <v>776717823</v>
      </c>
      <c r="N137" s="41"/>
      <c r="O137" s="40" t="s">
        <v>28</v>
      </c>
      <c r="P137" s="43" t="s">
        <v>89</v>
      </c>
      <c r="Q137" s="43"/>
      <c r="R137" s="40"/>
      <c r="S137" s="40"/>
      <c r="T137" s="44" t="s">
        <v>121</v>
      </c>
      <c r="U137" s="45">
        <v>5271445</v>
      </c>
      <c r="V137" s="45">
        <v>8908590</v>
      </c>
      <c r="W137" s="45">
        <v>8931100</v>
      </c>
      <c r="X137" s="45"/>
      <c r="Y137" s="40"/>
      <c r="Z137" s="20"/>
      <c r="AA137" s="20"/>
    </row>
    <row r="138" spans="1:27" x14ac:dyDescent="0.25">
      <c r="A138" s="40" t="s">
        <v>430</v>
      </c>
      <c r="B138" s="40" t="s">
        <v>25</v>
      </c>
      <c r="C138" s="40" t="s">
        <v>431</v>
      </c>
      <c r="D138" s="40" t="s">
        <v>115</v>
      </c>
      <c r="E138" s="40" t="s">
        <v>432</v>
      </c>
      <c r="F138" s="40" t="s">
        <v>433</v>
      </c>
      <c r="G138" s="48" t="s">
        <v>337</v>
      </c>
      <c r="H138" s="40" t="s">
        <v>26</v>
      </c>
      <c r="I138" s="40" t="s">
        <v>434</v>
      </c>
      <c r="J138" s="40"/>
      <c r="K138" s="40" t="s">
        <v>511</v>
      </c>
      <c r="L138" s="40" t="s">
        <v>435</v>
      </c>
      <c r="M138" s="40">
        <v>776717823</v>
      </c>
      <c r="N138" s="41"/>
      <c r="O138" s="40" t="s">
        <v>28</v>
      </c>
      <c r="P138" s="43" t="s">
        <v>89</v>
      </c>
      <c r="Q138" s="43"/>
      <c r="R138" s="40"/>
      <c r="S138" s="40"/>
      <c r="T138" s="44" t="s">
        <v>47</v>
      </c>
      <c r="U138" s="45"/>
      <c r="V138" s="45"/>
      <c r="W138" s="45">
        <v>95000</v>
      </c>
      <c r="X138" s="45"/>
      <c r="Y138" s="40"/>
      <c r="Z138" s="20"/>
      <c r="AA138" s="20"/>
    </row>
    <row r="139" spans="1:27" x14ac:dyDescent="0.25">
      <c r="A139" s="40" t="s">
        <v>430</v>
      </c>
      <c r="B139" s="40" t="s">
        <v>25</v>
      </c>
      <c r="C139" s="40" t="s">
        <v>431</v>
      </c>
      <c r="D139" s="40" t="s">
        <v>115</v>
      </c>
      <c r="E139" s="40" t="s">
        <v>432</v>
      </c>
      <c r="F139" s="40" t="s">
        <v>433</v>
      </c>
      <c r="G139" s="48" t="s">
        <v>337</v>
      </c>
      <c r="H139" s="40" t="s">
        <v>26</v>
      </c>
      <c r="I139" s="40" t="s">
        <v>434</v>
      </c>
      <c r="J139" s="40"/>
      <c r="K139" s="40" t="s">
        <v>511</v>
      </c>
      <c r="L139" s="40" t="s">
        <v>435</v>
      </c>
      <c r="M139" s="40">
        <v>776717823</v>
      </c>
      <c r="N139" s="41"/>
      <c r="O139" s="40" t="s">
        <v>30</v>
      </c>
      <c r="P139" s="43"/>
      <c r="Q139" s="43"/>
      <c r="R139" s="40" t="s">
        <v>31</v>
      </c>
      <c r="S139" s="40" t="s">
        <v>93</v>
      </c>
      <c r="T139" s="44"/>
      <c r="U139" s="45">
        <v>840000</v>
      </c>
      <c r="V139" s="45">
        <v>840000</v>
      </c>
      <c r="W139" s="45">
        <v>848000</v>
      </c>
      <c r="X139" s="45"/>
      <c r="Y139" s="40"/>
      <c r="Z139" s="20"/>
      <c r="AA139" s="20"/>
    </row>
    <row r="140" spans="1:27" x14ac:dyDescent="0.25">
      <c r="A140" s="40" t="s">
        <v>430</v>
      </c>
      <c r="B140" s="40" t="s">
        <v>25</v>
      </c>
      <c r="C140" s="40" t="s">
        <v>431</v>
      </c>
      <c r="D140" s="40" t="s">
        <v>115</v>
      </c>
      <c r="E140" s="40" t="s">
        <v>432</v>
      </c>
      <c r="F140" s="40" t="s">
        <v>433</v>
      </c>
      <c r="G140" s="48" t="s">
        <v>337</v>
      </c>
      <c r="H140" s="40" t="s">
        <v>26</v>
      </c>
      <c r="I140" s="40" t="s">
        <v>434</v>
      </c>
      <c r="J140" s="40"/>
      <c r="K140" s="40" t="s">
        <v>511</v>
      </c>
      <c r="L140" s="40" t="s">
        <v>435</v>
      </c>
      <c r="M140" s="40">
        <v>776717823</v>
      </c>
      <c r="N140" s="41"/>
      <c r="O140" s="40" t="s">
        <v>30</v>
      </c>
      <c r="P140" s="43"/>
      <c r="Q140" s="43"/>
      <c r="R140" s="40" t="s">
        <v>31</v>
      </c>
      <c r="S140" s="40" t="s">
        <v>436</v>
      </c>
      <c r="T140" s="44"/>
      <c r="U140" s="45">
        <v>420000</v>
      </c>
      <c r="V140" s="45">
        <v>480000</v>
      </c>
      <c r="W140" s="45">
        <v>480000</v>
      </c>
      <c r="X140" s="45"/>
      <c r="Y140" s="40"/>
      <c r="Z140" s="20"/>
      <c r="AA140" s="20"/>
    </row>
    <row r="141" spans="1:27" x14ac:dyDescent="0.25">
      <c r="A141" s="40" t="s">
        <v>430</v>
      </c>
      <c r="B141" s="40" t="s">
        <v>25</v>
      </c>
      <c r="C141" s="40" t="s">
        <v>431</v>
      </c>
      <c r="D141" s="40" t="s">
        <v>115</v>
      </c>
      <c r="E141" s="40" t="s">
        <v>432</v>
      </c>
      <c r="F141" s="40" t="s">
        <v>433</v>
      </c>
      <c r="G141" s="48" t="s">
        <v>337</v>
      </c>
      <c r="H141" s="40" t="s">
        <v>26</v>
      </c>
      <c r="I141" s="40" t="s">
        <v>434</v>
      </c>
      <c r="J141" s="40"/>
      <c r="K141" s="40" t="s">
        <v>511</v>
      </c>
      <c r="L141" s="40" t="s">
        <v>435</v>
      </c>
      <c r="M141" s="40">
        <v>776717823</v>
      </c>
      <c r="N141" s="41"/>
      <c r="O141" s="40" t="s">
        <v>30</v>
      </c>
      <c r="P141" s="43"/>
      <c r="Q141" s="43"/>
      <c r="R141" s="40" t="s">
        <v>31</v>
      </c>
      <c r="S141" s="40" t="s">
        <v>106</v>
      </c>
      <c r="T141" s="44"/>
      <c r="U141" s="45">
        <v>300000</v>
      </c>
      <c r="V141" s="45">
        <v>300000</v>
      </c>
      <c r="W141" s="45">
        <v>300000</v>
      </c>
      <c r="X141" s="45"/>
      <c r="Y141" s="40"/>
      <c r="Z141" s="20"/>
      <c r="AA141" s="20"/>
    </row>
    <row r="142" spans="1:27" x14ac:dyDescent="0.25">
      <c r="A142" s="40" t="s">
        <v>430</v>
      </c>
      <c r="B142" s="40" t="s">
        <v>25</v>
      </c>
      <c r="C142" s="40" t="s">
        <v>431</v>
      </c>
      <c r="D142" s="40" t="s">
        <v>115</v>
      </c>
      <c r="E142" s="40" t="s">
        <v>432</v>
      </c>
      <c r="F142" s="40" t="s">
        <v>433</v>
      </c>
      <c r="G142" s="48" t="s">
        <v>337</v>
      </c>
      <c r="H142" s="40" t="s">
        <v>26</v>
      </c>
      <c r="I142" s="40" t="s">
        <v>434</v>
      </c>
      <c r="J142" s="40"/>
      <c r="K142" s="40" t="s">
        <v>511</v>
      </c>
      <c r="L142" s="40" t="s">
        <v>435</v>
      </c>
      <c r="M142" s="40">
        <v>776717823</v>
      </c>
      <c r="N142" s="41"/>
      <c r="O142" s="40" t="s">
        <v>30</v>
      </c>
      <c r="P142" s="43"/>
      <c r="Q142" s="43"/>
      <c r="R142" s="40" t="s">
        <v>31</v>
      </c>
      <c r="S142" s="40" t="s">
        <v>162</v>
      </c>
      <c r="T142" s="44"/>
      <c r="U142" s="45">
        <v>1500000</v>
      </c>
      <c r="V142" s="45">
        <v>3220000</v>
      </c>
      <c r="W142" s="45">
        <v>4781607</v>
      </c>
      <c r="X142" s="45"/>
      <c r="Y142" s="40"/>
      <c r="Z142" s="20"/>
      <c r="AA142" s="20"/>
    </row>
    <row r="143" spans="1:27" x14ac:dyDescent="0.25">
      <c r="A143" s="40" t="s">
        <v>430</v>
      </c>
      <c r="B143" s="40" t="s">
        <v>25</v>
      </c>
      <c r="C143" s="40" t="s">
        <v>431</v>
      </c>
      <c r="D143" s="40" t="s">
        <v>115</v>
      </c>
      <c r="E143" s="40" t="s">
        <v>432</v>
      </c>
      <c r="F143" s="40" t="s">
        <v>433</v>
      </c>
      <c r="G143" s="48" t="s">
        <v>337</v>
      </c>
      <c r="H143" s="40" t="s">
        <v>26</v>
      </c>
      <c r="I143" s="40" t="s">
        <v>434</v>
      </c>
      <c r="J143" s="40"/>
      <c r="K143" s="40" t="s">
        <v>511</v>
      </c>
      <c r="L143" s="40" t="s">
        <v>435</v>
      </c>
      <c r="M143" s="40">
        <v>776717823</v>
      </c>
      <c r="N143" s="41"/>
      <c r="O143" s="40" t="s">
        <v>30</v>
      </c>
      <c r="P143" s="43"/>
      <c r="Q143" s="43"/>
      <c r="R143" s="40" t="s">
        <v>31</v>
      </c>
      <c r="S143" s="40" t="s">
        <v>437</v>
      </c>
      <c r="T143" s="44"/>
      <c r="U143" s="45">
        <v>18000</v>
      </c>
      <c r="V143" s="45">
        <v>18000</v>
      </c>
      <c r="W143" s="45">
        <v>18000</v>
      </c>
      <c r="X143" s="45"/>
      <c r="Y143" s="40"/>
      <c r="Z143" s="20"/>
      <c r="AA143" s="20"/>
    </row>
    <row r="144" spans="1:27" x14ac:dyDescent="0.25">
      <c r="A144" s="40" t="s">
        <v>430</v>
      </c>
      <c r="B144" s="40" t="s">
        <v>25</v>
      </c>
      <c r="C144" s="40" t="s">
        <v>431</v>
      </c>
      <c r="D144" s="40" t="s">
        <v>115</v>
      </c>
      <c r="E144" s="40" t="s">
        <v>432</v>
      </c>
      <c r="F144" s="40" t="s">
        <v>433</v>
      </c>
      <c r="G144" s="48" t="s">
        <v>337</v>
      </c>
      <c r="H144" s="40" t="s">
        <v>26</v>
      </c>
      <c r="I144" s="40" t="s">
        <v>434</v>
      </c>
      <c r="J144" s="40"/>
      <c r="K144" s="40" t="s">
        <v>511</v>
      </c>
      <c r="L144" s="40" t="s">
        <v>435</v>
      </c>
      <c r="M144" s="40">
        <v>776717823</v>
      </c>
      <c r="N144" s="41"/>
      <c r="O144" s="40" t="s">
        <v>30</v>
      </c>
      <c r="P144" s="43"/>
      <c r="Q144" s="43"/>
      <c r="R144" s="40" t="s">
        <v>32</v>
      </c>
      <c r="S144" s="40" t="s">
        <v>95</v>
      </c>
      <c r="T144" s="44"/>
      <c r="U144" s="45">
        <v>75000</v>
      </c>
      <c r="V144" s="45"/>
      <c r="W144" s="45">
        <v>17500</v>
      </c>
      <c r="X144" s="45"/>
      <c r="Y144" s="40"/>
      <c r="Z144" s="20"/>
      <c r="AA144" s="20"/>
    </row>
    <row r="145" spans="1:27" x14ac:dyDescent="0.25">
      <c r="A145" s="40" t="s">
        <v>430</v>
      </c>
      <c r="B145" s="40" t="s">
        <v>25</v>
      </c>
      <c r="C145" s="40" t="s">
        <v>431</v>
      </c>
      <c r="D145" s="40" t="s">
        <v>115</v>
      </c>
      <c r="E145" s="40" t="s">
        <v>432</v>
      </c>
      <c r="F145" s="40" t="s">
        <v>433</v>
      </c>
      <c r="G145" s="48" t="s">
        <v>337</v>
      </c>
      <c r="H145" s="40" t="s">
        <v>26</v>
      </c>
      <c r="I145" s="40" t="s">
        <v>434</v>
      </c>
      <c r="J145" s="40"/>
      <c r="K145" s="40" t="s">
        <v>511</v>
      </c>
      <c r="L145" s="40" t="s">
        <v>435</v>
      </c>
      <c r="M145" s="40">
        <v>776717823</v>
      </c>
      <c r="N145" s="41"/>
      <c r="O145" s="40" t="s">
        <v>30</v>
      </c>
      <c r="P145" s="43"/>
      <c r="Q145" s="43"/>
      <c r="R145" s="40" t="s">
        <v>32</v>
      </c>
      <c r="S145" s="40" t="s">
        <v>109</v>
      </c>
      <c r="T145" s="44"/>
      <c r="U145" s="45"/>
      <c r="V145" s="45">
        <v>300000</v>
      </c>
      <c r="W145" s="45">
        <v>28000</v>
      </c>
      <c r="X145" s="45"/>
      <c r="Y145" s="40"/>
      <c r="Z145" s="20"/>
      <c r="AA145" s="20"/>
    </row>
    <row r="146" spans="1:27" x14ac:dyDescent="0.25">
      <c r="A146" s="40" t="s">
        <v>430</v>
      </c>
      <c r="B146" s="40" t="s">
        <v>25</v>
      </c>
      <c r="C146" s="40" t="s">
        <v>431</v>
      </c>
      <c r="D146" s="40" t="s">
        <v>115</v>
      </c>
      <c r="E146" s="40" t="s">
        <v>432</v>
      </c>
      <c r="F146" s="40" t="s">
        <v>433</v>
      </c>
      <c r="G146" s="48" t="s">
        <v>337</v>
      </c>
      <c r="H146" s="40" t="s">
        <v>26</v>
      </c>
      <c r="I146" s="40" t="s">
        <v>434</v>
      </c>
      <c r="J146" s="40"/>
      <c r="K146" s="40" t="s">
        <v>511</v>
      </c>
      <c r="L146" s="40" t="s">
        <v>435</v>
      </c>
      <c r="M146" s="40">
        <v>776717823</v>
      </c>
      <c r="N146" s="41"/>
      <c r="O146" s="40" t="s">
        <v>30</v>
      </c>
      <c r="P146" s="43"/>
      <c r="Q146" s="43"/>
      <c r="R146" s="40" t="s">
        <v>32</v>
      </c>
      <c r="S146" s="40" t="s">
        <v>61</v>
      </c>
      <c r="T146" s="44"/>
      <c r="U146" s="45"/>
      <c r="V146" s="45"/>
      <c r="W146" s="45">
        <v>85000</v>
      </c>
      <c r="X146" s="45"/>
      <c r="Y146" s="40"/>
      <c r="Z146" s="20"/>
      <c r="AA146" s="20"/>
    </row>
    <row r="147" spans="1:27" x14ac:dyDescent="0.25">
      <c r="A147" s="40" t="s">
        <v>430</v>
      </c>
      <c r="B147" s="40" t="s">
        <v>25</v>
      </c>
      <c r="C147" s="40" t="s">
        <v>431</v>
      </c>
      <c r="D147" s="40" t="s">
        <v>115</v>
      </c>
      <c r="E147" s="40" t="s">
        <v>432</v>
      </c>
      <c r="F147" s="40" t="s">
        <v>433</v>
      </c>
      <c r="G147" s="48" t="s">
        <v>337</v>
      </c>
      <c r="H147" s="40" t="s">
        <v>26</v>
      </c>
      <c r="I147" s="40" t="s">
        <v>434</v>
      </c>
      <c r="J147" s="40"/>
      <c r="K147" s="40" t="s">
        <v>511</v>
      </c>
      <c r="L147" s="40" t="s">
        <v>435</v>
      </c>
      <c r="M147" s="40">
        <v>776717823</v>
      </c>
      <c r="N147" s="41"/>
      <c r="O147" s="40" t="s">
        <v>30</v>
      </c>
      <c r="P147" s="43" t="s">
        <v>33</v>
      </c>
      <c r="Q147" s="43"/>
      <c r="R147" s="40" t="s">
        <v>31</v>
      </c>
      <c r="S147" s="40" t="s">
        <v>334</v>
      </c>
      <c r="T147" s="44"/>
      <c r="U147" s="45">
        <v>157049</v>
      </c>
      <c r="V147" s="45">
        <v>122110</v>
      </c>
      <c r="W147" s="45">
        <v>100000</v>
      </c>
      <c r="X147" s="45"/>
      <c r="Y147" s="40"/>
      <c r="Z147" s="20"/>
      <c r="AA147" s="20"/>
    </row>
    <row r="148" spans="1:27" x14ac:dyDescent="0.25">
      <c r="A148" s="40" t="s">
        <v>438</v>
      </c>
      <c r="B148" s="40" t="s">
        <v>25</v>
      </c>
      <c r="C148" s="40" t="s">
        <v>439</v>
      </c>
      <c r="D148" s="40" t="s">
        <v>115</v>
      </c>
      <c r="E148" s="40" t="s">
        <v>440</v>
      </c>
      <c r="F148" s="40" t="s">
        <v>517</v>
      </c>
      <c r="G148" s="48" t="s">
        <v>337</v>
      </c>
      <c r="H148" s="40" t="s">
        <v>26</v>
      </c>
      <c r="I148" s="40" t="s">
        <v>440</v>
      </c>
      <c r="J148" s="40"/>
      <c r="K148" s="40" t="s">
        <v>441</v>
      </c>
      <c r="L148" s="40" t="s">
        <v>27</v>
      </c>
      <c r="M148" s="40">
        <v>773788773</v>
      </c>
      <c r="N148" s="41" t="s">
        <v>442</v>
      </c>
      <c r="O148" s="40" t="s">
        <v>28</v>
      </c>
      <c r="P148" s="43" t="s">
        <v>89</v>
      </c>
      <c r="Q148" s="43"/>
      <c r="R148" s="40"/>
      <c r="S148" s="40"/>
      <c r="T148" s="44"/>
      <c r="U148" s="45">
        <v>8100000</v>
      </c>
      <c r="V148" s="45">
        <v>8600000</v>
      </c>
      <c r="W148" s="45">
        <v>8700000</v>
      </c>
      <c r="X148" s="45">
        <v>6700000</v>
      </c>
      <c r="Y148" s="40"/>
      <c r="Z148" s="20"/>
      <c r="AA148" s="20"/>
    </row>
    <row r="149" spans="1:27" x14ac:dyDescent="0.25">
      <c r="A149" s="40" t="s">
        <v>438</v>
      </c>
      <c r="B149" s="40" t="s">
        <v>25</v>
      </c>
      <c r="C149" s="40" t="s">
        <v>439</v>
      </c>
      <c r="D149" s="40" t="s">
        <v>115</v>
      </c>
      <c r="E149" s="40" t="s">
        <v>440</v>
      </c>
      <c r="F149" s="40" t="s">
        <v>517</v>
      </c>
      <c r="G149" s="48" t="s">
        <v>337</v>
      </c>
      <c r="H149" s="40" t="s">
        <v>26</v>
      </c>
      <c r="I149" s="40" t="s">
        <v>440</v>
      </c>
      <c r="J149" s="40"/>
      <c r="K149" s="40" t="s">
        <v>441</v>
      </c>
      <c r="L149" s="40" t="s">
        <v>27</v>
      </c>
      <c r="M149" s="40">
        <v>773788773</v>
      </c>
      <c r="N149" s="41" t="s">
        <v>442</v>
      </c>
      <c r="O149" s="40" t="s">
        <v>28</v>
      </c>
      <c r="P149" s="43" t="s">
        <v>29</v>
      </c>
      <c r="Q149" s="43"/>
      <c r="R149" s="40"/>
      <c r="S149" s="40"/>
      <c r="T149" s="44"/>
      <c r="U149" s="45">
        <v>400000</v>
      </c>
      <c r="V149" s="45">
        <v>400000</v>
      </c>
      <c r="W149" s="45">
        <v>400000</v>
      </c>
      <c r="X149" s="45">
        <v>400000</v>
      </c>
      <c r="Y149" s="40"/>
      <c r="Z149" s="20"/>
      <c r="AA149" s="20"/>
    </row>
    <row r="150" spans="1:27" x14ac:dyDescent="0.25">
      <c r="A150" s="40" t="s">
        <v>438</v>
      </c>
      <c r="B150" s="40" t="s">
        <v>25</v>
      </c>
      <c r="C150" s="40" t="s">
        <v>439</v>
      </c>
      <c r="D150" s="40" t="s">
        <v>115</v>
      </c>
      <c r="E150" s="40" t="s">
        <v>440</v>
      </c>
      <c r="F150" s="40" t="s">
        <v>517</v>
      </c>
      <c r="G150" s="48" t="s">
        <v>337</v>
      </c>
      <c r="H150" s="40" t="s">
        <v>26</v>
      </c>
      <c r="I150" s="40" t="s">
        <v>440</v>
      </c>
      <c r="J150" s="40"/>
      <c r="K150" s="40" t="s">
        <v>441</v>
      </c>
      <c r="L150" s="40" t="s">
        <v>27</v>
      </c>
      <c r="M150" s="40">
        <v>773788773</v>
      </c>
      <c r="N150" s="41" t="s">
        <v>442</v>
      </c>
      <c r="O150" s="40" t="s">
        <v>28</v>
      </c>
      <c r="P150" s="43" t="s">
        <v>72</v>
      </c>
      <c r="Q150" s="43" t="s">
        <v>181</v>
      </c>
      <c r="R150" s="40"/>
      <c r="S150" s="40"/>
      <c r="T150" s="44"/>
      <c r="U150" s="45">
        <v>300000</v>
      </c>
      <c r="V150" s="45">
        <v>250000</v>
      </c>
      <c r="W150" s="45">
        <v>300000</v>
      </c>
      <c r="X150" s="45"/>
      <c r="Y150" s="40"/>
      <c r="Z150" s="20"/>
      <c r="AA150" s="20"/>
    </row>
    <row r="151" spans="1:27" x14ac:dyDescent="0.25">
      <c r="A151" s="40" t="s">
        <v>438</v>
      </c>
      <c r="B151" s="40" t="s">
        <v>25</v>
      </c>
      <c r="C151" s="40" t="s">
        <v>439</v>
      </c>
      <c r="D151" s="40" t="s">
        <v>115</v>
      </c>
      <c r="E151" s="40" t="s">
        <v>440</v>
      </c>
      <c r="F151" s="40" t="s">
        <v>517</v>
      </c>
      <c r="G151" s="48" t="s">
        <v>337</v>
      </c>
      <c r="H151" s="40" t="s">
        <v>26</v>
      </c>
      <c r="I151" s="40" t="s">
        <v>440</v>
      </c>
      <c r="J151" s="40"/>
      <c r="K151" s="40" t="s">
        <v>441</v>
      </c>
      <c r="L151" s="40" t="s">
        <v>27</v>
      </c>
      <c r="M151" s="40">
        <v>773788773</v>
      </c>
      <c r="N151" s="41" t="s">
        <v>442</v>
      </c>
      <c r="O151" s="40" t="s">
        <v>28</v>
      </c>
      <c r="P151" s="43" t="s">
        <v>72</v>
      </c>
      <c r="Q151" s="43" t="s">
        <v>443</v>
      </c>
      <c r="R151" s="40"/>
      <c r="S151" s="40"/>
      <c r="T151" s="44"/>
      <c r="U151" s="45">
        <v>400000</v>
      </c>
      <c r="V151" s="45">
        <v>200000</v>
      </c>
      <c r="W151" s="45"/>
      <c r="X151" s="45"/>
      <c r="Y151" s="40"/>
      <c r="Z151" s="20"/>
      <c r="AA151" s="20"/>
    </row>
    <row r="152" spans="1:27" x14ac:dyDescent="0.25">
      <c r="A152" s="40" t="s">
        <v>438</v>
      </c>
      <c r="B152" s="40" t="s">
        <v>25</v>
      </c>
      <c r="C152" s="40" t="s">
        <v>439</v>
      </c>
      <c r="D152" s="40" t="s">
        <v>115</v>
      </c>
      <c r="E152" s="40" t="s">
        <v>440</v>
      </c>
      <c r="F152" s="40" t="s">
        <v>517</v>
      </c>
      <c r="G152" s="48" t="s">
        <v>337</v>
      </c>
      <c r="H152" s="40" t="s">
        <v>26</v>
      </c>
      <c r="I152" s="40" t="s">
        <v>440</v>
      </c>
      <c r="J152" s="40"/>
      <c r="K152" s="40" t="s">
        <v>441</v>
      </c>
      <c r="L152" s="40" t="s">
        <v>27</v>
      </c>
      <c r="M152" s="40">
        <v>773788773</v>
      </c>
      <c r="N152" s="41" t="s">
        <v>442</v>
      </c>
      <c r="O152" s="40" t="s">
        <v>28</v>
      </c>
      <c r="P152" s="43" t="s">
        <v>72</v>
      </c>
      <c r="Q152" s="43" t="s">
        <v>444</v>
      </c>
      <c r="R152" s="40"/>
      <c r="S152" s="40"/>
      <c r="T152" s="44"/>
      <c r="U152" s="45"/>
      <c r="V152" s="45">
        <v>300000</v>
      </c>
      <c r="W152" s="45"/>
      <c r="X152" s="45"/>
      <c r="Y152" s="40"/>
      <c r="Z152" s="20"/>
      <c r="AA152" s="20"/>
    </row>
    <row r="153" spans="1:27" x14ac:dyDescent="0.25">
      <c r="A153" s="40" t="s">
        <v>438</v>
      </c>
      <c r="B153" s="40" t="s">
        <v>25</v>
      </c>
      <c r="C153" s="40" t="s">
        <v>439</v>
      </c>
      <c r="D153" s="40" t="s">
        <v>115</v>
      </c>
      <c r="E153" s="40" t="s">
        <v>440</v>
      </c>
      <c r="F153" s="40" t="s">
        <v>517</v>
      </c>
      <c r="G153" s="48" t="s">
        <v>337</v>
      </c>
      <c r="H153" s="40" t="s">
        <v>26</v>
      </c>
      <c r="I153" s="40" t="s">
        <v>440</v>
      </c>
      <c r="J153" s="40"/>
      <c r="K153" s="40" t="s">
        <v>441</v>
      </c>
      <c r="L153" s="40" t="s">
        <v>27</v>
      </c>
      <c r="M153" s="40">
        <v>773788773</v>
      </c>
      <c r="N153" s="41" t="s">
        <v>442</v>
      </c>
      <c r="O153" s="40" t="s">
        <v>28</v>
      </c>
      <c r="P153" s="43" t="s">
        <v>72</v>
      </c>
      <c r="Q153" s="43" t="s">
        <v>445</v>
      </c>
      <c r="R153" s="40"/>
      <c r="S153" s="40"/>
      <c r="T153" s="44"/>
      <c r="U153" s="45"/>
      <c r="V153" s="45"/>
      <c r="W153" s="45">
        <v>200000</v>
      </c>
      <c r="X153" s="45">
        <v>200000</v>
      </c>
      <c r="Y153" s="40"/>
      <c r="Z153" s="20"/>
      <c r="AA153" s="20"/>
    </row>
    <row r="154" spans="1:27" x14ac:dyDescent="0.25">
      <c r="A154" s="40" t="s">
        <v>438</v>
      </c>
      <c r="B154" s="40" t="s">
        <v>25</v>
      </c>
      <c r="C154" s="40" t="s">
        <v>439</v>
      </c>
      <c r="D154" s="40" t="s">
        <v>115</v>
      </c>
      <c r="E154" s="40" t="s">
        <v>440</v>
      </c>
      <c r="F154" s="40" t="s">
        <v>517</v>
      </c>
      <c r="G154" s="48" t="s">
        <v>337</v>
      </c>
      <c r="H154" s="40" t="s">
        <v>26</v>
      </c>
      <c r="I154" s="40" t="s">
        <v>440</v>
      </c>
      <c r="J154" s="40"/>
      <c r="K154" s="40" t="s">
        <v>441</v>
      </c>
      <c r="L154" s="40" t="s">
        <v>27</v>
      </c>
      <c r="M154" s="40">
        <v>773788773</v>
      </c>
      <c r="N154" s="41" t="s">
        <v>442</v>
      </c>
      <c r="O154" s="40" t="s">
        <v>28</v>
      </c>
      <c r="P154" s="43" t="s">
        <v>89</v>
      </c>
      <c r="Q154" s="43"/>
      <c r="R154" s="40"/>
      <c r="S154" s="40"/>
      <c r="T154" s="44" t="s">
        <v>121</v>
      </c>
      <c r="U154" s="45">
        <v>7800000</v>
      </c>
      <c r="V154" s="45">
        <v>8400000</v>
      </c>
      <c r="W154" s="45">
        <v>8500000</v>
      </c>
      <c r="X154" s="45">
        <v>6700000</v>
      </c>
      <c r="Y154" s="40"/>
      <c r="Z154" s="20"/>
      <c r="AA154" s="20"/>
    </row>
    <row r="155" spans="1:27" x14ac:dyDescent="0.25">
      <c r="A155" s="40" t="s">
        <v>438</v>
      </c>
      <c r="B155" s="40" t="s">
        <v>25</v>
      </c>
      <c r="C155" s="40" t="s">
        <v>439</v>
      </c>
      <c r="D155" s="40" t="s">
        <v>115</v>
      </c>
      <c r="E155" s="40" t="s">
        <v>440</v>
      </c>
      <c r="F155" s="40" t="s">
        <v>517</v>
      </c>
      <c r="G155" s="48" t="s">
        <v>337</v>
      </c>
      <c r="H155" s="40" t="s">
        <v>26</v>
      </c>
      <c r="I155" s="40" t="s">
        <v>440</v>
      </c>
      <c r="J155" s="40"/>
      <c r="K155" s="40" t="s">
        <v>441</v>
      </c>
      <c r="L155" s="40" t="s">
        <v>27</v>
      </c>
      <c r="M155" s="40">
        <v>773788773</v>
      </c>
      <c r="N155" s="41" t="s">
        <v>442</v>
      </c>
      <c r="O155" s="40" t="s">
        <v>28</v>
      </c>
      <c r="P155" s="43" t="s">
        <v>89</v>
      </c>
      <c r="Q155" s="43"/>
      <c r="R155" s="40"/>
      <c r="S155" s="40"/>
      <c r="T155" s="40" t="s">
        <v>92</v>
      </c>
      <c r="U155" s="45">
        <v>300000</v>
      </c>
      <c r="V155" s="45">
        <v>200000</v>
      </c>
      <c r="W155" s="45">
        <v>200000</v>
      </c>
      <c r="X155" s="45"/>
      <c r="Y155" s="40"/>
      <c r="Z155" s="20"/>
      <c r="AA155" s="20"/>
    </row>
    <row r="156" spans="1:27" x14ac:dyDescent="0.25">
      <c r="A156" s="40" t="s">
        <v>438</v>
      </c>
      <c r="B156" s="40" t="s">
        <v>25</v>
      </c>
      <c r="C156" s="40" t="s">
        <v>439</v>
      </c>
      <c r="D156" s="40" t="s">
        <v>115</v>
      </c>
      <c r="E156" s="40" t="s">
        <v>440</v>
      </c>
      <c r="F156" s="40" t="s">
        <v>517</v>
      </c>
      <c r="G156" s="48" t="s">
        <v>337</v>
      </c>
      <c r="H156" s="40" t="s">
        <v>26</v>
      </c>
      <c r="I156" s="40" t="s">
        <v>440</v>
      </c>
      <c r="J156" s="40"/>
      <c r="K156" s="40" t="s">
        <v>441</v>
      </c>
      <c r="L156" s="40" t="s">
        <v>27</v>
      </c>
      <c r="M156" s="40">
        <v>773788773</v>
      </c>
      <c r="N156" s="41" t="s">
        <v>442</v>
      </c>
      <c r="O156" s="40" t="s">
        <v>30</v>
      </c>
      <c r="P156" s="43"/>
      <c r="Q156" s="43"/>
      <c r="R156" s="40" t="s">
        <v>31</v>
      </c>
      <c r="S156" s="40" t="s">
        <v>93</v>
      </c>
      <c r="T156" s="44"/>
      <c r="U156" s="45">
        <v>1320000</v>
      </c>
      <c r="V156" s="45">
        <v>1170000</v>
      </c>
      <c r="W156" s="45">
        <v>1650000</v>
      </c>
      <c r="X156" s="45"/>
      <c r="Y156" s="40"/>
      <c r="Z156" s="20"/>
      <c r="AA156" s="20"/>
    </row>
    <row r="157" spans="1:27" x14ac:dyDescent="0.25">
      <c r="A157" s="40" t="s">
        <v>438</v>
      </c>
      <c r="B157" s="40" t="s">
        <v>25</v>
      </c>
      <c r="C157" s="40" t="s">
        <v>439</v>
      </c>
      <c r="D157" s="40" t="s">
        <v>115</v>
      </c>
      <c r="E157" s="40" t="s">
        <v>440</v>
      </c>
      <c r="F157" s="40" t="s">
        <v>517</v>
      </c>
      <c r="G157" s="48" t="s">
        <v>337</v>
      </c>
      <c r="H157" s="40" t="s">
        <v>26</v>
      </c>
      <c r="I157" s="40" t="s">
        <v>440</v>
      </c>
      <c r="J157" s="40"/>
      <c r="K157" s="40" t="s">
        <v>441</v>
      </c>
      <c r="L157" s="40" t="s">
        <v>27</v>
      </c>
      <c r="M157" s="40">
        <v>773788773</v>
      </c>
      <c r="N157" s="41" t="s">
        <v>442</v>
      </c>
      <c r="O157" s="40" t="s">
        <v>30</v>
      </c>
      <c r="P157" s="43"/>
      <c r="Q157" s="43"/>
      <c r="R157" s="40" t="s">
        <v>31</v>
      </c>
      <c r="S157" s="40" t="s">
        <v>56</v>
      </c>
      <c r="T157" s="44"/>
      <c r="U157" s="45">
        <v>450000</v>
      </c>
      <c r="V157" s="45">
        <v>360000</v>
      </c>
      <c r="W157" s="45">
        <v>460000</v>
      </c>
      <c r="X157" s="45"/>
      <c r="Y157" s="40"/>
      <c r="Z157" s="20"/>
      <c r="AA157" s="20"/>
    </row>
    <row r="158" spans="1:27" x14ac:dyDescent="0.25">
      <c r="A158" s="40" t="s">
        <v>438</v>
      </c>
      <c r="B158" s="40" t="s">
        <v>25</v>
      </c>
      <c r="C158" s="40" t="s">
        <v>439</v>
      </c>
      <c r="D158" s="40" t="s">
        <v>115</v>
      </c>
      <c r="E158" s="40" t="s">
        <v>440</v>
      </c>
      <c r="F158" s="40" t="s">
        <v>517</v>
      </c>
      <c r="G158" s="48" t="s">
        <v>337</v>
      </c>
      <c r="H158" s="40" t="s">
        <v>26</v>
      </c>
      <c r="I158" s="40" t="s">
        <v>440</v>
      </c>
      <c r="J158" s="40"/>
      <c r="K158" s="40" t="s">
        <v>441</v>
      </c>
      <c r="L158" s="40" t="s">
        <v>27</v>
      </c>
      <c r="M158" s="40">
        <v>773788773</v>
      </c>
      <c r="N158" s="41" t="s">
        <v>442</v>
      </c>
      <c r="O158" s="40" t="s">
        <v>30</v>
      </c>
      <c r="P158" s="43"/>
      <c r="Q158" s="43"/>
      <c r="R158" s="40" t="s">
        <v>31</v>
      </c>
      <c r="S158" s="40" t="s">
        <v>57</v>
      </c>
      <c r="T158" s="44"/>
      <c r="U158" s="45">
        <v>4800000</v>
      </c>
      <c r="V158" s="45">
        <v>3800000</v>
      </c>
      <c r="W158" s="45">
        <v>4900000</v>
      </c>
      <c r="X158" s="45"/>
      <c r="Y158" s="40"/>
      <c r="Z158" s="20"/>
      <c r="AA158" s="20"/>
    </row>
    <row r="159" spans="1:27" x14ac:dyDescent="0.25">
      <c r="A159" s="40" t="s">
        <v>438</v>
      </c>
      <c r="B159" s="40" t="s">
        <v>25</v>
      </c>
      <c r="C159" s="40" t="s">
        <v>439</v>
      </c>
      <c r="D159" s="40" t="s">
        <v>115</v>
      </c>
      <c r="E159" s="40" t="s">
        <v>440</v>
      </c>
      <c r="F159" s="40" t="s">
        <v>517</v>
      </c>
      <c r="G159" s="48" t="s">
        <v>337</v>
      </c>
      <c r="H159" s="40" t="s">
        <v>26</v>
      </c>
      <c r="I159" s="40" t="s">
        <v>440</v>
      </c>
      <c r="J159" s="40"/>
      <c r="K159" s="40" t="s">
        <v>441</v>
      </c>
      <c r="L159" s="40" t="s">
        <v>27</v>
      </c>
      <c r="M159" s="40">
        <v>773788773</v>
      </c>
      <c r="N159" s="41" t="s">
        <v>442</v>
      </c>
      <c r="O159" s="40" t="s">
        <v>30</v>
      </c>
      <c r="P159" s="43"/>
      <c r="Q159" s="43"/>
      <c r="R159" s="40" t="s">
        <v>31</v>
      </c>
      <c r="S159" s="40" t="s">
        <v>58</v>
      </c>
      <c r="T159" s="44"/>
      <c r="U159" s="45">
        <v>180000</v>
      </c>
      <c r="V159" s="45">
        <v>160000</v>
      </c>
      <c r="W159" s="45">
        <v>144000</v>
      </c>
      <c r="X159" s="45"/>
      <c r="Y159" s="40"/>
      <c r="Z159" s="20"/>
      <c r="AA159" s="20"/>
    </row>
    <row r="160" spans="1:27" x14ac:dyDescent="0.25">
      <c r="A160" s="40" t="s">
        <v>438</v>
      </c>
      <c r="B160" s="40" t="s">
        <v>25</v>
      </c>
      <c r="C160" s="40" t="s">
        <v>439</v>
      </c>
      <c r="D160" s="40" t="s">
        <v>115</v>
      </c>
      <c r="E160" s="40" t="s">
        <v>440</v>
      </c>
      <c r="F160" s="40" t="s">
        <v>517</v>
      </c>
      <c r="G160" s="48" t="s">
        <v>337</v>
      </c>
      <c r="H160" s="40" t="s">
        <v>26</v>
      </c>
      <c r="I160" s="40" t="s">
        <v>440</v>
      </c>
      <c r="J160" s="40"/>
      <c r="K160" s="40" t="s">
        <v>441</v>
      </c>
      <c r="L160" s="40" t="s">
        <v>27</v>
      </c>
      <c r="M160" s="40">
        <v>773788773</v>
      </c>
      <c r="N160" s="41" t="s">
        <v>442</v>
      </c>
      <c r="O160" s="40" t="s">
        <v>30</v>
      </c>
      <c r="P160" s="43"/>
      <c r="Q160" s="43"/>
      <c r="R160" s="40" t="s">
        <v>32</v>
      </c>
      <c r="S160" s="40" t="s">
        <v>109</v>
      </c>
      <c r="T160" s="44"/>
      <c r="U160" s="45">
        <v>150000</v>
      </c>
      <c r="V160" s="45"/>
      <c r="W160" s="45"/>
      <c r="X160" s="45"/>
      <c r="Y160" s="40"/>
      <c r="Z160" s="20"/>
      <c r="AA160" s="20"/>
    </row>
    <row r="161" spans="1:27" x14ac:dyDescent="0.25">
      <c r="A161" s="40" t="s">
        <v>446</v>
      </c>
      <c r="B161" s="40" t="s">
        <v>25</v>
      </c>
      <c r="C161" s="40" t="s">
        <v>439</v>
      </c>
      <c r="D161" s="40" t="s">
        <v>115</v>
      </c>
      <c r="E161" s="40" t="s">
        <v>115</v>
      </c>
      <c r="F161" s="40" t="s">
        <v>447</v>
      </c>
      <c r="G161" s="48" t="s">
        <v>337</v>
      </c>
      <c r="H161" s="40" t="s">
        <v>26</v>
      </c>
      <c r="I161" s="40" t="s">
        <v>448</v>
      </c>
      <c r="J161" s="40">
        <v>775320998</v>
      </c>
      <c r="K161" s="40" t="s">
        <v>449</v>
      </c>
      <c r="L161" s="40" t="s">
        <v>27</v>
      </c>
      <c r="M161" s="40"/>
      <c r="N161" s="41" t="s">
        <v>450</v>
      </c>
      <c r="O161" s="40" t="s">
        <v>28</v>
      </c>
      <c r="P161" s="43" t="s">
        <v>89</v>
      </c>
      <c r="Q161" s="43"/>
      <c r="R161" s="40"/>
      <c r="S161" s="40"/>
      <c r="T161" s="44"/>
      <c r="U161" s="45">
        <v>2690000</v>
      </c>
      <c r="V161" s="45">
        <v>3695600</v>
      </c>
      <c r="W161" s="45">
        <v>4030600</v>
      </c>
      <c r="X161" s="45">
        <v>6827300</v>
      </c>
      <c r="Y161" s="8"/>
      <c r="Z161" s="39"/>
      <c r="AA161" s="39"/>
    </row>
    <row r="162" spans="1:27" x14ac:dyDescent="0.25">
      <c r="A162" s="40" t="s">
        <v>446</v>
      </c>
      <c r="B162" s="40" t="s">
        <v>25</v>
      </c>
      <c r="C162" s="40" t="s">
        <v>439</v>
      </c>
      <c r="D162" s="40" t="s">
        <v>115</v>
      </c>
      <c r="E162" s="40" t="s">
        <v>115</v>
      </c>
      <c r="F162" s="40" t="s">
        <v>447</v>
      </c>
      <c r="G162" s="48" t="s">
        <v>337</v>
      </c>
      <c r="H162" s="40" t="s">
        <v>26</v>
      </c>
      <c r="I162" s="40" t="s">
        <v>448</v>
      </c>
      <c r="J162" s="40">
        <v>775320998</v>
      </c>
      <c r="K162" s="40" t="s">
        <v>449</v>
      </c>
      <c r="L162" s="40" t="s">
        <v>27</v>
      </c>
      <c r="M162" s="40"/>
      <c r="N162" s="41" t="s">
        <v>450</v>
      </c>
      <c r="O162" s="40" t="s">
        <v>28</v>
      </c>
      <c r="P162" s="43" t="s">
        <v>29</v>
      </c>
      <c r="Q162" s="43"/>
      <c r="R162" s="40"/>
      <c r="S162" s="40"/>
      <c r="T162" s="44"/>
      <c r="U162" s="45">
        <v>1100000</v>
      </c>
      <c r="V162" s="45">
        <v>1100000</v>
      </c>
      <c r="W162" s="45">
        <v>1100000</v>
      </c>
      <c r="X162" s="45">
        <v>1100000</v>
      </c>
      <c r="Y162" s="5"/>
      <c r="Z162" s="20"/>
      <c r="AA162" s="20"/>
    </row>
    <row r="163" spans="1:27" x14ac:dyDescent="0.25">
      <c r="A163" s="40" t="s">
        <v>446</v>
      </c>
      <c r="B163" s="40" t="s">
        <v>25</v>
      </c>
      <c r="C163" s="40" t="s">
        <v>439</v>
      </c>
      <c r="D163" s="40" t="s">
        <v>115</v>
      </c>
      <c r="E163" s="40" t="s">
        <v>115</v>
      </c>
      <c r="F163" s="40" t="s">
        <v>447</v>
      </c>
      <c r="G163" s="48" t="s">
        <v>337</v>
      </c>
      <c r="H163" s="40" t="s">
        <v>26</v>
      </c>
      <c r="I163" s="40" t="s">
        <v>448</v>
      </c>
      <c r="J163" s="40">
        <v>775320998</v>
      </c>
      <c r="K163" s="40" t="s">
        <v>449</v>
      </c>
      <c r="L163" s="40" t="s">
        <v>27</v>
      </c>
      <c r="M163" s="40"/>
      <c r="N163" s="41" t="s">
        <v>450</v>
      </c>
      <c r="O163" s="40" t="s">
        <v>28</v>
      </c>
      <c r="P163" s="43" t="s">
        <v>89</v>
      </c>
      <c r="Q163" s="43"/>
      <c r="R163" s="40"/>
      <c r="S163" s="40"/>
      <c r="T163" s="44" t="s">
        <v>121</v>
      </c>
      <c r="U163" s="45">
        <v>2169500</v>
      </c>
      <c r="V163" s="45">
        <v>3297600</v>
      </c>
      <c r="W163" s="45">
        <v>3710600</v>
      </c>
      <c r="X163" s="45">
        <v>6094300</v>
      </c>
      <c r="Y163" s="5"/>
      <c r="Z163" s="20"/>
      <c r="AA163" s="20"/>
    </row>
    <row r="164" spans="1:27" x14ac:dyDescent="0.25">
      <c r="A164" s="40" t="s">
        <v>446</v>
      </c>
      <c r="B164" s="40" t="s">
        <v>25</v>
      </c>
      <c r="C164" s="40" t="s">
        <v>439</v>
      </c>
      <c r="D164" s="40" t="s">
        <v>115</v>
      </c>
      <c r="E164" s="40" t="s">
        <v>115</v>
      </c>
      <c r="F164" s="40" t="s">
        <v>447</v>
      </c>
      <c r="G164" s="48" t="s">
        <v>337</v>
      </c>
      <c r="H164" s="40" t="s">
        <v>26</v>
      </c>
      <c r="I164" s="40" t="s">
        <v>448</v>
      </c>
      <c r="J164" s="40">
        <v>775320998</v>
      </c>
      <c r="K164" s="40" t="s">
        <v>449</v>
      </c>
      <c r="L164" s="40" t="s">
        <v>27</v>
      </c>
      <c r="M164" s="40"/>
      <c r="N164" s="41" t="s">
        <v>450</v>
      </c>
      <c r="O164" s="40" t="s">
        <v>28</v>
      </c>
      <c r="P164" s="43" t="s">
        <v>89</v>
      </c>
      <c r="Q164" s="43"/>
      <c r="R164" s="40"/>
      <c r="S164" s="40"/>
      <c r="T164" s="44" t="s">
        <v>47</v>
      </c>
      <c r="U164" s="45">
        <v>122500</v>
      </c>
      <c r="V164" s="45">
        <v>186000</v>
      </c>
      <c r="W164" s="45">
        <v>320000</v>
      </c>
      <c r="X164" s="45">
        <v>222000</v>
      </c>
      <c r="Y164" s="5"/>
      <c r="Z164" s="20"/>
      <c r="AA164" s="20"/>
    </row>
    <row r="165" spans="1:27" x14ac:dyDescent="0.25">
      <c r="A165" s="40" t="s">
        <v>446</v>
      </c>
      <c r="B165" s="40" t="s">
        <v>25</v>
      </c>
      <c r="C165" s="40" t="s">
        <v>439</v>
      </c>
      <c r="D165" s="40" t="s">
        <v>115</v>
      </c>
      <c r="E165" s="40" t="s">
        <v>115</v>
      </c>
      <c r="F165" s="40" t="s">
        <v>447</v>
      </c>
      <c r="G165" s="48" t="s">
        <v>337</v>
      </c>
      <c r="H165" s="40" t="s">
        <v>26</v>
      </c>
      <c r="I165" s="40" t="s">
        <v>448</v>
      </c>
      <c r="J165" s="40">
        <v>775320998</v>
      </c>
      <c r="K165" s="40" t="s">
        <v>449</v>
      </c>
      <c r="L165" s="40" t="s">
        <v>27</v>
      </c>
      <c r="M165" s="40"/>
      <c r="N165" s="41" t="s">
        <v>450</v>
      </c>
      <c r="O165" s="40" t="s">
        <v>28</v>
      </c>
      <c r="P165" s="43" t="s">
        <v>89</v>
      </c>
      <c r="Q165" s="43"/>
      <c r="R165" s="40"/>
      <c r="S165" s="40"/>
      <c r="T165" s="44" t="s">
        <v>92</v>
      </c>
      <c r="U165" s="45">
        <v>398000</v>
      </c>
      <c r="V165" s="45">
        <v>212000</v>
      </c>
      <c r="W165" s="45"/>
      <c r="X165" s="45">
        <v>511000</v>
      </c>
      <c r="Y165" s="5"/>
      <c r="Z165" s="20"/>
      <c r="AA165" s="20"/>
    </row>
    <row r="166" spans="1:27" x14ac:dyDescent="0.25">
      <c r="A166" s="40" t="s">
        <v>446</v>
      </c>
      <c r="B166" s="40" t="s">
        <v>25</v>
      </c>
      <c r="C166" s="40" t="s">
        <v>439</v>
      </c>
      <c r="D166" s="40" t="s">
        <v>115</v>
      </c>
      <c r="E166" s="40" t="s">
        <v>115</v>
      </c>
      <c r="F166" s="40" t="s">
        <v>447</v>
      </c>
      <c r="G166" s="48" t="s">
        <v>337</v>
      </c>
      <c r="H166" s="40" t="s">
        <v>26</v>
      </c>
      <c r="I166" s="40" t="s">
        <v>448</v>
      </c>
      <c r="J166" s="40">
        <v>775320998</v>
      </c>
      <c r="K166" s="40" t="s">
        <v>449</v>
      </c>
      <c r="L166" s="40" t="s">
        <v>27</v>
      </c>
      <c r="M166" s="40"/>
      <c r="N166" s="41" t="s">
        <v>450</v>
      </c>
      <c r="O166" s="40" t="s">
        <v>30</v>
      </c>
      <c r="P166" s="43"/>
      <c r="Q166" s="43"/>
      <c r="R166" s="40" t="s">
        <v>31</v>
      </c>
      <c r="S166" s="40" t="s">
        <v>93</v>
      </c>
      <c r="T166" s="44"/>
      <c r="U166" s="45">
        <v>386000</v>
      </c>
      <c r="V166" s="45">
        <v>420000</v>
      </c>
      <c r="W166" s="45">
        <v>372000</v>
      </c>
      <c r="X166" s="45">
        <v>375200</v>
      </c>
      <c r="Y166" s="5"/>
      <c r="Z166" s="20"/>
      <c r="AA166" s="20"/>
    </row>
    <row r="167" spans="1:27" x14ac:dyDescent="0.25">
      <c r="A167" s="40" t="s">
        <v>446</v>
      </c>
      <c r="B167" s="40" t="s">
        <v>25</v>
      </c>
      <c r="C167" s="40" t="s">
        <v>439</v>
      </c>
      <c r="D167" s="40" t="s">
        <v>115</v>
      </c>
      <c r="E167" s="40" t="s">
        <v>115</v>
      </c>
      <c r="F167" s="40" t="s">
        <v>447</v>
      </c>
      <c r="G167" s="48" t="s">
        <v>337</v>
      </c>
      <c r="H167" s="40" t="s">
        <v>26</v>
      </c>
      <c r="I167" s="40" t="s">
        <v>448</v>
      </c>
      <c r="J167" s="40">
        <v>775320998</v>
      </c>
      <c r="K167" s="40" t="s">
        <v>449</v>
      </c>
      <c r="L167" s="40" t="s">
        <v>27</v>
      </c>
      <c r="M167" s="40"/>
      <c r="N167" s="41" t="s">
        <v>450</v>
      </c>
      <c r="O167" s="40" t="s">
        <v>30</v>
      </c>
      <c r="P167" s="43"/>
      <c r="Q167" s="43"/>
      <c r="R167" s="40" t="s">
        <v>31</v>
      </c>
      <c r="S167" s="40" t="s">
        <v>57</v>
      </c>
      <c r="T167" s="44"/>
      <c r="U167" s="45"/>
      <c r="V167" s="45">
        <v>2745350</v>
      </c>
      <c r="W167" s="45">
        <v>1727513</v>
      </c>
      <c r="X167" s="45">
        <v>184700</v>
      </c>
      <c r="Y167" s="5"/>
      <c r="Z167" s="20"/>
      <c r="AA167" s="20"/>
    </row>
    <row r="168" spans="1:27" x14ac:dyDescent="0.25">
      <c r="A168" s="40" t="s">
        <v>446</v>
      </c>
      <c r="B168" s="40" t="s">
        <v>25</v>
      </c>
      <c r="C168" s="40" t="s">
        <v>439</v>
      </c>
      <c r="D168" s="40" t="s">
        <v>115</v>
      </c>
      <c r="E168" s="40" t="s">
        <v>115</v>
      </c>
      <c r="F168" s="40" t="s">
        <v>447</v>
      </c>
      <c r="G168" s="48" t="s">
        <v>337</v>
      </c>
      <c r="H168" s="40" t="s">
        <v>26</v>
      </c>
      <c r="I168" s="40" t="s">
        <v>448</v>
      </c>
      <c r="J168" s="40">
        <v>775320998</v>
      </c>
      <c r="K168" s="40" t="s">
        <v>449</v>
      </c>
      <c r="L168" s="40" t="s">
        <v>27</v>
      </c>
      <c r="M168" s="40"/>
      <c r="N168" s="41" t="s">
        <v>450</v>
      </c>
      <c r="O168" s="40" t="s">
        <v>30</v>
      </c>
      <c r="P168" s="43"/>
      <c r="Q168" s="43"/>
      <c r="R168" s="40" t="s">
        <v>31</v>
      </c>
      <c r="S168" s="40" t="s">
        <v>58</v>
      </c>
      <c r="T168" s="44"/>
      <c r="U168" s="45"/>
      <c r="V168" s="45"/>
      <c r="W168" s="45">
        <v>1724000</v>
      </c>
      <c r="X168" s="45"/>
      <c r="Y168" s="5"/>
      <c r="Z168" s="20"/>
      <c r="AA168" s="20"/>
    </row>
    <row r="169" spans="1:27" x14ac:dyDescent="0.25">
      <c r="A169" s="40" t="s">
        <v>446</v>
      </c>
      <c r="B169" s="40" t="s">
        <v>25</v>
      </c>
      <c r="C169" s="40" t="s">
        <v>439</v>
      </c>
      <c r="D169" s="40" t="s">
        <v>115</v>
      </c>
      <c r="E169" s="40" t="s">
        <v>115</v>
      </c>
      <c r="F169" s="40" t="s">
        <v>447</v>
      </c>
      <c r="G169" s="48" t="s">
        <v>337</v>
      </c>
      <c r="H169" s="40" t="s">
        <v>26</v>
      </c>
      <c r="I169" s="40" t="s">
        <v>448</v>
      </c>
      <c r="J169" s="40">
        <v>775320998</v>
      </c>
      <c r="K169" s="40" t="s">
        <v>449</v>
      </c>
      <c r="L169" s="40" t="s">
        <v>27</v>
      </c>
      <c r="M169" s="40"/>
      <c r="N169" s="41" t="s">
        <v>450</v>
      </c>
      <c r="O169" s="40" t="s">
        <v>30</v>
      </c>
      <c r="P169" s="43"/>
      <c r="Q169" s="43"/>
      <c r="R169" s="40" t="s">
        <v>31</v>
      </c>
      <c r="S169" s="40" t="s">
        <v>518</v>
      </c>
      <c r="T169" s="44"/>
      <c r="U169" s="45">
        <v>150000</v>
      </c>
      <c r="V169" s="45">
        <v>150000</v>
      </c>
      <c r="W169" s="45">
        <v>150000</v>
      </c>
      <c r="X169" s="45">
        <v>150000</v>
      </c>
      <c r="Y169" s="5"/>
      <c r="Z169" s="20"/>
      <c r="AA169" s="20"/>
    </row>
    <row r="170" spans="1:27" x14ac:dyDescent="0.25">
      <c r="A170" s="40" t="s">
        <v>446</v>
      </c>
      <c r="B170" s="40" t="s">
        <v>25</v>
      </c>
      <c r="C170" s="40" t="s">
        <v>439</v>
      </c>
      <c r="D170" s="40" t="s">
        <v>115</v>
      </c>
      <c r="E170" s="40" t="s">
        <v>115</v>
      </c>
      <c r="F170" s="40" t="s">
        <v>447</v>
      </c>
      <c r="G170" s="48" t="s">
        <v>337</v>
      </c>
      <c r="H170" s="40" t="s">
        <v>26</v>
      </c>
      <c r="I170" s="40" t="s">
        <v>448</v>
      </c>
      <c r="J170" s="40">
        <v>775320998</v>
      </c>
      <c r="K170" s="40" t="s">
        <v>449</v>
      </c>
      <c r="L170" s="40" t="s">
        <v>27</v>
      </c>
      <c r="M170" s="40"/>
      <c r="N170" s="41" t="s">
        <v>450</v>
      </c>
      <c r="O170" s="40" t="s">
        <v>30</v>
      </c>
      <c r="P170" s="43" t="s">
        <v>33</v>
      </c>
      <c r="Q170" s="43"/>
      <c r="R170" s="40" t="s">
        <v>31</v>
      </c>
      <c r="S170" s="40" t="s">
        <v>334</v>
      </c>
      <c r="T170" s="44" t="s">
        <v>121</v>
      </c>
      <c r="U170" s="45"/>
      <c r="V170" s="45">
        <v>400000</v>
      </c>
      <c r="W170" s="45">
        <v>400000</v>
      </c>
      <c r="X170" s="45">
        <v>400000</v>
      </c>
      <c r="Y170" s="5"/>
      <c r="Z170" s="20"/>
      <c r="AA170" s="20"/>
    </row>
    <row r="171" spans="1:27" x14ac:dyDescent="0.25">
      <c r="A171" s="40" t="s">
        <v>451</v>
      </c>
      <c r="B171" s="40" t="s">
        <v>25</v>
      </c>
      <c r="C171" s="40" t="s">
        <v>439</v>
      </c>
      <c r="D171" s="40" t="s">
        <v>115</v>
      </c>
      <c r="E171" s="40" t="s">
        <v>115</v>
      </c>
      <c r="F171" s="40" t="s">
        <v>452</v>
      </c>
      <c r="G171" s="48" t="s">
        <v>337</v>
      </c>
      <c r="H171" s="40" t="s">
        <v>26</v>
      </c>
      <c r="I171" s="40" t="s">
        <v>453</v>
      </c>
      <c r="J171" s="40"/>
      <c r="K171" s="40" t="s">
        <v>454</v>
      </c>
      <c r="L171" s="40" t="s">
        <v>27</v>
      </c>
      <c r="M171" s="40">
        <v>768745682</v>
      </c>
      <c r="N171" s="41" t="s">
        <v>455</v>
      </c>
      <c r="O171" s="40" t="s">
        <v>28</v>
      </c>
      <c r="P171" s="43" t="s">
        <v>89</v>
      </c>
      <c r="Q171" s="43"/>
      <c r="R171" s="40"/>
      <c r="S171" s="40"/>
      <c r="T171" s="44"/>
      <c r="U171" s="45"/>
      <c r="V171" s="45"/>
      <c r="W171" s="45"/>
      <c r="X171" s="45">
        <v>2059245</v>
      </c>
      <c r="Y171" s="40" t="s">
        <v>519</v>
      </c>
      <c r="Z171" s="20"/>
      <c r="AA171" s="20"/>
    </row>
    <row r="172" spans="1:27" x14ac:dyDescent="0.25">
      <c r="A172" s="40" t="s">
        <v>451</v>
      </c>
      <c r="B172" s="40" t="s">
        <v>25</v>
      </c>
      <c r="C172" s="40" t="s">
        <v>439</v>
      </c>
      <c r="D172" s="40" t="s">
        <v>115</v>
      </c>
      <c r="E172" s="40" t="s">
        <v>115</v>
      </c>
      <c r="F172" s="40" t="s">
        <v>452</v>
      </c>
      <c r="G172" s="48" t="s">
        <v>337</v>
      </c>
      <c r="H172" s="40" t="s">
        <v>26</v>
      </c>
      <c r="I172" s="40" t="s">
        <v>453</v>
      </c>
      <c r="J172" s="40"/>
      <c r="K172" s="40" t="s">
        <v>454</v>
      </c>
      <c r="L172" s="40" t="s">
        <v>27</v>
      </c>
      <c r="M172" s="40">
        <v>768745682</v>
      </c>
      <c r="N172" s="41" t="s">
        <v>455</v>
      </c>
      <c r="O172" s="40" t="s">
        <v>28</v>
      </c>
      <c r="P172" s="43" t="s">
        <v>29</v>
      </c>
      <c r="Q172" s="43"/>
      <c r="R172" s="40"/>
      <c r="S172" s="40"/>
      <c r="T172" s="44"/>
      <c r="U172" s="45">
        <v>400000</v>
      </c>
      <c r="V172" s="45">
        <v>400000</v>
      </c>
      <c r="W172" s="45">
        <v>400000</v>
      </c>
      <c r="X172" s="45">
        <v>400000</v>
      </c>
      <c r="Y172" s="40"/>
      <c r="Z172" s="20"/>
      <c r="AA172" s="20"/>
    </row>
    <row r="173" spans="1:27" x14ac:dyDescent="0.25">
      <c r="A173" s="40" t="s">
        <v>451</v>
      </c>
      <c r="B173" s="40" t="s">
        <v>25</v>
      </c>
      <c r="C173" s="40" t="s">
        <v>439</v>
      </c>
      <c r="D173" s="40" t="s">
        <v>115</v>
      </c>
      <c r="E173" s="40" t="s">
        <v>115</v>
      </c>
      <c r="F173" s="40" t="s">
        <v>452</v>
      </c>
      <c r="G173" s="48" t="s">
        <v>337</v>
      </c>
      <c r="H173" s="40" t="s">
        <v>26</v>
      </c>
      <c r="I173" s="40" t="s">
        <v>453</v>
      </c>
      <c r="J173" s="40"/>
      <c r="K173" s="40" t="s">
        <v>454</v>
      </c>
      <c r="L173" s="40" t="s">
        <v>27</v>
      </c>
      <c r="M173" s="40">
        <v>768745682</v>
      </c>
      <c r="N173" s="41" t="s">
        <v>455</v>
      </c>
      <c r="O173" s="40" t="s">
        <v>28</v>
      </c>
      <c r="P173" s="43" t="s">
        <v>456</v>
      </c>
      <c r="Q173" s="43"/>
      <c r="R173" s="40"/>
      <c r="S173" s="40"/>
      <c r="T173" s="44"/>
      <c r="U173" s="45">
        <v>400000</v>
      </c>
      <c r="V173" s="45">
        <v>400000</v>
      </c>
      <c r="W173" s="45">
        <v>400000</v>
      </c>
      <c r="X173" s="45">
        <v>400000</v>
      </c>
      <c r="Y173" s="40"/>
      <c r="Z173" s="20"/>
      <c r="AA173" s="20"/>
    </row>
    <row r="174" spans="1:27" x14ac:dyDescent="0.25">
      <c r="A174" s="40" t="s">
        <v>451</v>
      </c>
      <c r="B174" s="40" t="s">
        <v>25</v>
      </c>
      <c r="C174" s="40" t="s">
        <v>439</v>
      </c>
      <c r="D174" s="40" t="s">
        <v>115</v>
      </c>
      <c r="E174" s="40" t="s">
        <v>115</v>
      </c>
      <c r="F174" s="40" t="s">
        <v>452</v>
      </c>
      <c r="G174" s="48" t="s">
        <v>337</v>
      </c>
      <c r="H174" s="40" t="s">
        <v>26</v>
      </c>
      <c r="I174" s="40" t="s">
        <v>453</v>
      </c>
      <c r="J174" s="40"/>
      <c r="K174" s="40" t="s">
        <v>454</v>
      </c>
      <c r="L174" s="40" t="s">
        <v>27</v>
      </c>
      <c r="M174" s="40">
        <v>768745682</v>
      </c>
      <c r="N174" s="41" t="s">
        <v>455</v>
      </c>
      <c r="O174" s="40" t="s">
        <v>28</v>
      </c>
      <c r="P174" s="43" t="s">
        <v>188</v>
      </c>
      <c r="Q174" s="43"/>
      <c r="R174" s="40"/>
      <c r="S174" s="40"/>
      <c r="T174" s="44"/>
      <c r="U174" s="45"/>
      <c r="V174" s="45"/>
      <c r="W174" s="45"/>
      <c r="X174" s="45">
        <v>600000</v>
      </c>
      <c r="Y174" s="40"/>
      <c r="Z174" s="20"/>
      <c r="AA174" s="20"/>
    </row>
    <row r="175" spans="1:27" x14ac:dyDescent="0.25">
      <c r="A175" s="40" t="s">
        <v>451</v>
      </c>
      <c r="B175" s="40" t="s">
        <v>25</v>
      </c>
      <c r="C175" s="40" t="s">
        <v>439</v>
      </c>
      <c r="D175" s="40" t="s">
        <v>115</v>
      </c>
      <c r="E175" s="40" t="s">
        <v>115</v>
      </c>
      <c r="F175" s="40" t="s">
        <v>452</v>
      </c>
      <c r="G175" s="48" t="s">
        <v>337</v>
      </c>
      <c r="H175" s="40" t="s">
        <v>26</v>
      </c>
      <c r="I175" s="40" t="s">
        <v>453</v>
      </c>
      <c r="J175" s="40"/>
      <c r="K175" s="40" t="s">
        <v>454</v>
      </c>
      <c r="L175" s="40" t="s">
        <v>27</v>
      </c>
      <c r="M175" s="40">
        <v>768745682</v>
      </c>
      <c r="N175" s="41" t="s">
        <v>455</v>
      </c>
      <c r="O175" s="40" t="s">
        <v>28</v>
      </c>
      <c r="P175" s="43" t="s">
        <v>89</v>
      </c>
      <c r="Q175" s="43"/>
      <c r="R175" s="40"/>
      <c r="S175" s="40"/>
      <c r="T175" s="44" t="s">
        <v>121</v>
      </c>
      <c r="U175" s="45"/>
      <c r="V175" s="45"/>
      <c r="W175" s="45"/>
      <c r="X175" s="45">
        <v>1732880</v>
      </c>
      <c r="Y175" s="40"/>
      <c r="Z175" s="20"/>
      <c r="AA175" s="20"/>
    </row>
    <row r="176" spans="1:27" x14ac:dyDescent="0.25">
      <c r="A176" s="40" t="s">
        <v>451</v>
      </c>
      <c r="B176" s="40" t="s">
        <v>25</v>
      </c>
      <c r="C176" s="40" t="s">
        <v>439</v>
      </c>
      <c r="D176" s="40" t="s">
        <v>115</v>
      </c>
      <c r="E176" s="40" t="s">
        <v>115</v>
      </c>
      <c r="F176" s="40" t="s">
        <v>452</v>
      </c>
      <c r="G176" s="48" t="s">
        <v>337</v>
      </c>
      <c r="H176" s="40" t="s">
        <v>26</v>
      </c>
      <c r="I176" s="40" t="s">
        <v>453</v>
      </c>
      <c r="J176" s="40"/>
      <c r="K176" s="40" t="s">
        <v>454</v>
      </c>
      <c r="L176" s="40" t="s">
        <v>27</v>
      </c>
      <c r="M176" s="40">
        <v>768745682</v>
      </c>
      <c r="N176" s="41" t="s">
        <v>455</v>
      </c>
      <c r="O176" s="40" t="s">
        <v>28</v>
      </c>
      <c r="P176" s="43" t="s">
        <v>89</v>
      </c>
      <c r="Q176" s="43"/>
      <c r="R176" s="40"/>
      <c r="S176" s="40"/>
      <c r="T176" s="44" t="s">
        <v>47</v>
      </c>
      <c r="U176" s="45"/>
      <c r="V176" s="45"/>
      <c r="W176" s="45"/>
      <c r="X176" s="45">
        <v>62365</v>
      </c>
      <c r="Y176" s="40"/>
      <c r="Z176" s="20"/>
      <c r="AA176" s="20"/>
    </row>
    <row r="177" spans="1:27" x14ac:dyDescent="0.25">
      <c r="A177" s="40" t="s">
        <v>451</v>
      </c>
      <c r="B177" s="40" t="s">
        <v>25</v>
      </c>
      <c r="C177" s="40" t="s">
        <v>439</v>
      </c>
      <c r="D177" s="40" t="s">
        <v>115</v>
      </c>
      <c r="E177" s="40" t="s">
        <v>115</v>
      </c>
      <c r="F177" s="40" t="s">
        <v>452</v>
      </c>
      <c r="G177" s="48" t="s">
        <v>337</v>
      </c>
      <c r="H177" s="40" t="s">
        <v>26</v>
      </c>
      <c r="I177" s="40" t="s">
        <v>453</v>
      </c>
      <c r="J177" s="40"/>
      <c r="K177" s="40" t="s">
        <v>454</v>
      </c>
      <c r="L177" s="40" t="s">
        <v>27</v>
      </c>
      <c r="M177" s="40">
        <v>768745682</v>
      </c>
      <c r="N177" s="41" t="s">
        <v>455</v>
      </c>
      <c r="O177" s="40" t="s">
        <v>28</v>
      </c>
      <c r="P177" s="43" t="s">
        <v>89</v>
      </c>
      <c r="Q177" s="43"/>
      <c r="R177" s="40"/>
      <c r="S177" s="40"/>
      <c r="T177" s="44" t="s">
        <v>92</v>
      </c>
      <c r="U177" s="45"/>
      <c r="V177" s="45"/>
      <c r="W177" s="45"/>
      <c r="X177" s="45">
        <v>264000</v>
      </c>
      <c r="Y177" s="40"/>
      <c r="Z177" s="20"/>
      <c r="AA177" s="20"/>
    </row>
    <row r="178" spans="1:27" x14ac:dyDescent="0.25">
      <c r="A178" s="40" t="s">
        <v>451</v>
      </c>
      <c r="B178" s="40" t="s">
        <v>25</v>
      </c>
      <c r="C178" s="40" t="s">
        <v>439</v>
      </c>
      <c r="D178" s="40" t="s">
        <v>115</v>
      </c>
      <c r="E178" s="40" t="s">
        <v>115</v>
      </c>
      <c r="F178" s="40" t="s">
        <v>452</v>
      </c>
      <c r="G178" s="48" t="s">
        <v>337</v>
      </c>
      <c r="H178" s="40" t="s">
        <v>26</v>
      </c>
      <c r="I178" s="40" t="s">
        <v>453</v>
      </c>
      <c r="J178" s="40"/>
      <c r="K178" s="40" t="s">
        <v>454</v>
      </c>
      <c r="L178" s="40" t="s">
        <v>27</v>
      </c>
      <c r="M178" s="40">
        <v>768745682</v>
      </c>
      <c r="N178" s="41" t="s">
        <v>455</v>
      </c>
      <c r="O178" s="40" t="s">
        <v>30</v>
      </c>
      <c r="P178" s="43"/>
      <c r="Q178" s="43"/>
      <c r="R178" s="40" t="s">
        <v>31</v>
      </c>
      <c r="S178" s="40" t="s">
        <v>93</v>
      </c>
      <c r="T178" s="44"/>
      <c r="U178" s="45"/>
      <c r="V178" s="45"/>
      <c r="W178" s="45"/>
      <c r="X178" s="45">
        <v>750080</v>
      </c>
      <c r="Y178" s="40"/>
      <c r="Z178" s="20"/>
      <c r="AA178" s="20"/>
    </row>
    <row r="179" spans="1:27" x14ac:dyDescent="0.25">
      <c r="A179" s="40" t="s">
        <v>451</v>
      </c>
      <c r="B179" s="40" t="s">
        <v>25</v>
      </c>
      <c r="C179" s="40" t="s">
        <v>439</v>
      </c>
      <c r="D179" s="40" t="s">
        <v>115</v>
      </c>
      <c r="E179" s="40" t="s">
        <v>115</v>
      </c>
      <c r="F179" s="40" t="s">
        <v>452</v>
      </c>
      <c r="G179" s="48" t="s">
        <v>337</v>
      </c>
      <c r="H179" s="40" t="s">
        <v>26</v>
      </c>
      <c r="I179" s="40" t="s">
        <v>453</v>
      </c>
      <c r="J179" s="40"/>
      <c r="K179" s="40" t="s">
        <v>454</v>
      </c>
      <c r="L179" s="40" t="s">
        <v>27</v>
      </c>
      <c r="M179" s="40">
        <v>768745682</v>
      </c>
      <c r="N179" s="41" t="s">
        <v>455</v>
      </c>
      <c r="O179" s="40" t="s">
        <v>30</v>
      </c>
      <c r="P179" s="43"/>
      <c r="Q179" s="43"/>
      <c r="R179" s="40" t="s">
        <v>31</v>
      </c>
      <c r="S179" s="40" t="s">
        <v>56</v>
      </c>
      <c r="T179" s="44"/>
      <c r="U179" s="45"/>
      <c r="V179" s="45"/>
      <c r="W179" s="45"/>
      <c r="X179" s="45">
        <v>201100</v>
      </c>
      <c r="Y179" s="40"/>
      <c r="Z179" s="20"/>
      <c r="AA179" s="20"/>
    </row>
    <row r="180" spans="1:27" x14ac:dyDescent="0.25">
      <c r="A180" s="40" t="s">
        <v>451</v>
      </c>
      <c r="B180" s="40" t="s">
        <v>25</v>
      </c>
      <c r="C180" s="40" t="s">
        <v>439</v>
      </c>
      <c r="D180" s="40" t="s">
        <v>115</v>
      </c>
      <c r="E180" s="40" t="s">
        <v>115</v>
      </c>
      <c r="F180" s="40" t="s">
        <v>452</v>
      </c>
      <c r="G180" s="48" t="s">
        <v>337</v>
      </c>
      <c r="H180" s="40" t="s">
        <v>26</v>
      </c>
      <c r="I180" s="40" t="s">
        <v>453</v>
      </c>
      <c r="J180" s="40"/>
      <c r="K180" s="40" t="s">
        <v>454</v>
      </c>
      <c r="L180" s="40" t="s">
        <v>27</v>
      </c>
      <c r="M180" s="40">
        <v>768745682</v>
      </c>
      <c r="N180" s="41" t="s">
        <v>455</v>
      </c>
      <c r="O180" s="40" t="s">
        <v>30</v>
      </c>
      <c r="P180" s="43"/>
      <c r="Q180" s="43"/>
      <c r="R180" s="40" t="s">
        <v>31</v>
      </c>
      <c r="S180" s="40" t="s">
        <v>57</v>
      </c>
      <c r="T180" s="44"/>
      <c r="U180" s="45"/>
      <c r="V180" s="45"/>
      <c r="W180" s="45"/>
      <c r="X180" s="45">
        <v>550130</v>
      </c>
      <c r="Y180" s="40"/>
      <c r="Z180" s="20"/>
      <c r="AA180" s="20"/>
    </row>
    <row r="181" spans="1:27" x14ac:dyDescent="0.25">
      <c r="A181" s="40" t="s">
        <v>451</v>
      </c>
      <c r="B181" s="40" t="s">
        <v>25</v>
      </c>
      <c r="C181" s="40" t="s">
        <v>439</v>
      </c>
      <c r="D181" s="40" t="s">
        <v>115</v>
      </c>
      <c r="E181" s="40" t="s">
        <v>115</v>
      </c>
      <c r="F181" s="40" t="s">
        <v>452</v>
      </c>
      <c r="G181" s="48" t="s">
        <v>337</v>
      </c>
      <c r="H181" s="40" t="s">
        <v>26</v>
      </c>
      <c r="I181" s="40" t="s">
        <v>453</v>
      </c>
      <c r="J181" s="40"/>
      <c r="K181" s="40" t="s">
        <v>454</v>
      </c>
      <c r="L181" s="40" t="s">
        <v>27</v>
      </c>
      <c r="M181" s="40">
        <v>768745682</v>
      </c>
      <c r="N181" s="41" t="s">
        <v>455</v>
      </c>
      <c r="O181" s="40" t="s">
        <v>30</v>
      </c>
      <c r="P181" s="43"/>
      <c r="Q181" s="43"/>
      <c r="R181" s="40" t="s">
        <v>31</v>
      </c>
      <c r="S181" s="40" t="s">
        <v>58</v>
      </c>
      <c r="T181" s="44"/>
      <c r="U181" s="45"/>
      <c r="V181" s="45"/>
      <c r="W181" s="45"/>
      <c r="X181" s="45">
        <v>55000</v>
      </c>
      <c r="Y181" s="40"/>
      <c r="Z181" s="20"/>
      <c r="AA181" s="20"/>
    </row>
    <row r="182" spans="1:27" x14ac:dyDescent="0.25">
      <c r="A182" s="40" t="s">
        <v>451</v>
      </c>
      <c r="B182" s="40" t="s">
        <v>25</v>
      </c>
      <c r="C182" s="40" t="s">
        <v>439</v>
      </c>
      <c r="D182" s="40" t="s">
        <v>115</v>
      </c>
      <c r="E182" s="40" t="s">
        <v>115</v>
      </c>
      <c r="F182" s="40" t="s">
        <v>452</v>
      </c>
      <c r="G182" s="48" t="s">
        <v>337</v>
      </c>
      <c r="H182" s="40" t="s">
        <v>26</v>
      </c>
      <c r="I182" s="40" t="s">
        <v>453</v>
      </c>
      <c r="J182" s="40"/>
      <c r="K182" s="40" t="s">
        <v>454</v>
      </c>
      <c r="L182" s="40" t="s">
        <v>27</v>
      </c>
      <c r="M182" s="40">
        <v>768745682</v>
      </c>
      <c r="N182" s="41" t="s">
        <v>455</v>
      </c>
      <c r="O182" s="40" t="s">
        <v>30</v>
      </c>
      <c r="P182" s="43"/>
      <c r="Q182" s="43"/>
      <c r="R182" s="40" t="s">
        <v>32</v>
      </c>
      <c r="S182" s="40" t="s">
        <v>95</v>
      </c>
      <c r="T182" s="44"/>
      <c r="U182" s="45"/>
      <c r="V182" s="45"/>
      <c r="W182" s="45"/>
      <c r="X182" s="45">
        <v>400000</v>
      </c>
      <c r="Y182" s="40"/>
      <c r="Z182" s="20"/>
      <c r="AA182" s="20"/>
    </row>
    <row r="183" spans="1:27" x14ac:dyDescent="0.25">
      <c r="A183" s="40" t="s">
        <v>475</v>
      </c>
      <c r="B183" s="40" t="s">
        <v>25</v>
      </c>
      <c r="C183" s="40" t="s">
        <v>476</v>
      </c>
      <c r="D183" s="40" t="s">
        <v>115</v>
      </c>
      <c r="E183" s="40" t="s">
        <v>477</v>
      </c>
      <c r="F183" s="40" t="s">
        <v>478</v>
      </c>
      <c r="G183" s="48" t="s">
        <v>337</v>
      </c>
      <c r="H183" s="40" t="s">
        <v>26</v>
      </c>
      <c r="I183" s="40" t="s">
        <v>478</v>
      </c>
      <c r="J183" s="40"/>
      <c r="K183" s="40" t="s">
        <v>479</v>
      </c>
      <c r="L183" s="40" t="s">
        <v>27</v>
      </c>
      <c r="M183" s="40">
        <v>775250041</v>
      </c>
      <c r="N183" s="41" t="s">
        <v>499</v>
      </c>
      <c r="O183" s="40" t="s">
        <v>28</v>
      </c>
      <c r="P183" s="43" t="s">
        <v>89</v>
      </c>
      <c r="Q183" s="43"/>
      <c r="R183" s="40"/>
      <c r="S183" s="40"/>
      <c r="T183" s="44"/>
      <c r="U183" s="45">
        <v>13355970</v>
      </c>
      <c r="V183" s="45">
        <v>9339000</v>
      </c>
      <c r="W183" s="45">
        <v>10788000</v>
      </c>
      <c r="X183" s="45">
        <v>12698600</v>
      </c>
      <c r="Y183" s="40"/>
      <c r="Z183" s="20"/>
      <c r="AA183" s="20"/>
    </row>
    <row r="184" spans="1:27" x14ac:dyDescent="0.25">
      <c r="A184" s="40" t="s">
        <v>475</v>
      </c>
      <c r="B184" s="40" t="s">
        <v>25</v>
      </c>
      <c r="C184" s="40" t="s">
        <v>476</v>
      </c>
      <c r="D184" s="40" t="s">
        <v>115</v>
      </c>
      <c r="E184" s="40" t="s">
        <v>477</v>
      </c>
      <c r="F184" s="40" t="s">
        <v>478</v>
      </c>
      <c r="G184" s="48" t="s">
        <v>337</v>
      </c>
      <c r="H184" s="40" t="s">
        <v>26</v>
      </c>
      <c r="I184" s="40" t="s">
        <v>478</v>
      </c>
      <c r="J184" s="40"/>
      <c r="K184" s="40" t="s">
        <v>479</v>
      </c>
      <c r="L184" s="40" t="s">
        <v>27</v>
      </c>
      <c r="M184" s="40">
        <v>775250041</v>
      </c>
      <c r="N184" s="41" t="s">
        <v>499</v>
      </c>
      <c r="O184" s="40" t="s">
        <v>28</v>
      </c>
      <c r="P184" s="43" t="s">
        <v>29</v>
      </c>
      <c r="Q184" s="43"/>
      <c r="R184" s="40"/>
      <c r="S184" s="40"/>
      <c r="T184" s="44"/>
      <c r="U184" s="45">
        <v>500000</v>
      </c>
      <c r="V184" s="45">
        <v>500680</v>
      </c>
      <c r="W184" s="45">
        <v>500000</v>
      </c>
      <c r="X184" s="45">
        <v>500000</v>
      </c>
      <c r="Y184" s="40"/>
      <c r="Z184" s="20"/>
      <c r="AA184" s="20"/>
    </row>
    <row r="185" spans="1:27" x14ac:dyDescent="0.25">
      <c r="A185" s="40" t="s">
        <v>475</v>
      </c>
      <c r="B185" s="40" t="s">
        <v>25</v>
      </c>
      <c r="C185" s="40" t="s">
        <v>476</v>
      </c>
      <c r="D185" s="40" t="s">
        <v>115</v>
      </c>
      <c r="E185" s="40" t="s">
        <v>477</v>
      </c>
      <c r="F185" s="40" t="s">
        <v>478</v>
      </c>
      <c r="G185" s="48" t="s">
        <v>337</v>
      </c>
      <c r="H185" s="40" t="s">
        <v>26</v>
      </c>
      <c r="I185" s="40" t="s">
        <v>478</v>
      </c>
      <c r="J185" s="40"/>
      <c r="K185" s="40" t="s">
        <v>479</v>
      </c>
      <c r="L185" s="40" t="s">
        <v>27</v>
      </c>
      <c r="M185" s="40">
        <v>775250041</v>
      </c>
      <c r="N185" s="41" t="s">
        <v>499</v>
      </c>
      <c r="O185" s="40"/>
      <c r="P185" s="43" t="s">
        <v>236</v>
      </c>
      <c r="Q185" s="43"/>
      <c r="R185" s="40"/>
      <c r="S185" s="40"/>
      <c r="T185" s="44"/>
      <c r="U185" s="45"/>
      <c r="V185" s="45">
        <v>950000</v>
      </c>
      <c r="W185" s="45"/>
      <c r="X185" s="45"/>
      <c r="Y185" s="40"/>
      <c r="Z185" s="20"/>
      <c r="AA185" s="20"/>
    </row>
    <row r="186" spans="1:27" x14ac:dyDescent="0.25">
      <c r="A186" s="40" t="s">
        <v>475</v>
      </c>
      <c r="B186" s="40" t="s">
        <v>25</v>
      </c>
      <c r="C186" s="40" t="s">
        <v>476</v>
      </c>
      <c r="D186" s="40" t="s">
        <v>115</v>
      </c>
      <c r="E186" s="40" t="s">
        <v>477</v>
      </c>
      <c r="F186" s="40" t="s">
        <v>478</v>
      </c>
      <c r="G186" s="48" t="s">
        <v>337</v>
      </c>
      <c r="H186" s="40" t="s">
        <v>26</v>
      </c>
      <c r="I186" s="40" t="s">
        <v>478</v>
      </c>
      <c r="J186" s="40"/>
      <c r="K186" s="40" t="s">
        <v>479</v>
      </c>
      <c r="L186" s="40" t="s">
        <v>27</v>
      </c>
      <c r="M186" s="40">
        <v>775250041</v>
      </c>
      <c r="N186" s="41" t="s">
        <v>499</v>
      </c>
      <c r="O186" s="40" t="s">
        <v>28</v>
      </c>
      <c r="P186" s="43" t="s">
        <v>480</v>
      </c>
      <c r="Q186" s="43"/>
      <c r="R186" s="40"/>
      <c r="S186" s="40"/>
      <c r="T186" s="44"/>
      <c r="U186" s="45">
        <v>820800</v>
      </c>
      <c r="V186" s="45"/>
      <c r="W186" s="45">
        <v>1200000</v>
      </c>
      <c r="X186" s="45"/>
      <c r="Y186" s="40"/>
      <c r="Z186" s="20"/>
      <c r="AA186" s="20"/>
    </row>
    <row r="187" spans="1:27" x14ac:dyDescent="0.25">
      <c r="A187" s="40" t="s">
        <v>475</v>
      </c>
      <c r="B187" s="40" t="s">
        <v>25</v>
      </c>
      <c r="C187" s="40" t="s">
        <v>476</v>
      </c>
      <c r="D187" s="40" t="s">
        <v>115</v>
      </c>
      <c r="E187" s="40" t="s">
        <v>477</v>
      </c>
      <c r="F187" s="40" t="s">
        <v>478</v>
      </c>
      <c r="G187" s="48" t="s">
        <v>337</v>
      </c>
      <c r="H187" s="40" t="s">
        <v>26</v>
      </c>
      <c r="I187" s="40" t="s">
        <v>478</v>
      </c>
      <c r="J187" s="40"/>
      <c r="K187" s="40" t="s">
        <v>479</v>
      </c>
      <c r="L187" s="40" t="s">
        <v>27</v>
      </c>
      <c r="M187" s="40">
        <v>775250041</v>
      </c>
      <c r="N187" s="41" t="s">
        <v>499</v>
      </c>
      <c r="O187" s="40" t="s">
        <v>28</v>
      </c>
      <c r="P187" s="43" t="s">
        <v>520</v>
      </c>
      <c r="Q187" s="43" t="s">
        <v>521</v>
      </c>
      <c r="R187" s="40"/>
      <c r="S187" s="40"/>
      <c r="T187" s="44"/>
      <c r="U187" s="45">
        <v>750000</v>
      </c>
      <c r="V187" s="45"/>
      <c r="W187" s="45">
        <v>82500</v>
      </c>
      <c r="X187" s="45"/>
      <c r="Y187" s="40"/>
      <c r="Z187" s="20"/>
      <c r="AA187" s="20"/>
    </row>
    <row r="188" spans="1:27" x14ac:dyDescent="0.25">
      <c r="A188" s="40" t="s">
        <v>475</v>
      </c>
      <c r="B188" s="40" t="s">
        <v>25</v>
      </c>
      <c r="C188" s="40" t="s">
        <v>476</v>
      </c>
      <c r="D188" s="40" t="s">
        <v>115</v>
      </c>
      <c r="E188" s="40" t="s">
        <v>477</v>
      </c>
      <c r="F188" s="40" t="s">
        <v>478</v>
      </c>
      <c r="G188" s="48" t="s">
        <v>337</v>
      </c>
      <c r="H188" s="40" t="s">
        <v>26</v>
      </c>
      <c r="I188" s="40" t="s">
        <v>478</v>
      </c>
      <c r="J188" s="40"/>
      <c r="K188" s="40" t="s">
        <v>479</v>
      </c>
      <c r="L188" s="40" t="s">
        <v>27</v>
      </c>
      <c r="M188" s="40">
        <v>775250041</v>
      </c>
      <c r="N188" s="41" t="s">
        <v>499</v>
      </c>
      <c r="O188" s="40" t="s">
        <v>28</v>
      </c>
      <c r="P188" s="43" t="s">
        <v>481</v>
      </c>
      <c r="Q188" s="43" t="s">
        <v>521</v>
      </c>
      <c r="R188" s="40"/>
      <c r="S188" s="40"/>
      <c r="T188" s="44"/>
      <c r="U188" s="45">
        <v>3650000</v>
      </c>
      <c r="V188" s="45">
        <v>1200000</v>
      </c>
      <c r="W188" s="45"/>
      <c r="X188" s="45">
        <v>86000</v>
      </c>
      <c r="Y188" s="40"/>
      <c r="Z188" s="20"/>
      <c r="AA188" s="20"/>
    </row>
    <row r="189" spans="1:27" x14ac:dyDescent="0.25">
      <c r="A189" s="40" t="s">
        <v>475</v>
      </c>
      <c r="B189" s="40" t="s">
        <v>25</v>
      </c>
      <c r="C189" s="40" t="s">
        <v>476</v>
      </c>
      <c r="D189" s="40" t="s">
        <v>115</v>
      </c>
      <c r="E189" s="40" t="s">
        <v>477</v>
      </c>
      <c r="F189" s="40" t="s">
        <v>478</v>
      </c>
      <c r="G189" s="48" t="s">
        <v>337</v>
      </c>
      <c r="H189" s="40" t="s">
        <v>26</v>
      </c>
      <c r="I189" s="40" t="s">
        <v>478</v>
      </c>
      <c r="J189" s="40"/>
      <c r="K189" s="40" t="s">
        <v>479</v>
      </c>
      <c r="L189" s="40" t="s">
        <v>27</v>
      </c>
      <c r="M189" s="40">
        <v>775250041</v>
      </c>
      <c r="N189" s="41" t="s">
        <v>499</v>
      </c>
      <c r="O189" s="40" t="s">
        <v>28</v>
      </c>
      <c r="P189" s="43" t="s">
        <v>480</v>
      </c>
      <c r="Q189" s="43" t="s">
        <v>333</v>
      </c>
      <c r="R189" s="40"/>
      <c r="S189" s="40"/>
      <c r="T189" s="44"/>
      <c r="U189" s="45">
        <v>820000</v>
      </c>
      <c r="V189" s="45"/>
      <c r="W189" s="45">
        <v>150000</v>
      </c>
      <c r="X189" s="45"/>
      <c r="Y189" s="40"/>
      <c r="Z189" s="20"/>
      <c r="AA189" s="20"/>
    </row>
    <row r="190" spans="1:27" x14ac:dyDescent="0.25">
      <c r="A190" s="40" t="s">
        <v>475</v>
      </c>
      <c r="B190" s="40" t="s">
        <v>25</v>
      </c>
      <c r="C190" s="40" t="s">
        <v>476</v>
      </c>
      <c r="D190" s="40" t="s">
        <v>115</v>
      </c>
      <c r="E190" s="40" t="s">
        <v>477</v>
      </c>
      <c r="F190" s="40" t="s">
        <v>478</v>
      </c>
      <c r="G190" s="48" t="s">
        <v>337</v>
      </c>
      <c r="H190" s="40" t="s">
        <v>26</v>
      </c>
      <c r="I190" s="40" t="s">
        <v>478</v>
      </c>
      <c r="J190" s="40"/>
      <c r="K190" s="40" t="s">
        <v>479</v>
      </c>
      <c r="L190" s="40" t="s">
        <v>27</v>
      </c>
      <c r="M190" s="40">
        <v>775250041</v>
      </c>
      <c r="N190" s="41" t="s">
        <v>499</v>
      </c>
      <c r="O190" s="40" t="s">
        <v>28</v>
      </c>
      <c r="P190" s="43" t="s">
        <v>480</v>
      </c>
      <c r="Q190" s="43" t="s">
        <v>482</v>
      </c>
      <c r="R190" s="40"/>
      <c r="S190" s="40"/>
      <c r="T190" s="44"/>
      <c r="U190" s="45"/>
      <c r="V190" s="45"/>
      <c r="W190" s="45"/>
      <c r="X190" s="45">
        <v>490550</v>
      </c>
      <c r="Y190" s="40"/>
      <c r="Z190" s="20"/>
      <c r="AA190" s="20"/>
    </row>
    <row r="191" spans="1:27" x14ac:dyDescent="0.25">
      <c r="A191" s="40" t="s">
        <v>475</v>
      </c>
      <c r="B191" s="40" t="s">
        <v>25</v>
      </c>
      <c r="C191" s="40" t="s">
        <v>476</v>
      </c>
      <c r="D191" s="40" t="s">
        <v>115</v>
      </c>
      <c r="E191" s="40" t="s">
        <v>477</v>
      </c>
      <c r="F191" s="40" t="s">
        <v>478</v>
      </c>
      <c r="G191" s="48" t="s">
        <v>337</v>
      </c>
      <c r="H191" s="40" t="s">
        <v>26</v>
      </c>
      <c r="I191" s="40" t="s">
        <v>478</v>
      </c>
      <c r="J191" s="40"/>
      <c r="K191" s="40" t="s">
        <v>479</v>
      </c>
      <c r="L191" s="40" t="s">
        <v>27</v>
      </c>
      <c r="M191" s="40">
        <v>775250041</v>
      </c>
      <c r="N191" s="41" t="s">
        <v>499</v>
      </c>
      <c r="O191" s="40"/>
      <c r="P191" s="43" t="s">
        <v>72</v>
      </c>
      <c r="Q191" s="43" t="s">
        <v>521</v>
      </c>
      <c r="R191" s="40"/>
      <c r="S191" s="40"/>
      <c r="T191" s="44"/>
      <c r="U191" s="45"/>
      <c r="V191" s="45"/>
      <c r="W191" s="45">
        <v>36000</v>
      </c>
      <c r="X191" s="45"/>
      <c r="Y191" s="40"/>
      <c r="Z191" s="20"/>
      <c r="AA191" s="20"/>
    </row>
    <row r="192" spans="1:27" x14ac:dyDescent="0.25">
      <c r="A192" s="40" t="s">
        <v>475</v>
      </c>
      <c r="B192" s="40" t="s">
        <v>25</v>
      </c>
      <c r="C192" s="40" t="s">
        <v>476</v>
      </c>
      <c r="D192" s="40" t="s">
        <v>115</v>
      </c>
      <c r="E192" s="40" t="s">
        <v>477</v>
      </c>
      <c r="F192" s="40" t="s">
        <v>478</v>
      </c>
      <c r="G192" s="48" t="s">
        <v>337</v>
      </c>
      <c r="H192" s="40" t="s">
        <v>26</v>
      </c>
      <c r="I192" s="40" t="s">
        <v>478</v>
      </c>
      <c r="J192" s="40"/>
      <c r="K192" s="40" t="s">
        <v>479</v>
      </c>
      <c r="L192" s="40" t="s">
        <v>27</v>
      </c>
      <c r="M192" s="40">
        <v>775250041</v>
      </c>
      <c r="N192" s="41" t="s">
        <v>499</v>
      </c>
      <c r="O192" s="40" t="s">
        <v>28</v>
      </c>
      <c r="P192" s="43" t="s">
        <v>89</v>
      </c>
      <c r="Q192" s="43"/>
      <c r="R192" s="40"/>
      <c r="S192" s="40"/>
      <c r="T192" s="44" t="s">
        <v>121</v>
      </c>
      <c r="U192" s="45">
        <v>13254180</v>
      </c>
      <c r="V192" s="45">
        <v>8650500</v>
      </c>
      <c r="W192" s="45">
        <v>9907500</v>
      </c>
      <c r="X192" s="45">
        <v>12698000</v>
      </c>
      <c r="Y192" s="40"/>
      <c r="Z192" s="20"/>
      <c r="AA192" s="20"/>
    </row>
    <row r="193" spans="1:27" x14ac:dyDescent="0.25">
      <c r="A193" s="40" t="s">
        <v>475</v>
      </c>
      <c r="B193" s="40" t="s">
        <v>25</v>
      </c>
      <c r="C193" s="40" t="s">
        <v>476</v>
      </c>
      <c r="D193" s="40" t="s">
        <v>115</v>
      </c>
      <c r="E193" s="40" t="s">
        <v>477</v>
      </c>
      <c r="F193" s="40" t="s">
        <v>478</v>
      </c>
      <c r="G193" s="48" t="s">
        <v>337</v>
      </c>
      <c r="H193" s="40" t="s">
        <v>26</v>
      </c>
      <c r="I193" s="40" t="s">
        <v>478</v>
      </c>
      <c r="J193" s="40"/>
      <c r="K193" s="40" t="s">
        <v>479</v>
      </c>
      <c r="L193" s="40" t="s">
        <v>27</v>
      </c>
      <c r="M193" s="40">
        <v>775250041</v>
      </c>
      <c r="N193" s="41" t="s">
        <v>499</v>
      </c>
      <c r="O193" s="40" t="s">
        <v>28</v>
      </c>
      <c r="P193" s="43" t="s">
        <v>89</v>
      </c>
      <c r="Q193" s="43"/>
      <c r="R193" s="40"/>
      <c r="S193" s="40"/>
      <c r="T193" s="44" t="s">
        <v>47</v>
      </c>
      <c r="U193" s="45">
        <v>101790</v>
      </c>
      <c r="V193" s="45">
        <v>560500</v>
      </c>
      <c r="W193" s="45">
        <v>808500</v>
      </c>
      <c r="X193" s="45"/>
      <c r="Y193" s="40"/>
      <c r="Z193" s="20"/>
      <c r="AA193" s="20"/>
    </row>
    <row r="194" spans="1:27" x14ac:dyDescent="0.25">
      <c r="A194" s="40" t="s">
        <v>475</v>
      </c>
      <c r="B194" s="40" t="s">
        <v>25</v>
      </c>
      <c r="C194" s="40" t="s">
        <v>476</v>
      </c>
      <c r="D194" s="40" t="s">
        <v>115</v>
      </c>
      <c r="E194" s="40" t="s">
        <v>477</v>
      </c>
      <c r="F194" s="40" t="s">
        <v>478</v>
      </c>
      <c r="G194" s="48" t="s">
        <v>337</v>
      </c>
      <c r="H194" s="40" t="s">
        <v>26</v>
      </c>
      <c r="I194" s="40" t="s">
        <v>478</v>
      </c>
      <c r="J194" s="40"/>
      <c r="K194" s="40" t="s">
        <v>479</v>
      </c>
      <c r="L194" s="40" t="s">
        <v>27</v>
      </c>
      <c r="M194" s="40">
        <v>775250041</v>
      </c>
      <c r="N194" s="41" t="s">
        <v>499</v>
      </c>
      <c r="O194" s="40" t="s">
        <v>28</v>
      </c>
      <c r="P194" s="43" t="s">
        <v>89</v>
      </c>
      <c r="Q194" s="43"/>
      <c r="R194" s="40"/>
      <c r="S194" s="40"/>
      <c r="T194" s="44" t="s">
        <v>92</v>
      </c>
      <c r="U194" s="45"/>
      <c r="V194" s="45">
        <v>128000</v>
      </c>
      <c r="W194" s="45">
        <v>72000</v>
      </c>
      <c r="X194" s="45"/>
      <c r="Y194" s="40"/>
      <c r="Z194" s="20"/>
      <c r="AA194" s="20"/>
    </row>
    <row r="195" spans="1:27" x14ac:dyDescent="0.25">
      <c r="A195" s="40" t="s">
        <v>475</v>
      </c>
      <c r="B195" s="40" t="s">
        <v>25</v>
      </c>
      <c r="C195" s="40" t="s">
        <v>476</v>
      </c>
      <c r="D195" s="40" t="s">
        <v>115</v>
      </c>
      <c r="E195" s="40" t="s">
        <v>477</v>
      </c>
      <c r="F195" s="40" t="s">
        <v>478</v>
      </c>
      <c r="G195" s="48" t="s">
        <v>337</v>
      </c>
      <c r="H195" s="40" t="s">
        <v>26</v>
      </c>
      <c r="I195" s="40" t="s">
        <v>478</v>
      </c>
      <c r="J195" s="40"/>
      <c r="K195" s="40" t="s">
        <v>479</v>
      </c>
      <c r="L195" s="40" t="s">
        <v>27</v>
      </c>
      <c r="M195" s="40">
        <v>775250041</v>
      </c>
      <c r="N195" s="41" t="s">
        <v>499</v>
      </c>
      <c r="O195" s="40" t="s">
        <v>30</v>
      </c>
      <c r="P195" s="43" t="s">
        <v>33</v>
      </c>
      <c r="Q195" s="43"/>
      <c r="R195" s="40" t="s">
        <v>522</v>
      </c>
      <c r="S195" s="40"/>
      <c r="T195" s="44"/>
      <c r="U195" s="45"/>
      <c r="V195" s="45"/>
      <c r="W195" s="45">
        <v>150000</v>
      </c>
      <c r="X195" s="45"/>
      <c r="Y195" s="40"/>
      <c r="Z195" s="20"/>
      <c r="AA195" s="20"/>
    </row>
    <row r="196" spans="1:27" x14ac:dyDescent="0.25">
      <c r="A196" s="40" t="s">
        <v>475</v>
      </c>
      <c r="B196" s="40" t="s">
        <v>25</v>
      </c>
      <c r="C196" s="40" t="s">
        <v>476</v>
      </c>
      <c r="D196" s="40" t="s">
        <v>115</v>
      </c>
      <c r="E196" s="40" t="s">
        <v>477</v>
      </c>
      <c r="F196" s="40" t="s">
        <v>478</v>
      </c>
      <c r="G196" s="48" t="s">
        <v>337</v>
      </c>
      <c r="H196" s="40" t="s">
        <v>26</v>
      </c>
      <c r="I196" s="40" t="s">
        <v>478</v>
      </c>
      <c r="J196" s="40"/>
      <c r="K196" s="40" t="s">
        <v>479</v>
      </c>
      <c r="L196" s="40" t="s">
        <v>27</v>
      </c>
      <c r="M196" s="40">
        <v>775250041</v>
      </c>
      <c r="N196" s="41" t="s">
        <v>499</v>
      </c>
      <c r="O196" s="40" t="s">
        <v>30</v>
      </c>
      <c r="P196" s="43"/>
      <c r="Q196" s="43"/>
      <c r="R196" s="40" t="s">
        <v>31</v>
      </c>
      <c r="S196" s="40" t="s">
        <v>483</v>
      </c>
      <c r="T196" s="44"/>
      <c r="U196" s="45">
        <v>2520000</v>
      </c>
      <c r="V196" s="45">
        <v>1380000</v>
      </c>
      <c r="W196" s="45">
        <v>1380000</v>
      </c>
      <c r="X196" s="45">
        <v>1620000</v>
      </c>
      <c r="Y196" s="40"/>
      <c r="Z196" s="20"/>
      <c r="AA196" s="20"/>
    </row>
    <row r="197" spans="1:27" x14ac:dyDescent="0.25">
      <c r="A197" s="40" t="s">
        <v>475</v>
      </c>
      <c r="B197" s="40" t="s">
        <v>25</v>
      </c>
      <c r="C197" s="40" t="s">
        <v>476</v>
      </c>
      <c r="D197" s="40" t="s">
        <v>115</v>
      </c>
      <c r="E197" s="40" t="s">
        <v>477</v>
      </c>
      <c r="F197" s="40" t="s">
        <v>478</v>
      </c>
      <c r="G197" s="48" t="s">
        <v>337</v>
      </c>
      <c r="H197" s="40" t="s">
        <v>26</v>
      </c>
      <c r="I197" s="40" t="s">
        <v>478</v>
      </c>
      <c r="J197" s="40"/>
      <c r="K197" s="40" t="s">
        <v>479</v>
      </c>
      <c r="L197" s="40" t="s">
        <v>27</v>
      </c>
      <c r="M197" s="40">
        <v>775250041</v>
      </c>
      <c r="N197" s="41" t="s">
        <v>499</v>
      </c>
      <c r="O197" s="40" t="s">
        <v>30</v>
      </c>
      <c r="P197" s="43"/>
      <c r="Q197" s="43"/>
      <c r="R197" s="40" t="s">
        <v>31</v>
      </c>
      <c r="S197" s="40" t="s">
        <v>215</v>
      </c>
      <c r="T197" s="44"/>
      <c r="U197" s="45">
        <v>420000</v>
      </c>
      <c r="V197" s="45">
        <v>447600</v>
      </c>
      <c r="W197" s="45">
        <v>960000</v>
      </c>
      <c r="X197" s="45">
        <v>771600</v>
      </c>
      <c r="Y197" s="40"/>
      <c r="Z197" s="20"/>
      <c r="AA197" s="20"/>
    </row>
    <row r="198" spans="1:27" x14ac:dyDescent="0.25">
      <c r="A198" s="40" t="s">
        <v>475</v>
      </c>
      <c r="B198" s="40" t="s">
        <v>25</v>
      </c>
      <c r="C198" s="40" t="s">
        <v>476</v>
      </c>
      <c r="D198" s="40" t="s">
        <v>115</v>
      </c>
      <c r="E198" s="40" t="s">
        <v>477</v>
      </c>
      <c r="F198" s="40" t="s">
        <v>478</v>
      </c>
      <c r="G198" s="48" t="s">
        <v>337</v>
      </c>
      <c r="H198" s="40" t="s">
        <v>26</v>
      </c>
      <c r="I198" s="40" t="s">
        <v>478</v>
      </c>
      <c r="J198" s="40"/>
      <c r="K198" s="40" t="s">
        <v>479</v>
      </c>
      <c r="L198" s="40" t="s">
        <v>27</v>
      </c>
      <c r="M198" s="40">
        <v>775250041</v>
      </c>
      <c r="N198" s="41" t="s">
        <v>499</v>
      </c>
      <c r="O198" s="40" t="s">
        <v>30</v>
      </c>
      <c r="P198" s="43"/>
      <c r="Q198" s="43"/>
      <c r="R198" s="40" t="s">
        <v>31</v>
      </c>
      <c r="S198" s="40" t="s">
        <v>162</v>
      </c>
      <c r="T198" s="44"/>
      <c r="U198" s="45">
        <v>10779900</v>
      </c>
      <c r="V198" s="45">
        <v>7152864</v>
      </c>
      <c r="W198" s="45">
        <v>4317060</v>
      </c>
      <c r="X198" s="45">
        <v>7223580</v>
      </c>
      <c r="Y198" s="40"/>
      <c r="Z198" s="20"/>
      <c r="AA198" s="20"/>
    </row>
    <row r="199" spans="1:27" x14ac:dyDescent="0.25">
      <c r="A199" s="40" t="s">
        <v>475</v>
      </c>
      <c r="B199" s="40" t="s">
        <v>25</v>
      </c>
      <c r="C199" s="40" t="s">
        <v>476</v>
      </c>
      <c r="D199" s="40" t="s">
        <v>115</v>
      </c>
      <c r="E199" s="40" t="s">
        <v>477</v>
      </c>
      <c r="F199" s="40" t="s">
        <v>478</v>
      </c>
      <c r="G199" s="48" t="s">
        <v>337</v>
      </c>
      <c r="H199" s="40" t="s">
        <v>26</v>
      </c>
      <c r="I199" s="40" t="s">
        <v>478</v>
      </c>
      <c r="J199" s="40"/>
      <c r="K199" s="40" t="s">
        <v>479</v>
      </c>
      <c r="L199" s="40" t="s">
        <v>27</v>
      </c>
      <c r="M199" s="40">
        <v>775250041</v>
      </c>
      <c r="N199" s="41" t="s">
        <v>499</v>
      </c>
      <c r="O199" s="40" t="s">
        <v>30</v>
      </c>
      <c r="P199" s="43"/>
      <c r="Q199" s="43"/>
      <c r="R199" s="40" t="s">
        <v>31</v>
      </c>
      <c r="S199" s="40" t="s">
        <v>58</v>
      </c>
      <c r="T199" s="44"/>
      <c r="U199" s="45">
        <v>270000</v>
      </c>
      <c r="V199" s="45">
        <v>1900000</v>
      </c>
      <c r="W199" s="45">
        <v>1982200</v>
      </c>
      <c r="X199" s="45">
        <v>1160500</v>
      </c>
      <c r="Y199" s="40"/>
      <c r="Z199" s="20"/>
      <c r="AA199" s="20"/>
    </row>
    <row r="200" spans="1:27" x14ac:dyDescent="0.25">
      <c r="A200" s="40" t="s">
        <v>475</v>
      </c>
      <c r="B200" s="40" t="s">
        <v>25</v>
      </c>
      <c r="C200" s="40" t="s">
        <v>476</v>
      </c>
      <c r="D200" s="40" t="s">
        <v>115</v>
      </c>
      <c r="E200" s="40" t="s">
        <v>477</v>
      </c>
      <c r="F200" s="40" t="s">
        <v>478</v>
      </c>
      <c r="G200" s="48" t="s">
        <v>337</v>
      </c>
      <c r="H200" s="40" t="s">
        <v>26</v>
      </c>
      <c r="I200" s="40" t="s">
        <v>478</v>
      </c>
      <c r="J200" s="40"/>
      <c r="K200" s="40" t="s">
        <v>479</v>
      </c>
      <c r="L200" s="40" t="s">
        <v>27</v>
      </c>
      <c r="M200" s="40">
        <v>775250041</v>
      </c>
      <c r="N200" s="41" t="s">
        <v>499</v>
      </c>
      <c r="O200" s="40" t="s">
        <v>30</v>
      </c>
      <c r="P200" s="43"/>
      <c r="Q200" s="43"/>
      <c r="R200" s="40" t="s">
        <v>32</v>
      </c>
      <c r="S200" s="40" t="s">
        <v>95</v>
      </c>
      <c r="T200" s="44"/>
      <c r="U200" s="45">
        <v>180000</v>
      </c>
      <c r="V200" s="45">
        <v>1228400</v>
      </c>
      <c r="W200" s="45">
        <v>3290000</v>
      </c>
      <c r="X200" s="45">
        <v>1900000</v>
      </c>
      <c r="Y200" s="40"/>
      <c r="Z200" s="20"/>
      <c r="AA200" s="20"/>
    </row>
    <row r="201" spans="1:27" x14ac:dyDescent="0.25">
      <c r="A201" s="40" t="s">
        <v>475</v>
      </c>
      <c r="B201" s="40" t="s">
        <v>25</v>
      </c>
      <c r="C201" s="40" t="s">
        <v>476</v>
      </c>
      <c r="D201" s="40" t="s">
        <v>115</v>
      </c>
      <c r="E201" s="40" t="s">
        <v>477</v>
      </c>
      <c r="F201" s="40" t="s">
        <v>478</v>
      </c>
      <c r="G201" s="48" t="s">
        <v>337</v>
      </c>
      <c r="H201" s="40" t="s">
        <v>26</v>
      </c>
      <c r="I201" s="40" t="s">
        <v>478</v>
      </c>
      <c r="J201" s="40"/>
      <c r="K201" s="40" t="s">
        <v>479</v>
      </c>
      <c r="L201" s="40" t="s">
        <v>27</v>
      </c>
      <c r="M201" s="40">
        <v>775250041</v>
      </c>
      <c r="N201" s="41" t="s">
        <v>499</v>
      </c>
      <c r="O201" s="40" t="s">
        <v>30</v>
      </c>
      <c r="P201" s="43"/>
      <c r="Q201" s="43"/>
      <c r="R201" s="40" t="s">
        <v>32</v>
      </c>
      <c r="S201" s="40" t="s">
        <v>108</v>
      </c>
      <c r="T201" s="44"/>
      <c r="U201" s="45">
        <v>366000</v>
      </c>
      <c r="V201" s="45">
        <v>438000</v>
      </c>
      <c r="W201" s="45">
        <v>408000</v>
      </c>
      <c r="X201" s="45">
        <v>230000</v>
      </c>
      <c r="Y201" s="40"/>
      <c r="Z201" s="20"/>
      <c r="AA201" s="20"/>
    </row>
    <row r="202" spans="1:27" x14ac:dyDescent="0.25">
      <c r="A202" s="40" t="s">
        <v>475</v>
      </c>
      <c r="B202" s="40" t="s">
        <v>25</v>
      </c>
      <c r="C202" s="40" t="s">
        <v>476</v>
      </c>
      <c r="D202" s="40" t="s">
        <v>115</v>
      </c>
      <c r="E202" s="40" t="s">
        <v>477</v>
      </c>
      <c r="F202" s="40" t="s">
        <v>478</v>
      </c>
      <c r="G202" s="48" t="s">
        <v>337</v>
      </c>
      <c r="H202" s="40" t="s">
        <v>26</v>
      </c>
      <c r="I202" s="40" t="s">
        <v>478</v>
      </c>
      <c r="J202" s="40"/>
      <c r="K202" s="40" t="s">
        <v>479</v>
      </c>
      <c r="L202" s="40" t="s">
        <v>27</v>
      </c>
      <c r="M202" s="40">
        <v>775250041</v>
      </c>
      <c r="N202" s="41" t="s">
        <v>499</v>
      </c>
      <c r="O202" s="40"/>
      <c r="P202" s="43"/>
      <c r="Q202" s="43"/>
      <c r="R202" s="40" t="s">
        <v>32</v>
      </c>
      <c r="S202" s="40" t="s">
        <v>60</v>
      </c>
      <c r="T202" s="44"/>
      <c r="U202" s="45"/>
      <c r="V202" s="45"/>
      <c r="W202" s="45"/>
      <c r="X202" s="45">
        <v>6526000</v>
      </c>
      <c r="Y202" s="40"/>
      <c r="Z202" s="20"/>
      <c r="AA202" s="20"/>
    </row>
    <row r="203" spans="1:27" x14ac:dyDescent="0.25">
      <c r="A203" s="40" t="s">
        <v>475</v>
      </c>
      <c r="B203" s="40" t="s">
        <v>25</v>
      </c>
      <c r="C203" s="40" t="s">
        <v>476</v>
      </c>
      <c r="D203" s="40" t="s">
        <v>115</v>
      </c>
      <c r="E203" s="40" t="s">
        <v>477</v>
      </c>
      <c r="F203" s="40" t="s">
        <v>478</v>
      </c>
      <c r="G203" s="48" t="s">
        <v>337</v>
      </c>
      <c r="H203" s="40" t="s">
        <v>26</v>
      </c>
      <c r="I203" s="40" t="s">
        <v>478</v>
      </c>
      <c r="J203" s="40"/>
      <c r="K203" s="40" t="s">
        <v>479</v>
      </c>
      <c r="L203" s="40" t="s">
        <v>27</v>
      </c>
      <c r="M203" s="40">
        <v>775250041</v>
      </c>
      <c r="N203" s="41" t="s">
        <v>499</v>
      </c>
      <c r="O203" s="40" t="s">
        <v>30</v>
      </c>
      <c r="P203" s="43"/>
      <c r="Q203" s="43"/>
      <c r="R203" s="40" t="s">
        <v>32</v>
      </c>
      <c r="S203" s="40" t="s">
        <v>61</v>
      </c>
      <c r="T203" s="44"/>
      <c r="U203" s="45"/>
      <c r="V203" s="45">
        <v>816000</v>
      </c>
      <c r="W203" s="45">
        <v>504000</v>
      </c>
      <c r="X203" s="45">
        <v>550000</v>
      </c>
      <c r="Y203" s="40"/>
      <c r="Z203" s="20"/>
      <c r="AA203" s="20"/>
    </row>
    <row r="204" spans="1:27" x14ac:dyDescent="0.25">
      <c r="A204" s="40" t="s">
        <v>475</v>
      </c>
      <c r="B204" s="40" t="s">
        <v>25</v>
      </c>
      <c r="C204" s="40" t="s">
        <v>476</v>
      </c>
      <c r="D204" s="40" t="s">
        <v>115</v>
      </c>
      <c r="E204" s="40" t="s">
        <v>477</v>
      </c>
      <c r="F204" s="40" t="s">
        <v>478</v>
      </c>
      <c r="G204" s="48" t="s">
        <v>337</v>
      </c>
      <c r="H204" s="40" t="s">
        <v>26</v>
      </c>
      <c r="I204" s="40" t="s">
        <v>478</v>
      </c>
      <c r="J204" s="40"/>
      <c r="K204" s="40" t="s">
        <v>479</v>
      </c>
      <c r="L204" s="40" t="s">
        <v>27</v>
      </c>
      <c r="M204" s="40">
        <v>775250041</v>
      </c>
      <c r="N204" s="41" t="s">
        <v>499</v>
      </c>
      <c r="O204" s="40" t="s">
        <v>30</v>
      </c>
      <c r="P204" s="43"/>
      <c r="Q204" s="43"/>
      <c r="R204" s="40" t="s">
        <v>31</v>
      </c>
      <c r="S204" s="40" t="s">
        <v>77</v>
      </c>
      <c r="T204" s="44"/>
      <c r="U204" s="45">
        <v>183000</v>
      </c>
      <c r="V204" s="45"/>
      <c r="W204" s="45">
        <v>14600</v>
      </c>
      <c r="X204" s="45"/>
      <c r="Y204" s="40"/>
      <c r="Z204" s="20"/>
      <c r="AA204" s="20"/>
    </row>
    <row r="205" spans="1:27" x14ac:dyDescent="0.25">
      <c r="A205" s="40" t="s">
        <v>475</v>
      </c>
      <c r="B205" s="40" t="s">
        <v>25</v>
      </c>
      <c r="C205" s="40" t="s">
        <v>476</v>
      </c>
      <c r="D205" s="40" t="s">
        <v>115</v>
      </c>
      <c r="E205" s="40" t="s">
        <v>477</v>
      </c>
      <c r="F205" s="40" t="s">
        <v>478</v>
      </c>
      <c r="G205" s="48" t="s">
        <v>337</v>
      </c>
      <c r="H205" s="40" t="s">
        <v>26</v>
      </c>
      <c r="I205" s="40" t="s">
        <v>478</v>
      </c>
      <c r="J205" s="40"/>
      <c r="K205" s="40" t="s">
        <v>479</v>
      </c>
      <c r="L205" s="40" t="s">
        <v>27</v>
      </c>
      <c r="M205" s="40">
        <v>775250041</v>
      </c>
      <c r="N205" s="41" t="s">
        <v>499</v>
      </c>
      <c r="O205" s="40" t="s">
        <v>28</v>
      </c>
      <c r="P205" s="43" t="s">
        <v>33</v>
      </c>
      <c r="Q205" s="43"/>
      <c r="R205" s="40" t="s">
        <v>31</v>
      </c>
      <c r="S205" s="40" t="s">
        <v>334</v>
      </c>
      <c r="T205" s="44" t="s">
        <v>90</v>
      </c>
      <c r="U205" s="45">
        <v>197160</v>
      </c>
      <c r="V205" s="45">
        <v>173400</v>
      </c>
      <c r="W205" s="45">
        <v>197400</v>
      </c>
      <c r="X205" s="45">
        <v>100000</v>
      </c>
      <c r="Y205" s="40"/>
      <c r="Z205" s="20"/>
      <c r="AA205" s="20"/>
    </row>
    <row r="206" spans="1:27" x14ac:dyDescent="0.25">
      <c r="A206" s="40" t="s">
        <v>123</v>
      </c>
      <c r="B206" s="40" t="s">
        <v>25</v>
      </c>
      <c r="C206" s="40" t="s">
        <v>99</v>
      </c>
      <c r="D206" s="40" t="s">
        <v>115</v>
      </c>
      <c r="E206" s="40" t="s">
        <v>100</v>
      </c>
      <c r="F206" s="40" t="s">
        <v>124</v>
      </c>
      <c r="G206" s="48" t="s">
        <v>337</v>
      </c>
      <c r="H206" s="40" t="s">
        <v>26</v>
      </c>
      <c r="I206" s="40" t="s">
        <v>124</v>
      </c>
      <c r="J206" s="40"/>
      <c r="K206" s="40" t="s">
        <v>125</v>
      </c>
      <c r="L206" s="40" t="s">
        <v>126</v>
      </c>
      <c r="M206" s="40">
        <v>772566799</v>
      </c>
      <c r="N206" s="41" t="s">
        <v>127</v>
      </c>
      <c r="O206" s="40" t="s">
        <v>28</v>
      </c>
      <c r="P206" s="43" t="s">
        <v>42</v>
      </c>
      <c r="Q206" s="43"/>
      <c r="R206" s="40"/>
      <c r="S206" s="40"/>
      <c r="T206" s="44"/>
      <c r="U206" s="45"/>
      <c r="V206" s="29">
        <v>6977220</v>
      </c>
      <c r="W206" s="29">
        <v>9747355</v>
      </c>
      <c r="X206" s="29">
        <v>4414200</v>
      </c>
      <c r="Y206" s="5"/>
    </row>
    <row r="207" spans="1:27" x14ac:dyDescent="0.25">
      <c r="A207" s="40" t="s">
        <v>123</v>
      </c>
      <c r="B207" s="40" t="s">
        <v>25</v>
      </c>
      <c r="C207" s="40" t="s">
        <v>99</v>
      </c>
      <c r="D207" s="40" t="s">
        <v>115</v>
      </c>
      <c r="E207" s="40" t="s">
        <v>100</v>
      </c>
      <c r="F207" s="40" t="s">
        <v>124</v>
      </c>
      <c r="G207" s="48" t="s">
        <v>337</v>
      </c>
      <c r="H207" s="40" t="s">
        <v>26</v>
      </c>
      <c r="I207" s="40" t="s">
        <v>124</v>
      </c>
      <c r="J207" s="40"/>
      <c r="K207" s="40" t="s">
        <v>125</v>
      </c>
      <c r="L207" s="40" t="s">
        <v>126</v>
      </c>
      <c r="M207" s="40">
        <v>772566799</v>
      </c>
      <c r="N207" s="41" t="s">
        <v>127</v>
      </c>
      <c r="O207" s="40" t="s">
        <v>28</v>
      </c>
      <c r="P207" s="43" t="s">
        <v>29</v>
      </c>
      <c r="Q207" s="43"/>
      <c r="R207" s="40"/>
      <c r="S207" s="40"/>
      <c r="T207" s="44"/>
      <c r="U207" s="45"/>
      <c r="V207" s="29"/>
      <c r="W207" s="29">
        <v>1500000</v>
      </c>
      <c r="X207" s="29">
        <v>2000000</v>
      </c>
      <c r="Y207" s="5"/>
    </row>
    <row r="208" spans="1:27" x14ac:dyDescent="0.25">
      <c r="A208" s="40" t="s">
        <v>123</v>
      </c>
      <c r="B208" s="40" t="s">
        <v>25</v>
      </c>
      <c r="C208" s="40" t="s">
        <v>99</v>
      </c>
      <c r="D208" s="40" t="s">
        <v>115</v>
      </c>
      <c r="E208" s="40" t="s">
        <v>100</v>
      </c>
      <c r="F208" s="40" t="s">
        <v>124</v>
      </c>
      <c r="G208" s="48" t="s">
        <v>337</v>
      </c>
      <c r="H208" s="40" t="s">
        <v>26</v>
      </c>
      <c r="I208" s="40" t="s">
        <v>124</v>
      </c>
      <c r="J208" s="40"/>
      <c r="K208" s="40" t="s">
        <v>125</v>
      </c>
      <c r="L208" s="40" t="s">
        <v>126</v>
      </c>
      <c r="M208" s="40">
        <v>772566799</v>
      </c>
      <c r="N208" s="41" t="s">
        <v>127</v>
      </c>
      <c r="O208" s="40" t="s">
        <v>28</v>
      </c>
      <c r="P208" s="43" t="s">
        <v>42</v>
      </c>
      <c r="Q208" s="43"/>
      <c r="R208" s="40"/>
      <c r="S208" s="40"/>
      <c r="T208" s="44" t="s">
        <v>121</v>
      </c>
      <c r="U208" s="45"/>
      <c r="V208" s="29">
        <v>6977220</v>
      </c>
      <c r="W208" s="29">
        <v>9747325</v>
      </c>
      <c r="X208" s="29">
        <v>4414200</v>
      </c>
      <c r="Y208" s="5"/>
    </row>
    <row r="209" spans="1:25" x14ac:dyDescent="0.25">
      <c r="A209" s="40" t="s">
        <v>123</v>
      </c>
      <c r="B209" s="40" t="s">
        <v>25</v>
      </c>
      <c r="C209" s="40" t="s">
        <v>99</v>
      </c>
      <c r="D209" s="40" t="s">
        <v>115</v>
      </c>
      <c r="E209" s="40" t="s">
        <v>100</v>
      </c>
      <c r="F209" s="40" t="s">
        <v>124</v>
      </c>
      <c r="G209" s="48" t="s">
        <v>337</v>
      </c>
      <c r="H209" s="40" t="s">
        <v>26</v>
      </c>
      <c r="I209" s="40" t="s">
        <v>124</v>
      </c>
      <c r="J209" s="40"/>
      <c r="K209" s="40" t="s">
        <v>125</v>
      </c>
      <c r="L209" s="40" t="s">
        <v>126</v>
      </c>
      <c r="M209" s="40">
        <v>772566799</v>
      </c>
      <c r="N209" s="41" t="s">
        <v>127</v>
      </c>
      <c r="O209" s="40" t="s">
        <v>30</v>
      </c>
      <c r="P209" s="43"/>
      <c r="Q209" s="43"/>
      <c r="R209" s="40" t="s">
        <v>31</v>
      </c>
      <c r="S209" s="40" t="s">
        <v>49</v>
      </c>
      <c r="T209" s="44"/>
      <c r="U209" s="45"/>
      <c r="V209" s="29">
        <v>1658000</v>
      </c>
      <c r="W209" s="29">
        <v>1628000</v>
      </c>
      <c r="X209" s="29">
        <v>989720</v>
      </c>
      <c r="Y209" s="5" t="s">
        <v>523</v>
      </c>
    </row>
    <row r="210" spans="1:25" x14ac:dyDescent="0.25">
      <c r="A210" s="40" t="s">
        <v>123</v>
      </c>
      <c r="B210" s="40" t="s">
        <v>25</v>
      </c>
      <c r="C210" s="40" t="s">
        <v>99</v>
      </c>
      <c r="D210" s="40" t="s">
        <v>115</v>
      </c>
      <c r="E210" s="40" t="s">
        <v>100</v>
      </c>
      <c r="F210" s="40" t="s">
        <v>124</v>
      </c>
      <c r="G210" s="48" t="s">
        <v>337</v>
      </c>
      <c r="H210" s="40" t="s">
        <v>26</v>
      </c>
      <c r="I210" s="40" t="s">
        <v>124</v>
      </c>
      <c r="J210" s="40"/>
      <c r="K210" s="40" t="s">
        <v>125</v>
      </c>
      <c r="L210" s="40" t="s">
        <v>126</v>
      </c>
      <c r="M210" s="40">
        <v>772566799</v>
      </c>
      <c r="N210" s="41" t="s">
        <v>127</v>
      </c>
      <c r="O210" s="40" t="s">
        <v>30</v>
      </c>
      <c r="P210" s="43"/>
      <c r="Q210" s="43"/>
      <c r="R210" s="40" t="s">
        <v>31</v>
      </c>
      <c r="S210" s="40" t="s">
        <v>56</v>
      </c>
      <c r="T210" s="44"/>
      <c r="U210" s="45"/>
      <c r="V210" s="29">
        <v>201000</v>
      </c>
      <c r="W210" s="29">
        <v>583800</v>
      </c>
      <c r="X210" s="29">
        <v>100000</v>
      </c>
      <c r="Y210" s="5"/>
    </row>
    <row r="211" spans="1:25" x14ac:dyDescent="0.25">
      <c r="A211" s="40" t="s">
        <v>123</v>
      </c>
      <c r="B211" s="40" t="s">
        <v>25</v>
      </c>
      <c r="C211" s="40" t="s">
        <v>99</v>
      </c>
      <c r="D211" s="40" t="s">
        <v>115</v>
      </c>
      <c r="E211" s="40" t="s">
        <v>100</v>
      </c>
      <c r="F211" s="40" t="s">
        <v>124</v>
      </c>
      <c r="G211" s="48" t="s">
        <v>337</v>
      </c>
      <c r="H211" s="40" t="s">
        <v>26</v>
      </c>
      <c r="I211" s="40" t="s">
        <v>124</v>
      </c>
      <c r="J211" s="40"/>
      <c r="K211" s="40" t="s">
        <v>125</v>
      </c>
      <c r="L211" s="40" t="s">
        <v>126</v>
      </c>
      <c r="M211" s="40">
        <v>772566799</v>
      </c>
      <c r="N211" s="41" t="s">
        <v>127</v>
      </c>
      <c r="O211" s="40" t="s">
        <v>30</v>
      </c>
      <c r="P211" s="43"/>
      <c r="Q211" s="43"/>
      <c r="R211" s="40" t="s">
        <v>31</v>
      </c>
      <c r="S211" s="40" t="s">
        <v>57</v>
      </c>
      <c r="T211" s="44"/>
      <c r="U211" s="45"/>
      <c r="V211" s="29">
        <v>2296805</v>
      </c>
      <c r="W211" s="29">
        <v>5398900</v>
      </c>
      <c r="X211" s="29">
        <v>2537835</v>
      </c>
      <c r="Y211" s="5"/>
    </row>
    <row r="212" spans="1:25" x14ac:dyDescent="0.25">
      <c r="A212" s="40" t="s">
        <v>123</v>
      </c>
      <c r="B212" s="40" t="s">
        <v>25</v>
      </c>
      <c r="C212" s="40" t="s">
        <v>99</v>
      </c>
      <c r="D212" s="40" t="s">
        <v>115</v>
      </c>
      <c r="E212" s="40" t="s">
        <v>100</v>
      </c>
      <c r="F212" s="40" t="s">
        <v>124</v>
      </c>
      <c r="G212" s="48" t="s">
        <v>337</v>
      </c>
      <c r="H212" s="40" t="s">
        <v>26</v>
      </c>
      <c r="I212" s="40" t="s">
        <v>124</v>
      </c>
      <c r="J212" s="40"/>
      <c r="K212" s="40" t="s">
        <v>125</v>
      </c>
      <c r="L212" s="40" t="s">
        <v>126</v>
      </c>
      <c r="M212" s="40">
        <v>772566799</v>
      </c>
      <c r="N212" s="41" t="s">
        <v>127</v>
      </c>
      <c r="O212" s="40" t="s">
        <v>30</v>
      </c>
      <c r="P212" s="43"/>
      <c r="Q212" s="43"/>
      <c r="R212" s="40" t="s">
        <v>31</v>
      </c>
      <c r="S212" s="40" t="s">
        <v>58</v>
      </c>
      <c r="T212" s="44"/>
      <c r="U212" s="45"/>
      <c r="V212" s="29">
        <v>575050</v>
      </c>
      <c r="W212" s="29">
        <v>538050</v>
      </c>
      <c r="X212" s="29">
        <v>214700</v>
      </c>
      <c r="Y212" s="5"/>
    </row>
    <row r="213" spans="1:25" x14ac:dyDescent="0.25">
      <c r="A213" s="40" t="s">
        <v>123</v>
      </c>
      <c r="B213" s="40" t="s">
        <v>25</v>
      </c>
      <c r="C213" s="40" t="s">
        <v>99</v>
      </c>
      <c r="D213" s="40" t="s">
        <v>115</v>
      </c>
      <c r="E213" s="40" t="s">
        <v>100</v>
      </c>
      <c r="F213" s="40" t="s">
        <v>124</v>
      </c>
      <c r="G213" s="48" t="s">
        <v>337</v>
      </c>
      <c r="H213" s="40" t="s">
        <v>26</v>
      </c>
      <c r="I213" s="40" t="s">
        <v>124</v>
      </c>
      <c r="J213" s="40"/>
      <c r="K213" s="40" t="s">
        <v>125</v>
      </c>
      <c r="L213" s="40" t="s">
        <v>126</v>
      </c>
      <c r="M213" s="40">
        <v>772566799</v>
      </c>
      <c r="N213" s="41" t="s">
        <v>127</v>
      </c>
      <c r="O213" s="40" t="s">
        <v>30</v>
      </c>
      <c r="P213" s="43"/>
      <c r="Q213" s="43"/>
      <c r="R213" s="40" t="s">
        <v>31</v>
      </c>
      <c r="S213" s="40" t="s">
        <v>128</v>
      </c>
      <c r="T213" s="44"/>
      <c r="U213" s="45"/>
      <c r="V213" s="29">
        <v>2225280</v>
      </c>
      <c r="W213" s="29">
        <v>532813</v>
      </c>
      <c r="X213" s="29">
        <v>215560</v>
      </c>
      <c r="Y213" s="5"/>
    </row>
    <row r="214" spans="1:25" x14ac:dyDescent="0.25">
      <c r="A214" s="40" t="s">
        <v>123</v>
      </c>
      <c r="B214" s="40" t="s">
        <v>25</v>
      </c>
      <c r="C214" s="40" t="s">
        <v>99</v>
      </c>
      <c r="D214" s="40" t="s">
        <v>115</v>
      </c>
      <c r="E214" s="40" t="s">
        <v>100</v>
      </c>
      <c r="F214" s="40" t="s">
        <v>124</v>
      </c>
      <c r="G214" s="48" t="s">
        <v>337</v>
      </c>
      <c r="H214" s="40" t="s">
        <v>26</v>
      </c>
      <c r="I214" s="40" t="s">
        <v>124</v>
      </c>
      <c r="J214" s="40"/>
      <c r="K214" s="40" t="s">
        <v>125</v>
      </c>
      <c r="L214" s="40" t="s">
        <v>126</v>
      </c>
      <c r="M214" s="40">
        <v>772566799</v>
      </c>
      <c r="N214" s="41" t="s">
        <v>127</v>
      </c>
      <c r="O214" s="40" t="s">
        <v>30</v>
      </c>
      <c r="P214" s="43"/>
      <c r="Q214" s="43"/>
      <c r="R214" s="40" t="s">
        <v>31</v>
      </c>
      <c r="S214" s="40" t="s">
        <v>129</v>
      </c>
      <c r="T214" s="44"/>
      <c r="U214" s="45"/>
      <c r="V214" s="29"/>
      <c r="W214" s="29">
        <v>60000</v>
      </c>
      <c r="X214" s="29">
        <v>60000</v>
      </c>
      <c r="Y214" s="5"/>
    </row>
    <row r="215" spans="1:25" x14ac:dyDescent="0.25">
      <c r="A215" s="40" t="s">
        <v>123</v>
      </c>
      <c r="B215" s="40" t="s">
        <v>25</v>
      </c>
      <c r="C215" s="40" t="s">
        <v>99</v>
      </c>
      <c r="D215" s="40" t="s">
        <v>115</v>
      </c>
      <c r="E215" s="40" t="s">
        <v>100</v>
      </c>
      <c r="F215" s="40" t="s">
        <v>124</v>
      </c>
      <c r="G215" s="48" t="s">
        <v>337</v>
      </c>
      <c r="H215" s="40" t="s">
        <v>26</v>
      </c>
      <c r="I215" s="40" t="s">
        <v>124</v>
      </c>
      <c r="J215" s="40"/>
      <c r="K215" s="40" t="s">
        <v>125</v>
      </c>
      <c r="L215" s="40" t="s">
        <v>126</v>
      </c>
      <c r="M215" s="40">
        <v>772566799</v>
      </c>
      <c r="N215" s="41" t="s">
        <v>127</v>
      </c>
      <c r="O215" s="40" t="s">
        <v>30</v>
      </c>
      <c r="P215" s="43"/>
      <c r="Q215" s="43"/>
      <c r="R215" s="40" t="s">
        <v>32</v>
      </c>
      <c r="S215" s="40" t="s">
        <v>95</v>
      </c>
      <c r="T215" s="44"/>
      <c r="U215" s="45"/>
      <c r="V215" s="29"/>
      <c r="W215" s="29">
        <v>503800</v>
      </c>
      <c r="X215" s="29"/>
      <c r="Y215" s="5"/>
    </row>
    <row r="216" spans="1:25" x14ac:dyDescent="0.25">
      <c r="A216" s="40" t="s">
        <v>114</v>
      </c>
      <c r="B216" s="40" t="s">
        <v>25</v>
      </c>
      <c r="C216" s="40" t="s">
        <v>99</v>
      </c>
      <c r="D216" s="40" t="s">
        <v>115</v>
      </c>
      <c r="E216" s="40" t="s">
        <v>100</v>
      </c>
      <c r="F216" s="40" t="s">
        <v>116</v>
      </c>
      <c r="G216" s="48" t="s">
        <v>337</v>
      </c>
      <c r="H216" s="40" t="s">
        <v>26</v>
      </c>
      <c r="I216" s="40" t="s">
        <v>117</v>
      </c>
      <c r="J216" s="40"/>
      <c r="K216" s="40" t="s">
        <v>118</v>
      </c>
      <c r="L216" s="40" t="s">
        <v>119</v>
      </c>
      <c r="M216" s="40">
        <v>771096225</v>
      </c>
      <c r="N216" s="40"/>
      <c r="O216" s="40" t="s">
        <v>28</v>
      </c>
      <c r="P216" s="43" t="s">
        <v>42</v>
      </c>
      <c r="Q216" s="43"/>
      <c r="R216" s="40"/>
      <c r="S216" s="40"/>
      <c r="T216" s="44"/>
      <c r="U216" s="45">
        <v>525500</v>
      </c>
      <c r="V216" s="45">
        <v>5905420</v>
      </c>
      <c r="W216" s="45">
        <v>6486820</v>
      </c>
      <c r="X216" s="45">
        <v>668125</v>
      </c>
      <c r="Y216" s="40" t="s">
        <v>524</v>
      </c>
    </row>
    <row r="217" spans="1:25" x14ac:dyDescent="0.25">
      <c r="A217" s="40" t="s">
        <v>114</v>
      </c>
      <c r="B217" s="40" t="s">
        <v>25</v>
      </c>
      <c r="C217" s="40" t="s">
        <v>99</v>
      </c>
      <c r="D217" s="40" t="s">
        <v>115</v>
      </c>
      <c r="E217" s="40" t="s">
        <v>100</v>
      </c>
      <c r="F217" s="40" t="s">
        <v>116</v>
      </c>
      <c r="G217" s="48" t="s">
        <v>337</v>
      </c>
      <c r="H217" s="40" t="s">
        <v>26</v>
      </c>
      <c r="I217" s="40" t="s">
        <v>117</v>
      </c>
      <c r="J217" s="40"/>
      <c r="K217" s="40" t="s">
        <v>118</v>
      </c>
      <c r="L217" s="40" t="s">
        <v>119</v>
      </c>
      <c r="M217" s="40">
        <v>771096225</v>
      </c>
      <c r="N217" s="40"/>
      <c r="O217" s="40" t="s">
        <v>28</v>
      </c>
      <c r="P217" s="43" t="s">
        <v>29</v>
      </c>
      <c r="Q217" s="43"/>
      <c r="R217" s="40"/>
      <c r="S217" s="40"/>
      <c r="T217" s="44"/>
      <c r="U217" s="45">
        <v>650000</v>
      </c>
      <c r="V217" s="45">
        <v>650000</v>
      </c>
      <c r="W217" s="45">
        <v>650000</v>
      </c>
      <c r="X217" s="45"/>
      <c r="Y217" s="40"/>
    </row>
    <row r="218" spans="1:25" x14ac:dyDescent="0.25">
      <c r="A218" s="40" t="s">
        <v>114</v>
      </c>
      <c r="B218" s="40" t="s">
        <v>25</v>
      </c>
      <c r="C218" s="40" t="s">
        <v>99</v>
      </c>
      <c r="D218" s="40" t="s">
        <v>115</v>
      </c>
      <c r="E218" s="40" t="s">
        <v>100</v>
      </c>
      <c r="F218" s="40" t="s">
        <v>116</v>
      </c>
      <c r="G218" s="48" t="s">
        <v>337</v>
      </c>
      <c r="H218" s="40" t="s">
        <v>26</v>
      </c>
      <c r="I218" s="40" t="s">
        <v>117</v>
      </c>
      <c r="J218" s="40"/>
      <c r="K218" s="40" t="s">
        <v>118</v>
      </c>
      <c r="L218" s="40" t="s">
        <v>119</v>
      </c>
      <c r="M218" s="40">
        <v>771096225</v>
      </c>
      <c r="N218" s="40"/>
      <c r="O218" s="40" t="s">
        <v>28</v>
      </c>
      <c r="P218" s="43" t="s">
        <v>120</v>
      </c>
      <c r="Q218" s="43"/>
      <c r="R218" s="40"/>
      <c r="S218" s="40"/>
      <c r="T218" s="44"/>
      <c r="U218" s="45"/>
      <c r="V218" s="45"/>
      <c r="W218" s="45"/>
      <c r="X218" s="45">
        <v>720000</v>
      </c>
      <c r="Y218" s="40"/>
    </row>
    <row r="219" spans="1:25" x14ac:dyDescent="0.25">
      <c r="A219" s="40" t="s">
        <v>114</v>
      </c>
      <c r="B219" s="40" t="s">
        <v>25</v>
      </c>
      <c r="C219" s="40" t="s">
        <v>99</v>
      </c>
      <c r="D219" s="40" t="s">
        <v>115</v>
      </c>
      <c r="E219" s="40" t="s">
        <v>100</v>
      </c>
      <c r="F219" s="40" t="s">
        <v>116</v>
      </c>
      <c r="G219" s="48" t="s">
        <v>337</v>
      </c>
      <c r="H219" s="40" t="s">
        <v>26</v>
      </c>
      <c r="I219" s="40" t="s">
        <v>117</v>
      </c>
      <c r="J219" s="40"/>
      <c r="K219" s="40" t="s">
        <v>118</v>
      </c>
      <c r="L219" s="40" t="s">
        <v>119</v>
      </c>
      <c r="M219" s="40">
        <v>771096225</v>
      </c>
      <c r="N219" s="40"/>
      <c r="O219" s="40" t="s">
        <v>28</v>
      </c>
      <c r="P219" s="43" t="s">
        <v>42</v>
      </c>
      <c r="Q219" s="43"/>
      <c r="R219" s="40"/>
      <c r="S219" s="40"/>
      <c r="T219" s="44" t="s">
        <v>121</v>
      </c>
      <c r="U219" s="45">
        <v>525500</v>
      </c>
      <c r="V219" s="45">
        <v>5780010</v>
      </c>
      <c r="W219" s="45">
        <v>6486820</v>
      </c>
      <c r="X219" s="45">
        <v>668125</v>
      </c>
      <c r="Y219" s="40"/>
    </row>
    <row r="220" spans="1:25" x14ac:dyDescent="0.25">
      <c r="A220" s="40" t="s">
        <v>114</v>
      </c>
      <c r="B220" s="40" t="s">
        <v>25</v>
      </c>
      <c r="C220" s="40" t="s">
        <v>99</v>
      </c>
      <c r="D220" s="40" t="s">
        <v>115</v>
      </c>
      <c r="E220" s="40" t="s">
        <v>100</v>
      </c>
      <c r="F220" s="40" t="s">
        <v>116</v>
      </c>
      <c r="G220" s="48" t="s">
        <v>337</v>
      </c>
      <c r="H220" s="40" t="s">
        <v>26</v>
      </c>
      <c r="I220" s="40" t="s">
        <v>117</v>
      </c>
      <c r="J220" s="40"/>
      <c r="K220" s="40" t="s">
        <v>118</v>
      </c>
      <c r="L220" s="40" t="s">
        <v>119</v>
      </c>
      <c r="M220" s="40">
        <v>771096225</v>
      </c>
      <c r="N220" s="40"/>
      <c r="O220" s="40" t="s">
        <v>28</v>
      </c>
      <c r="P220" s="43" t="s">
        <v>42</v>
      </c>
      <c r="Q220" s="43"/>
      <c r="R220" s="40"/>
      <c r="S220" s="40"/>
      <c r="T220" s="44" t="s">
        <v>47</v>
      </c>
      <c r="U220" s="45"/>
      <c r="V220" s="45">
        <v>11860</v>
      </c>
      <c r="W220" s="45"/>
      <c r="X220" s="45"/>
      <c r="Y220" s="40"/>
    </row>
    <row r="221" spans="1:25" x14ac:dyDescent="0.25">
      <c r="A221" s="40" t="s">
        <v>114</v>
      </c>
      <c r="B221" s="40" t="s">
        <v>25</v>
      </c>
      <c r="C221" s="40" t="s">
        <v>99</v>
      </c>
      <c r="D221" s="40" t="s">
        <v>115</v>
      </c>
      <c r="E221" s="40" t="s">
        <v>100</v>
      </c>
      <c r="F221" s="40" t="s">
        <v>116</v>
      </c>
      <c r="G221" s="48" t="s">
        <v>337</v>
      </c>
      <c r="H221" s="40" t="s">
        <v>26</v>
      </c>
      <c r="I221" s="40" t="s">
        <v>117</v>
      </c>
      <c r="J221" s="40"/>
      <c r="K221" s="40" t="s">
        <v>118</v>
      </c>
      <c r="L221" s="40" t="s">
        <v>119</v>
      </c>
      <c r="M221" s="40">
        <v>771096225</v>
      </c>
      <c r="N221" s="40"/>
      <c r="O221" s="40" t="s">
        <v>28</v>
      </c>
      <c r="P221" s="43" t="s">
        <v>42</v>
      </c>
      <c r="Q221" s="43"/>
      <c r="R221" s="40"/>
      <c r="S221" s="40"/>
      <c r="T221" s="44" t="s">
        <v>70</v>
      </c>
      <c r="U221" s="45"/>
      <c r="V221" s="45">
        <v>113550</v>
      </c>
      <c r="W221" s="45"/>
      <c r="X221" s="45"/>
      <c r="Y221" s="40"/>
    </row>
    <row r="222" spans="1:25" x14ac:dyDescent="0.25">
      <c r="A222" s="40" t="s">
        <v>114</v>
      </c>
      <c r="B222" s="40" t="s">
        <v>25</v>
      </c>
      <c r="C222" s="40" t="s">
        <v>99</v>
      </c>
      <c r="D222" s="40" t="s">
        <v>115</v>
      </c>
      <c r="E222" s="40" t="s">
        <v>100</v>
      </c>
      <c r="F222" s="40" t="s">
        <v>116</v>
      </c>
      <c r="G222" s="48" t="s">
        <v>337</v>
      </c>
      <c r="H222" s="40" t="s">
        <v>26</v>
      </c>
      <c r="I222" s="40" t="s">
        <v>117</v>
      </c>
      <c r="J222" s="40"/>
      <c r="K222" s="40" t="s">
        <v>118</v>
      </c>
      <c r="L222" s="40" t="s">
        <v>119</v>
      </c>
      <c r="M222" s="40">
        <v>771096225</v>
      </c>
      <c r="N222" s="40"/>
      <c r="O222" s="40" t="s">
        <v>30</v>
      </c>
      <c r="P222" s="43"/>
      <c r="Q222" s="43"/>
      <c r="R222" s="40" t="s">
        <v>31</v>
      </c>
      <c r="S222" s="40" t="s">
        <v>93</v>
      </c>
      <c r="T222" s="44"/>
      <c r="U222" s="45">
        <v>177000</v>
      </c>
      <c r="V222" s="45">
        <v>1991500</v>
      </c>
      <c r="W222" s="45">
        <v>1217950</v>
      </c>
      <c r="X222" s="45">
        <v>148500</v>
      </c>
      <c r="Y222" s="40"/>
    </row>
    <row r="223" spans="1:25" x14ac:dyDescent="0.25">
      <c r="A223" s="40" t="s">
        <v>114</v>
      </c>
      <c r="B223" s="40" t="s">
        <v>25</v>
      </c>
      <c r="C223" s="40" t="s">
        <v>99</v>
      </c>
      <c r="D223" s="40" t="s">
        <v>115</v>
      </c>
      <c r="E223" s="40" t="s">
        <v>100</v>
      </c>
      <c r="F223" s="40" t="s">
        <v>116</v>
      </c>
      <c r="G223" s="48" t="s">
        <v>337</v>
      </c>
      <c r="H223" s="40" t="s">
        <v>26</v>
      </c>
      <c r="I223" s="40" t="s">
        <v>117</v>
      </c>
      <c r="J223" s="40"/>
      <c r="K223" s="40" t="s">
        <v>118</v>
      </c>
      <c r="L223" s="40" t="s">
        <v>119</v>
      </c>
      <c r="M223" s="40">
        <v>771096225</v>
      </c>
      <c r="N223" s="40"/>
      <c r="O223" s="40" t="s">
        <v>30</v>
      </c>
      <c r="P223" s="43"/>
      <c r="Q223" s="43"/>
      <c r="R223" s="40" t="s">
        <v>31</v>
      </c>
      <c r="S223" s="40" t="s">
        <v>56</v>
      </c>
      <c r="T223" s="44"/>
      <c r="U223" s="45"/>
      <c r="V223" s="45">
        <v>16000</v>
      </c>
      <c r="W223" s="45">
        <v>72754</v>
      </c>
      <c r="X223" s="45"/>
      <c r="Y223" s="40"/>
    </row>
    <row r="224" spans="1:25" x14ac:dyDescent="0.25">
      <c r="A224" s="40" t="s">
        <v>114</v>
      </c>
      <c r="B224" s="40" t="s">
        <v>25</v>
      </c>
      <c r="C224" s="40" t="s">
        <v>99</v>
      </c>
      <c r="D224" s="40" t="s">
        <v>115</v>
      </c>
      <c r="E224" s="40" t="s">
        <v>100</v>
      </c>
      <c r="F224" s="40" t="s">
        <v>116</v>
      </c>
      <c r="G224" s="48" t="s">
        <v>337</v>
      </c>
      <c r="H224" s="40" t="s">
        <v>26</v>
      </c>
      <c r="I224" s="40" t="s">
        <v>117</v>
      </c>
      <c r="J224" s="40"/>
      <c r="K224" s="40" t="s">
        <v>118</v>
      </c>
      <c r="L224" s="40" t="s">
        <v>119</v>
      </c>
      <c r="M224" s="40">
        <v>771096225</v>
      </c>
      <c r="N224" s="40"/>
      <c r="O224" s="40" t="s">
        <v>30</v>
      </c>
      <c r="P224" s="43"/>
      <c r="Q224" s="43"/>
      <c r="R224" s="40" t="s">
        <v>31</v>
      </c>
      <c r="S224" s="40" t="s">
        <v>122</v>
      </c>
      <c r="T224" s="44"/>
      <c r="U224" s="45">
        <v>15300</v>
      </c>
      <c r="V224" s="45"/>
      <c r="W224" s="45">
        <v>8000</v>
      </c>
      <c r="X224" s="45"/>
      <c r="Y224" s="40"/>
    </row>
    <row r="225" spans="1:25" x14ac:dyDescent="0.25">
      <c r="A225" s="40" t="s">
        <v>114</v>
      </c>
      <c r="B225" s="40" t="s">
        <v>25</v>
      </c>
      <c r="C225" s="40" t="s">
        <v>99</v>
      </c>
      <c r="D225" s="40" t="s">
        <v>115</v>
      </c>
      <c r="E225" s="40" t="s">
        <v>100</v>
      </c>
      <c r="F225" s="40" t="s">
        <v>116</v>
      </c>
      <c r="G225" s="48" t="s">
        <v>337</v>
      </c>
      <c r="H225" s="40" t="s">
        <v>26</v>
      </c>
      <c r="I225" s="40" t="s">
        <v>117</v>
      </c>
      <c r="J225" s="40"/>
      <c r="K225" s="40" t="s">
        <v>118</v>
      </c>
      <c r="L225" s="40" t="s">
        <v>119</v>
      </c>
      <c r="M225" s="40">
        <v>771096225</v>
      </c>
      <c r="N225" s="40"/>
      <c r="O225" s="40" t="s">
        <v>30</v>
      </c>
      <c r="P225" s="43"/>
      <c r="Q225" s="43"/>
      <c r="R225" s="40" t="s">
        <v>31</v>
      </c>
      <c r="S225" s="40" t="s">
        <v>57</v>
      </c>
      <c r="T225" s="44"/>
      <c r="U225" s="45">
        <v>333200</v>
      </c>
      <c r="V225" s="45">
        <v>3094737</v>
      </c>
      <c r="W225" s="45">
        <v>4723463</v>
      </c>
      <c r="X225" s="45">
        <v>519625</v>
      </c>
      <c r="Y225" s="40"/>
    </row>
    <row r="226" spans="1:25" x14ac:dyDescent="0.25">
      <c r="A226" s="40" t="s">
        <v>114</v>
      </c>
      <c r="B226" s="40" t="s">
        <v>25</v>
      </c>
      <c r="C226" s="40" t="s">
        <v>99</v>
      </c>
      <c r="D226" s="40" t="s">
        <v>115</v>
      </c>
      <c r="E226" s="40" t="s">
        <v>100</v>
      </c>
      <c r="F226" s="40" t="s">
        <v>116</v>
      </c>
      <c r="G226" s="48" t="s">
        <v>337</v>
      </c>
      <c r="H226" s="40" t="s">
        <v>26</v>
      </c>
      <c r="I226" s="40" t="s">
        <v>117</v>
      </c>
      <c r="J226" s="40"/>
      <c r="K226" s="40" t="s">
        <v>118</v>
      </c>
      <c r="L226" s="40" t="s">
        <v>119</v>
      </c>
      <c r="M226" s="40">
        <v>771096225</v>
      </c>
      <c r="N226" s="40"/>
      <c r="O226" s="40" t="s">
        <v>30</v>
      </c>
      <c r="P226" s="43"/>
      <c r="Q226" s="43"/>
      <c r="R226" s="40" t="s">
        <v>32</v>
      </c>
      <c r="S226" s="40" t="s">
        <v>95</v>
      </c>
      <c r="T226" s="44"/>
      <c r="U226" s="45"/>
      <c r="V226" s="45"/>
      <c r="W226" s="45"/>
      <c r="X226" s="45">
        <v>240000</v>
      </c>
      <c r="Y226" s="40"/>
    </row>
    <row r="227" spans="1:25" x14ac:dyDescent="0.25">
      <c r="A227" s="40" t="s">
        <v>114</v>
      </c>
      <c r="B227" s="40" t="s">
        <v>25</v>
      </c>
      <c r="C227" s="40" t="s">
        <v>99</v>
      </c>
      <c r="D227" s="40" t="s">
        <v>115</v>
      </c>
      <c r="E227" s="40" t="s">
        <v>100</v>
      </c>
      <c r="F227" s="40" t="s">
        <v>116</v>
      </c>
      <c r="G227" s="48" t="s">
        <v>337</v>
      </c>
      <c r="H227" s="40" t="s">
        <v>26</v>
      </c>
      <c r="I227" s="40" t="s">
        <v>117</v>
      </c>
      <c r="J227" s="40"/>
      <c r="K227" s="40" t="s">
        <v>118</v>
      </c>
      <c r="L227" s="40" t="s">
        <v>119</v>
      </c>
      <c r="M227" s="40">
        <v>771096225</v>
      </c>
      <c r="N227" s="40"/>
      <c r="O227" s="40" t="s">
        <v>30</v>
      </c>
      <c r="P227" s="43"/>
      <c r="Q227" s="43"/>
      <c r="R227" s="40" t="s">
        <v>31</v>
      </c>
      <c r="S227" s="40" t="s">
        <v>109</v>
      </c>
      <c r="T227" s="44"/>
      <c r="U227" s="45"/>
      <c r="V227" s="45"/>
      <c r="W227" s="45"/>
      <c r="X227" s="45">
        <v>32000</v>
      </c>
      <c r="Y227" s="40"/>
    </row>
    <row r="228" spans="1:25" x14ac:dyDescent="0.25">
      <c r="A228" s="40" t="s">
        <v>114</v>
      </c>
      <c r="B228" s="40" t="s">
        <v>25</v>
      </c>
      <c r="C228" s="40" t="s">
        <v>99</v>
      </c>
      <c r="D228" s="40" t="s">
        <v>115</v>
      </c>
      <c r="E228" s="40" t="s">
        <v>100</v>
      </c>
      <c r="F228" s="40" t="s">
        <v>116</v>
      </c>
      <c r="G228" s="48" t="s">
        <v>337</v>
      </c>
      <c r="H228" s="40" t="s">
        <v>26</v>
      </c>
      <c r="I228" s="40" t="s">
        <v>117</v>
      </c>
      <c r="J228" s="40"/>
      <c r="K228" s="40" t="s">
        <v>118</v>
      </c>
      <c r="L228" s="40" t="s">
        <v>119</v>
      </c>
      <c r="M228" s="40">
        <v>771096225</v>
      </c>
      <c r="N228" s="40"/>
      <c r="O228" s="40" t="s">
        <v>30</v>
      </c>
      <c r="P228" s="43"/>
      <c r="Q228" s="43"/>
      <c r="R228" s="40" t="s">
        <v>31</v>
      </c>
      <c r="S228" s="40" t="s">
        <v>61</v>
      </c>
      <c r="T228" s="44"/>
      <c r="U228" s="45"/>
      <c r="V228" s="45"/>
      <c r="W228" s="45"/>
      <c r="X228" s="45">
        <v>25000</v>
      </c>
      <c r="Y228" s="40"/>
    </row>
    <row r="229" spans="1:25" x14ac:dyDescent="0.25">
      <c r="A229" s="40" t="s">
        <v>114</v>
      </c>
      <c r="B229" s="40" t="s">
        <v>25</v>
      </c>
      <c r="C229" s="40" t="s">
        <v>99</v>
      </c>
      <c r="D229" s="40" t="s">
        <v>115</v>
      </c>
      <c r="E229" s="40" t="s">
        <v>100</v>
      </c>
      <c r="F229" s="40" t="s">
        <v>116</v>
      </c>
      <c r="G229" s="48" t="s">
        <v>337</v>
      </c>
      <c r="H229" s="40" t="s">
        <v>26</v>
      </c>
      <c r="I229" s="40" t="s">
        <v>117</v>
      </c>
      <c r="J229" s="40"/>
      <c r="K229" s="40" t="s">
        <v>118</v>
      </c>
      <c r="L229" s="40" t="s">
        <v>119</v>
      </c>
      <c r="M229" s="40">
        <v>771096225</v>
      </c>
      <c r="N229" s="40"/>
      <c r="O229" s="40" t="s">
        <v>30</v>
      </c>
      <c r="P229" s="43" t="s">
        <v>33</v>
      </c>
      <c r="Q229" s="43"/>
      <c r="R229" s="40" t="s">
        <v>31</v>
      </c>
      <c r="S229" s="40" t="s">
        <v>334</v>
      </c>
      <c r="T229" s="44"/>
      <c r="U229" s="45"/>
      <c r="V229" s="45"/>
      <c r="W229" s="45"/>
      <c r="X229" s="45">
        <v>37650</v>
      </c>
      <c r="Y229" s="40"/>
    </row>
    <row r="230" spans="1:25" x14ac:dyDescent="0.25">
      <c r="A230" s="40" t="s">
        <v>98</v>
      </c>
      <c r="B230" s="40" t="s">
        <v>25</v>
      </c>
      <c r="C230" s="40" t="s">
        <v>99</v>
      </c>
      <c r="D230" s="40" t="s">
        <v>115</v>
      </c>
      <c r="E230" s="40" t="s">
        <v>100</v>
      </c>
      <c r="F230" s="40" t="s">
        <v>101</v>
      </c>
      <c r="G230" s="48" t="s">
        <v>337</v>
      </c>
      <c r="H230" s="40" t="s">
        <v>102</v>
      </c>
      <c r="I230" s="40" t="s">
        <v>103</v>
      </c>
      <c r="J230" s="40"/>
      <c r="K230" s="40" t="s">
        <v>104</v>
      </c>
      <c r="L230" s="40" t="s">
        <v>105</v>
      </c>
      <c r="M230" s="40">
        <v>772200400</v>
      </c>
      <c r="N230" s="41"/>
      <c r="O230" s="40" t="s">
        <v>28</v>
      </c>
      <c r="P230" s="43" t="s">
        <v>89</v>
      </c>
      <c r="Q230" s="43"/>
      <c r="R230" s="40"/>
      <c r="S230" s="40"/>
      <c r="T230" s="44"/>
      <c r="U230" s="45">
        <v>5141900</v>
      </c>
      <c r="V230" s="45">
        <v>12570000</v>
      </c>
      <c r="W230" s="45">
        <v>10359420</v>
      </c>
      <c r="X230" s="45"/>
      <c r="Y230" s="40"/>
    </row>
    <row r="231" spans="1:25" x14ac:dyDescent="0.25">
      <c r="A231" s="40" t="s">
        <v>98</v>
      </c>
      <c r="B231" s="40" t="s">
        <v>25</v>
      </c>
      <c r="C231" s="40" t="s">
        <v>99</v>
      </c>
      <c r="D231" s="40" t="s">
        <v>115</v>
      </c>
      <c r="E231" s="40" t="s">
        <v>100</v>
      </c>
      <c r="F231" s="40" t="s">
        <v>101</v>
      </c>
      <c r="G231" s="48" t="s">
        <v>337</v>
      </c>
      <c r="H231" s="40" t="s">
        <v>102</v>
      </c>
      <c r="I231" s="40" t="s">
        <v>103</v>
      </c>
      <c r="J231" s="40"/>
      <c r="K231" s="40" t="s">
        <v>104</v>
      </c>
      <c r="L231" s="40" t="s">
        <v>105</v>
      </c>
      <c r="M231" s="40">
        <v>772200400</v>
      </c>
      <c r="N231" s="41"/>
      <c r="O231" s="40" t="s">
        <v>28</v>
      </c>
      <c r="P231" s="43" t="s">
        <v>89</v>
      </c>
      <c r="Q231" s="43"/>
      <c r="R231" s="40"/>
      <c r="S231" s="40"/>
      <c r="T231" s="44" t="s">
        <v>90</v>
      </c>
      <c r="U231" s="45">
        <v>5141900</v>
      </c>
      <c r="V231" s="45">
        <v>12570000</v>
      </c>
      <c r="W231" s="45">
        <v>10359420</v>
      </c>
      <c r="X231" s="45"/>
      <c r="Y231" s="40"/>
    </row>
    <row r="232" spans="1:25" x14ac:dyDescent="0.25">
      <c r="A232" s="40" t="s">
        <v>98</v>
      </c>
      <c r="B232" s="40" t="s">
        <v>25</v>
      </c>
      <c r="C232" s="40" t="s">
        <v>99</v>
      </c>
      <c r="D232" s="40" t="s">
        <v>115</v>
      </c>
      <c r="E232" s="40" t="s">
        <v>100</v>
      </c>
      <c r="F232" s="40" t="s">
        <v>101</v>
      </c>
      <c r="G232" s="48" t="s">
        <v>337</v>
      </c>
      <c r="H232" s="40" t="s">
        <v>102</v>
      </c>
      <c r="I232" s="40" t="s">
        <v>103</v>
      </c>
      <c r="J232" s="40"/>
      <c r="K232" s="40" t="s">
        <v>104</v>
      </c>
      <c r="L232" s="40" t="s">
        <v>105</v>
      </c>
      <c r="M232" s="40">
        <v>772200400</v>
      </c>
      <c r="N232" s="41"/>
      <c r="O232" s="40" t="s">
        <v>30</v>
      </c>
      <c r="P232" s="43"/>
      <c r="Q232" s="43"/>
      <c r="R232" s="40" t="s">
        <v>31</v>
      </c>
      <c r="S232" s="40" t="s">
        <v>93</v>
      </c>
      <c r="T232" s="44"/>
      <c r="U232" s="45">
        <v>116400</v>
      </c>
      <c r="V232" s="45">
        <v>1770000</v>
      </c>
      <c r="W232" s="45">
        <v>2360000</v>
      </c>
      <c r="X232" s="45"/>
      <c r="Y232" s="40"/>
    </row>
    <row r="233" spans="1:25" x14ac:dyDescent="0.25">
      <c r="A233" s="40" t="s">
        <v>98</v>
      </c>
      <c r="B233" s="40" t="s">
        <v>25</v>
      </c>
      <c r="C233" s="40" t="s">
        <v>99</v>
      </c>
      <c r="D233" s="40" t="s">
        <v>115</v>
      </c>
      <c r="E233" s="40" t="s">
        <v>100</v>
      </c>
      <c r="F233" s="40" t="s">
        <v>101</v>
      </c>
      <c r="G233" s="48" t="s">
        <v>337</v>
      </c>
      <c r="H233" s="40" t="s">
        <v>102</v>
      </c>
      <c r="I233" s="40" t="s">
        <v>103</v>
      </c>
      <c r="J233" s="40"/>
      <c r="K233" s="40" t="s">
        <v>104</v>
      </c>
      <c r="L233" s="40" t="s">
        <v>105</v>
      </c>
      <c r="M233" s="40">
        <v>772200400</v>
      </c>
      <c r="N233" s="41"/>
      <c r="O233" s="40" t="s">
        <v>30</v>
      </c>
      <c r="P233" s="43"/>
      <c r="Q233" s="43"/>
      <c r="R233" s="40" t="s">
        <v>31</v>
      </c>
      <c r="S233" s="40" t="s">
        <v>106</v>
      </c>
      <c r="T233" s="44"/>
      <c r="U233" s="45">
        <v>39500</v>
      </c>
      <c r="V233" s="45">
        <v>120500</v>
      </c>
      <c r="W233" s="45">
        <v>432700</v>
      </c>
      <c r="X233" s="45"/>
      <c r="Y233" s="40"/>
    </row>
    <row r="234" spans="1:25" x14ac:dyDescent="0.25">
      <c r="A234" s="40" t="s">
        <v>98</v>
      </c>
      <c r="B234" s="40" t="s">
        <v>25</v>
      </c>
      <c r="C234" s="40" t="s">
        <v>99</v>
      </c>
      <c r="D234" s="40" t="s">
        <v>115</v>
      </c>
      <c r="E234" s="40" t="s">
        <v>100</v>
      </c>
      <c r="F234" s="40" t="s">
        <v>101</v>
      </c>
      <c r="G234" s="48" t="s">
        <v>337</v>
      </c>
      <c r="H234" s="40" t="s">
        <v>102</v>
      </c>
      <c r="I234" s="40" t="s">
        <v>103</v>
      </c>
      <c r="J234" s="40"/>
      <c r="K234" s="40" t="s">
        <v>104</v>
      </c>
      <c r="L234" s="40" t="s">
        <v>105</v>
      </c>
      <c r="M234" s="40">
        <v>772200400</v>
      </c>
      <c r="N234" s="41"/>
      <c r="O234" s="40" t="s">
        <v>30</v>
      </c>
      <c r="P234" s="43"/>
      <c r="Q234" s="43"/>
      <c r="R234" s="40" t="s">
        <v>31</v>
      </c>
      <c r="S234" s="40" t="s">
        <v>107</v>
      </c>
      <c r="T234" s="44"/>
      <c r="U234" s="45">
        <v>83000</v>
      </c>
      <c r="V234" s="45">
        <v>63400</v>
      </c>
      <c r="W234" s="45"/>
      <c r="X234" s="45"/>
      <c r="Y234" s="40"/>
    </row>
    <row r="235" spans="1:25" x14ac:dyDescent="0.25">
      <c r="A235" s="40" t="s">
        <v>98</v>
      </c>
      <c r="B235" s="40" t="s">
        <v>25</v>
      </c>
      <c r="C235" s="40" t="s">
        <v>99</v>
      </c>
      <c r="D235" s="40" t="s">
        <v>115</v>
      </c>
      <c r="E235" s="40" t="s">
        <v>100</v>
      </c>
      <c r="F235" s="40" t="s">
        <v>101</v>
      </c>
      <c r="G235" s="48" t="s">
        <v>337</v>
      </c>
      <c r="H235" s="40" t="s">
        <v>102</v>
      </c>
      <c r="I235" s="40" t="s">
        <v>103</v>
      </c>
      <c r="J235" s="40"/>
      <c r="K235" s="40" t="s">
        <v>104</v>
      </c>
      <c r="L235" s="40" t="s">
        <v>105</v>
      </c>
      <c r="M235" s="40">
        <v>772200400</v>
      </c>
      <c r="N235" s="41"/>
      <c r="O235" s="40" t="s">
        <v>30</v>
      </c>
      <c r="P235" s="43"/>
      <c r="Q235" s="43"/>
      <c r="R235" s="40" t="s">
        <v>31</v>
      </c>
      <c r="S235" s="40" t="s">
        <v>94</v>
      </c>
      <c r="T235" s="44"/>
      <c r="U235" s="45">
        <v>4000500</v>
      </c>
      <c r="V235" s="45">
        <v>7459000</v>
      </c>
      <c r="W235" s="45">
        <v>5071000</v>
      </c>
      <c r="X235" s="45"/>
      <c r="Y235" s="40"/>
    </row>
    <row r="236" spans="1:25" x14ac:dyDescent="0.25">
      <c r="A236" s="40" t="s">
        <v>98</v>
      </c>
      <c r="B236" s="40" t="s">
        <v>25</v>
      </c>
      <c r="C236" s="40" t="s">
        <v>99</v>
      </c>
      <c r="D236" s="40" t="s">
        <v>115</v>
      </c>
      <c r="E236" s="40" t="s">
        <v>100</v>
      </c>
      <c r="F236" s="40" t="s">
        <v>101</v>
      </c>
      <c r="G236" s="48" t="s">
        <v>337</v>
      </c>
      <c r="H236" s="40" t="s">
        <v>102</v>
      </c>
      <c r="I236" s="40" t="s">
        <v>103</v>
      </c>
      <c r="J236" s="40"/>
      <c r="K236" s="40" t="s">
        <v>104</v>
      </c>
      <c r="L236" s="40" t="s">
        <v>105</v>
      </c>
      <c r="M236" s="40">
        <v>772200400</v>
      </c>
      <c r="N236" s="41"/>
      <c r="O236" s="40" t="s">
        <v>30</v>
      </c>
      <c r="P236" s="43"/>
      <c r="Q236" s="43"/>
      <c r="R236" s="40" t="s">
        <v>31</v>
      </c>
      <c r="S236" s="40" t="s">
        <v>58</v>
      </c>
      <c r="T236" s="44"/>
      <c r="U236" s="45">
        <v>12000</v>
      </c>
      <c r="V236" s="45">
        <v>74200</v>
      </c>
      <c r="W236" s="45">
        <v>50500</v>
      </c>
      <c r="X236" s="45"/>
      <c r="Y236" s="40"/>
    </row>
    <row r="237" spans="1:25" x14ac:dyDescent="0.25">
      <c r="A237" s="40" t="s">
        <v>98</v>
      </c>
      <c r="B237" s="40" t="s">
        <v>25</v>
      </c>
      <c r="C237" s="40" t="s">
        <v>99</v>
      </c>
      <c r="D237" s="40" t="s">
        <v>115</v>
      </c>
      <c r="E237" s="40" t="s">
        <v>100</v>
      </c>
      <c r="F237" s="40" t="s">
        <v>101</v>
      </c>
      <c r="G237" s="48" t="s">
        <v>337</v>
      </c>
      <c r="H237" s="40" t="s">
        <v>102</v>
      </c>
      <c r="I237" s="40" t="s">
        <v>103</v>
      </c>
      <c r="J237" s="40"/>
      <c r="K237" s="40" t="s">
        <v>104</v>
      </c>
      <c r="L237" s="40" t="s">
        <v>105</v>
      </c>
      <c r="M237" s="40">
        <v>772200400</v>
      </c>
      <c r="N237" s="41"/>
      <c r="O237" s="40" t="s">
        <v>30</v>
      </c>
      <c r="P237" s="43"/>
      <c r="Q237" s="43"/>
      <c r="R237" s="40" t="s">
        <v>32</v>
      </c>
      <c r="S237" s="40" t="s">
        <v>95</v>
      </c>
      <c r="T237" s="44"/>
      <c r="U237" s="45">
        <v>27000</v>
      </c>
      <c r="V237" s="45">
        <v>2047200</v>
      </c>
      <c r="W237" s="45">
        <v>348800</v>
      </c>
      <c r="X237" s="45"/>
      <c r="Y237" s="40"/>
    </row>
    <row r="238" spans="1:25" x14ac:dyDescent="0.25">
      <c r="A238" s="40" t="s">
        <v>98</v>
      </c>
      <c r="B238" s="40" t="s">
        <v>25</v>
      </c>
      <c r="C238" s="40" t="s">
        <v>99</v>
      </c>
      <c r="D238" s="40" t="s">
        <v>115</v>
      </c>
      <c r="E238" s="40" t="s">
        <v>100</v>
      </c>
      <c r="F238" s="40" t="s">
        <v>101</v>
      </c>
      <c r="G238" s="48" t="s">
        <v>337</v>
      </c>
      <c r="H238" s="40" t="s">
        <v>102</v>
      </c>
      <c r="I238" s="40" t="s">
        <v>103</v>
      </c>
      <c r="J238" s="40"/>
      <c r="K238" s="40" t="s">
        <v>104</v>
      </c>
      <c r="L238" s="40" t="s">
        <v>105</v>
      </c>
      <c r="M238" s="40">
        <v>772200400</v>
      </c>
      <c r="N238" s="41"/>
      <c r="O238" s="40" t="s">
        <v>30</v>
      </c>
      <c r="P238" s="43"/>
      <c r="Q238" s="43"/>
      <c r="R238" s="40" t="s">
        <v>31</v>
      </c>
      <c r="S238" s="40" t="s">
        <v>108</v>
      </c>
      <c r="T238" s="44"/>
      <c r="U238" s="45">
        <v>66000</v>
      </c>
      <c r="V238" s="45">
        <v>206000</v>
      </c>
      <c r="W238" s="45">
        <v>173000</v>
      </c>
      <c r="X238" s="45"/>
      <c r="Y238" s="40"/>
    </row>
    <row r="239" spans="1:25" x14ac:dyDescent="0.25">
      <c r="A239" s="40" t="s">
        <v>98</v>
      </c>
      <c r="B239" s="40" t="s">
        <v>25</v>
      </c>
      <c r="C239" s="40" t="s">
        <v>99</v>
      </c>
      <c r="D239" s="40" t="s">
        <v>115</v>
      </c>
      <c r="E239" s="40" t="s">
        <v>100</v>
      </c>
      <c r="F239" s="40" t="s">
        <v>101</v>
      </c>
      <c r="G239" s="48" t="s">
        <v>337</v>
      </c>
      <c r="H239" s="40" t="s">
        <v>102</v>
      </c>
      <c r="I239" s="40" t="s">
        <v>103</v>
      </c>
      <c r="J239" s="40"/>
      <c r="K239" s="40" t="s">
        <v>104</v>
      </c>
      <c r="L239" s="40" t="s">
        <v>105</v>
      </c>
      <c r="M239" s="40">
        <v>772200400</v>
      </c>
      <c r="N239" s="41"/>
      <c r="O239" s="40" t="s">
        <v>30</v>
      </c>
      <c r="P239" s="43"/>
      <c r="Q239" s="43"/>
      <c r="R239" s="40" t="s">
        <v>32</v>
      </c>
      <c r="S239" s="40" t="s">
        <v>96</v>
      </c>
      <c r="T239" s="44"/>
      <c r="U239" s="45"/>
      <c r="V239" s="45">
        <v>130700</v>
      </c>
      <c r="W239" s="45">
        <v>479000</v>
      </c>
      <c r="X239" s="45"/>
      <c r="Y239" s="40"/>
    </row>
    <row r="240" spans="1:25" x14ac:dyDescent="0.25">
      <c r="A240" s="40" t="s">
        <v>98</v>
      </c>
      <c r="B240" s="40" t="s">
        <v>25</v>
      </c>
      <c r="C240" s="40" t="s">
        <v>99</v>
      </c>
      <c r="D240" s="40" t="s">
        <v>115</v>
      </c>
      <c r="E240" s="40" t="s">
        <v>100</v>
      </c>
      <c r="F240" s="40" t="s">
        <v>101</v>
      </c>
      <c r="G240" s="48" t="s">
        <v>337</v>
      </c>
      <c r="H240" s="40" t="s">
        <v>102</v>
      </c>
      <c r="I240" s="40" t="s">
        <v>103</v>
      </c>
      <c r="J240" s="40"/>
      <c r="K240" s="40" t="s">
        <v>104</v>
      </c>
      <c r="L240" s="40" t="s">
        <v>105</v>
      </c>
      <c r="M240" s="40">
        <v>772200400</v>
      </c>
      <c r="N240" s="41"/>
      <c r="O240" s="40" t="s">
        <v>30</v>
      </c>
      <c r="P240" s="43"/>
      <c r="Q240" s="43"/>
      <c r="R240" s="40" t="s">
        <v>31</v>
      </c>
      <c r="S240" s="40" t="s">
        <v>109</v>
      </c>
      <c r="T240" s="44"/>
      <c r="U240" s="45">
        <v>13000</v>
      </c>
      <c r="V240" s="45"/>
      <c r="W240" s="45"/>
      <c r="X240" s="45"/>
      <c r="Y240" s="40"/>
    </row>
    <row r="241" spans="1:27" x14ac:dyDescent="0.25">
      <c r="A241" s="40" t="s">
        <v>98</v>
      </c>
      <c r="B241" s="40" t="s">
        <v>25</v>
      </c>
      <c r="C241" s="40" t="s">
        <v>99</v>
      </c>
      <c r="D241" s="40" t="s">
        <v>115</v>
      </c>
      <c r="E241" s="40" t="s">
        <v>100</v>
      </c>
      <c r="F241" s="40" t="s">
        <v>101</v>
      </c>
      <c r="G241" s="48" t="s">
        <v>337</v>
      </c>
      <c r="H241" s="40" t="s">
        <v>102</v>
      </c>
      <c r="I241" s="40" t="s">
        <v>103</v>
      </c>
      <c r="J241" s="40"/>
      <c r="K241" s="40" t="s">
        <v>104</v>
      </c>
      <c r="L241" s="40" t="s">
        <v>105</v>
      </c>
      <c r="M241" s="40">
        <v>772200400</v>
      </c>
      <c r="N241" s="41"/>
      <c r="O241" s="40" t="s">
        <v>30</v>
      </c>
      <c r="P241" s="43"/>
      <c r="Q241" s="43"/>
      <c r="R241" s="40" t="s">
        <v>31</v>
      </c>
      <c r="S241" s="40" t="s">
        <v>110</v>
      </c>
      <c r="T241" s="44"/>
      <c r="U241" s="45">
        <v>28500</v>
      </c>
      <c r="V241" s="45">
        <v>32000</v>
      </c>
      <c r="W241" s="45"/>
      <c r="X241" s="45"/>
      <c r="Y241" s="40"/>
    </row>
    <row r="242" spans="1:27" x14ac:dyDescent="0.25">
      <c r="A242" s="40" t="s">
        <v>98</v>
      </c>
      <c r="B242" s="40" t="s">
        <v>25</v>
      </c>
      <c r="C242" s="40" t="s">
        <v>99</v>
      </c>
      <c r="D242" s="40" t="s">
        <v>115</v>
      </c>
      <c r="E242" s="40" t="s">
        <v>100</v>
      </c>
      <c r="F242" s="40" t="s">
        <v>101</v>
      </c>
      <c r="G242" s="48" t="s">
        <v>337</v>
      </c>
      <c r="H242" s="40" t="s">
        <v>102</v>
      </c>
      <c r="I242" s="40" t="s">
        <v>103</v>
      </c>
      <c r="J242" s="40"/>
      <c r="K242" s="40" t="s">
        <v>104</v>
      </c>
      <c r="L242" s="40" t="s">
        <v>105</v>
      </c>
      <c r="M242" s="40">
        <v>772200400</v>
      </c>
      <c r="N242" s="41"/>
      <c r="O242" s="40" t="s">
        <v>30</v>
      </c>
      <c r="P242" s="43"/>
      <c r="Q242" s="43"/>
      <c r="R242" s="40" t="s">
        <v>31</v>
      </c>
      <c r="S242" s="40" t="s">
        <v>111</v>
      </c>
      <c r="T242" s="44"/>
      <c r="U242" s="45">
        <v>10000</v>
      </c>
      <c r="V242" s="45">
        <v>232000</v>
      </c>
      <c r="W242" s="45">
        <v>492000</v>
      </c>
      <c r="X242" s="45"/>
      <c r="Y242" s="40"/>
    </row>
    <row r="243" spans="1:27" x14ac:dyDescent="0.25">
      <c r="A243" s="40" t="s">
        <v>98</v>
      </c>
      <c r="B243" s="40" t="s">
        <v>25</v>
      </c>
      <c r="C243" s="40" t="s">
        <v>99</v>
      </c>
      <c r="D243" s="40" t="s">
        <v>115</v>
      </c>
      <c r="E243" s="40" t="s">
        <v>100</v>
      </c>
      <c r="F243" s="40" t="s">
        <v>101</v>
      </c>
      <c r="G243" s="48" t="s">
        <v>337</v>
      </c>
      <c r="H243" s="40" t="s">
        <v>102</v>
      </c>
      <c r="I243" s="40" t="s">
        <v>103</v>
      </c>
      <c r="J243" s="40"/>
      <c r="K243" s="40" t="s">
        <v>104</v>
      </c>
      <c r="L243" s="40" t="s">
        <v>105</v>
      </c>
      <c r="M243" s="40">
        <v>772200400</v>
      </c>
      <c r="N243" s="41"/>
      <c r="O243" s="40" t="s">
        <v>30</v>
      </c>
      <c r="P243" s="43"/>
      <c r="Q243" s="43"/>
      <c r="R243" s="40" t="s">
        <v>31</v>
      </c>
      <c r="S243" s="40" t="s">
        <v>112</v>
      </c>
      <c r="T243" s="44"/>
      <c r="U243" s="45">
        <v>22000</v>
      </c>
      <c r="V243" s="45">
        <v>100500</v>
      </c>
      <c r="W243" s="45">
        <v>114900</v>
      </c>
      <c r="X243" s="45"/>
      <c r="Y243" s="40"/>
    </row>
    <row r="244" spans="1:27" x14ac:dyDescent="0.25">
      <c r="A244" s="40" t="s">
        <v>98</v>
      </c>
      <c r="B244" s="40" t="s">
        <v>25</v>
      </c>
      <c r="C244" s="40" t="s">
        <v>99</v>
      </c>
      <c r="D244" s="40" t="s">
        <v>115</v>
      </c>
      <c r="E244" s="40" t="s">
        <v>100</v>
      </c>
      <c r="F244" s="40" t="s">
        <v>101</v>
      </c>
      <c r="G244" s="48" t="s">
        <v>337</v>
      </c>
      <c r="H244" s="40" t="s">
        <v>102</v>
      </c>
      <c r="I244" s="40" t="s">
        <v>103</v>
      </c>
      <c r="J244" s="40"/>
      <c r="K244" s="40" t="s">
        <v>104</v>
      </c>
      <c r="L244" s="40" t="s">
        <v>105</v>
      </c>
      <c r="M244" s="40">
        <v>772200400</v>
      </c>
      <c r="N244" s="41"/>
      <c r="O244" s="40" t="s">
        <v>30</v>
      </c>
      <c r="P244" s="43" t="s">
        <v>33</v>
      </c>
      <c r="Q244" s="43"/>
      <c r="R244" s="40" t="s">
        <v>31</v>
      </c>
      <c r="S244" s="40" t="s">
        <v>334</v>
      </c>
      <c r="T244" s="44"/>
      <c r="U244" s="45">
        <v>76750</v>
      </c>
      <c r="V244" s="45">
        <v>63300</v>
      </c>
      <c r="W244" s="45"/>
      <c r="X244" s="45"/>
      <c r="Y244" s="40"/>
    </row>
    <row r="245" spans="1:27" x14ac:dyDescent="0.25">
      <c r="A245" s="24" t="s">
        <v>486</v>
      </c>
      <c r="B245" s="24" t="s">
        <v>25</v>
      </c>
      <c r="C245" s="24" t="s">
        <v>99</v>
      </c>
      <c r="D245" s="24" t="s">
        <v>115</v>
      </c>
      <c r="E245" s="24" t="s">
        <v>100</v>
      </c>
      <c r="F245" s="24" t="s">
        <v>487</v>
      </c>
      <c r="G245" s="73" t="s">
        <v>337</v>
      </c>
      <c r="H245" s="24" t="s">
        <v>26</v>
      </c>
      <c r="I245" s="24"/>
      <c r="J245" s="24"/>
      <c r="K245" s="24"/>
      <c r="L245" s="24"/>
      <c r="M245" s="24"/>
      <c r="N245" s="24"/>
      <c r="O245" s="24"/>
      <c r="P245" s="25"/>
      <c r="Q245" s="25"/>
      <c r="R245" s="24"/>
      <c r="S245" s="24"/>
      <c r="T245" s="27"/>
      <c r="U245" s="35"/>
      <c r="V245" s="35"/>
      <c r="W245" s="35"/>
      <c r="X245" s="35"/>
      <c r="Y245" s="24"/>
      <c r="Z245" s="39"/>
      <c r="AA245" s="39"/>
    </row>
    <row r="246" spans="1:27" x14ac:dyDescent="0.25">
      <c r="A246" s="48" t="s">
        <v>221</v>
      </c>
      <c r="B246" s="48" t="s">
        <v>25</v>
      </c>
      <c r="C246" s="48" t="s">
        <v>222</v>
      </c>
      <c r="D246" s="48" t="s">
        <v>196</v>
      </c>
      <c r="E246" s="48" t="s">
        <v>197</v>
      </c>
      <c r="F246" s="48" t="s">
        <v>223</v>
      </c>
      <c r="G246" s="48" t="s">
        <v>337</v>
      </c>
      <c r="H246" s="48" t="s">
        <v>26</v>
      </c>
      <c r="I246" s="48" t="s">
        <v>224</v>
      </c>
      <c r="J246" s="48"/>
      <c r="K246" s="48" t="s">
        <v>225</v>
      </c>
      <c r="L246" s="48" t="s">
        <v>27</v>
      </c>
      <c r="M246" s="48">
        <v>775436169</v>
      </c>
      <c r="N246" s="49" t="s">
        <v>226</v>
      </c>
      <c r="O246" s="48" t="s">
        <v>28</v>
      </c>
      <c r="P246" s="50" t="s">
        <v>89</v>
      </c>
      <c r="Q246" s="50"/>
      <c r="R246" s="48"/>
      <c r="S246" s="48"/>
      <c r="T246" s="51"/>
      <c r="U246" s="52">
        <v>6207100</v>
      </c>
      <c r="V246" s="52">
        <v>5848020</v>
      </c>
      <c r="W246" s="52">
        <v>6952500</v>
      </c>
      <c r="X246" s="52">
        <v>5910865</v>
      </c>
      <c r="Y246" s="9"/>
    </row>
    <row r="247" spans="1:27" x14ac:dyDescent="0.25">
      <c r="A247" s="48" t="s">
        <v>221</v>
      </c>
      <c r="B247" s="48" t="s">
        <v>25</v>
      </c>
      <c r="C247" s="48" t="s">
        <v>222</v>
      </c>
      <c r="D247" s="48" t="s">
        <v>196</v>
      </c>
      <c r="E247" s="48" t="s">
        <v>197</v>
      </c>
      <c r="F247" s="48" t="s">
        <v>223</v>
      </c>
      <c r="G247" s="48" t="s">
        <v>337</v>
      </c>
      <c r="H247" s="48" t="s">
        <v>26</v>
      </c>
      <c r="I247" s="48" t="s">
        <v>224</v>
      </c>
      <c r="J247" s="48"/>
      <c r="K247" s="48" t="s">
        <v>225</v>
      </c>
      <c r="L247" s="48" t="s">
        <v>27</v>
      </c>
      <c r="M247" s="48">
        <v>775436169</v>
      </c>
      <c r="N247" s="49" t="s">
        <v>226</v>
      </c>
      <c r="O247" s="48" t="s">
        <v>28</v>
      </c>
      <c r="P247" s="50" t="s">
        <v>29</v>
      </c>
      <c r="Q247" s="50"/>
      <c r="R247" s="48"/>
      <c r="S247" s="48"/>
      <c r="T247" s="51"/>
      <c r="U247" s="52">
        <v>285714</v>
      </c>
      <c r="V247" s="52"/>
      <c r="W247" s="52">
        <v>312500</v>
      </c>
      <c r="X247" s="52">
        <v>325000</v>
      </c>
      <c r="Y247" s="9"/>
    </row>
    <row r="248" spans="1:27" x14ac:dyDescent="0.25">
      <c r="A248" s="48" t="s">
        <v>221</v>
      </c>
      <c r="B248" s="48" t="s">
        <v>25</v>
      </c>
      <c r="C248" s="48" t="s">
        <v>222</v>
      </c>
      <c r="D248" s="48" t="s">
        <v>196</v>
      </c>
      <c r="E248" s="48" t="s">
        <v>197</v>
      </c>
      <c r="F248" s="48" t="s">
        <v>223</v>
      </c>
      <c r="G248" s="48" t="s">
        <v>337</v>
      </c>
      <c r="H248" s="48" t="s">
        <v>26</v>
      </c>
      <c r="I248" s="48" t="s">
        <v>224</v>
      </c>
      <c r="J248" s="48"/>
      <c r="K248" s="48" t="s">
        <v>225</v>
      </c>
      <c r="L248" s="48" t="s">
        <v>27</v>
      </c>
      <c r="M248" s="48">
        <v>775436169</v>
      </c>
      <c r="N248" s="49" t="s">
        <v>226</v>
      </c>
      <c r="O248" s="48" t="s">
        <v>28</v>
      </c>
      <c r="P248" s="50" t="s">
        <v>72</v>
      </c>
      <c r="Q248" s="50" t="s">
        <v>227</v>
      </c>
      <c r="R248" s="48"/>
      <c r="S248" s="48"/>
      <c r="T248" s="51"/>
      <c r="U248" s="52"/>
      <c r="V248" s="52"/>
      <c r="W248" s="52">
        <v>300000</v>
      </c>
      <c r="X248" s="52"/>
      <c r="Y248" s="9"/>
    </row>
    <row r="249" spans="1:27" x14ac:dyDescent="0.25">
      <c r="A249" s="48" t="s">
        <v>221</v>
      </c>
      <c r="B249" s="48" t="s">
        <v>25</v>
      </c>
      <c r="C249" s="48" t="s">
        <v>222</v>
      </c>
      <c r="D249" s="48" t="s">
        <v>196</v>
      </c>
      <c r="E249" s="48" t="s">
        <v>197</v>
      </c>
      <c r="F249" s="48" t="s">
        <v>223</v>
      </c>
      <c r="G249" s="48" t="s">
        <v>337</v>
      </c>
      <c r="H249" s="48" t="s">
        <v>26</v>
      </c>
      <c r="I249" s="48" t="s">
        <v>224</v>
      </c>
      <c r="J249" s="48"/>
      <c r="K249" s="48" t="s">
        <v>225</v>
      </c>
      <c r="L249" s="48" t="s">
        <v>27</v>
      </c>
      <c r="M249" s="48">
        <v>775436169</v>
      </c>
      <c r="N249" s="49" t="s">
        <v>226</v>
      </c>
      <c r="O249" s="48" t="s">
        <v>28</v>
      </c>
      <c r="P249" s="50"/>
      <c r="Q249" s="50"/>
      <c r="R249" s="48"/>
      <c r="S249" s="48"/>
      <c r="T249" s="51" t="s">
        <v>121</v>
      </c>
      <c r="U249" s="52">
        <v>5923000</v>
      </c>
      <c r="V249" s="52">
        <v>5413000</v>
      </c>
      <c r="W249" s="52">
        <v>6952500</v>
      </c>
      <c r="X249" s="52">
        <v>5179000</v>
      </c>
      <c r="Y249" s="9"/>
    </row>
    <row r="250" spans="1:27" x14ac:dyDescent="0.25">
      <c r="A250" s="48" t="s">
        <v>221</v>
      </c>
      <c r="B250" s="48" t="s">
        <v>25</v>
      </c>
      <c r="C250" s="48" t="s">
        <v>222</v>
      </c>
      <c r="D250" s="48" t="s">
        <v>196</v>
      </c>
      <c r="E250" s="48" t="s">
        <v>197</v>
      </c>
      <c r="F250" s="48" t="s">
        <v>223</v>
      </c>
      <c r="G250" s="48" t="s">
        <v>337</v>
      </c>
      <c r="H250" s="48" t="s">
        <v>26</v>
      </c>
      <c r="I250" s="48" t="s">
        <v>224</v>
      </c>
      <c r="J250" s="48"/>
      <c r="K250" s="48" t="s">
        <v>225</v>
      </c>
      <c r="L250" s="48" t="s">
        <v>27</v>
      </c>
      <c r="M250" s="48">
        <v>775436169</v>
      </c>
      <c r="N250" s="49" t="s">
        <v>226</v>
      </c>
      <c r="O250" s="48" t="s">
        <v>28</v>
      </c>
      <c r="P250" s="50"/>
      <c r="Q250" s="50"/>
      <c r="R250" s="48"/>
      <c r="S250" s="48"/>
      <c r="T250" s="51" t="s">
        <v>228</v>
      </c>
      <c r="U250" s="52">
        <v>284100</v>
      </c>
      <c r="V250" s="52">
        <v>435020</v>
      </c>
      <c r="W250" s="52"/>
      <c r="X250" s="52">
        <v>731865</v>
      </c>
      <c r="Y250" s="9"/>
    </row>
    <row r="251" spans="1:27" x14ac:dyDescent="0.25">
      <c r="A251" s="48" t="s">
        <v>221</v>
      </c>
      <c r="B251" s="48" t="s">
        <v>25</v>
      </c>
      <c r="C251" s="48" t="s">
        <v>222</v>
      </c>
      <c r="D251" s="48" t="s">
        <v>196</v>
      </c>
      <c r="E251" s="48" t="s">
        <v>197</v>
      </c>
      <c r="F251" s="48" t="s">
        <v>223</v>
      </c>
      <c r="G251" s="48" t="s">
        <v>337</v>
      </c>
      <c r="H251" s="48" t="s">
        <v>26</v>
      </c>
      <c r="I251" s="48" t="s">
        <v>224</v>
      </c>
      <c r="J251" s="48"/>
      <c r="K251" s="48" t="s">
        <v>225</v>
      </c>
      <c r="L251" s="48" t="s">
        <v>27</v>
      </c>
      <c r="M251" s="48">
        <v>775436169</v>
      </c>
      <c r="N251" s="49" t="s">
        <v>226</v>
      </c>
      <c r="O251" s="48" t="s">
        <v>30</v>
      </c>
      <c r="P251" s="50"/>
      <c r="Q251" s="50"/>
      <c r="R251" s="48" t="s">
        <v>31</v>
      </c>
      <c r="S251" s="48" t="s">
        <v>93</v>
      </c>
      <c r="T251" s="51"/>
      <c r="U251" s="52">
        <v>1157500</v>
      </c>
      <c r="V251" s="52">
        <v>1136700</v>
      </c>
      <c r="W251" s="52">
        <v>1634100</v>
      </c>
      <c r="X251" s="52">
        <v>1405100</v>
      </c>
      <c r="Y251" s="9"/>
    </row>
    <row r="252" spans="1:27" x14ac:dyDescent="0.25">
      <c r="A252" s="48" t="s">
        <v>221</v>
      </c>
      <c r="B252" s="48" t="s">
        <v>25</v>
      </c>
      <c r="C252" s="48" t="s">
        <v>222</v>
      </c>
      <c r="D252" s="48" t="s">
        <v>196</v>
      </c>
      <c r="E252" s="48" t="s">
        <v>197</v>
      </c>
      <c r="F252" s="48" t="s">
        <v>223</v>
      </c>
      <c r="G252" s="48" t="s">
        <v>337</v>
      </c>
      <c r="H252" s="48" t="s">
        <v>26</v>
      </c>
      <c r="I252" s="48" t="s">
        <v>224</v>
      </c>
      <c r="J252" s="48"/>
      <c r="K252" s="48" t="s">
        <v>225</v>
      </c>
      <c r="L252" s="48" t="s">
        <v>27</v>
      </c>
      <c r="M252" s="48">
        <v>775436169</v>
      </c>
      <c r="N252" s="49" t="s">
        <v>226</v>
      </c>
      <c r="O252" s="48" t="s">
        <v>30</v>
      </c>
      <c r="P252" s="50"/>
      <c r="Q252" s="50"/>
      <c r="R252" s="48" t="s">
        <v>31</v>
      </c>
      <c r="S252" s="48" t="s">
        <v>229</v>
      </c>
      <c r="T252" s="51"/>
      <c r="U252" s="52">
        <v>48000</v>
      </c>
      <c r="V252" s="52">
        <v>36000</v>
      </c>
      <c r="W252" s="52">
        <v>36000</v>
      </c>
      <c r="X252" s="52">
        <v>36000</v>
      </c>
      <c r="Y252" s="9"/>
    </row>
    <row r="253" spans="1:27" x14ac:dyDescent="0.25">
      <c r="A253" s="48" t="s">
        <v>221</v>
      </c>
      <c r="B253" s="48" t="s">
        <v>25</v>
      </c>
      <c r="C253" s="48" t="s">
        <v>222</v>
      </c>
      <c r="D253" s="48" t="s">
        <v>196</v>
      </c>
      <c r="E253" s="48" t="s">
        <v>197</v>
      </c>
      <c r="F253" s="48" t="s">
        <v>223</v>
      </c>
      <c r="G253" s="48" t="s">
        <v>337</v>
      </c>
      <c r="H253" s="48" t="s">
        <v>26</v>
      </c>
      <c r="I253" s="48" t="s">
        <v>224</v>
      </c>
      <c r="J253" s="48"/>
      <c r="K253" s="48" t="s">
        <v>225</v>
      </c>
      <c r="L253" s="48" t="s">
        <v>27</v>
      </c>
      <c r="M253" s="48">
        <v>775436169</v>
      </c>
      <c r="N253" s="49" t="s">
        <v>226</v>
      </c>
      <c r="O253" s="48" t="s">
        <v>30</v>
      </c>
      <c r="P253" s="50"/>
      <c r="Q253" s="50"/>
      <c r="R253" s="48" t="s">
        <v>31</v>
      </c>
      <c r="S253" s="48" t="s">
        <v>215</v>
      </c>
      <c r="T253" s="51"/>
      <c r="U253" s="52">
        <v>45500</v>
      </c>
      <c r="V253" s="52">
        <v>112000</v>
      </c>
      <c r="W253" s="52">
        <v>172450</v>
      </c>
      <c r="X253" s="52">
        <v>1249000</v>
      </c>
      <c r="Y253" s="9"/>
    </row>
    <row r="254" spans="1:27" x14ac:dyDescent="0.25">
      <c r="A254" s="48" t="s">
        <v>221</v>
      </c>
      <c r="B254" s="48" t="s">
        <v>25</v>
      </c>
      <c r="C254" s="48" t="s">
        <v>222</v>
      </c>
      <c r="D254" s="48" t="s">
        <v>196</v>
      </c>
      <c r="E254" s="48" t="s">
        <v>197</v>
      </c>
      <c r="F254" s="48" t="s">
        <v>223</v>
      </c>
      <c r="G254" s="48" t="s">
        <v>337</v>
      </c>
      <c r="H254" s="48" t="s">
        <v>26</v>
      </c>
      <c r="I254" s="48" t="s">
        <v>224</v>
      </c>
      <c r="J254" s="48"/>
      <c r="K254" s="48" t="s">
        <v>225</v>
      </c>
      <c r="L254" s="48" t="s">
        <v>27</v>
      </c>
      <c r="M254" s="48">
        <v>775436169</v>
      </c>
      <c r="N254" s="49" t="s">
        <v>226</v>
      </c>
      <c r="O254" s="48" t="s">
        <v>30</v>
      </c>
      <c r="P254" s="50"/>
      <c r="Q254" s="50"/>
      <c r="R254" s="48" t="s">
        <v>31</v>
      </c>
      <c r="S254" s="48" t="s">
        <v>205</v>
      </c>
      <c r="T254" s="51"/>
      <c r="U254" s="52">
        <v>4474014</v>
      </c>
      <c r="V254" s="52">
        <v>3126856</v>
      </c>
      <c r="W254" s="52">
        <v>3736644</v>
      </c>
      <c r="X254" s="52">
        <v>2933787</v>
      </c>
      <c r="Y254" s="9"/>
    </row>
    <row r="255" spans="1:27" x14ac:dyDescent="0.25">
      <c r="A255" s="48" t="s">
        <v>221</v>
      </c>
      <c r="B255" s="48" t="s">
        <v>25</v>
      </c>
      <c r="C255" s="48" t="s">
        <v>222</v>
      </c>
      <c r="D255" s="48" t="s">
        <v>196</v>
      </c>
      <c r="E255" s="48" t="s">
        <v>197</v>
      </c>
      <c r="F255" s="48" t="s">
        <v>223</v>
      </c>
      <c r="G255" s="48" t="s">
        <v>337</v>
      </c>
      <c r="H255" s="48" t="s">
        <v>26</v>
      </c>
      <c r="I255" s="48" t="s">
        <v>224</v>
      </c>
      <c r="J255" s="48"/>
      <c r="K255" s="48" t="s">
        <v>225</v>
      </c>
      <c r="L255" s="48" t="s">
        <v>27</v>
      </c>
      <c r="M255" s="48">
        <v>775436169</v>
      </c>
      <c r="N255" s="49" t="s">
        <v>226</v>
      </c>
      <c r="O255" s="48" t="s">
        <v>30</v>
      </c>
      <c r="P255" s="50"/>
      <c r="Q255" s="50"/>
      <c r="R255" s="48" t="s">
        <v>31</v>
      </c>
      <c r="S255" s="48" t="s">
        <v>206</v>
      </c>
      <c r="T255" s="51"/>
      <c r="U255" s="52">
        <v>142100</v>
      </c>
      <c r="V255" s="52">
        <v>75650</v>
      </c>
      <c r="W255" s="52">
        <v>161550</v>
      </c>
      <c r="X255" s="52">
        <v>221850</v>
      </c>
      <c r="Y255" s="9"/>
    </row>
    <row r="256" spans="1:27" x14ac:dyDescent="0.25">
      <c r="A256" s="48" t="s">
        <v>221</v>
      </c>
      <c r="B256" s="48" t="s">
        <v>25</v>
      </c>
      <c r="C256" s="48" t="s">
        <v>222</v>
      </c>
      <c r="D256" s="48" t="s">
        <v>196</v>
      </c>
      <c r="E256" s="48" t="s">
        <v>197</v>
      </c>
      <c r="F256" s="48" t="s">
        <v>223</v>
      </c>
      <c r="G256" s="48" t="s">
        <v>337</v>
      </c>
      <c r="H256" s="48" t="s">
        <v>26</v>
      </c>
      <c r="I256" s="48" t="s">
        <v>224</v>
      </c>
      <c r="J256" s="48"/>
      <c r="K256" s="48" t="s">
        <v>225</v>
      </c>
      <c r="L256" s="48" t="s">
        <v>27</v>
      </c>
      <c r="M256" s="48">
        <v>775436169</v>
      </c>
      <c r="N256" s="49" t="s">
        <v>226</v>
      </c>
      <c r="O256" s="48" t="s">
        <v>30</v>
      </c>
      <c r="P256" s="50"/>
      <c r="Q256" s="50"/>
      <c r="R256" s="48" t="s">
        <v>31</v>
      </c>
      <c r="S256" s="48" t="s">
        <v>230</v>
      </c>
      <c r="T256" s="51"/>
      <c r="U256" s="52">
        <v>121300</v>
      </c>
      <c r="V256" s="52">
        <v>121825</v>
      </c>
      <c r="W256" s="52">
        <v>85750</v>
      </c>
      <c r="X256" s="52">
        <v>180000</v>
      </c>
      <c r="Y256" s="9"/>
    </row>
    <row r="257" spans="1:27" x14ac:dyDescent="0.25">
      <c r="A257" s="48" t="s">
        <v>221</v>
      </c>
      <c r="B257" s="48" t="s">
        <v>25</v>
      </c>
      <c r="C257" s="48" t="s">
        <v>222</v>
      </c>
      <c r="D257" s="48" t="s">
        <v>196</v>
      </c>
      <c r="E257" s="48" t="s">
        <v>197</v>
      </c>
      <c r="F257" s="48" t="s">
        <v>223</v>
      </c>
      <c r="G257" s="48" t="s">
        <v>337</v>
      </c>
      <c r="H257" s="48" t="s">
        <v>26</v>
      </c>
      <c r="I257" s="48" t="s">
        <v>224</v>
      </c>
      <c r="J257" s="48"/>
      <c r="K257" s="48" t="s">
        <v>225</v>
      </c>
      <c r="L257" s="48" t="s">
        <v>27</v>
      </c>
      <c r="M257" s="48">
        <v>775436169</v>
      </c>
      <c r="N257" s="49" t="s">
        <v>226</v>
      </c>
      <c r="O257" s="48" t="s">
        <v>30</v>
      </c>
      <c r="P257" s="50"/>
      <c r="Q257" s="50"/>
      <c r="R257" s="48" t="s">
        <v>32</v>
      </c>
      <c r="S257" s="48" t="s">
        <v>95</v>
      </c>
      <c r="T257" s="51"/>
      <c r="U257" s="52"/>
      <c r="V257" s="52">
        <v>1100000</v>
      </c>
      <c r="W257" s="52"/>
      <c r="X257" s="52">
        <v>442000</v>
      </c>
      <c r="Y257" s="9"/>
    </row>
    <row r="258" spans="1:27" x14ac:dyDescent="0.25">
      <c r="A258" s="48" t="s">
        <v>221</v>
      </c>
      <c r="B258" s="48" t="s">
        <v>25</v>
      </c>
      <c r="C258" s="48" t="s">
        <v>222</v>
      </c>
      <c r="D258" s="48" t="s">
        <v>196</v>
      </c>
      <c r="E258" s="48" t="s">
        <v>197</v>
      </c>
      <c r="F258" s="48" t="s">
        <v>223</v>
      </c>
      <c r="G258" s="48" t="s">
        <v>337</v>
      </c>
      <c r="H258" s="48" t="s">
        <v>26</v>
      </c>
      <c r="I258" s="48" t="s">
        <v>224</v>
      </c>
      <c r="J258" s="48"/>
      <c r="K258" s="48" t="s">
        <v>225</v>
      </c>
      <c r="L258" s="48" t="s">
        <v>27</v>
      </c>
      <c r="M258" s="48">
        <v>775436169</v>
      </c>
      <c r="N258" s="49" t="s">
        <v>226</v>
      </c>
      <c r="O258" s="48" t="s">
        <v>30</v>
      </c>
      <c r="P258" s="50"/>
      <c r="Q258" s="50"/>
      <c r="R258" s="48" t="s">
        <v>32</v>
      </c>
      <c r="S258" s="48" t="s">
        <v>108</v>
      </c>
      <c r="T258" s="51"/>
      <c r="U258" s="52">
        <v>168990</v>
      </c>
      <c r="V258" s="52">
        <v>209850</v>
      </c>
      <c r="W258" s="52">
        <v>817700</v>
      </c>
      <c r="X258" s="52">
        <v>250000</v>
      </c>
      <c r="Y258" s="9"/>
    </row>
    <row r="259" spans="1:27" x14ac:dyDescent="0.25">
      <c r="A259" s="48" t="s">
        <v>221</v>
      </c>
      <c r="B259" s="48" t="s">
        <v>25</v>
      </c>
      <c r="C259" s="48" t="s">
        <v>222</v>
      </c>
      <c r="D259" s="48" t="s">
        <v>196</v>
      </c>
      <c r="E259" s="48" t="s">
        <v>197</v>
      </c>
      <c r="F259" s="48" t="s">
        <v>223</v>
      </c>
      <c r="G259" s="48" t="s">
        <v>337</v>
      </c>
      <c r="H259" s="48" t="s">
        <v>26</v>
      </c>
      <c r="I259" s="48" t="s">
        <v>224</v>
      </c>
      <c r="J259" s="48"/>
      <c r="K259" s="48" t="s">
        <v>225</v>
      </c>
      <c r="L259" s="48" t="s">
        <v>27</v>
      </c>
      <c r="M259" s="48">
        <v>775436169</v>
      </c>
      <c r="N259" s="49" t="s">
        <v>226</v>
      </c>
      <c r="O259" s="48" t="s">
        <v>30</v>
      </c>
      <c r="P259" s="50"/>
      <c r="Q259" s="50"/>
      <c r="R259" s="48" t="s">
        <v>32</v>
      </c>
      <c r="S259" s="48" t="s">
        <v>219</v>
      </c>
      <c r="T259" s="51"/>
      <c r="U259" s="52">
        <v>60000</v>
      </c>
      <c r="V259" s="52"/>
      <c r="W259" s="52">
        <v>35000</v>
      </c>
      <c r="X259" s="52"/>
      <c r="Y259" s="9"/>
    </row>
    <row r="260" spans="1:27" x14ac:dyDescent="0.25">
      <c r="A260" s="48" t="s">
        <v>221</v>
      </c>
      <c r="B260" s="48" t="s">
        <v>25</v>
      </c>
      <c r="C260" s="48" t="s">
        <v>222</v>
      </c>
      <c r="D260" s="48" t="s">
        <v>196</v>
      </c>
      <c r="E260" s="48" t="s">
        <v>197</v>
      </c>
      <c r="F260" s="48" t="s">
        <v>223</v>
      </c>
      <c r="G260" s="48" t="s">
        <v>337</v>
      </c>
      <c r="H260" s="48" t="s">
        <v>26</v>
      </c>
      <c r="I260" s="48" t="s">
        <v>224</v>
      </c>
      <c r="J260" s="48"/>
      <c r="K260" s="48" t="s">
        <v>225</v>
      </c>
      <c r="L260" s="48" t="s">
        <v>27</v>
      </c>
      <c r="M260" s="48">
        <v>775436169</v>
      </c>
      <c r="N260" s="49" t="s">
        <v>226</v>
      </c>
      <c r="O260" s="48" t="s">
        <v>30</v>
      </c>
      <c r="P260" s="50"/>
      <c r="Q260" s="50"/>
      <c r="R260" s="48" t="s">
        <v>32</v>
      </c>
      <c r="S260" s="48" t="s">
        <v>61</v>
      </c>
      <c r="T260" s="51"/>
      <c r="U260" s="52">
        <v>349000</v>
      </c>
      <c r="V260" s="52"/>
      <c r="W260" s="52"/>
      <c r="X260" s="52">
        <v>30000</v>
      </c>
      <c r="Y260" s="9"/>
    </row>
    <row r="261" spans="1:27" x14ac:dyDescent="0.25">
      <c r="A261" s="48" t="s">
        <v>221</v>
      </c>
      <c r="B261" s="48" t="s">
        <v>25</v>
      </c>
      <c r="C261" s="48" t="s">
        <v>222</v>
      </c>
      <c r="D261" s="48" t="s">
        <v>196</v>
      </c>
      <c r="E261" s="48" t="s">
        <v>197</v>
      </c>
      <c r="F261" s="48" t="s">
        <v>223</v>
      </c>
      <c r="G261" s="48" t="s">
        <v>337</v>
      </c>
      <c r="H261" s="48" t="s">
        <v>26</v>
      </c>
      <c r="I261" s="48" t="s">
        <v>224</v>
      </c>
      <c r="J261" s="48"/>
      <c r="K261" s="48" t="s">
        <v>225</v>
      </c>
      <c r="L261" s="48" t="s">
        <v>27</v>
      </c>
      <c r="M261" s="48">
        <v>775436169</v>
      </c>
      <c r="N261" s="49" t="s">
        <v>226</v>
      </c>
      <c r="O261" s="48" t="s">
        <v>30</v>
      </c>
      <c r="P261" s="50"/>
      <c r="Q261" s="50"/>
      <c r="R261" s="48" t="s">
        <v>31</v>
      </c>
      <c r="S261" s="48" t="s">
        <v>111</v>
      </c>
      <c r="T261" s="51"/>
      <c r="U261" s="52"/>
      <c r="V261" s="52"/>
      <c r="W261" s="52"/>
      <c r="X261" s="52">
        <v>144500</v>
      </c>
      <c r="Y261" s="9"/>
    </row>
    <row r="262" spans="1:27" x14ac:dyDescent="0.25">
      <c r="A262" s="48" t="s">
        <v>221</v>
      </c>
      <c r="B262" s="48" t="s">
        <v>25</v>
      </c>
      <c r="C262" s="48" t="s">
        <v>222</v>
      </c>
      <c r="D262" s="48" t="s">
        <v>196</v>
      </c>
      <c r="E262" s="48" t="s">
        <v>197</v>
      </c>
      <c r="F262" s="48" t="s">
        <v>223</v>
      </c>
      <c r="G262" s="48" t="s">
        <v>337</v>
      </c>
      <c r="H262" s="48" t="s">
        <v>26</v>
      </c>
      <c r="I262" s="48" t="s">
        <v>224</v>
      </c>
      <c r="J262" s="48"/>
      <c r="K262" s="48" t="s">
        <v>225</v>
      </c>
      <c r="L262" s="48" t="s">
        <v>27</v>
      </c>
      <c r="M262" s="48">
        <v>775436169</v>
      </c>
      <c r="N262" s="49" t="s">
        <v>226</v>
      </c>
      <c r="O262" s="48" t="s">
        <v>30</v>
      </c>
      <c r="P262" s="50"/>
      <c r="Q262" s="50"/>
      <c r="R262" s="48" t="s">
        <v>31</v>
      </c>
      <c r="S262" s="48" t="s">
        <v>312</v>
      </c>
      <c r="T262" s="51"/>
      <c r="U262" s="52">
        <v>5000</v>
      </c>
      <c r="V262" s="52">
        <v>5000</v>
      </c>
      <c r="W262" s="52">
        <v>5000</v>
      </c>
      <c r="X262" s="52">
        <v>0</v>
      </c>
      <c r="Y262" s="9"/>
    </row>
    <row r="263" spans="1:27" x14ac:dyDescent="0.25">
      <c r="A263" s="48" t="s">
        <v>221</v>
      </c>
      <c r="B263" s="48" t="s">
        <v>25</v>
      </c>
      <c r="C263" s="48" t="s">
        <v>222</v>
      </c>
      <c r="D263" s="48" t="s">
        <v>196</v>
      </c>
      <c r="E263" s="48" t="s">
        <v>197</v>
      </c>
      <c r="F263" s="48" t="s">
        <v>223</v>
      </c>
      <c r="G263" s="48" t="s">
        <v>337</v>
      </c>
      <c r="H263" s="48" t="s">
        <v>26</v>
      </c>
      <c r="I263" s="48" t="s">
        <v>224</v>
      </c>
      <c r="J263" s="48"/>
      <c r="K263" s="48" t="s">
        <v>225</v>
      </c>
      <c r="L263" s="48" t="s">
        <v>27</v>
      </c>
      <c r="M263" s="48">
        <v>775436169</v>
      </c>
      <c r="N263" s="49" t="s">
        <v>226</v>
      </c>
      <c r="O263" s="48" t="s">
        <v>30</v>
      </c>
      <c r="P263" s="50" t="s">
        <v>33</v>
      </c>
      <c r="Q263" s="50"/>
      <c r="R263" s="48" t="s">
        <v>31</v>
      </c>
      <c r="S263" s="48" t="s">
        <v>97</v>
      </c>
      <c r="T263" s="51" t="s">
        <v>121</v>
      </c>
      <c r="U263" s="52">
        <v>60000</v>
      </c>
      <c r="V263" s="52"/>
      <c r="W263" s="52"/>
      <c r="X263" s="52"/>
      <c r="Y263" s="9"/>
    </row>
    <row r="264" spans="1:27" x14ac:dyDescent="0.25">
      <c r="A264" s="48" t="s">
        <v>255</v>
      </c>
      <c r="B264" s="48" t="s">
        <v>25</v>
      </c>
      <c r="C264" s="48" t="s">
        <v>313</v>
      </c>
      <c r="D264" s="48" t="s">
        <v>196</v>
      </c>
      <c r="E264" s="48" t="s">
        <v>196</v>
      </c>
      <c r="F264" s="48" t="s">
        <v>256</v>
      </c>
      <c r="G264" s="48" t="s">
        <v>337</v>
      </c>
      <c r="H264" s="48" t="s">
        <v>26</v>
      </c>
      <c r="I264" s="48" t="s">
        <v>257</v>
      </c>
      <c r="J264" s="48">
        <v>775476855</v>
      </c>
      <c r="K264" s="48" t="s">
        <v>258</v>
      </c>
      <c r="L264" s="48" t="s">
        <v>259</v>
      </c>
      <c r="M264" s="48">
        <v>775476855</v>
      </c>
      <c r="N264" s="49" t="s">
        <v>260</v>
      </c>
      <c r="O264" s="48" t="s">
        <v>28</v>
      </c>
      <c r="P264" s="53" t="s">
        <v>89</v>
      </c>
      <c r="Q264" s="53"/>
      <c r="R264" s="48"/>
      <c r="S264" s="48"/>
      <c r="T264" s="51"/>
      <c r="U264" s="52">
        <v>3000000</v>
      </c>
      <c r="V264" s="52">
        <v>3000000</v>
      </c>
      <c r="W264" s="52">
        <v>3000000</v>
      </c>
      <c r="X264" s="52">
        <v>3000000</v>
      </c>
      <c r="Y264" s="12"/>
      <c r="Z264" s="13"/>
      <c r="AA264" s="13"/>
    </row>
    <row r="265" spans="1:27" x14ac:dyDescent="0.25">
      <c r="A265" s="48" t="s">
        <v>255</v>
      </c>
      <c r="B265" s="48" t="s">
        <v>25</v>
      </c>
      <c r="C265" s="48" t="s">
        <v>313</v>
      </c>
      <c r="D265" s="48" t="s">
        <v>196</v>
      </c>
      <c r="E265" s="48" t="s">
        <v>196</v>
      </c>
      <c r="F265" s="48" t="s">
        <v>256</v>
      </c>
      <c r="G265" s="48" t="s">
        <v>337</v>
      </c>
      <c r="H265" s="48" t="s">
        <v>26</v>
      </c>
      <c r="I265" s="48" t="s">
        <v>257</v>
      </c>
      <c r="J265" s="48">
        <v>775476855</v>
      </c>
      <c r="K265" s="48" t="s">
        <v>258</v>
      </c>
      <c r="L265" s="48" t="s">
        <v>259</v>
      </c>
      <c r="M265" s="48">
        <v>775476855</v>
      </c>
      <c r="N265" s="49" t="s">
        <v>260</v>
      </c>
      <c r="O265" s="48" t="s">
        <v>28</v>
      </c>
      <c r="P265" s="53" t="s">
        <v>314</v>
      </c>
      <c r="Q265" s="53"/>
      <c r="R265" s="48"/>
      <c r="S265" s="48"/>
      <c r="T265" s="51"/>
      <c r="U265" s="52">
        <v>2058000</v>
      </c>
      <c r="V265" s="52">
        <v>2058000</v>
      </c>
      <c r="W265" s="52">
        <v>2058000</v>
      </c>
      <c r="X265" s="52">
        <v>1500000</v>
      </c>
      <c r="Y265" s="12"/>
      <c r="Z265" s="13"/>
      <c r="AA265" s="13"/>
    </row>
    <row r="266" spans="1:27" x14ac:dyDescent="0.25">
      <c r="A266" s="48" t="s">
        <v>255</v>
      </c>
      <c r="B266" s="48" t="s">
        <v>25</v>
      </c>
      <c r="C266" s="48" t="s">
        <v>313</v>
      </c>
      <c r="D266" s="48" t="s">
        <v>196</v>
      </c>
      <c r="E266" s="48" t="s">
        <v>196</v>
      </c>
      <c r="F266" s="48" t="s">
        <v>256</v>
      </c>
      <c r="G266" s="48" t="s">
        <v>337</v>
      </c>
      <c r="H266" s="48" t="s">
        <v>26</v>
      </c>
      <c r="I266" s="48" t="s">
        <v>257</v>
      </c>
      <c r="J266" s="48">
        <v>775476855</v>
      </c>
      <c r="K266" s="48" t="s">
        <v>258</v>
      </c>
      <c r="L266" s="48" t="s">
        <v>259</v>
      </c>
      <c r="M266" s="48">
        <v>775476855</v>
      </c>
      <c r="N266" s="49" t="s">
        <v>260</v>
      </c>
      <c r="O266" s="48" t="s">
        <v>30</v>
      </c>
      <c r="P266" s="53"/>
      <c r="Q266" s="53"/>
      <c r="R266" s="48" t="s">
        <v>31</v>
      </c>
      <c r="S266" s="48" t="s">
        <v>49</v>
      </c>
      <c r="T266" s="51"/>
      <c r="U266" s="52">
        <v>300000</v>
      </c>
      <c r="V266" s="52">
        <v>300000</v>
      </c>
      <c r="W266" s="52">
        <v>300000</v>
      </c>
      <c r="X266" s="52">
        <v>300000</v>
      </c>
      <c r="Y266" s="12"/>
      <c r="Z266" s="13"/>
      <c r="AA266" s="13"/>
    </row>
    <row r="267" spans="1:27" x14ac:dyDescent="0.25">
      <c r="A267" s="48" t="s">
        <v>255</v>
      </c>
      <c r="B267" s="48" t="s">
        <v>25</v>
      </c>
      <c r="C267" s="48" t="s">
        <v>313</v>
      </c>
      <c r="D267" s="48" t="s">
        <v>196</v>
      </c>
      <c r="E267" s="48" t="s">
        <v>196</v>
      </c>
      <c r="F267" s="48" t="s">
        <v>256</v>
      </c>
      <c r="G267" s="48" t="s">
        <v>337</v>
      </c>
      <c r="H267" s="48" t="s">
        <v>26</v>
      </c>
      <c r="I267" s="48" t="s">
        <v>257</v>
      </c>
      <c r="J267" s="48">
        <v>775476855</v>
      </c>
      <c r="K267" s="48" t="s">
        <v>258</v>
      </c>
      <c r="L267" s="48" t="s">
        <v>259</v>
      </c>
      <c r="M267" s="48">
        <v>775476855</v>
      </c>
      <c r="N267" s="49" t="s">
        <v>260</v>
      </c>
      <c r="O267" s="48" t="s">
        <v>30</v>
      </c>
      <c r="P267" s="53"/>
      <c r="Q267" s="53"/>
      <c r="R267" s="48" t="s">
        <v>31</v>
      </c>
      <c r="S267" s="48" t="s">
        <v>229</v>
      </c>
      <c r="T267" s="51"/>
      <c r="U267" s="52">
        <v>800000</v>
      </c>
      <c r="V267" s="52">
        <v>800000</v>
      </c>
      <c r="W267" s="52">
        <v>800000</v>
      </c>
      <c r="X267" s="52">
        <v>1150000</v>
      </c>
      <c r="Y267" s="12"/>
      <c r="Z267" s="13"/>
      <c r="AA267" s="13"/>
    </row>
    <row r="268" spans="1:27" x14ac:dyDescent="0.25">
      <c r="A268" s="48" t="s">
        <v>255</v>
      </c>
      <c r="B268" s="48" t="s">
        <v>25</v>
      </c>
      <c r="C268" s="48" t="s">
        <v>313</v>
      </c>
      <c r="D268" s="48" t="s">
        <v>196</v>
      </c>
      <c r="E268" s="48" t="s">
        <v>196</v>
      </c>
      <c r="F268" s="48" t="s">
        <v>256</v>
      </c>
      <c r="G268" s="48" t="s">
        <v>337</v>
      </c>
      <c r="H268" s="48" t="s">
        <v>26</v>
      </c>
      <c r="I268" s="48" t="s">
        <v>257</v>
      </c>
      <c r="J268" s="48">
        <v>775476855</v>
      </c>
      <c r="K268" s="48" t="s">
        <v>258</v>
      </c>
      <c r="L268" s="48" t="s">
        <v>259</v>
      </c>
      <c r="M268" s="48">
        <v>775476855</v>
      </c>
      <c r="N268" s="49" t="s">
        <v>260</v>
      </c>
      <c r="O268" s="48" t="s">
        <v>30</v>
      </c>
      <c r="P268" s="53"/>
      <c r="Q268" s="53"/>
      <c r="R268" s="48" t="s">
        <v>31</v>
      </c>
      <c r="S268" s="48" t="s">
        <v>56</v>
      </c>
      <c r="T268" s="51"/>
      <c r="U268" s="52">
        <v>60000</v>
      </c>
      <c r="V268" s="52">
        <v>60000</v>
      </c>
      <c r="W268" s="52">
        <v>60000</v>
      </c>
      <c r="X268" s="52">
        <v>60000</v>
      </c>
      <c r="Y268" s="12"/>
      <c r="Z268" s="13"/>
      <c r="AA268" s="13"/>
    </row>
    <row r="269" spans="1:27" x14ac:dyDescent="0.25">
      <c r="A269" s="48" t="s">
        <v>255</v>
      </c>
      <c r="B269" s="48" t="s">
        <v>25</v>
      </c>
      <c r="C269" s="48" t="s">
        <v>313</v>
      </c>
      <c r="D269" s="48" t="s">
        <v>196</v>
      </c>
      <c r="E269" s="48" t="s">
        <v>196</v>
      </c>
      <c r="F269" s="48" t="s">
        <v>256</v>
      </c>
      <c r="G269" s="48" t="s">
        <v>337</v>
      </c>
      <c r="H269" s="48" t="s">
        <v>26</v>
      </c>
      <c r="I269" s="48" t="s">
        <v>257</v>
      </c>
      <c r="J269" s="48">
        <v>775476855</v>
      </c>
      <c r="K269" s="48" t="s">
        <v>258</v>
      </c>
      <c r="L269" s="48" t="s">
        <v>259</v>
      </c>
      <c r="M269" s="48">
        <v>775476855</v>
      </c>
      <c r="N269" s="49" t="s">
        <v>260</v>
      </c>
      <c r="O269" s="48" t="s">
        <v>30</v>
      </c>
      <c r="P269" s="53"/>
      <c r="Q269" s="53"/>
      <c r="R269" s="48" t="s">
        <v>31</v>
      </c>
      <c r="S269" s="48" t="s">
        <v>57</v>
      </c>
      <c r="T269" s="51"/>
      <c r="U269" s="52">
        <v>300000</v>
      </c>
      <c r="V269" s="52">
        <v>300000</v>
      </c>
      <c r="W269" s="52">
        <v>300000</v>
      </c>
      <c r="X269" s="52">
        <v>300000</v>
      </c>
      <c r="Y269" s="12"/>
      <c r="Z269" s="13"/>
      <c r="AA269" s="13"/>
    </row>
    <row r="270" spans="1:27" x14ac:dyDescent="0.25">
      <c r="A270" s="48" t="s">
        <v>255</v>
      </c>
      <c r="B270" s="48" t="s">
        <v>25</v>
      </c>
      <c r="C270" s="48" t="s">
        <v>313</v>
      </c>
      <c r="D270" s="48" t="s">
        <v>196</v>
      </c>
      <c r="E270" s="48" t="s">
        <v>196</v>
      </c>
      <c r="F270" s="48" t="s">
        <v>256</v>
      </c>
      <c r="G270" s="48" t="s">
        <v>337</v>
      </c>
      <c r="H270" s="48" t="s">
        <v>26</v>
      </c>
      <c r="I270" s="48" t="s">
        <v>257</v>
      </c>
      <c r="J270" s="48">
        <v>775476855</v>
      </c>
      <c r="K270" s="48" t="s">
        <v>258</v>
      </c>
      <c r="L270" s="48" t="s">
        <v>259</v>
      </c>
      <c r="M270" s="48">
        <v>775476855</v>
      </c>
      <c r="N270" s="49" t="s">
        <v>260</v>
      </c>
      <c r="O270" s="48" t="s">
        <v>30</v>
      </c>
      <c r="P270" s="53"/>
      <c r="Q270" s="53"/>
      <c r="R270" s="48" t="s">
        <v>31</v>
      </c>
      <c r="S270" s="48" t="s">
        <v>261</v>
      </c>
      <c r="T270" s="51"/>
      <c r="U270" s="52">
        <v>144000</v>
      </c>
      <c r="V270" s="52">
        <v>144000</v>
      </c>
      <c r="W270" s="52">
        <v>144000</v>
      </c>
      <c r="X270" s="52">
        <v>238800</v>
      </c>
      <c r="Y270" s="12"/>
      <c r="Z270" s="13"/>
      <c r="AA270" s="13"/>
    </row>
    <row r="271" spans="1:27" x14ac:dyDescent="0.25">
      <c r="A271" s="48" t="s">
        <v>255</v>
      </c>
      <c r="B271" s="48" t="s">
        <v>25</v>
      </c>
      <c r="C271" s="48" t="s">
        <v>313</v>
      </c>
      <c r="D271" s="48" t="s">
        <v>196</v>
      </c>
      <c r="E271" s="48" t="s">
        <v>196</v>
      </c>
      <c r="F271" s="48" t="s">
        <v>256</v>
      </c>
      <c r="G271" s="48" t="s">
        <v>337</v>
      </c>
      <c r="H271" s="48" t="s">
        <v>26</v>
      </c>
      <c r="I271" s="48" t="s">
        <v>257</v>
      </c>
      <c r="J271" s="48">
        <v>775476855</v>
      </c>
      <c r="K271" s="48" t="s">
        <v>258</v>
      </c>
      <c r="L271" s="48" t="s">
        <v>259</v>
      </c>
      <c r="M271" s="48">
        <v>775476855</v>
      </c>
      <c r="N271" s="49" t="s">
        <v>260</v>
      </c>
      <c r="O271" s="48" t="s">
        <v>30</v>
      </c>
      <c r="P271" s="53"/>
      <c r="Q271" s="53"/>
      <c r="R271" s="48" t="s">
        <v>32</v>
      </c>
      <c r="S271" s="48" t="s">
        <v>262</v>
      </c>
      <c r="T271" s="51"/>
      <c r="U271" s="52"/>
      <c r="V271" s="52"/>
      <c r="W271" s="52">
        <v>430000</v>
      </c>
      <c r="X271" s="52">
        <v>830000</v>
      </c>
      <c r="Y271" s="12"/>
      <c r="Z271" s="13"/>
      <c r="AA271" s="13"/>
    </row>
    <row r="272" spans="1:27" x14ac:dyDescent="0.25">
      <c r="A272" s="48" t="s">
        <v>207</v>
      </c>
      <c r="B272" s="48" t="s">
        <v>25</v>
      </c>
      <c r="C272" s="48" t="s">
        <v>313</v>
      </c>
      <c r="D272" s="48" t="s">
        <v>196</v>
      </c>
      <c r="E272" s="48" t="s">
        <v>196</v>
      </c>
      <c r="F272" s="48" t="s">
        <v>208</v>
      </c>
      <c r="G272" s="48" t="s">
        <v>337</v>
      </c>
      <c r="H272" s="48" t="s">
        <v>209</v>
      </c>
      <c r="I272" s="48" t="s">
        <v>210</v>
      </c>
      <c r="J272" s="49" t="s">
        <v>211</v>
      </c>
      <c r="K272" s="48" t="s">
        <v>212</v>
      </c>
      <c r="L272" s="48" t="s">
        <v>213</v>
      </c>
      <c r="M272" s="48">
        <v>772333183</v>
      </c>
      <c r="N272" s="49" t="s">
        <v>214</v>
      </c>
      <c r="O272" s="48" t="s">
        <v>28</v>
      </c>
      <c r="P272" s="50" t="s">
        <v>89</v>
      </c>
      <c r="Q272" s="50"/>
      <c r="R272" s="48"/>
      <c r="S272" s="48"/>
      <c r="T272" s="51"/>
      <c r="U272" s="52">
        <v>14638910</v>
      </c>
      <c r="V272" s="52">
        <v>43723585</v>
      </c>
      <c r="W272" s="52">
        <v>22863515</v>
      </c>
      <c r="X272" s="52"/>
      <c r="Y272" s="48"/>
    </row>
    <row r="273" spans="1:27" x14ac:dyDescent="0.25">
      <c r="A273" s="48" t="s">
        <v>207</v>
      </c>
      <c r="B273" s="48" t="s">
        <v>25</v>
      </c>
      <c r="C273" s="48" t="s">
        <v>313</v>
      </c>
      <c r="D273" s="48" t="s">
        <v>196</v>
      </c>
      <c r="E273" s="48" t="s">
        <v>196</v>
      </c>
      <c r="F273" s="48" t="s">
        <v>208</v>
      </c>
      <c r="G273" s="48" t="s">
        <v>337</v>
      </c>
      <c r="H273" s="48" t="s">
        <v>209</v>
      </c>
      <c r="I273" s="48" t="s">
        <v>210</v>
      </c>
      <c r="J273" s="49" t="s">
        <v>211</v>
      </c>
      <c r="K273" s="48" t="s">
        <v>212</v>
      </c>
      <c r="L273" s="48" t="s">
        <v>213</v>
      </c>
      <c r="M273" s="48">
        <v>772333183</v>
      </c>
      <c r="N273" s="49" t="s">
        <v>214</v>
      </c>
      <c r="O273" s="48" t="s">
        <v>28</v>
      </c>
      <c r="P273" s="50" t="s">
        <v>89</v>
      </c>
      <c r="Q273" s="50"/>
      <c r="R273" s="48"/>
      <c r="S273" s="48"/>
      <c r="T273" s="51" t="s">
        <v>121</v>
      </c>
      <c r="U273" s="52">
        <v>14638910</v>
      </c>
      <c r="V273" s="52">
        <v>43723585</v>
      </c>
      <c r="W273" s="52">
        <v>22863515</v>
      </c>
      <c r="X273" s="52"/>
      <c r="Y273" s="48"/>
    </row>
    <row r="274" spans="1:27" s="10" customFormat="1" x14ac:dyDescent="0.25">
      <c r="A274" s="48" t="s">
        <v>207</v>
      </c>
      <c r="B274" s="48" t="s">
        <v>25</v>
      </c>
      <c r="C274" s="48" t="s">
        <v>313</v>
      </c>
      <c r="D274" s="48" t="s">
        <v>196</v>
      </c>
      <c r="E274" s="48" t="s">
        <v>196</v>
      </c>
      <c r="F274" s="48" t="s">
        <v>208</v>
      </c>
      <c r="G274" s="48" t="s">
        <v>337</v>
      </c>
      <c r="H274" s="48" t="s">
        <v>209</v>
      </c>
      <c r="I274" s="48" t="s">
        <v>210</v>
      </c>
      <c r="J274" s="49" t="s">
        <v>211</v>
      </c>
      <c r="K274" s="48" t="s">
        <v>212</v>
      </c>
      <c r="L274" s="48" t="s">
        <v>213</v>
      </c>
      <c r="M274" s="48">
        <v>772333183</v>
      </c>
      <c r="N274" s="49" t="s">
        <v>214</v>
      </c>
      <c r="O274" s="48" t="s">
        <v>30</v>
      </c>
      <c r="P274" s="50"/>
      <c r="Q274" s="50"/>
      <c r="R274" s="48" t="s">
        <v>31</v>
      </c>
      <c r="S274" s="48" t="s">
        <v>93</v>
      </c>
      <c r="T274" s="51"/>
      <c r="U274" s="52">
        <v>2228000</v>
      </c>
      <c r="V274" s="52">
        <v>6490000</v>
      </c>
      <c r="W274" s="52">
        <v>6537000</v>
      </c>
      <c r="X274" s="52"/>
      <c r="Y274" s="48"/>
      <c r="Z274" s="6"/>
      <c r="AA274" s="6"/>
    </row>
    <row r="275" spans="1:27" x14ac:dyDescent="0.25">
      <c r="A275" s="48" t="s">
        <v>207</v>
      </c>
      <c r="B275" s="48" t="s">
        <v>25</v>
      </c>
      <c r="C275" s="48" t="s">
        <v>313</v>
      </c>
      <c r="D275" s="48" t="s">
        <v>196</v>
      </c>
      <c r="E275" s="48" t="s">
        <v>196</v>
      </c>
      <c r="F275" s="48" t="s">
        <v>208</v>
      </c>
      <c r="G275" s="48" t="s">
        <v>337</v>
      </c>
      <c r="H275" s="48" t="s">
        <v>209</v>
      </c>
      <c r="I275" s="48" t="s">
        <v>210</v>
      </c>
      <c r="J275" s="49" t="s">
        <v>211</v>
      </c>
      <c r="K275" s="48" t="s">
        <v>212</v>
      </c>
      <c r="L275" s="48" t="s">
        <v>213</v>
      </c>
      <c r="M275" s="48">
        <v>772333183</v>
      </c>
      <c r="N275" s="49" t="s">
        <v>214</v>
      </c>
      <c r="O275" s="48" t="s">
        <v>30</v>
      </c>
      <c r="P275" s="50"/>
      <c r="Q275" s="50"/>
      <c r="R275" s="48" t="s">
        <v>31</v>
      </c>
      <c r="S275" s="48" t="s">
        <v>56</v>
      </c>
      <c r="T275" s="51"/>
      <c r="U275" s="52">
        <f>121550+190000</f>
        <v>311550</v>
      </c>
      <c r="V275" s="52">
        <v>6455000</v>
      </c>
      <c r="W275" s="52">
        <v>1308270</v>
      </c>
      <c r="X275" s="52"/>
      <c r="Y275" s="48"/>
    </row>
    <row r="276" spans="1:27" x14ac:dyDescent="0.25">
      <c r="A276" s="48" t="s">
        <v>207</v>
      </c>
      <c r="B276" s="48" t="s">
        <v>25</v>
      </c>
      <c r="C276" s="48" t="s">
        <v>313</v>
      </c>
      <c r="D276" s="48" t="s">
        <v>196</v>
      </c>
      <c r="E276" s="48" t="s">
        <v>196</v>
      </c>
      <c r="F276" s="48" t="s">
        <v>208</v>
      </c>
      <c r="G276" s="48" t="s">
        <v>337</v>
      </c>
      <c r="H276" s="48" t="s">
        <v>209</v>
      </c>
      <c r="I276" s="48" t="s">
        <v>210</v>
      </c>
      <c r="J276" s="49" t="s">
        <v>211</v>
      </c>
      <c r="K276" s="48" t="s">
        <v>212</v>
      </c>
      <c r="L276" s="48" t="s">
        <v>213</v>
      </c>
      <c r="M276" s="48">
        <v>772333183</v>
      </c>
      <c r="N276" s="49" t="s">
        <v>214</v>
      </c>
      <c r="O276" s="48" t="s">
        <v>30</v>
      </c>
      <c r="P276" s="50"/>
      <c r="Q276" s="50"/>
      <c r="R276" s="48" t="s">
        <v>31</v>
      </c>
      <c r="S276" s="48" t="s">
        <v>58</v>
      </c>
      <c r="T276" s="51"/>
      <c r="U276" s="52">
        <v>55000</v>
      </c>
      <c r="V276" s="52">
        <v>188000</v>
      </c>
      <c r="W276" s="52">
        <v>328300</v>
      </c>
      <c r="X276" s="52"/>
      <c r="Y276" s="48"/>
    </row>
    <row r="277" spans="1:27" x14ac:dyDescent="0.25">
      <c r="A277" s="48" t="s">
        <v>207</v>
      </c>
      <c r="B277" s="48" t="s">
        <v>25</v>
      </c>
      <c r="C277" s="48" t="s">
        <v>313</v>
      </c>
      <c r="D277" s="48" t="s">
        <v>196</v>
      </c>
      <c r="E277" s="48" t="s">
        <v>196</v>
      </c>
      <c r="F277" s="48" t="s">
        <v>208</v>
      </c>
      <c r="G277" s="48" t="s">
        <v>337</v>
      </c>
      <c r="H277" s="48" t="s">
        <v>209</v>
      </c>
      <c r="I277" s="48" t="s">
        <v>210</v>
      </c>
      <c r="J277" s="49" t="s">
        <v>211</v>
      </c>
      <c r="K277" s="48" t="s">
        <v>212</v>
      </c>
      <c r="L277" s="48" t="s">
        <v>213</v>
      </c>
      <c r="M277" s="48">
        <v>772333183</v>
      </c>
      <c r="N277" s="49" t="s">
        <v>214</v>
      </c>
      <c r="O277" s="48" t="s">
        <v>30</v>
      </c>
      <c r="P277" s="50"/>
      <c r="Q277" s="50"/>
      <c r="R277" s="48" t="s">
        <v>31</v>
      </c>
      <c r="S277" s="48" t="s">
        <v>315</v>
      </c>
      <c r="T277" s="51"/>
      <c r="U277" s="52">
        <v>250000</v>
      </c>
      <c r="V277" s="52">
        <v>786000</v>
      </c>
      <c r="W277" s="52">
        <v>682500</v>
      </c>
      <c r="X277" s="52"/>
      <c r="Y277" s="48"/>
    </row>
    <row r="278" spans="1:27" x14ac:dyDescent="0.25">
      <c r="A278" s="48" t="s">
        <v>207</v>
      </c>
      <c r="B278" s="48" t="s">
        <v>25</v>
      </c>
      <c r="C278" s="48" t="s">
        <v>313</v>
      </c>
      <c r="D278" s="48" t="s">
        <v>196</v>
      </c>
      <c r="E278" s="48" t="s">
        <v>196</v>
      </c>
      <c r="F278" s="48" t="s">
        <v>208</v>
      </c>
      <c r="G278" s="48" t="s">
        <v>337</v>
      </c>
      <c r="H278" s="48" t="s">
        <v>209</v>
      </c>
      <c r="I278" s="48" t="s">
        <v>210</v>
      </c>
      <c r="J278" s="49" t="s">
        <v>211</v>
      </c>
      <c r="K278" s="48" t="s">
        <v>212</v>
      </c>
      <c r="L278" s="48" t="s">
        <v>213</v>
      </c>
      <c r="M278" s="48">
        <v>772333183</v>
      </c>
      <c r="N278" s="49" t="s">
        <v>214</v>
      </c>
      <c r="O278" s="48" t="s">
        <v>30</v>
      </c>
      <c r="P278" s="50"/>
      <c r="Q278" s="50"/>
      <c r="R278" s="48" t="s">
        <v>31</v>
      </c>
      <c r="S278" s="48" t="s">
        <v>216</v>
      </c>
      <c r="T278" s="51"/>
      <c r="U278" s="52">
        <v>5951325</v>
      </c>
      <c r="V278" s="52">
        <v>23158200</v>
      </c>
      <c r="W278" s="52">
        <v>12950202</v>
      </c>
      <c r="X278" s="52"/>
      <c r="Y278" s="48"/>
    </row>
    <row r="279" spans="1:27" x14ac:dyDescent="0.25">
      <c r="A279" s="48" t="s">
        <v>207</v>
      </c>
      <c r="B279" s="48" t="s">
        <v>25</v>
      </c>
      <c r="C279" s="48" t="s">
        <v>313</v>
      </c>
      <c r="D279" s="48" t="s">
        <v>196</v>
      </c>
      <c r="E279" s="48" t="s">
        <v>196</v>
      </c>
      <c r="F279" s="48" t="s">
        <v>208</v>
      </c>
      <c r="G279" s="48" t="s">
        <v>337</v>
      </c>
      <c r="H279" s="48" t="s">
        <v>209</v>
      </c>
      <c r="I279" s="48" t="s">
        <v>210</v>
      </c>
      <c r="J279" s="49" t="s">
        <v>211</v>
      </c>
      <c r="K279" s="48" t="s">
        <v>212</v>
      </c>
      <c r="L279" s="48" t="s">
        <v>213</v>
      </c>
      <c r="M279" s="48">
        <v>772333183</v>
      </c>
      <c r="N279" s="49" t="s">
        <v>214</v>
      </c>
      <c r="O279" s="48" t="s">
        <v>30</v>
      </c>
      <c r="P279" s="50"/>
      <c r="Q279" s="50"/>
      <c r="R279" s="48" t="s">
        <v>31</v>
      </c>
      <c r="S279" s="48" t="s">
        <v>316</v>
      </c>
      <c r="T279" s="51"/>
      <c r="U279" s="52">
        <v>130675</v>
      </c>
      <c r="V279" s="52">
        <v>546845</v>
      </c>
      <c r="W279" s="52">
        <v>345420</v>
      </c>
      <c r="X279" s="52"/>
      <c r="Y279" s="48"/>
    </row>
    <row r="280" spans="1:27" x14ac:dyDescent="0.25">
      <c r="A280" s="48" t="s">
        <v>207</v>
      </c>
      <c r="B280" s="48" t="s">
        <v>25</v>
      </c>
      <c r="C280" s="48" t="s">
        <v>313</v>
      </c>
      <c r="D280" s="48" t="s">
        <v>196</v>
      </c>
      <c r="E280" s="48" t="s">
        <v>196</v>
      </c>
      <c r="F280" s="48" t="s">
        <v>208</v>
      </c>
      <c r="G280" s="48" t="s">
        <v>337</v>
      </c>
      <c r="H280" s="48" t="s">
        <v>209</v>
      </c>
      <c r="I280" s="48" t="s">
        <v>210</v>
      </c>
      <c r="J280" s="49" t="s">
        <v>211</v>
      </c>
      <c r="K280" s="48" t="s">
        <v>212</v>
      </c>
      <c r="L280" s="48" t="s">
        <v>213</v>
      </c>
      <c r="M280" s="48">
        <v>772333183</v>
      </c>
      <c r="N280" s="49" t="s">
        <v>214</v>
      </c>
      <c r="O280" s="48" t="s">
        <v>30</v>
      </c>
      <c r="P280" s="50"/>
      <c r="Q280" s="50"/>
      <c r="R280" s="48" t="s">
        <v>31</v>
      </c>
      <c r="S280" s="54" t="s">
        <v>308</v>
      </c>
      <c r="T280" s="51"/>
      <c r="U280" s="52">
        <v>984475</v>
      </c>
      <c r="V280" s="52">
        <v>3286945</v>
      </c>
      <c r="W280" s="52">
        <v>3073350</v>
      </c>
      <c r="X280" s="52"/>
      <c r="Y280" s="48"/>
    </row>
    <row r="281" spans="1:27" x14ac:dyDescent="0.25">
      <c r="A281" s="48" t="s">
        <v>207</v>
      </c>
      <c r="B281" s="48" t="s">
        <v>25</v>
      </c>
      <c r="C281" s="48" t="s">
        <v>313</v>
      </c>
      <c r="D281" s="48" t="s">
        <v>196</v>
      </c>
      <c r="E281" s="48" t="s">
        <v>196</v>
      </c>
      <c r="F281" s="48" t="s">
        <v>208</v>
      </c>
      <c r="G281" s="48" t="s">
        <v>337</v>
      </c>
      <c r="H281" s="48" t="s">
        <v>209</v>
      </c>
      <c r="I281" s="48" t="s">
        <v>210</v>
      </c>
      <c r="J281" s="49" t="s">
        <v>211</v>
      </c>
      <c r="K281" s="48" t="s">
        <v>212</v>
      </c>
      <c r="L281" s="48" t="s">
        <v>213</v>
      </c>
      <c r="M281" s="48">
        <v>772333183</v>
      </c>
      <c r="N281" s="49" t="s">
        <v>214</v>
      </c>
      <c r="O281" s="48" t="s">
        <v>30</v>
      </c>
      <c r="P281" s="50"/>
      <c r="Q281" s="50"/>
      <c r="R281" s="48" t="s">
        <v>31</v>
      </c>
      <c r="S281" s="48" t="s">
        <v>217</v>
      </c>
      <c r="T281" s="51"/>
      <c r="U281" s="52">
        <v>125000</v>
      </c>
      <c r="V281" s="52"/>
      <c r="W281" s="52">
        <v>215000</v>
      </c>
      <c r="X281" s="52"/>
      <c r="Y281" s="48"/>
    </row>
    <row r="282" spans="1:27" x14ac:dyDescent="0.25">
      <c r="A282" s="48" t="s">
        <v>207</v>
      </c>
      <c r="B282" s="48" t="s">
        <v>25</v>
      </c>
      <c r="C282" s="48" t="s">
        <v>313</v>
      </c>
      <c r="D282" s="48" t="s">
        <v>196</v>
      </c>
      <c r="E282" s="48" t="s">
        <v>196</v>
      </c>
      <c r="F282" s="48" t="s">
        <v>208</v>
      </c>
      <c r="G282" s="48" t="s">
        <v>337</v>
      </c>
      <c r="H282" s="48" t="s">
        <v>209</v>
      </c>
      <c r="I282" s="48" t="s">
        <v>210</v>
      </c>
      <c r="J282" s="49" t="s">
        <v>211</v>
      </c>
      <c r="K282" s="48" t="s">
        <v>212</v>
      </c>
      <c r="L282" s="48" t="s">
        <v>213</v>
      </c>
      <c r="M282" s="48">
        <v>772333183</v>
      </c>
      <c r="N282" s="49" t="s">
        <v>214</v>
      </c>
      <c r="O282" s="48" t="s">
        <v>30</v>
      </c>
      <c r="P282" s="50"/>
      <c r="Q282" s="50"/>
      <c r="R282" s="48" t="s">
        <v>32</v>
      </c>
      <c r="S282" s="48" t="s">
        <v>95</v>
      </c>
      <c r="T282" s="51"/>
      <c r="U282" s="52">
        <v>593900</v>
      </c>
      <c r="V282" s="52">
        <v>919000</v>
      </c>
      <c r="W282" s="52"/>
      <c r="X282" s="52"/>
      <c r="Y282" s="48"/>
    </row>
    <row r="283" spans="1:27" x14ac:dyDescent="0.25">
      <c r="A283" s="48" t="s">
        <v>207</v>
      </c>
      <c r="B283" s="48" t="s">
        <v>25</v>
      </c>
      <c r="C283" s="48" t="s">
        <v>313</v>
      </c>
      <c r="D283" s="48" t="s">
        <v>196</v>
      </c>
      <c r="E283" s="48" t="s">
        <v>196</v>
      </c>
      <c r="F283" s="48" t="s">
        <v>208</v>
      </c>
      <c r="G283" s="48" t="s">
        <v>337</v>
      </c>
      <c r="H283" s="48" t="s">
        <v>209</v>
      </c>
      <c r="I283" s="48" t="s">
        <v>210</v>
      </c>
      <c r="J283" s="49" t="s">
        <v>211</v>
      </c>
      <c r="K283" s="48" t="s">
        <v>212</v>
      </c>
      <c r="L283" s="48" t="s">
        <v>213</v>
      </c>
      <c r="M283" s="48">
        <v>772333183</v>
      </c>
      <c r="N283" s="49" t="s">
        <v>214</v>
      </c>
      <c r="O283" s="48" t="s">
        <v>30</v>
      </c>
      <c r="P283" s="50"/>
      <c r="Q283" s="50"/>
      <c r="R283" s="48" t="s">
        <v>32</v>
      </c>
      <c r="S283" s="48" t="s">
        <v>218</v>
      </c>
      <c r="T283" s="51"/>
      <c r="U283" s="52">
        <v>39000</v>
      </c>
      <c r="V283" s="52">
        <v>13000</v>
      </c>
      <c r="W283" s="52">
        <v>156500</v>
      </c>
      <c r="X283" s="52"/>
      <c r="Y283" s="48"/>
    </row>
    <row r="284" spans="1:27" x14ac:dyDescent="0.25">
      <c r="A284" s="48" t="s">
        <v>207</v>
      </c>
      <c r="B284" s="48" t="s">
        <v>25</v>
      </c>
      <c r="C284" s="48" t="s">
        <v>313</v>
      </c>
      <c r="D284" s="48" t="s">
        <v>196</v>
      </c>
      <c r="E284" s="48" t="s">
        <v>196</v>
      </c>
      <c r="F284" s="48" t="s">
        <v>208</v>
      </c>
      <c r="G284" s="48" t="s">
        <v>337</v>
      </c>
      <c r="H284" s="48" t="s">
        <v>209</v>
      </c>
      <c r="I284" s="48" t="s">
        <v>210</v>
      </c>
      <c r="J284" s="49" t="s">
        <v>211</v>
      </c>
      <c r="K284" s="48" t="s">
        <v>212</v>
      </c>
      <c r="L284" s="48" t="s">
        <v>213</v>
      </c>
      <c r="M284" s="48">
        <v>772333183</v>
      </c>
      <c r="N284" s="49" t="s">
        <v>214</v>
      </c>
      <c r="O284" s="48" t="s">
        <v>30</v>
      </c>
      <c r="P284" s="50"/>
      <c r="Q284" s="50"/>
      <c r="R284" s="48" t="s">
        <v>32</v>
      </c>
      <c r="S284" s="48" t="s">
        <v>219</v>
      </c>
      <c r="T284" s="51"/>
      <c r="U284" s="52">
        <v>70000</v>
      </c>
      <c r="V284" s="52">
        <v>140000</v>
      </c>
      <c r="W284" s="52"/>
      <c r="X284" s="52"/>
      <c r="Y284" s="48"/>
    </row>
    <row r="285" spans="1:27" x14ac:dyDescent="0.25">
      <c r="A285" s="48" t="s">
        <v>207</v>
      </c>
      <c r="B285" s="48" t="s">
        <v>25</v>
      </c>
      <c r="C285" s="48" t="s">
        <v>313</v>
      </c>
      <c r="D285" s="48" t="s">
        <v>196</v>
      </c>
      <c r="E285" s="48" t="s">
        <v>196</v>
      </c>
      <c r="F285" s="48" t="s">
        <v>208</v>
      </c>
      <c r="G285" s="48" t="s">
        <v>337</v>
      </c>
      <c r="H285" s="48" t="s">
        <v>209</v>
      </c>
      <c r="I285" s="48" t="s">
        <v>210</v>
      </c>
      <c r="J285" s="49" t="s">
        <v>211</v>
      </c>
      <c r="K285" s="48" t="s">
        <v>212</v>
      </c>
      <c r="L285" s="48" t="s">
        <v>213</v>
      </c>
      <c r="M285" s="48">
        <v>772333183</v>
      </c>
      <c r="N285" s="49" t="s">
        <v>214</v>
      </c>
      <c r="O285" s="48" t="s">
        <v>30</v>
      </c>
      <c r="P285" s="50"/>
      <c r="Q285" s="50"/>
      <c r="R285" s="48" t="s">
        <v>32</v>
      </c>
      <c r="S285" s="48" t="s">
        <v>61</v>
      </c>
      <c r="T285" s="51"/>
      <c r="U285" s="52">
        <v>55000</v>
      </c>
      <c r="V285" s="52">
        <v>440000</v>
      </c>
      <c r="W285" s="52">
        <v>530100</v>
      </c>
      <c r="X285" s="52"/>
      <c r="Y285" s="48"/>
    </row>
    <row r="286" spans="1:27" s="11" customFormat="1" x14ac:dyDescent="0.25">
      <c r="A286" s="48" t="s">
        <v>207</v>
      </c>
      <c r="B286" s="48" t="s">
        <v>25</v>
      </c>
      <c r="C286" s="48" t="s">
        <v>313</v>
      </c>
      <c r="D286" s="48" t="s">
        <v>196</v>
      </c>
      <c r="E286" s="48" t="s">
        <v>196</v>
      </c>
      <c r="F286" s="48" t="s">
        <v>208</v>
      </c>
      <c r="G286" s="48" t="s">
        <v>337</v>
      </c>
      <c r="H286" s="48" t="s">
        <v>209</v>
      </c>
      <c r="I286" s="48" t="s">
        <v>210</v>
      </c>
      <c r="J286" s="49" t="s">
        <v>211</v>
      </c>
      <c r="K286" s="48" t="s">
        <v>212</v>
      </c>
      <c r="L286" s="48" t="s">
        <v>213</v>
      </c>
      <c r="M286" s="48">
        <v>772333183</v>
      </c>
      <c r="N286" s="49" t="s">
        <v>214</v>
      </c>
      <c r="O286" s="48" t="s">
        <v>30</v>
      </c>
      <c r="P286" s="50"/>
      <c r="Q286" s="50"/>
      <c r="R286" s="48" t="s">
        <v>31</v>
      </c>
      <c r="S286" s="48" t="s">
        <v>220</v>
      </c>
      <c r="T286" s="51"/>
      <c r="U286" s="52"/>
      <c r="V286" s="52">
        <v>18000</v>
      </c>
      <c r="W286" s="52">
        <v>210500</v>
      </c>
      <c r="X286" s="52"/>
      <c r="Y286" s="48"/>
      <c r="Z286" s="6"/>
      <c r="AA286" s="6"/>
    </row>
    <row r="287" spans="1:27" s="11" customFormat="1" x14ac:dyDescent="0.25">
      <c r="A287" s="55" t="s">
        <v>326</v>
      </c>
      <c r="B287" s="48" t="s">
        <v>25</v>
      </c>
      <c r="C287" s="55" t="s">
        <v>327</v>
      </c>
      <c r="D287" s="40" t="s">
        <v>196</v>
      </c>
      <c r="E287" s="55" t="s">
        <v>328</v>
      </c>
      <c r="F287" s="55" t="s">
        <v>329</v>
      </c>
      <c r="G287" s="48" t="s">
        <v>337</v>
      </c>
      <c r="H287" s="55" t="s">
        <v>26</v>
      </c>
      <c r="I287" s="55" t="s">
        <v>330</v>
      </c>
      <c r="J287" s="55"/>
      <c r="K287" s="55" t="s">
        <v>331</v>
      </c>
      <c r="L287" s="55" t="s">
        <v>332</v>
      </c>
      <c r="M287" s="55">
        <v>786107697</v>
      </c>
      <c r="N287" s="55"/>
      <c r="O287" s="40" t="s">
        <v>28</v>
      </c>
      <c r="P287" s="43" t="s">
        <v>89</v>
      </c>
      <c r="Q287" s="43"/>
      <c r="R287" s="40"/>
      <c r="S287" s="40"/>
      <c r="T287" s="44"/>
      <c r="U287" s="45"/>
      <c r="V287" s="45"/>
      <c r="W287" s="45">
        <v>42725741</v>
      </c>
      <c r="X287" s="45">
        <v>30209698</v>
      </c>
      <c r="Y287" s="55"/>
      <c r="Z287" s="6"/>
      <c r="AA287" s="6"/>
    </row>
    <row r="288" spans="1:27" s="11" customFormat="1" x14ac:dyDescent="0.25">
      <c r="A288" s="55" t="s">
        <v>326</v>
      </c>
      <c r="B288" s="48" t="s">
        <v>25</v>
      </c>
      <c r="C288" s="55" t="s">
        <v>327</v>
      </c>
      <c r="D288" s="40" t="s">
        <v>196</v>
      </c>
      <c r="E288" s="55" t="s">
        <v>328</v>
      </c>
      <c r="F288" s="55" t="s">
        <v>329</v>
      </c>
      <c r="G288" s="48" t="s">
        <v>337</v>
      </c>
      <c r="H288" s="55" t="s">
        <v>26</v>
      </c>
      <c r="I288" s="55" t="s">
        <v>330</v>
      </c>
      <c r="J288" s="55"/>
      <c r="K288" s="55" t="s">
        <v>331</v>
      </c>
      <c r="L288" s="55" t="s">
        <v>332</v>
      </c>
      <c r="M288" s="55">
        <v>786107697</v>
      </c>
      <c r="N288" s="55"/>
      <c r="O288" s="40" t="s">
        <v>28</v>
      </c>
      <c r="P288" s="43" t="s">
        <v>29</v>
      </c>
      <c r="Q288" s="43"/>
      <c r="R288" s="40"/>
      <c r="S288" s="40"/>
      <c r="T288" s="44"/>
      <c r="U288" s="45"/>
      <c r="V288" s="45"/>
      <c r="W288" s="45">
        <v>300000</v>
      </c>
      <c r="X288" s="45">
        <v>500000</v>
      </c>
      <c r="Y288" s="55"/>
      <c r="Z288" s="6"/>
      <c r="AA288" s="6"/>
    </row>
    <row r="289" spans="1:27" s="11" customFormat="1" x14ac:dyDescent="0.25">
      <c r="A289" s="55" t="s">
        <v>326</v>
      </c>
      <c r="B289" s="48" t="s">
        <v>25</v>
      </c>
      <c r="C289" s="55" t="s">
        <v>327</v>
      </c>
      <c r="D289" s="40" t="s">
        <v>196</v>
      </c>
      <c r="E289" s="55" t="s">
        <v>328</v>
      </c>
      <c r="F289" s="55" t="s">
        <v>329</v>
      </c>
      <c r="G289" s="48" t="s">
        <v>337</v>
      </c>
      <c r="H289" s="55" t="s">
        <v>26</v>
      </c>
      <c r="I289" s="55" t="s">
        <v>330</v>
      </c>
      <c r="J289" s="55"/>
      <c r="K289" s="55" t="s">
        <v>331</v>
      </c>
      <c r="L289" s="55" t="s">
        <v>332</v>
      </c>
      <c r="M289" s="55">
        <v>786107697</v>
      </c>
      <c r="N289" s="55"/>
      <c r="O289" s="40" t="s">
        <v>28</v>
      </c>
      <c r="P289" s="43" t="s">
        <v>29</v>
      </c>
      <c r="Q289" s="43" t="s">
        <v>333</v>
      </c>
      <c r="R289" s="40"/>
      <c r="S289" s="40"/>
      <c r="T289" s="44"/>
      <c r="U289" s="45"/>
      <c r="V289" s="45"/>
      <c r="W289" s="45">
        <v>300000</v>
      </c>
      <c r="X289" s="45">
        <v>500000</v>
      </c>
      <c r="Y289" s="55"/>
      <c r="Z289" s="13"/>
      <c r="AA289" s="13"/>
    </row>
    <row r="290" spans="1:27" s="11" customFormat="1" x14ac:dyDescent="0.25">
      <c r="A290" s="55" t="s">
        <v>326</v>
      </c>
      <c r="B290" s="48" t="s">
        <v>25</v>
      </c>
      <c r="C290" s="55" t="s">
        <v>327</v>
      </c>
      <c r="D290" s="40" t="s">
        <v>196</v>
      </c>
      <c r="E290" s="55" t="s">
        <v>328</v>
      </c>
      <c r="F290" s="55" t="s">
        <v>329</v>
      </c>
      <c r="G290" s="48" t="s">
        <v>337</v>
      </c>
      <c r="H290" s="55" t="s">
        <v>26</v>
      </c>
      <c r="I290" s="55" t="s">
        <v>330</v>
      </c>
      <c r="J290" s="55"/>
      <c r="K290" s="55" t="s">
        <v>331</v>
      </c>
      <c r="L290" s="55" t="s">
        <v>332</v>
      </c>
      <c r="M290" s="55">
        <v>786107697</v>
      </c>
      <c r="N290" s="55"/>
      <c r="O290" s="40" t="s">
        <v>28</v>
      </c>
      <c r="P290" s="43" t="s">
        <v>89</v>
      </c>
      <c r="Q290" s="43"/>
      <c r="R290" s="40"/>
      <c r="S290" s="40"/>
      <c r="T290" s="44" t="s">
        <v>121</v>
      </c>
      <c r="U290" s="45"/>
      <c r="V290" s="45"/>
      <c r="W290" s="45">
        <v>42254841</v>
      </c>
      <c r="X290" s="45">
        <v>30209698</v>
      </c>
      <c r="Y290" s="55"/>
      <c r="Z290" s="6"/>
      <c r="AA290" s="6"/>
    </row>
    <row r="291" spans="1:27" s="11" customFormat="1" x14ac:dyDescent="0.25">
      <c r="A291" s="55" t="s">
        <v>326</v>
      </c>
      <c r="B291" s="48" t="s">
        <v>25</v>
      </c>
      <c r="C291" s="55" t="s">
        <v>327</v>
      </c>
      <c r="D291" s="40" t="s">
        <v>196</v>
      </c>
      <c r="E291" s="55" t="s">
        <v>328</v>
      </c>
      <c r="F291" s="55" t="s">
        <v>329</v>
      </c>
      <c r="G291" s="48" t="s">
        <v>337</v>
      </c>
      <c r="H291" s="55" t="s">
        <v>26</v>
      </c>
      <c r="I291" s="55" t="s">
        <v>330</v>
      </c>
      <c r="J291" s="55"/>
      <c r="K291" s="55" t="s">
        <v>331</v>
      </c>
      <c r="L291" s="55" t="s">
        <v>332</v>
      </c>
      <c r="M291" s="55">
        <v>786107697</v>
      </c>
      <c r="N291" s="55"/>
      <c r="O291" s="40" t="s">
        <v>28</v>
      </c>
      <c r="P291" s="43" t="s">
        <v>89</v>
      </c>
      <c r="Q291" s="43"/>
      <c r="R291" s="40"/>
      <c r="S291" s="40"/>
      <c r="T291" s="44" t="s">
        <v>47</v>
      </c>
      <c r="U291" s="45"/>
      <c r="V291" s="45"/>
      <c r="W291" s="45">
        <v>470900</v>
      </c>
      <c r="X291" s="45"/>
      <c r="Y291" s="55"/>
      <c r="Z291" s="6"/>
      <c r="AA291" s="6"/>
    </row>
    <row r="292" spans="1:27" s="13" customFormat="1" x14ac:dyDescent="0.25">
      <c r="A292" s="55" t="s">
        <v>326</v>
      </c>
      <c r="B292" s="48" t="s">
        <v>25</v>
      </c>
      <c r="C292" s="55" t="s">
        <v>327</v>
      </c>
      <c r="D292" s="40" t="s">
        <v>196</v>
      </c>
      <c r="E292" s="55" t="s">
        <v>328</v>
      </c>
      <c r="F292" s="55" t="s">
        <v>329</v>
      </c>
      <c r="G292" s="48" t="s">
        <v>337</v>
      </c>
      <c r="H292" s="55" t="s">
        <v>26</v>
      </c>
      <c r="I292" s="55" t="s">
        <v>330</v>
      </c>
      <c r="J292" s="55"/>
      <c r="K292" s="55" t="s">
        <v>331</v>
      </c>
      <c r="L292" s="55" t="s">
        <v>332</v>
      </c>
      <c r="M292" s="55">
        <v>786107697</v>
      </c>
      <c r="N292" s="55"/>
      <c r="O292" s="40" t="s">
        <v>30</v>
      </c>
      <c r="P292" s="43"/>
      <c r="Q292" s="43"/>
      <c r="R292" s="40" t="s">
        <v>31</v>
      </c>
      <c r="S292" s="40" t="s">
        <v>93</v>
      </c>
      <c r="T292" s="44"/>
      <c r="U292" s="45"/>
      <c r="V292" s="45"/>
      <c r="W292" s="45">
        <v>3120000</v>
      </c>
      <c r="X292" s="45">
        <v>3220000</v>
      </c>
      <c r="Y292" s="55"/>
      <c r="Z292" s="6"/>
      <c r="AA292" s="6"/>
    </row>
    <row r="293" spans="1:27" s="13" customFormat="1" x14ac:dyDescent="0.25">
      <c r="A293" s="55" t="s">
        <v>326</v>
      </c>
      <c r="B293" s="48" t="s">
        <v>25</v>
      </c>
      <c r="C293" s="55" t="s">
        <v>327</v>
      </c>
      <c r="D293" s="40" t="s">
        <v>196</v>
      </c>
      <c r="E293" s="55" t="s">
        <v>328</v>
      </c>
      <c r="F293" s="55" t="s">
        <v>329</v>
      </c>
      <c r="G293" s="48" t="s">
        <v>337</v>
      </c>
      <c r="H293" s="55" t="s">
        <v>26</v>
      </c>
      <c r="I293" s="55" t="s">
        <v>330</v>
      </c>
      <c r="J293" s="55"/>
      <c r="K293" s="55" t="s">
        <v>331</v>
      </c>
      <c r="L293" s="55" t="s">
        <v>332</v>
      </c>
      <c r="M293" s="55">
        <v>786107697</v>
      </c>
      <c r="N293" s="55"/>
      <c r="O293" s="40" t="s">
        <v>30</v>
      </c>
      <c r="P293" s="43"/>
      <c r="Q293" s="43"/>
      <c r="R293" s="40" t="s">
        <v>31</v>
      </c>
      <c r="S293" s="40" t="s">
        <v>56</v>
      </c>
      <c r="T293" s="44"/>
      <c r="U293" s="45"/>
      <c r="V293" s="45"/>
      <c r="W293" s="45">
        <v>1190000</v>
      </c>
      <c r="X293" s="45">
        <v>1290000</v>
      </c>
      <c r="Y293" s="55"/>
      <c r="Z293" s="6"/>
      <c r="AA293" s="6"/>
    </row>
    <row r="294" spans="1:27" x14ac:dyDescent="0.25">
      <c r="A294" s="55" t="s">
        <v>326</v>
      </c>
      <c r="B294" s="48" t="s">
        <v>25</v>
      </c>
      <c r="C294" s="55" t="s">
        <v>327</v>
      </c>
      <c r="D294" s="40" t="s">
        <v>196</v>
      </c>
      <c r="E294" s="55" t="s">
        <v>328</v>
      </c>
      <c r="F294" s="55" t="s">
        <v>329</v>
      </c>
      <c r="G294" s="48" t="s">
        <v>337</v>
      </c>
      <c r="H294" s="55" t="s">
        <v>26</v>
      </c>
      <c r="I294" s="55" t="s">
        <v>330</v>
      </c>
      <c r="J294" s="55"/>
      <c r="K294" s="55" t="s">
        <v>331</v>
      </c>
      <c r="L294" s="55" t="s">
        <v>332</v>
      </c>
      <c r="M294" s="55">
        <v>786107697</v>
      </c>
      <c r="N294" s="55"/>
      <c r="O294" s="40" t="s">
        <v>30</v>
      </c>
      <c r="P294" s="43"/>
      <c r="Q294" s="43"/>
      <c r="R294" s="40" t="s">
        <v>31</v>
      </c>
      <c r="S294" s="40" t="s">
        <v>57</v>
      </c>
      <c r="T294" s="44"/>
      <c r="U294" s="45"/>
      <c r="V294" s="45"/>
      <c r="W294" s="45">
        <v>4913687</v>
      </c>
      <c r="X294" s="45">
        <v>2613280</v>
      </c>
      <c r="Y294" s="55"/>
    </row>
    <row r="295" spans="1:27" x14ac:dyDescent="0.25">
      <c r="A295" s="55" t="s">
        <v>326</v>
      </c>
      <c r="B295" s="48" t="s">
        <v>25</v>
      </c>
      <c r="C295" s="55" t="s">
        <v>327</v>
      </c>
      <c r="D295" s="40" t="s">
        <v>196</v>
      </c>
      <c r="E295" s="55" t="s">
        <v>328</v>
      </c>
      <c r="F295" s="55" t="s">
        <v>329</v>
      </c>
      <c r="G295" s="48" t="s">
        <v>337</v>
      </c>
      <c r="H295" s="55" t="s">
        <v>26</v>
      </c>
      <c r="I295" s="55" t="s">
        <v>330</v>
      </c>
      <c r="J295" s="55"/>
      <c r="K295" s="55" t="s">
        <v>331</v>
      </c>
      <c r="L295" s="55" t="s">
        <v>332</v>
      </c>
      <c r="M295" s="55">
        <v>786107697</v>
      </c>
      <c r="N295" s="55"/>
      <c r="O295" s="40" t="s">
        <v>30</v>
      </c>
      <c r="P295" s="43"/>
      <c r="Q295" s="43"/>
      <c r="R295" s="40" t="s">
        <v>32</v>
      </c>
      <c r="S295" s="40" t="s">
        <v>95</v>
      </c>
      <c r="T295" s="44"/>
      <c r="U295" s="45"/>
      <c r="V295" s="45"/>
      <c r="W295" s="45">
        <v>1574647</v>
      </c>
      <c r="X295" s="45"/>
      <c r="Y295" s="55"/>
    </row>
    <row r="296" spans="1:27" x14ac:dyDescent="0.25">
      <c r="A296" s="55" t="s">
        <v>326</v>
      </c>
      <c r="B296" s="48" t="s">
        <v>25</v>
      </c>
      <c r="C296" s="55" t="s">
        <v>327</v>
      </c>
      <c r="D296" s="40" t="s">
        <v>196</v>
      </c>
      <c r="E296" s="55" t="s">
        <v>328</v>
      </c>
      <c r="F296" s="55" t="s">
        <v>329</v>
      </c>
      <c r="G296" s="48" t="s">
        <v>337</v>
      </c>
      <c r="H296" s="55" t="s">
        <v>26</v>
      </c>
      <c r="I296" s="55" t="s">
        <v>330</v>
      </c>
      <c r="J296" s="55"/>
      <c r="K296" s="55" t="s">
        <v>331</v>
      </c>
      <c r="L296" s="55" t="s">
        <v>332</v>
      </c>
      <c r="M296" s="55">
        <v>786107697</v>
      </c>
      <c r="N296" s="55"/>
      <c r="O296" s="40" t="s">
        <v>30</v>
      </c>
      <c r="P296" s="43" t="s">
        <v>33</v>
      </c>
      <c r="Q296" s="43"/>
      <c r="R296" s="40" t="s">
        <v>31</v>
      </c>
      <c r="S296" s="40" t="s">
        <v>334</v>
      </c>
      <c r="T296" s="44" t="s">
        <v>121</v>
      </c>
      <c r="U296" s="45"/>
      <c r="V296" s="45"/>
      <c r="W296" s="45">
        <v>2550000</v>
      </c>
      <c r="X296" s="45">
        <v>1830000</v>
      </c>
      <c r="Y296" s="55"/>
      <c r="Z296" s="13"/>
      <c r="AA296" s="13"/>
    </row>
    <row r="297" spans="1:27" x14ac:dyDescent="0.25">
      <c r="A297" s="55" t="s">
        <v>385</v>
      </c>
      <c r="B297" s="48" t="s">
        <v>25</v>
      </c>
      <c r="C297" s="55" t="s">
        <v>327</v>
      </c>
      <c r="D297" s="40" t="s">
        <v>196</v>
      </c>
      <c r="E297" s="55" t="s">
        <v>328</v>
      </c>
      <c r="F297" s="55" t="s">
        <v>386</v>
      </c>
      <c r="G297" s="48" t="s">
        <v>337</v>
      </c>
      <c r="H297" s="55" t="s">
        <v>26</v>
      </c>
      <c r="I297" s="55" t="s">
        <v>387</v>
      </c>
      <c r="J297" s="55"/>
      <c r="K297" s="55" t="s">
        <v>388</v>
      </c>
      <c r="L297" s="55" t="s">
        <v>27</v>
      </c>
      <c r="M297" s="55">
        <v>774431631</v>
      </c>
      <c r="N297" s="55"/>
      <c r="O297" s="40" t="s">
        <v>28</v>
      </c>
      <c r="P297" s="43" t="s">
        <v>89</v>
      </c>
      <c r="Q297" s="43"/>
      <c r="R297" s="40"/>
      <c r="S297" s="40"/>
      <c r="T297" s="44"/>
      <c r="U297" s="45"/>
      <c r="V297" s="45"/>
      <c r="W297" s="45">
        <v>7032065</v>
      </c>
      <c r="X297" s="45">
        <v>6263872</v>
      </c>
      <c r="Y297" s="55"/>
    </row>
    <row r="298" spans="1:27" x14ac:dyDescent="0.25">
      <c r="A298" s="55" t="s">
        <v>385</v>
      </c>
      <c r="B298" s="48" t="s">
        <v>25</v>
      </c>
      <c r="C298" s="55" t="s">
        <v>327</v>
      </c>
      <c r="D298" s="40" t="s">
        <v>196</v>
      </c>
      <c r="E298" s="55" t="s">
        <v>328</v>
      </c>
      <c r="F298" s="55" t="s">
        <v>386</v>
      </c>
      <c r="G298" s="48" t="s">
        <v>337</v>
      </c>
      <c r="H298" s="55" t="s">
        <v>26</v>
      </c>
      <c r="I298" s="55" t="s">
        <v>387</v>
      </c>
      <c r="J298" s="55"/>
      <c r="K298" s="55" t="s">
        <v>388</v>
      </c>
      <c r="L298" s="55" t="s">
        <v>27</v>
      </c>
      <c r="M298" s="55">
        <v>774431631</v>
      </c>
      <c r="N298" s="55"/>
      <c r="O298" s="40" t="s">
        <v>28</v>
      </c>
      <c r="P298" s="43" t="s">
        <v>29</v>
      </c>
      <c r="Q298" s="43"/>
      <c r="R298" s="40"/>
      <c r="S298" s="40"/>
      <c r="T298" s="44"/>
      <c r="U298" s="45"/>
      <c r="V298" s="45"/>
      <c r="W298" s="45">
        <v>650000</v>
      </c>
      <c r="X298" s="45"/>
      <c r="Y298" s="55"/>
    </row>
    <row r="299" spans="1:27" x14ac:dyDescent="0.25">
      <c r="A299" s="55" t="s">
        <v>385</v>
      </c>
      <c r="B299" s="48" t="s">
        <v>25</v>
      </c>
      <c r="C299" s="55" t="s">
        <v>327</v>
      </c>
      <c r="D299" s="40" t="s">
        <v>196</v>
      </c>
      <c r="E299" s="55" t="s">
        <v>328</v>
      </c>
      <c r="F299" s="55" t="s">
        <v>386</v>
      </c>
      <c r="G299" s="48" t="s">
        <v>337</v>
      </c>
      <c r="H299" s="55" t="s">
        <v>26</v>
      </c>
      <c r="I299" s="55" t="s">
        <v>387</v>
      </c>
      <c r="J299" s="55"/>
      <c r="K299" s="55" t="s">
        <v>388</v>
      </c>
      <c r="L299" s="55" t="s">
        <v>27</v>
      </c>
      <c r="M299" s="55">
        <v>774431631</v>
      </c>
      <c r="N299" s="55"/>
      <c r="O299" s="40" t="s">
        <v>28</v>
      </c>
      <c r="P299" s="43" t="s">
        <v>89</v>
      </c>
      <c r="Q299" s="43"/>
      <c r="R299" s="40"/>
      <c r="S299" s="40"/>
      <c r="T299" s="44" t="s">
        <v>121</v>
      </c>
      <c r="U299" s="45"/>
      <c r="V299" s="45"/>
      <c r="W299" s="45">
        <v>6816980</v>
      </c>
      <c r="X299" s="45">
        <v>5998872</v>
      </c>
      <c r="Y299" s="55"/>
    </row>
    <row r="300" spans="1:27" x14ac:dyDescent="0.25">
      <c r="A300" s="55" t="s">
        <v>385</v>
      </c>
      <c r="B300" s="48" t="s">
        <v>25</v>
      </c>
      <c r="C300" s="55" t="s">
        <v>327</v>
      </c>
      <c r="D300" s="40" t="s">
        <v>196</v>
      </c>
      <c r="E300" s="55" t="s">
        <v>328</v>
      </c>
      <c r="F300" s="55" t="s">
        <v>386</v>
      </c>
      <c r="G300" s="48" t="s">
        <v>337</v>
      </c>
      <c r="H300" s="55" t="s">
        <v>26</v>
      </c>
      <c r="I300" s="55" t="s">
        <v>387</v>
      </c>
      <c r="J300" s="55"/>
      <c r="K300" s="55" t="s">
        <v>388</v>
      </c>
      <c r="L300" s="55" t="s">
        <v>27</v>
      </c>
      <c r="M300" s="55">
        <v>774431631</v>
      </c>
      <c r="N300" s="55"/>
      <c r="O300" s="40" t="s">
        <v>28</v>
      </c>
      <c r="P300" s="43" t="s">
        <v>89</v>
      </c>
      <c r="Q300" s="43"/>
      <c r="R300" s="40"/>
      <c r="S300" s="40"/>
      <c r="T300" s="44" t="s">
        <v>47</v>
      </c>
      <c r="U300" s="45"/>
      <c r="V300" s="45"/>
      <c r="W300" s="45">
        <v>215085</v>
      </c>
      <c r="X300" s="45">
        <v>265000</v>
      </c>
      <c r="Y300" s="55"/>
    </row>
    <row r="301" spans="1:27" x14ac:dyDescent="0.25">
      <c r="A301" s="55" t="s">
        <v>385</v>
      </c>
      <c r="B301" s="48" t="s">
        <v>25</v>
      </c>
      <c r="C301" s="55" t="s">
        <v>327</v>
      </c>
      <c r="D301" s="40" t="s">
        <v>196</v>
      </c>
      <c r="E301" s="55" t="s">
        <v>328</v>
      </c>
      <c r="F301" s="55" t="s">
        <v>386</v>
      </c>
      <c r="G301" s="48" t="s">
        <v>337</v>
      </c>
      <c r="H301" s="55" t="s">
        <v>26</v>
      </c>
      <c r="I301" s="55" t="s">
        <v>387</v>
      </c>
      <c r="J301" s="55"/>
      <c r="K301" s="55" t="s">
        <v>388</v>
      </c>
      <c r="L301" s="55" t="s">
        <v>27</v>
      </c>
      <c r="M301" s="55">
        <v>774431631</v>
      </c>
      <c r="N301" s="55"/>
      <c r="O301" s="40" t="s">
        <v>30</v>
      </c>
      <c r="P301" s="43"/>
      <c r="Q301" s="43"/>
      <c r="R301" s="40" t="s">
        <v>31</v>
      </c>
      <c r="S301" s="40" t="s">
        <v>389</v>
      </c>
      <c r="T301" s="44"/>
      <c r="U301" s="45"/>
      <c r="V301" s="45"/>
      <c r="W301" s="45">
        <v>2258000</v>
      </c>
      <c r="X301" s="45">
        <v>2308000</v>
      </c>
      <c r="Y301" s="55"/>
    </row>
    <row r="302" spans="1:27" x14ac:dyDescent="0.25">
      <c r="A302" s="55" t="s">
        <v>385</v>
      </c>
      <c r="B302" s="48" t="s">
        <v>25</v>
      </c>
      <c r="C302" s="55" t="s">
        <v>327</v>
      </c>
      <c r="D302" s="40" t="s">
        <v>196</v>
      </c>
      <c r="E302" s="55" t="s">
        <v>328</v>
      </c>
      <c r="F302" s="55" t="s">
        <v>386</v>
      </c>
      <c r="G302" s="48" t="s">
        <v>337</v>
      </c>
      <c r="H302" s="55" t="s">
        <v>26</v>
      </c>
      <c r="I302" s="55" t="s">
        <v>387</v>
      </c>
      <c r="J302" s="55"/>
      <c r="K302" s="55" t="s">
        <v>388</v>
      </c>
      <c r="L302" s="55" t="s">
        <v>27</v>
      </c>
      <c r="M302" s="55">
        <v>774431631</v>
      </c>
      <c r="N302" s="55"/>
      <c r="O302" s="40" t="s">
        <v>30</v>
      </c>
      <c r="P302" s="43"/>
      <c r="Q302" s="43"/>
      <c r="R302" s="40" t="s">
        <v>31</v>
      </c>
      <c r="S302" s="40" t="s">
        <v>348</v>
      </c>
      <c r="T302" s="44"/>
      <c r="U302" s="45"/>
      <c r="V302" s="45"/>
      <c r="W302" s="45"/>
      <c r="X302" s="45">
        <v>50000</v>
      </c>
      <c r="Y302" s="55"/>
    </row>
    <row r="303" spans="1:27" x14ac:dyDescent="0.25">
      <c r="A303" s="55" t="s">
        <v>385</v>
      </c>
      <c r="B303" s="48" t="s">
        <v>25</v>
      </c>
      <c r="C303" s="55" t="s">
        <v>327</v>
      </c>
      <c r="D303" s="40" t="s">
        <v>196</v>
      </c>
      <c r="E303" s="55" t="s">
        <v>328</v>
      </c>
      <c r="F303" s="55" t="s">
        <v>386</v>
      </c>
      <c r="G303" s="48" t="s">
        <v>337</v>
      </c>
      <c r="H303" s="55" t="s">
        <v>26</v>
      </c>
      <c r="I303" s="55" t="s">
        <v>387</v>
      </c>
      <c r="J303" s="55"/>
      <c r="K303" s="55" t="s">
        <v>388</v>
      </c>
      <c r="L303" s="55" t="s">
        <v>27</v>
      </c>
      <c r="M303" s="55">
        <v>774431631</v>
      </c>
      <c r="N303" s="55"/>
      <c r="O303" s="40" t="s">
        <v>30</v>
      </c>
      <c r="P303" s="43"/>
      <c r="Q303" s="43"/>
      <c r="R303" s="40" t="s">
        <v>31</v>
      </c>
      <c r="S303" s="40" t="s">
        <v>215</v>
      </c>
      <c r="T303" s="44"/>
      <c r="U303" s="45"/>
      <c r="V303" s="45"/>
      <c r="W303" s="45">
        <v>605000</v>
      </c>
      <c r="X303" s="45">
        <v>580000</v>
      </c>
      <c r="Y303" s="55"/>
    </row>
    <row r="304" spans="1:27" x14ac:dyDescent="0.25">
      <c r="A304" s="55" t="s">
        <v>385</v>
      </c>
      <c r="B304" s="48" t="s">
        <v>25</v>
      </c>
      <c r="C304" s="55" t="s">
        <v>327</v>
      </c>
      <c r="D304" s="40" t="s">
        <v>196</v>
      </c>
      <c r="E304" s="55" t="s">
        <v>328</v>
      </c>
      <c r="F304" s="55" t="s">
        <v>386</v>
      </c>
      <c r="G304" s="48" t="s">
        <v>337</v>
      </c>
      <c r="H304" s="55" t="s">
        <v>26</v>
      </c>
      <c r="I304" s="55" t="s">
        <v>387</v>
      </c>
      <c r="J304" s="55"/>
      <c r="K304" s="55" t="s">
        <v>388</v>
      </c>
      <c r="L304" s="55" t="s">
        <v>27</v>
      </c>
      <c r="M304" s="55">
        <v>774431631</v>
      </c>
      <c r="N304" s="55"/>
      <c r="O304" s="40" t="s">
        <v>30</v>
      </c>
      <c r="P304" s="43"/>
      <c r="Q304" s="43"/>
      <c r="R304" s="40" t="s">
        <v>31</v>
      </c>
      <c r="S304" s="40" t="s">
        <v>205</v>
      </c>
      <c r="T304" s="44"/>
      <c r="U304" s="45"/>
      <c r="V304" s="45"/>
      <c r="W304" s="45">
        <v>690000</v>
      </c>
      <c r="X304" s="45">
        <v>1829384</v>
      </c>
      <c r="Y304" s="55"/>
    </row>
    <row r="305" spans="1:25" x14ac:dyDescent="0.25">
      <c r="A305" s="55" t="s">
        <v>385</v>
      </c>
      <c r="B305" s="48" t="s">
        <v>25</v>
      </c>
      <c r="C305" s="55" t="s">
        <v>327</v>
      </c>
      <c r="D305" s="40" t="s">
        <v>196</v>
      </c>
      <c r="E305" s="55" t="s">
        <v>328</v>
      </c>
      <c r="F305" s="55" t="s">
        <v>386</v>
      </c>
      <c r="G305" s="48" t="s">
        <v>337</v>
      </c>
      <c r="H305" s="55" t="s">
        <v>26</v>
      </c>
      <c r="I305" s="55" t="s">
        <v>387</v>
      </c>
      <c r="J305" s="55"/>
      <c r="K305" s="55" t="s">
        <v>388</v>
      </c>
      <c r="L305" s="55" t="s">
        <v>27</v>
      </c>
      <c r="M305" s="55">
        <v>774431631</v>
      </c>
      <c r="N305" s="55"/>
      <c r="O305" s="40" t="s">
        <v>30</v>
      </c>
      <c r="P305" s="43"/>
      <c r="Q305" s="43"/>
      <c r="R305" s="40" t="s">
        <v>31</v>
      </c>
      <c r="S305" s="40" t="s">
        <v>206</v>
      </c>
      <c r="T305" s="44"/>
      <c r="U305" s="45"/>
      <c r="V305" s="45"/>
      <c r="W305" s="45">
        <v>345900</v>
      </c>
      <c r="X305" s="45">
        <v>134100</v>
      </c>
      <c r="Y305" s="55"/>
    </row>
    <row r="306" spans="1:25" x14ac:dyDescent="0.25">
      <c r="A306" s="55" t="s">
        <v>385</v>
      </c>
      <c r="B306" s="48" t="s">
        <v>25</v>
      </c>
      <c r="C306" s="55" t="s">
        <v>327</v>
      </c>
      <c r="D306" s="40" t="s">
        <v>196</v>
      </c>
      <c r="E306" s="55" t="s">
        <v>328</v>
      </c>
      <c r="F306" s="55" t="s">
        <v>386</v>
      </c>
      <c r="G306" s="48" t="s">
        <v>337</v>
      </c>
      <c r="H306" s="55" t="s">
        <v>26</v>
      </c>
      <c r="I306" s="55" t="s">
        <v>387</v>
      </c>
      <c r="J306" s="55"/>
      <c r="K306" s="55" t="s">
        <v>388</v>
      </c>
      <c r="L306" s="55" t="s">
        <v>27</v>
      </c>
      <c r="M306" s="55">
        <v>774431631</v>
      </c>
      <c r="N306" s="55"/>
      <c r="O306" s="40" t="s">
        <v>30</v>
      </c>
      <c r="P306" s="43"/>
      <c r="Q306" s="43"/>
      <c r="R306" s="40" t="s">
        <v>31</v>
      </c>
      <c r="S306" s="40" t="s">
        <v>390</v>
      </c>
      <c r="T306" s="44"/>
      <c r="U306" s="45"/>
      <c r="V306" s="45"/>
      <c r="W306" s="45">
        <v>8500</v>
      </c>
      <c r="X306" s="45"/>
      <c r="Y306" s="55"/>
    </row>
    <row r="307" spans="1:25" x14ac:dyDescent="0.25">
      <c r="A307" s="55" t="s">
        <v>385</v>
      </c>
      <c r="B307" s="48" t="s">
        <v>25</v>
      </c>
      <c r="C307" s="55" t="s">
        <v>327</v>
      </c>
      <c r="D307" s="40" t="s">
        <v>196</v>
      </c>
      <c r="E307" s="55" t="s">
        <v>328</v>
      </c>
      <c r="F307" s="55" t="s">
        <v>386</v>
      </c>
      <c r="G307" s="48" t="s">
        <v>337</v>
      </c>
      <c r="H307" s="55" t="s">
        <v>26</v>
      </c>
      <c r="I307" s="55" t="s">
        <v>387</v>
      </c>
      <c r="J307" s="55"/>
      <c r="K307" s="55" t="s">
        <v>388</v>
      </c>
      <c r="L307" s="55" t="s">
        <v>27</v>
      </c>
      <c r="M307" s="55">
        <v>774431631</v>
      </c>
      <c r="N307" s="55"/>
      <c r="O307" s="40" t="s">
        <v>30</v>
      </c>
      <c r="P307" s="43"/>
      <c r="Q307" s="43"/>
      <c r="R307" s="40" t="s">
        <v>32</v>
      </c>
      <c r="S307" s="40" t="s">
        <v>391</v>
      </c>
      <c r="T307" s="44"/>
      <c r="U307" s="45"/>
      <c r="V307" s="45"/>
      <c r="W307" s="45">
        <v>219780</v>
      </c>
      <c r="X307" s="45">
        <v>1435700</v>
      </c>
      <c r="Y307" s="55"/>
    </row>
    <row r="308" spans="1:25" x14ac:dyDescent="0.25">
      <c r="A308" s="55" t="s">
        <v>385</v>
      </c>
      <c r="B308" s="48" t="s">
        <v>25</v>
      </c>
      <c r="C308" s="55" t="s">
        <v>327</v>
      </c>
      <c r="D308" s="40" t="s">
        <v>196</v>
      </c>
      <c r="E308" s="55" t="s">
        <v>328</v>
      </c>
      <c r="F308" s="55" t="s">
        <v>386</v>
      </c>
      <c r="G308" s="48" t="s">
        <v>337</v>
      </c>
      <c r="H308" s="55" t="s">
        <v>26</v>
      </c>
      <c r="I308" s="55" t="s">
        <v>387</v>
      </c>
      <c r="J308" s="55"/>
      <c r="K308" s="55" t="s">
        <v>388</v>
      </c>
      <c r="L308" s="55" t="s">
        <v>27</v>
      </c>
      <c r="M308" s="55">
        <v>774431631</v>
      </c>
      <c r="N308" s="55"/>
      <c r="O308" s="40" t="s">
        <v>30</v>
      </c>
      <c r="P308" s="43"/>
      <c r="Q308" s="43"/>
      <c r="R308" s="40" t="s">
        <v>31</v>
      </c>
      <c r="S308" s="40" t="s">
        <v>80</v>
      </c>
      <c r="T308" s="44"/>
      <c r="U308" s="45"/>
      <c r="V308" s="45"/>
      <c r="W308" s="45"/>
      <c r="X308" s="45">
        <v>50000</v>
      </c>
      <c r="Y308" s="55"/>
    </row>
    <row r="309" spans="1:25" x14ac:dyDescent="0.25">
      <c r="A309" s="55" t="s">
        <v>385</v>
      </c>
      <c r="B309" s="48" t="s">
        <v>25</v>
      </c>
      <c r="C309" s="55" t="s">
        <v>327</v>
      </c>
      <c r="D309" s="40" t="s">
        <v>196</v>
      </c>
      <c r="E309" s="55" t="s">
        <v>328</v>
      </c>
      <c r="F309" s="55" t="s">
        <v>386</v>
      </c>
      <c r="G309" s="48" t="s">
        <v>337</v>
      </c>
      <c r="H309" s="55" t="s">
        <v>26</v>
      </c>
      <c r="I309" s="55" t="s">
        <v>387</v>
      </c>
      <c r="J309" s="55"/>
      <c r="K309" s="55" t="s">
        <v>388</v>
      </c>
      <c r="L309" s="55" t="s">
        <v>27</v>
      </c>
      <c r="M309" s="55">
        <v>774431631</v>
      </c>
      <c r="N309" s="55"/>
      <c r="O309" s="40" t="s">
        <v>30</v>
      </c>
      <c r="P309" s="43" t="s">
        <v>33</v>
      </c>
      <c r="Q309" s="43"/>
      <c r="R309" s="40" t="s">
        <v>31</v>
      </c>
      <c r="S309" s="40" t="s">
        <v>334</v>
      </c>
      <c r="T309" s="44"/>
      <c r="U309" s="45"/>
      <c r="V309" s="45"/>
      <c r="W309" s="45">
        <v>1935000</v>
      </c>
      <c r="X309" s="45">
        <v>2365000</v>
      </c>
      <c r="Y309" s="55"/>
    </row>
    <row r="310" spans="1:25" x14ac:dyDescent="0.25">
      <c r="A310" s="48" t="s">
        <v>243</v>
      </c>
      <c r="B310" s="48" t="s">
        <v>25</v>
      </c>
      <c r="C310" s="48" t="s">
        <v>195</v>
      </c>
      <c r="D310" s="48" t="s">
        <v>196</v>
      </c>
      <c r="E310" s="48" t="s">
        <v>197</v>
      </c>
      <c r="F310" s="48" t="s">
        <v>244</v>
      </c>
      <c r="G310" s="48" t="s">
        <v>337</v>
      </c>
      <c r="H310" s="48" t="s">
        <v>26</v>
      </c>
      <c r="I310" s="48" t="s">
        <v>245</v>
      </c>
      <c r="J310" s="48"/>
      <c r="K310" s="48" t="s">
        <v>246</v>
      </c>
      <c r="L310" s="48" t="s">
        <v>27</v>
      </c>
      <c r="M310" s="48">
        <v>775120644</v>
      </c>
      <c r="N310" s="49" t="s">
        <v>247</v>
      </c>
      <c r="O310" s="48" t="s">
        <v>28</v>
      </c>
      <c r="P310" s="53" t="s">
        <v>89</v>
      </c>
      <c r="Q310" s="53"/>
      <c r="R310" s="48"/>
      <c r="S310" s="48"/>
      <c r="T310" s="51"/>
      <c r="U310" s="52">
        <v>2572750</v>
      </c>
      <c r="V310" s="52">
        <v>3816500</v>
      </c>
      <c r="W310" s="52">
        <v>5631590</v>
      </c>
      <c r="X310" s="52">
        <v>4877330</v>
      </c>
      <c r="Y310" s="48" t="s">
        <v>203</v>
      </c>
    </row>
    <row r="311" spans="1:25" x14ac:dyDescent="0.25">
      <c r="A311" s="48" t="s">
        <v>243</v>
      </c>
      <c r="B311" s="48" t="s">
        <v>25</v>
      </c>
      <c r="C311" s="48" t="s">
        <v>195</v>
      </c>
      <c r="D311" s="48" t="s">
        <v>196</v>
      </c>
      <c r="E311" s="48" t="s">
        <v>197</v>
      </c>
      <c r="F311" s="48" t="s">
        <v>244</v>
      </c>
      <c r="G311" s="48" t="s">
        <v>337</v>
      </c>
      <c r="H311" s="48" t="s">
        <v>26</v>
      </c>
      <c r="I311" s="48" t="s">
        <v>245</v>
      </c>
      <c r="J311" s="48"/>
      <c r="K311" s="48" t="s">
        <v>246</v>
      </c>
      <c r="L311" s="48" t="s">
        <v>27</v>
      </c>
      <c r="M311" s="48">
        <v>775120644</v>
      </c>
      <c r="N311" s="49" t="s">
        <v>247</v>
      </c>
      <c r="O311" s="48" t="s">
        <v>28</v>
      </c>
      <c r="P311" s="53" t="s">
        <v>29</v>
      </c>
      <c r="Q311" s="53"/>
      <c r="R311" s="48"/>
      <c r="S311" s="48"/>
      <c r="T311" s="51"/>
      <c r="U311" s="52">
        <v>322000</v>
      </c>
      <c r="V311" s="52">
        <v>322000</v>
      </c>
      <c r="W311" s="52">
        <v>322000</v>
      </c>
      <c r="X311" s="52"/>
      <c r="Y311" s="48"/>
    </row>
    <row r="312" spans="1:25" x14ac:dyDescent="0.25">
      <c r="A312" s="48" t="s">
        <v>243</v>
      </c>
      <c r="B312" s="48" t="s">
        <v>25</v>
      </c>
      <c r="C312" s="48" t="s">
        <v>195</v>
      </c>
      <c r="D312" s="48" t="s">
        <v>196</v>
      </c>
      <c r="E312" s="48" t="s">
        <v>197</v>
      </c>
      <c r="F312" s="48" t="s">
        <v>244</v>
      </c>
      <c r="G312" s="48" t="s">
        <v>337</v>
      </c>
      <c r="H312" s="48" t="s">
        <v>26</v>
      </c>
      <c r="I312" s="48" t="s">
        <v>245</v>
      </c>
      <c r="J312" s="48"/>
      <c r="K312" s="48" t="s">
        <v>246</v>
      </c>
      <c r="L312" s="48" t="s">
        <v>27</v>
      </c>
      <c r="M312" s="48">
        <v>775120644</v>
      </c>
      <c r="N312" s="49" t="s">
        <v>247</v>
      </c>
      <c r="O312" s="48" t="s">
        <v>28</v>
      </c>
      <c r="P312" s="53" t="s">
        <v>320</v>
      </c>
      <c r="Q312" s="53" t="s">
        <v>321</v>
      </c>
      <c r="R312" s="48"/>
      <c r="S312" s="48"/>
      <c r="T312" s="51"/>
      <c r="U312" s="52"/>
      <c r="V312" s="52"/>
      <c r="W312" s="52"/>
      <c r="X312" s="52">
        <v>100000000</v>
      </c>
      <c r="Y312" s="48"/>
    </row>
    <row r="313" spans="1:25" x14ac:dyDescent="0.25">
      <c r="A313" s="48" t="s">
        <v>243</v>
      </c>
      <c r="B313" s="48" t="s">
        <v>25</v>
      </c>
      <c r="C313" s="48" t="s">
        <v>195</v>
      </c>
      <c r="D313" s="48" t="s">
        <v>196</v>
      </c>
      <c r="E313" s="48" t="s">
        <v>197</v>
      </c>
      <c r="F313" s="48" t="s">
        <v>244</v>
      </c>
      <c r="G313" s="48" t="s">
        <v>337</v>
      </c>
      <c r="H313" s="48" t="s">
        <v>26</v>
      </c>
      <c r="I313" s="48" t="s">
        <v>245</v>
      </c>
      <c r="J313" s="48"/>
      <c r="K313" s="48" t="s">
        <v>246</v>
      </c>
      <c r="L313" s="48" t="s">
        <v>27</v>
      </c>
      <c r="M313" s="48">
        <v>775120644</v>
      </c>
      <c r="N313" s="49" t="s">
        <v>247</v>
      </c>
      <c r="O313" s="48" t="s">
        <v>28</v>
      </c>
      <c r="P313" s="53" t="s">
        <v>29</v>
      </c>
      <c r="Q313" s="53" t="s">
        <v>248</v>
      </c>
      <c r="R313" s="48"/>
      <c r="S313" s="48"/>
      <c r="T313" s="51"/>
      <c r="U313" s="52"/>
      <c r="V313" s="52"/>
      <c r="W313" s="52"/>
      <c r="X313" s="52">
        <v>400000</v>
      </c>
      <c r="Y313" s="48"/>
    </row>
    <row r="314" spans="1:25" x14ac:dyDescent="0.25">
      <c r="A314" s="48" t="s">
        <v>243</v>
      </c>
      <c r="B314" s="48" t="s">
        <v>25</v>
      </c>
      <c r="C314" s="48" t="s">
        <v>195</v>
      </c>
      <c r="D314" s="48" t="s">
        <v>196</v>
      </c>
      <c r="E314" s="48" t="s">
        <v>197</v>
      </c>
      <c r="F314" s="48" t="s">
        <v>244</v>
      </c>
      <c r="G314" s="48" t="s">
        <v>337</v>
      </c>
      <c r="H314" s="48" t="s">
        <v>26</v>
      </c>
      <c r="I314" s="48" t="s">
        <v>245</v>
      </c>
      <c r="J314" s="48"/>
      <c r="K314" s="48" t="s">
        <v>246</v>
      </c>
      <c r="L314" s="48" t="s">
        <v>27</v>
      </c>
      <c r="M314" s="48">
        <v>775120644</v>
      </c>
      <c r="N314" s="49" t="s">
        <v>247</v>
      </c>
      <c r="O314" s="48" t="s">
        <v>28</v>
      </c>
      <c r="P314" s="53" t="s">
        <v>29</v>
      </c>
      <c r="Q314" s="53" t="s">
        <v>317</v>
      </c>
      <c r="R314" s="48"/>
      <c r="S314" s="48"/>
      <c r="T314" s="51"/>
      <c r="U314" s="52"/>
      <c r="V314" s="52"/>
      <c r="W314" s="52"/>
      <c r="X314" s="52">
        <v>1200000</v>
      </c>
      <c r="Y314" s="48"/>
    </row>
    <row r="315" spans="1:25" x14ac:dyDescent="0.25">
      <c r="A315" s="48" t="s">
        <v>243</v>
      </c>
      <c r="B315" s="48" t="s">
        <v>25</v>
      </c>
      <c r="C315" s="48" t="s">
        <v>195</v>
      </c>
      <c r="D315" s="48" t="s">
        <v>196</v>
      </c>
      <c r="E315" s="48" t="s">
        <v>197</v>
      </c>
      <c r="F315" s="48" t="s">
        <v>244</v>
      </c>
      <c r="G315" s="48" t="s">
        <v>337</v>
      </c>
      <c r="H315" s="48" t="s">
        <v>26</v>
      </c>
      <c r="I315" s="48" t="s">
        <v>245</v>
      </c>
      <c r="J315" s="48"/>
      <c r="K315" s="48" t="s">
        <v>246</v>
      </c>
      <c r="L315" s="48" t="s">
        <v>27</v>
      </c>
      <c r="M315" s="48">
        <v>775120644</v>
      </c>
      <c r="N315" s="49" t="s">
        <v>247</v>
      </c>
      <c r="O315" s="48" t="s">
        <v>28</v>
      </c>
      <c r="P315" s="53" t="s">
        <v>29</v>
      </c>
      <c r="Q315" s="53" t="s">
        <v>249</v>
      </c>
      <c r="R315" s="48"/>
      <c r="S315" s="48"/>
      <c r="T315" s="51"/>
      <c r="U315" s="52"/>
      <c r="V315" s="52"/>
      <c r="W315" s="52"/>
      <c r="X315" s="52">
        <v>75000</v>
      </c>
      <c r="Y315" s="48"/>
    </row>
    <row r="316" spans="1:25" x14ac:dyDescent="0.25">
      <c r="A316" s="48" t="s">
        <v>243</v>
      </c>
      <c r="B316" s="48" t="s">
        <v>25</v>
      </c>
      <c r="C316" s="48" t="s">
        <v>195</v>
      </c>
      <c r="D316" s="48" t="s">
        <v>196</v>
      </c>
      <c r="E316" s="48" t="s">
        <v>197</v>
      </c>
      <c r="F316" s="48" t="s">
        <v>244</v>
      </c>
      <c r="G316" s="48" t="s">
        <v>337</v>
      </c>
      <c r="H316" s="48" t="s">
        <v>26</v>
      </c>
      <c r="I316" s="48" t="s">
        <v>245</v>
      </c>
      <c r="J316" s="48"/>
      <c r="K316" s="48" t="s">
        <v>246</v>
      </c>
      <c r="L316" s="48" t="s">
        <v>27</v>
      </c>
      <c r="M316" s="48">
        <v>775120644</v>
      </c>
      <c r="N316" s="49" t="s">
        <v>247</v>
      </c>
      <c r="O316" s="48" t="s">
        <v>28</v>
      </c>
      <c r="P316" s="53" t="s">
        <v>29</v>
      </c>
      <c r="Q316" s="53" t="s">
        <v>318</v>
      </c>
      <c r="R316" s="48"/>
      <c r="S316" s="48"/>
      <c r="T316" s="51"/>
      <c r="U316" s="52"/>
      <c r="V316" s="52"/>
      <c r="W316" s="52"/>
      <c r="X316" s="52">
        <v>30000</v>
      </c>
      <c r="Y316" s="48"/>
    </row>
    <row r="317" spans="1:25" x14ac:dyDescent="0.25">
      <c r="A317" s="48" t="s">
        <v>243</v>
      </c>
      <c r="B317" s="48" t="s">
        <v>25</v>
      </c>
      <c r="C317" s="48" t="s">
        <v>195</v>
      </c>
      <c r="D317" s="48" t="s">
        <v>196</v>
      </c>
      <c r="E317" s="48" t="s">
        <v>197</v>
      </c>
      <c r="F317" s="48" t="s">
        <v>244</v>
      </c>
      <c r="G317" s="48" t="s">
        <v>337</v>
      </c>
      <c r="H317" s="48" t="s">
        <v>26</v>
      </c>
      <c r="I317" s="48" t="s">
        <v>245</v>
      </c>
      <c r="J317" s="48"/>
      <c r="K317" s="48" t="s">
        <v>246</v>
      </c>
      <c r="L317" s="48" t="s">
        <v>27</v>
      </c>
      <c r="M317" s="48">
        <v>775120644</v>
      </c>
      <c r="N317" s="49" t="s">
        <v>247</v>
      </c>
      <c r="O317" s="48" t="s">
        <v>28</v>
      </c>
      <c r="P317" s="53" t="s">
        <v>29</v>
      </c>
      <c r="Q317" s="53" t="s">
        <v>250</v>
      </c>
      <c r="R317" s="48"/>
      <c r="S317" s="48"/>
      <c r="T317" s="51"/>
      <c r="U317" s="52"/>
      <c r="V317" s="52"/>
      <c r="W317" s="52"/>
      <c r="X317" s="52">
        <v>50000</v>
      </c>
      <c r="Y317" s="48"/>
    </row>
    <row r="318" spans="1:25" x14ac:dyDescent="0.25">
      <c r="A318" s="48" t="s">
        <v>243</v>
      </c>
      <c r="B318" s="48" t="s">
        <v>25</v>
      </c>
      <c r="C318" s="48" t="s">
        <v>195</v>
      </c>
      <c r="D318" s="48" t="s">
        <v>196</v>
      </c>
      <c r="E318" s="48" t="s">
        <v>197</v>
      </c>
      <c r="F318" s="48" t="s">
        <v>244</v>
      </c>
      <c r="G318" s="48" t="s">
        <v>337</v>
      </c>
      <c r="H318" s="48" t="s">
        <v>26</v>
      </c>
      <c r="I318" s="48" t="s">
        <v>245</v>
      </c>
      <c r="J318" s="48"/>
      <c r="K318" s="48" t="s">
        <v>246</v>
      </c>
      <c r="L318" s="48" t="s">
        <v>27</v>
      </c>
      <c r="M318" s="48">
        <v>775120644</v>
      </c>
      <c r="N318" s="49" t="s">
        <v>247</v>
      </c>
      <c r="O318" s="48" t="s">
        <v>28</v>
      </c>
      <c r="P318" s="53" t="s">
        <v>29</v>
      </c>
      <c r="Q318" s="53" t="s">
        <v>251</v>
      </c>
      <c r="R318" s="48"/>
      <c r="S318" s="48"/>
      <c r="T318" s="51"/>
      <c r="U318" s="52"/>
      <c r="V318" s="52"/>
      <c r="W318" s="52"/>
      <c r="X318" s="52">
        <v>25000</v>
      </c>
      <c r="Y318" s="48"/>
    </row>
    <row r="319" spans="1:25" x14ac:dyDescent="0.25">
      <c r="A319" s="48" t="s">
        <v>243</v>
      </c>
      <c r="B319" s="48" t="s">
        <v>25</v>
      </c>
      <c r="C319" s="48" t="s">
        <v>195</v>
      </c>
      <c r="D319" s="48" t="s">
        <v>196</v>
      </c>
      <c r="E319" s="48" t="s">
        <v>197</v>
      </c>
      <c r="F319" s="48" t="s">
        <v>244</v>
      </c>
      <c r="G319" s="48" t="s">
        <v>337</v>
      </c>
      <c r="H319" s="48" t="s">
        <v>26</v>
      </c>
      <c r="I319" s="48" t="s">
        <v>245</v>
      </c>
      <c r="J319" s="48"/>
      <c r="K319" s="48" t="s">
        <v>246</v>
      </c>
      <c r="L319" s="48" t="s">
        <v>27</v>
      </c>
      <c r="M319" s="48">
        <v>775120644</v>
      </c>
      <c r="N319" s="49" t="s">
        <v>247</v>
      </c>
      <c r="O319" s="48" t="s">
        <v>28</v>
      </c>
      <c r="P319" s="53" t="s">
        <v>29</v>
      </c>
      <c r="Q319" s="53" t="s">
        <v>252</v>
      </c>
      <c r="R319" s="48"/>
      <c r="S319" s="48"/>
      <c r="T319" s="51"/>
      <c r="U319" s="52"/>
      <c r="V319" s="52">
        <v>100000</v>
      </c>
      <c r="W319" s="52">
        <v>100000</v>
      </c>
      <c r="X319" s="52">
        <v>150000</v>
      </c>
      <c r="Y319" s="48"/>
    </row>
    <row r="320" spans="1:25" x14ac:dyDescent="0.25">
      <c r="A320" s="48" t="s">
        <v>243</v>
      </c>
      <c r="B320" s="48" t="s">
        <v>25</v>
      </c>
      <c r="C320" s="48" t="s">
        <v>195</v>
      </c>
      <c r="D320" s="48" t="s">
        <v>196</v>
      </c>
      <c r="E320" s="48" t="s">
        <v>197</v>
      </c>
      <c r="F320" s="48" t="s">
        <v>244</v>
      </c>
      <c r="G320" s="48" t="s">
        <v>337</v>
      </c>
      <c r="H320" s="48" t="s">
        <v>26</v>
      </c>
      <c r="I320" s="48" t="s">
        <v>245</v>
      </c>
      <c r="J320" s="48"/>
      <c r="K320" s="48" t="s">
        <v>246</v>
      </c>
      <c r="L320" s="48" t="s">
        <v>27</v>
      </c>
      <c r="M320" s="48">
        <v>775120644</v>
      </c>
      <c r="N320" s="49" t="s">
        <v>247</v>
      </c>
      <c r="O320" s="48" t="s">
        <v>28</v>
      </c>
      <c r="P320" s="53"/>
      <c r="Q320" s="53"/>
      <c r="R320" s="48"/>
      <c r="S320" s="48"/>
      <c r="T320" s="51" t="s">
        <v>121</v>
      </c>
      <c r="U320" s="52">
        <v>2572750</v>
      </c>
      <c r="V320" s="52">
        <v>3816500</v>
      </c>
      <c r="W320" s="52">
        <v>5631590</v>
      </c>
      <c r="X320" s="57">
        <v>4422550</v>
      </c>
      <c r="Y320" s="54"/>
    </row>
    <row r="321" spans="1:25" x14ac:dyDescent="0.25">
      <c r="A321" s="48" t="s">
        <v>243</v>
      </c>
      <c r="B321" s="48" t="s">
        <v>25</v>
      </c>
      <c r="C321" s="48" t="s">
        <v>195</v>
      </c>
      <c r="D321" s="48" t="s">
        <v>196</v>
      </c>
      <c r="E321" s="48" t="s">
        <v>197</v>
      </c>
      <c r="F321" s="48" t="s">
        <v>244</v>
      </c>
      <c r="G321" s="48" t="s">
        <v>337</v>
      </c>
      <c r="H321" s="48" t="s">
        <v>26</v>
      </c>
      <c r="I321" s="48" t="s">
        <v>245</v>
      </c>
      <c r="J321" s="48"/>
      <c r="K321" s="48" t="s">
        <v>246</v>
      </c>
      <c r="L321" s="48" t="s">
        <v>27</v>
      </c>
      <c r="M321" s="48">
        <v>775120644</v>
      </c>
      <c r="N321" s="49" t="s">
        <v>247</v>
      </c>
      <c r="O321" s="48" t="s">
        <v>28</v>
      </c>
      <c r="P321" s="53"/>
      <c r="Q321" s="53"/>
      <c r="R321" s="48"/>
      <c r="S321" s="48"/>
      <c r="T321" s="51" t="s">
        <v>91</v>
      </c>
      <c r="U321" s="52"/>
      <c r="V321" s="52"/>
      <c r="W321" s="52"/>
      <c r="X321" s="52">
        <v>454780</v>
      </c>
      <c r="Y321" s="48"/>
    </row>
    <row r="322" spans="1:25" x14ac:dyDescent="0.25">
      <c r="A322" s="48" t="s">
        <v>243</v>
      </c>
      <c r="B322" s="48" t="s">
        <v>25</v>
      </c>
      <c r="C322" s="48" t="s">
        <v>195</v>
      </c>
      <c r="D322" s="48" t="s">
        <v>196</v>
      </c>
      <c r="E322" s="48" t="s">
        <v>197</v>
      </c>
      <c r="F322" s="48" t="s">
        <v>244</v>
      </c>
      <c r="G322" s="48" t="s">
        <v>337</v>
      </c>
      <c r="H322" s="48" t="s">
        <v>26</v>
      </c>
      <c r="I322" s="48" t="s">
        <v>245</v>
      </c>
      <c r="J322" s="48"/>
      <c r="K322" s="48" t="s">
        <v>246</v>
      </c>
      <c r="L322" s="48" t="s">
        <v>27</v>
      </c>
      <c r="M322" s="48">
        <v>775120644</v>
      </c>
      <c r="N322" s="49" t="s">
        <v>247</v>
      </c>
      <c r="O322" s="48" t="s">
        <v>30</v>
      </c>
      <c r="P322" s="53"/>
      <c r="Q322" s="53"/>
      <c r="R322" s="48" t="s">
        <v>31</v>
      </c>
      <c r="S322" s="48" t="s">
        <v>49</v>
      </c>
      <c r="T322" s="51"/>
      <c r="U322" s="52">
        <v>1380000</v>
      </c>
      <c r="V322" s="52">
        <v>1800000</v>
      </c>
      <c r="W322" s="52">
        <v>21000000</v>
      </c>
      <c r="X322" s="52">
        <v>2200000</v>
      </c>
      <c r="Y322" s="48" t="s">
        <v>203</v>
      </c>
    </row>
    <row r="323" spans="1:25" x14ac:dyDescent="0.25">
      <c r="A323" s="48" t="s">
        <v>243</v>
      </c>
      <c r="B323" s="48" t="s">
        <v>25</v>
      </c>
      <c r="C323" s="48" t="s">
        <v>195</v>
      </c>
      <c r="D323" s="48" t="s">
        <v>196</v>
      </c>
      <c r="E323" s="48" t="s">
        <v>197</v>
      </c>
      <c r="F323" s="48" t="s">
        <v>244</v>
      </c>
      <c r="G323" s="48" t="s">
        <v>337</v>
      </c>
      <c r="H323" s="48" t="s">
        <v>26</v>
      </c>
      <c r="I323" s="48" t="s">
        <v>245</v>
      </c>
      <c r="J323" s="48"/>
      <c r="K323" s="48" t="s">
        <v>246</v>
      </c>
      <c r="L323" s="48" t="s">
        <v>27</v>
      </c>
      <c r="M323" s="48">
        <v>775120644</v>
      </c>
      <c r="N323" s="49" t="s">
        <v>247</v>
      </c>
      <c r="O323" s="48" t="s">
        <v>30</v>
      </c>
      <c r="P323" s="53"/>
      <c r="Q323" s="53"/>
      <c r="R323" s="48" t="s">
        <v>31</v>
      </c>
      <c r="S323" s="48" t="s">
        <v>253</v>
      </c>
      <c r="T323" s="51"/>
      <c r="U323" s="52">
        <f>1395000-110000</f>
        <v>1285000</v>
      </c>
      <c r="V323" s="52">
        <f>1998000-110000</f>
        <v>1888000</v>
      </c>
      <c r="W323" s="52">
        <f>2158000-110000</f>
        <v>2048000</v>
      </c>
      <c r="X323" s="52">
        <f>2384000-110000</f>
        <v>2274000</v>
      </c>
      <c r="Y323" s="48" t="s">
        <v>203</v>
      </c>
    </row>
    <row r="324" spans="1:25" x14ac:dyDescent="0.25">
      <c r="A324" s="48" t="s">
        <v>243</v>
      </c>
      <c r="B324" s="48" t="s">
        <v>25</v>
      </c>
      <c r="C324" s="48" t="s">
        <v>195</v>
      </c>
      <c r="D324" s="48" t="s">
        <v>196</v>
      </c>
      <c r="E324" s="48" t="s">
        <v>197</v>
      </c>
      <c r="F324" s="48" t="s">
        <v>244</v>
      </c>
      <c r="G324" s="48" t="s">
        <v>337</v>
      </c>
      <c r="H324" s="48" t="s">
        <v>26</v>
      </c>
      <c r="I324" s="48" t="s">
        <v>245</v>
      </c>
      <c r="J324" s="48"/>
      <c r="K324" s="48" t="s">
        <v>246</v>
      </c>
      <c r="L324" s="48" t="s">
        <v>27</v>
      </c>
      <c r="M324" s="48">
        <v>775120644</v>
      </c>
      <c r="N324" s="49" t="s">
        <v>247</v>
      </c>
      <c r="O324" s="48" t="s">
        <v>30</v>
      </c>
      <c r="P324" s="53"/>
      <c r="Q324" s="53"/>
      <c r="R324" s="48" t="s">
        <v>31</v>
      </c>
      <c r="S324" s="48" t="s">
        <v>206</v>
      </c>
      <c r="T324" s="51"/>
      <c r="U324" s="52">
        <v>66000</v>
      </c>
      <c r="V324" s="52">
        <v>66000</v>
      </c>
      <c r="W324" s="52">
        <v>66000</v>
      </c>
      <c r="X324" s="52">
        <v>60000</v>
      </c>
      <c r="Y324" s="48"/>
    </row>
    <row r="325" spans="1:25" x14ac:dyDescent="0.25">
      <c r="A325" s="48" t="s">
        <v>243</v>
      </c>
      <c r="B325" s="48" t="s">
        <v>25</v>
      </c>
      <c r="C325" s="48" t="s">
        <v>195</v>
      </c>
      <c r="D325" s="48" t="s">
        <v>196</v>
      </c>
      <c r="E325" s="48" t="s">
        <v>197</v>
      </c>
      <c r="F325" s="48" t="s">
        <v>244</v>
      </c>
      <c r="G325" s="48" t="s">
        <v>337</v>
      </c>
      <c r="H325" s="48" t="s">
        <v>26</v>
      </c>
      <c r="I325" s="48" t="s">
        <v>245</v>
      </c>
      <c r="J325" s="48"/>
      <c r="K325" s="48" t="s">
        <v>246</v>
      </c>
      <c r="L325" s="48" t="s">
        <v>27</v>
      </c>
      <c r="M325" s="48">
        <v>775120644</v>
      </c>
      <c r="N325" s="49" t="s">
        <v>247</v>
      </c>
      <c r="O325" s="48" t="s">
        <v>30</v>
      </c>
      <c r="P325" s="53"/>
      <c r="Q325" s="53"/>
      <c r="R325" s="48" t="s">
        <v>31</v>
      </c>
      <c r="S325" s="48" t="s">
        <v>319</v>
      </c>
      <c r="T325" s="51"/>
      <c r="U325" s="52">
        <v>110000</v>
      </c>
      <c r="V325" s="52">
        <v>110000</v>
      </c>
      <c r="W325" s="52">
        <v>110000</v>
      </c>
      <c r="X325" s="52">
        <v>110000</v>
      </c>
      <c r="Y325" s="48"/>
    </row>
    <row r="326" spans="1:25" x14ac:dyDescent="0.25">
      <c r="A326" s="48" t="s">
        <v>243</v>
      </c>
      <c r="B326" s="48" t="s">
        <v>25</v>
      </c>
      <c r="C326" s="48" t="s">
        <v>195</v>
      </c>
      <c r="D326" s="48" t="s">
        <v>196</v>
      </c>
      <c r="E326" s="48" t="s">
        <v>197</v>
      </c>
      <c r="F326" s="48" t="s">
        <v>244</v>
      </c>
      <c r="G326" s="48" t="s">
        <v>337</v>
      </c>
      <c r="H326" s="48" t="s">
        <v>26</v>
      </c>
      <c r="I326" s="48" t="s">
        <v>245</v>
      </c>
      <c r="J326" s="48"/>
      <c r="K326" s="48" t="s">
        <v>246</v>
      </c>
      <c r="L326" s="48" t="s">
        <v>27</v>
      </c>
      <c r="M326" s="48">
        <v>775120644</v>
      </c>
      <c r="N326" s="49" t="s">
        <v>247</v>
      </c>
      <c r="O326" s="48" t="s">
        <v>30</v>
      </c>
      <c r="P326" s="53"/>
      <c r="Q326" s="53"/>
      <c r="R326" s="48" t="s">
        <v>32</v>
      </c>
      <c r="S326" s="48" t="s">
        <v>95</v>
      </c>
      <c r="T326" s="51"/>
      <c r="U326" s="52"/>
      <c r="V326" s="52">
        <v>180000</v>
      </c>
      <c r="W326" s="52">
        <v>2000000</v>
      </c>
      <c r="X326" s="52">
        <v>318200</v>
      </c>
      <c r="Y326" s="48"/>
    </row>
    <row r="327" spans="1:25" x14ac:dyDescent="0.25">
      <c r="A327" s="48" t="s">
        <v>243</v>
      </c>
      <c r="B327" s="48" t="s">
        <v>25</v>
      </c>
      <c r="C327" s="48" t="s">
        <v>195</v>
      </c>
      <c r="D327" s="48" t="s">
        <v>196</v>
      </c>
      <c r="E327" s="48" t="s">
        <v>197</v>
      </c>
      <c r="F327" s="48" t="s">
        <v>244</v>
      </c>
      <c r="G327" s="48" t="s">
        <v>337</v>
      </c>
      <c r="H327" s="48" t="s">
        <v>26</v>
      </c>
      <c r="I327" s="48" t="s">
        <v>245</v>
      </c>
      <c r="J327" s="48"/>
      <c r="K327" s="48" t="s">
        <v>246</v>
      </c>
      <c r="L327" s="48" t="s">
        <v>27</v>
      </c>
      <c r="M327" s="48">
        <v>775120644</v>
      </c>
      <c r="N327" s="49" t="s">
        <v>247</v>
      </c>
      <c r="O327" s="48" t="s">
        <v>30</v>
      </c>
      <c r="P327" s="53" t="s">
        <v>320</v>
      </c>
      <c r="Q327" s="53"/>
      <c r="R327" s="48" t="s">
        <v>32</v>
      </c>
      <c r="S327" s="48" t="s">
        <v>254</v>
      </c>
      <c r="T327" s="51"/>
      <c r="U327" s="52"/>
      <c r="V327" s="52"/>
      <c r="W327" s="52"/>
      <c r="X327" s="52">
        <v>100000000</v>
      </c>
      <c r="Y327" s="48"/>
    </row>
    <row r="328" spans="1:25" x14ac:dyDescent="0.25">
      <c r="A328" s="48" t="s">
        <v>243</v>
      </c>
      <c r="B328" s="48" t="s">
        <v>25</v>
      </c>
      <c r="C328" s="48" t="s">
        <v>195</v>
      </c>
      <c r="D328" s="48" t="s">
        <v>196</v>
      </c>
      <c r="E328" s="48" t="s">
        <v>197</v>
      </c>
      <c r="F328" s="48" t="s">
        <v>244</v>
      </c>
      <c r="G328" s="48" t="s">
        <v>337</v>
      </c>
      <c r="H328" s="48" t="s">
        <v>26</v>
      </c>
      <c r="I328" s="48" t="s">
        <v>245</v>
      </c>
      <c r="J328" s="48"/>
      <c r="K328" s="48" t="s">
        <v>246</v>
      </c>
      <c r="L328" s="48" t="s">
        <v>27</v>
      </c>
      <c r="M328" s="48">
        <v>775120644</v>
      </c>
      <c r="N328" s="49" t="s">
        <v>247</v>
      </c>
      <c r="O328" s="48" t="s">
        <v>30</v>
      </c>
      <c r="P328" s="53" t="s">
        <v>33</v>
      </c>
      <c r="Q328" s="53"/>
      <c r="R328" s="48" t="s">
        <v>31</v>
      </c>
      <c r="S328" s="48" t="s">
        <v>97</v>
      </c>
      <c r="T328" s="51" t="s">
        <v>121</v>
      </c>
      <c r="U328" s="52">
        <v>50000</v>
      </c>
      <c r="V328" s="52">
        <v>25000</v>
      </c>
      <c r="W328" s="52">
        <v>50000</v>
      </c>
      <c r="X328" s="52">
        <v>25000</v>
      </c>
      <c r="Y328" s="48"/>
    </row>
    <row r="329" spans="1:25" x14ac:dyDescent="0.25">
      <c r="A329" s="48" t="s">
        <v>243</v>
      </c>
      <c r="B329" s="48" t="s">
        <v>25</v>
      </c>
      <c r="C329" s="48" t="s">
        <v>195</v>
      </c>
      <c r="D329" s="48" t="s">
        <v>196</v>
      </c>
      <c r="E329" s="48" t="s">
        <v>197</v>
      </c>
      <c r="F329" s="48" t="s">
        <v>244</v>
      </c>
      <c r="G329" s="48" t="s">
        <v>337</v>
      </c>
      <c r="H329" s="48" t="s">
        <v>26</v>
      </c>
      <c r="I329" s="48" t="s">
        <v>245</v>
      </c>
      <c r="J329" s="48"/>
      <c r="K329" s="48" t="s">
        <v>246</v>
      </c>
      <c r="L329" s="48" t="s">
        <v>27</v>
      </c>
      <c r="M329" s="48">
        <v>775120644</v>
      </c>
      <c r="N329" s="49" t="s">
        <v>247</v>
      </c>
      <c r="O329" s="48" t="s">
        <v>30</v>
      </c>
      <c r="P329" s="53"/>
      <c r="Q329" s="53"/>
      <c r="R329" s="48"/>
      <c r="S329" s="48"/>
      <c r="T329" s="51"/>
      <c r="U329" s="52"/>
      <c r="V329" s="52"/>
      <c r="W329" s="52"/>
      <c r="X329" s="52"/>
      <c r="Y329" s="48"/>
    </row>
    <row r="330" spans="1:25" x14ac:dyDescent="0.25">
      <c r="A330" s="48" t="s">
        <v>231</v>
      </c>
      <c r="B330" s="48" t="s">
        <v>25</v>
      </c>
      <c r="C330" s="48" t="s">
        <v>195</v>
      </c>
      <c r="D330" s="48" t="s">
        <v>196</v>
      </c>
      <c r="E330" s="48" t="s">
        <v>197</v>
      </c>
      <c r="F330" s="48" t="s">
        <v>232</v>
      </c>
      <c r="G330" s="48" t="s">
        <v>337</v>
      </c>
      <c r="H330" s="48" t="s">
        <v>26</v>
      </c>
      <c r="I330" s="48" t="s">
        <v>233</v>
      </c>
      <c r="J330" s="48"/>
      <c r="K330" s="48" t="s">
        <v>234</v>
      </c>
      <c r="L330" s="48" t="s">
        <v>27</v>
      </c>
      <c r="M330" s="48">
        <v>775562268</v>
      </c>
      <c r="N330" s="49" t="s">
        <v>235</v>
      </c>
      <c r="O330" s="48" t="s">
        <v>28</v>
      </c>
      <c r="P330" s="50" t="s">
        <v>89</v>
      </c>
      <c r="Q330" s="50"/>
      <c r="R330" s="48"/>
      <c r="S330" s="48"/>
      <c r="T330" s="51"/>
      <c r="U330" s="52">
        <v>3589118</v>
      </c>
      <c r="V330" s="52">
        <v>4962354</v>
      </c>
      <c r="W330" s="52">
        <v>5916800</v>
      </c>
      <c r="X330" s="52">
        <v>5218500</v>
      </c>
      <c r="Y330" s="48" t="s">
        <v>203</v>
      </c>
    </row>
    <row r="331" spans="1:25" x14ac:dyDescent="0.25">
      <c r="A331" s="48" t="s">
        <v>231</v>
      </c>
      <c r="B331" s="48" t="s">
        <v>25</v>
      </c>
      <c r="C331" s="48" t="s">
        <v>195</v>
      </c>
      <c r="D331" s="48" t="s">
        <v>196</v>
      </c>
      <c r="E331" s="48" t="s">
        <v>197</v>
      </c>
      <c r="F331" s="48" t="s">
        <v>232</v>
      </c>
      <c r="G331" s="48" t="s">
        <v>337</v>
      </c>
      <c r="H331" s="48" t="s">
        <v>26</v>
      </c>
      <c r="I331" s="48" t="s">
        <v>233</v>
      </c>
      <c r="J331" s="48"/>
      <c r="K331" s="48" t="s">
        <v>234</v>
      </c>
      <c r="L331" s="48" t="s">
        <v>27</v>
      </c>
      <c r="M331" s="48">
        <v>775562268</v>
      </c>
      <c r="N331" s="49" t="s">
        <v>235</v>
      </c>
      <c r="O331" s="48" t="s">
        <v>28</v>
      </c>
      <c r="P331" s="50" t="s">
        <v>29</v>
      </c>
      <c r="Q331" s="50"/>
      <c r="R331" s="48"/>
      <c r="S331" s="48"/>
      <c r="T331" s="51"/>
      <c r="U331" s="52">
        <v>100000</v>
      </c>
      <c r="V331" s="52">
        <v>100000</v>
      </c>
      <c r="W331" s="52">
        <v>325000</v>
      </c>
      <c r="X331" s="52">
        <v>325000</v>
      </c>
      <c r="Y331" s="48"/>
    </row>
    <row r="332" spans="1:25" x14ac:dyDescent="0.25">
      <c r="A332" s="48" t="s">
        <v>231</v>
      </c>
      <c r="B332" s="48" t="s">
        <v>25</v>
      </c>
      <c r="C332" s="48" t="s">
        <v>195</v>
      </c>
      <c r="D332" s="48" t="s">
        <v>196</v>
      </c>
      <c r="E332" s="48" t="s">
        <v>197</v>
      </c>
      <c r="F332" s="48" t="s">
        <v>232</v>
      </c>
      <c r="G332" s="48" t="s">
        <v>337</v>
      </c>
      <c r="H332" s="48" t="s">
        <v>26</v>
      </c>
      <c r="I332" s="48" t="s">
        <v>233</v>
      </c>
      <c r="J332" s="48"/>
      <c r="K332" s="48" t="s">
        <v>234</v>
      </c>
      <c r="L332" s="48" t="s">
        <v>27</v>
      </c>
      <c r="M332" s="48">
        <v>775562268</v>
      </c>
      <c r="N332" s="49" t="s">
        <v>235</v>
      </c>
      <c r="O332" s="48" t="s">
        <v>28</v>
      </c>
      <c r="P332" s="50" t="s">
        <v>236</v>
      </c>
      <c r="Q332" s="50"/>
      <c r="R332" s="48"/>
      <c r="S332" s="48"/>
      <c r="T332" s="51"/>
      <c r="U332" s="52"/>
      <c r="V332" s="52"/>
      <c r="W332" s="52"/>
      <c r="X332" s="52">
        <v>200000</v>
      </c>
      <c r="Y332" s="48"/>
    </row>
    <row r="333" spans="1:25" x14ac:dyDescent="0.25">
      <c r="A333" s="48" t="s">
        <v>231</v>
      </c>
      <c r="B333" s="48" t="s">
        <v>25</v>
      </c>
      <c r="C333" s="48" t="s">
        <v>195</v>
      </c>
      <c r="D333" s="48" t="s">
        <v>196</v>
      </c>
      <c r="E333" s="48" t="s">
        <v>197</v>
      </c>
      <c r="F333" s="48" t="s">
        <v>232</v>
      </c>
      <c r="G333" s="48" t="s">
        <v>337</v>
      </c>
      <c r="H333" s="48" t="s">
        <v>26</v>
      </c>
      <c r="I333" s="48" t="s">
        <v>233</v>
      </c>
      <c r="J333" s="48"/>
      <c r="K333" s="48" t="s">
        <v>234</v>
      </c>
      <c r="L333" s="48" t="s">
        <v>27</v>
      </c>
      <c r="M333" s="48">
        <v>775562268</v>
      </c>
      <c r="N333" s="49" t="s">
        <v>235</v>
      </c>
      <c r="O333" s="48" t="s">
        <v>28</v>
      </c>
      <c r="P333" s="50" t="s">
        <v>237</v>
      </c>
      <c r="Q333" s="50"/>
      <c r="R333" s="48"/>
      <c r="S333" s="48"/>
      <c r="T333" s="51"/>
      <c r="U333" s="52"/>
      <c r="V333" s="52"/>
      <c r="W333" s="52"/>
      <c r="X333" s="52">
        <v>200000</v>
      </c>
      <c r="Y333" s="48"/>
    </row>
    <row r="334" spans="1:25" x14ac:dyDescent="0.25">
      <c r="A334" s="48" t="s">
        <v>231</v>
      </c>
      <c r="B334" s="48" t="s">
        <v>25</v>
      </c>
      <c r="C334" s="48" t="s">
        <v>195</v>
      </c>
      <c r="D334" s="48" t="s">
        <v>196</v>
      </c>
      <c r="E334" s="48" t="s">
        <v>197</v>
      </c>
      <c r="F334" s="48" t="s">
        <v>232</v>
      </c>
      <c r="G334" s="48" t="s">
        <v>337</v>
      </c>
      <c r="H334" s="48" t="s">
        <v>26</v>
      </c>
      <c r="I334" s="48" t="s">
        <v>233</v>
      </c>
      <c r="J334" s="48"/>
      <c r="K334" s="48" t="s">
        <v>234</v>
      </c>
      <c r="L334" s="48" t="s">
        <v>27</v>
      </c>
      <c r="M334" s="48">
        <v>775562268</v>
      </c>
      <c r="N334" s="49" t="s">
        <v>235</v>
      </c>
      <c r="O334" s="48" t="s">
        <v>28</v>
      </c>
      <c r="P334" s="50" t="s">
        <v>239</v>
      </c>
      <c r="Q334" s="50"/>
      <c r="R334" s="48"/>
      <c r="S334" s="48"/>
      <c r="T334" s="51"/>
      <c r="U334" s="52"/>
      <c r="V334" s="52"/>
      <c r="W334" s="52"/>
      <c r="X334" s="52">
        <v>100000</v>
      </c>
      <c r="Y334" s="48"/>
    </row>
    <row r="335" spans="1:25" x14ac:dyDescent="0.25">
      <c r="A335" s="48" t="s">
        <v>231</v>
      </c>
      <c r="B335" s="48" t="s">
        <v>25</v>
      </c>
      <c r="C335" s="48" t="s">
        <v>195</v>
      </c>
      <c r="D335" s="48" t="s">
        <v>196</v>
      </c>
      <c r="E335" s="48" t="s">
        <v>197</v>
      </c>
      <c r="F335" s="48" t="s">
        <v>232</v>
      </c>
      <c r="G335" s="48" t="s">
        <v>337</v>
      </c>
      <c r="H335" s="48" t="s">
        <v>26</v>
      </c>
      <c r="I335" s="48" t="s">
        <v>233</v>
      </c>
      <c r="J335" s="48"/>
      <c r="K335" s="48" t="s">
        <v>234</v>
      </c>
      <c r="L335" s="48" t="s">
        <v>27</v>
      </c>
      <c r="M335" s="48">
        <v>775562268</v>
      </c>
      <c r="N335" s="49" t="s">
        <v>235</v>
      </c>
      <c r="O335" s="48" t="s">
        <v>28</v>
      </c>
      <c r="P335" s="50" t="s">
        <v>240</v>
      </c>
      <c r="Q335" s="50"/>
      <c r="R335" s="48"/>
      <c r="S335" s="48"/>
      <c r="T335" s="51"/>
      <c r="U335" s="52"/>
      <c r="V335" s="52"/>
      <c r="W335" s="52"/>
      <c r="X335" s="52">
        <v>100000</v>
      </c>
      <c r="Y335" s="48"/>
    </row>
    <row r="336" spans="1:25" x14ac:dyDescent="0.25">
      <c r="A336" s="48" t="s">
        <v>231</v>
      </c>
      <c r="B336" s="48" t="s">
        <v>25</v>
      </c>
      <c r="C336" s="48" t="s">
        <v>195</v>
      </c>
      <c r="D336" s="48" t="s">
        <v>196</v>
      </c>
      <c r="E336" s="48" t="s">
        <v>197</v>
      </c>
      <c r="F336" s="48" t="s">
        <v>232</v>
      </c>
      <c r="G336" s="48" t="s">
        <v>337</v>
      </c>
      <c r="H336" s="48" t="s">
        <v>26</v>
      </c>
      <c r="I336" s="48" t="s">
        <v>233</v>
      </c>
      <c r="J336" s="48"/>
      <c r="K336" s="48" t="s">
        <v>234</v>
      </c>
      <c r="L336" s="48" t="s">
        <v>27</v>
      </c>
      <c r="M336" s="48">
        <v>775562268</v>
      </c>
      <c r="N336" s="49" t="s">
        <v>235</v>
      </c>
      <c r="O336" s="48" t="s">
        <v>28</v>
      </c>
      <c r="P336" s="50" t="s">
        <v>72</v>
      </c>
      <c r="Q336" s="50"/>
      <c r="R336" s="48"/>
      <c r="S336" s="48"/>
      <c r="T336" s="51"/>
      <c r="U336" s="52"/>
      <c r="V336" s="52"/>
      <c r="W336" s="52"/>
      <c r="X336" s="52">
        <v>150000</v>
      </c>
      <c r="Y336" s="48"/>
    </row>
    <row r="337" spans="1:27" x14ac:dyDescent="0.25">
      <c r="A337" s="48" t="s">
        <v>231</v>
      </c>
      <c r="B337" s="48" t="s">
        <v>25</v>
      </c>
      <c r="C337" s="48" t="s">
        <v>195</v>
      </c>
      <c r="D337" s="48" t="s">
        <v>196</v>
      </c>
      <c r="E337" s="48" t="s">
        <v>197</v>
      </c>
      <c r="F337" s="48" t="s">
        <v>232</v>
      </c>
      <c r="G337" s="48" t="s">
        <v>337</v>
      </c>
      <c r="H337" s="48" t="s">
        <v>26</v>
      </c>
      <c r="I337" s="48" t="s">
        <v>233</v>
      </c>
      <c r="J337" s="48"/>
      <c r="K337" s="48" t="s">
        <v>234</v>
      </c>
      <c r="L337" s="48" t="s">
        <v>27</v>
      </c>
      <c r="M337" s="48">
        <v>775562268</v>
      </c>
      <c r="N337" s="49" t="s">
        <v>235</v>
      </c>
      <c r="O337" s="48" t="s">
        <v>28</v>
      </c>
      <c r="P337" s="50" t="s">
        <v>72</v>
      </c>
      <c r="Q337" s="50" t="s">
        <v>204</v>
      </c>
      <c r="R337" s="48"/>
      <c r="S337" s="48"/>
      <c r="T337" s="51"/>
      <c r="U337" s="52">
        <v>4000000</v>
      </c>
      <c r="V337" s="52"/>
      <c r="W337" s="52"/>
      <c r="X337" s="52"/>
      <c r="Y337" s="48"/>
    </row>
    <row r="338" spans="1:27" x14ac:dyDescent="0.25">
      <c r="A338" s="48" t="s">
        <v>231</v>
      </c>
      <c r="B338" s="48" t="s">
        <v>25</v>
      </c>
      <c r="C338" s="48" t="s">
        <v>195</v>
      </c>
      <c r="D338" s="48" t="s">
        <v>196</v>
      </c>
      <c r="E338" s="48" t="s">
        <v>197</v>
      </c>
      <c r="F338" s="48" t="s">
        <v>232</v>
      </c>
      <c r="G338" s="48" t="s">
        <v>337</v>
      </c>
      <c r="H338" s="48" t="s">
        <v>26</v>
      </c>
      <c r="I338" s="48" t="s">
        <v>233</v>
      </c>
      <c r="J338" s="48"/>
      <c r="K338" s="48" t="s">
        <v>234</v>
      </c>
      <c r="L338" s="48" t="s">
        <v>27</v>
      </c>
      <c r="M338" s="48">
        <v>775562268</v>
      </c>
      <c r="N338" s="49" t="s">
        <v>235</v>
      </c>
      <c r="O338" s="48" t="s">
        <v>28</v>
      </c>
      <c r="P338" s="53" t="s">
        <v>72</v>
      </c>
      <c r="Q338" s="53" t="s">
        <v>241</v>
      </c>
      <c r="R338" s="48"/>
      <c r="S338" s="48"/>
      <c r="T338" s="51"/>
      <c r="U338" s="52"/>
      <c r="V338" s="52"/>
      <c r="W338" s="52"/>
      <c r="X338" s="52">
        <v>150000</v>
      </c>
      <c r="Y338" s="48"/>
    </row>
    <row r="339" spans="1:27" s="20" customFormat="1" x14ac:dyDescent="0.25">
      <c r="A339" s="48" t="s">
        <v>231</v>
      </c>
      <c r="B339" s="48" t="s">
        <v>25</v>
      </c>
      <c r="C339" s="48" t="s">
        <v>195</v>
      </c>
      <c r="D339" s="48" t="s">
        <v>196</v>
      </c>
      <c r="E339" s="48" t="s">
        <v>197</v>
      </c>
      <c r="F339" s="48" t="s">
        <v>232</v>
      </c>
      <c r="G339" s="48" t="s">
        <v>337</v>
      </c>
      <c r="H339" s="48" t="s">
        <v>26</v>
      </c>
      <c r="I339" s="48" t="s">
        <v>233</v>
      </c>
      <c r="J339" s="48"/>
      <c r="K339" s="48" t="s">
        <v>234</v>
      </c>
      <c r="L339" s="48" t="s">
        <v>27</v>
      </c>
      <c r="M339" s="48">
        <v>775562268</v>
      </c>
      <c r="N339" s="49" t="s">
        <v>235</v>
      </c>
      <c r="O339" s="48" t="s">
        <v>28</v>
      </c>
      <c r="P339" s="53" t="s">
        <v>72</v>
      </c>
      <c r="Q339" s="53" t="s">
        <v>242</v>
      </c>
      <c r="R339" s="48"/>
      <c r="S339" s="48"/>
      <c r="T339" s="51"/>
      <c r="U339" s="52"/>
      <c r="V339" s="52"/>
      <c r="W339" s="52"/>
      <c r="X339" s="52">
        <v>100000</v>
      </c>
      <c r="Y339" s="48"/>
      <c r="Z339" s="6"/>
      <c r="AA339" s="6"/>
    </row>
    <row r="340" spans="1:27" s="20" customFormat="1" x14ac:dyDescent="0.25">
      <c r="A340" s="48" t="s">
        <v>231</v>
      </c>
      <c r="B340" s="48" t="s">
        <v>25</v>
      </c>
      <c r="C340" s="48" t="s">
        <v>195</v>
      </c>
      <c r="D340" s="48" t="s">
        <v>196</v>
      </c>
      <c r="E340" s="48" t="s">
        <v>197</v>
      </c>
      <c r="F340" s="48" t="s">
        <v>232</v>
      </c>
      <c r="G340" s="48" t="s">
        <v>337</v>
      </c>
      <c r="H340" s="48" t="s">
        <v>26</v>
      </c>
      <c r="I340" s="48" t="s">
        <v>233</v>
      </c>
      <c r="J340" s="48"/>
      <c r="K340" s="48" t="s">
        <v>234</v>
      </c>
      <c r="L340" s="48" t="s">
        <v>27</v>
      </c>
      <c r="M340" s="48">
        <v>775562268</v>
      </c>
      <c r="N340" s="49" t="s">
        <v>235</v>
      </c>
      <c r="O340" s="48" t="s">
        <v>28</v>
      </c>
      <c r="P340" s="53" t="s">
        <v>72</v>
      </c>
      <c r="Q340" s="53" t="s">
        <v>242</v>
      </c>
      <c r="R340" s="48"/>
      <c r="S340" s="48"/>
      <c r="T340" s="51"/>
      <c r="U340" s="52"/>
      <c r="V340" s="52"/>
      <c r="W340" s="52"/>
      <c r="X340" s="52">
        <v>100000</v>
      </c>
      <c r="Y340" s="48"/>
      <c r="Z340" s="6"/>
      <c r="AA340" s="6"/>
    </row>
    <row r="341" spans="1:27" s="20" customFormat="1" x14ac:dyDescent="0.25">
      <c r="A341" s="48" t="s">
        <v>231</v>
      </c>
      <c r="B341" s="48" t="s">
        <v>25</v>
      </c>
      <c r="C341" s="48" t="s">
        <v>195</v>
      </c>
      <c r="D341" s="48" t="s">
        <v>196</v>
      </c>
      <c r="E341" s="48" t="s">
        <v>197</v>
      </c>
      <c r="F341" s="48" t="s">
        <v>232</v>
      </c>
      <c r="G341" s="48" t="s">
        <v>337</v>
      </c>
      <c r="H341" s="48" t="s">
        <v>26</v>
      </c>
      <c r="I341" s="48" t="s">
        <v>233</v>
      </c>
      <c r="J341" s="48"/>
      <c r="K341" s="48" t="s">
        <v>234</v>
      </c>
      <c r="L341" s="48" t="s">
        <v>27</v>
      </c>
      <c r="M341" s="48">
        <v>775562268</v>
      </c>
      <c r="N341" s="49" t="s">
        <v>235</v>
      </c>
      <c r="O341" s="48" t="s">
        <v>28</v>
      </c>
      <c r="P341" s="53" t="s">
        <v>238</v>
      </c>
      <c r="Q341" s="53" t="s">
        <v>515</v>
      </c>
      <c r="R341" s="48"/>
      <c r="S341" s="48"/>
      <c r="T341" s="51"/>
      <c r="U341" s="52"/>
      <c r="V341" s="52">
        <v>55000000</v>
      </c>
      <c r="W341" s="52"/>
      <c r="X341" s="52"/>
      <c r="Y341" s="48"/>
      <c r="Z341" s="6"/>
      <c r="AA341" s="6"/>
    </row>
    <row r="342" spans="1:27" s="20" customFormat="1" x14ac:dyDescent="0.25">
      <c r="A342" s="48" t="s">
        <v>231</v>
      </c>
      <c r="B342" s="48" t="s">
        <v>25</v>
      </c>
      <c r="C342" s="48" t="s">
        <v>195</v>
      </c>
      <c r="D342" s="48" t="s">
        <v>196</v>
      </c>
      <c r="E342" s="48" t="s">
        <v>197</v>
      </c>
      <c r="F342" s="48" t="s">
        <v>232</v>
      </c>
      <c r="G342" s="48" t="s">
        <v>337</v>
      </c>
      <c r="H342" s="48" t="s">
        <v>26</v>
      </c>
      <c r="I342" s="48" t="s">
        <v>233</v>
      </c>
      <c r="J342" s="48"/>
      <c r="K342" s="48" t="s">
        <v>234</v>
      </c>
      <c r="L342" s="48" t="s">
        <v>27</v>
      </c>
      <c r="M342" s="48">
        <v>775562268</v>
      </c>
      <c r="N342" s="49" t="s">
        <v>235</v>
      </c>
      <c r="O342" s="48" t="s">
        <v>28</v>
      </c>
      <c r="P342" s="53" t="s">
        <v>42</v>
      </c>
      <c r="Q342" s="53"/>
      <c r="R342" s="48"/>
      <c r="S342" s="48"/>
      <c r="T342" s="51" t="s">
        <v>121</v>
      </c>
      <c r="U342" s="52">
        <v>3126118</v>
      </c>
      <c r="V342" s="52">
        <v>4219354</v>
      </c>
      <c r="W342" s="52">
        <v>5747500</v>
      </c>
      <c r="X342" s="57">
        <v>4450731</v>
      </c>
      <c r="Y342" s="54"/>
      <c r="Z342" s="6"/>
      <c r="AA342" s="6"/>
    </row>
    <row r="343" spans="1:27" s="20" customFormat="1" x14ac:dyDescent="0.25">
      <c r="A343" s="48" t="s">
        <v>231</v>
      </c>
      <c r="B343" s="48" t="s">
        <v>25</v>
      </c>
      <c r="C343" s="48" t="s">
        <v>195</v>
      </c>
      <c r="D343" s="48" t="s">
        <v>196</v>
      </c>
      <c r="E343" s="48" t="s">
        <v>197</v>
      </c>
      <c r="F343" s="48" t="s">
        <v>232</v>
      </c>
      <c r="G343" s="48" t="s">
        <v>337</v>
      </c>
      <c r="H343" s="48" t="s">
        <v>26</v>
      </c>
      <c r="I343" s="48" t="s">
        <v>233</v>
      </c>
      <c r="J343" s="48"/>
      <c r="K343" s="48" t="s">
        <v>234</v>
      </c>
      <c r="L343" s="48" t="s">
        <v>27</v>
      </c>
      <c r="M343" s="48">
        <v>775562268</v>
      </c>
      <c r="N343" s="49" t="s">
        <v>235</v>
      </c>
      <c r="O343" s="48" t="s">
        <v>28</v>
      </c>
      <c r="P343" s="53" t="s">
        <v>42</v>
      </c>
      <c r="Q343" s="53"/>
      <c r="R343" s="48"/>
      <c r="S343" s="48"/>
      <c r="T343" s="51" t="s">
        <v>91</v>
      </c>
      <c r="U343" s="52"/>
      <c r="V343" s="52"/>
      <c r="W343" s="52">
        <v>130800</v>
      </c>
      <c r="X343" s="52">
        <v>193000</v>
      </c>
      <c r="Y343" s="48"/>
      <c r="Z343" s="6"/>
      <c r="AA343" s="6"/>
    </row>
    <row r="344" spans="1:27" s="20" customFormat="1" x14ac:dyDescent="0.25">
      <c r="A344" s="48" t="s">
        <v>231</v>
      </c>
      <c r="B344" s="48" t="s">
        <v>25</v>
      </c>
      <c r="C344" s="48" t="s">
        <v>195</v>
      </c>
      <c r="D344" s="48" t="s">
        <v>196</v>
      </c>
      <c r="E344" s="48" t="s">
        <v>197</v>
      </c>
      <c r="F344" s="48" t="s">
        <v>232</v>
      </c>
      <c r="G344" s="48" t="s">
        <v>337</v>
      </c>
      <c r="H344" s="48" t="s">
        <v>26</v>
      </c>
      <c r="I344" s="48" t="s">
        <v>233</v>
      </c>
      <c r="J344" s="48"/>
      <c r="K344" s="48" t="s">
        <v>234</v>
      </c>
      <c r="L344" s="48" t="s">
        <v>27</v>
      </c>
      <c r="M344" s="48">
        <v>775562268</v>
      </c>
      <c r="N344" s="49" t="s">
        <v>235</v>
      </c>
      <c r="O344" s="48" t="s">
        <v>28</v>
      </c>
      <c r="P344" s="53" t="s">
        <v>42</v>
      </c>
      <c r="Q344" s="53"/>
      <c r="R344" s="48"/>
      <c r="S344" s="48"/>
      <c r="T344" s="51" t="s">
        <v>228</v>
      </c>
      <c r="U344" s="52">
        <v>463000</v>
      </c>
      <c r="V344" s="52">
        <v>743000</v>
      </c>
      <c r="W344" s="52">
        <v>38500</v>
      </c>
      <c r="X344" s="52">
        <v>574769</v>
      </c>
      <c r="Y344" s="48"/>
      <c r="Z344" s="6"/>
      <c r="AA344" s="6"/>
    </row>
    <row r="345" spans="1:27" s="20" customFormat="1" x14ac:dyDescent="0.25">
      <c r="A345" s="48" t="s">
        <v>231</v>
      </c>
      <c r="B345" s="48" t="s">
        <v>25</v>
      </c>
      <c r="C345" s="48" t="s">
        <v>195</v>
      </c>
      <c r="D345" s="48" t="s">
        <v>196</v>
      </c>
      <c r="E345" s="48" t="s">
        <v>197</v>
      </c>
      <c r="F345" s="48" t="s">
        <v>232</v>
      </c>
      <c r="G345" s="48" t="s">
        <v>337</v>
      </c>
      <c r="H345" s="48" t="s">
        <v>26</v>
      </c>
      <c r="I345" s="48" t="s">
        <v>233</v>
      </c>
      <c r="J345" s="48"/>
      <c r="K345" s="48" t="s">
        <v>234</v>
      </c>
      <c r="L345" s="48" t="s">
        <v>27</v>
      </c>
      <c r="M345" s="48">
        <v>775562268</v>
      </c>
      <c r="N345" s="49" t="s">
        <v>235</v>
      </c>
      <c r="O345" s="48" t="s">
        <v>30</v>
      </c>
      <c r="P345" s="53"/>
      <c r="Q345" s="53"/>
      <c r="R345" s="48" t="s">
        <v>31</v>
      </c>
      <c r="S345" s="48" t="s">
        <v>49</v>
      </c>
      <c r="T345" s="51"/>
      <c r="U345" s="52">
        <v>809000</v>
      </c>
      <c r="V345" s="52">
        <v>1039094</v>
      </c>
      <c r="W345" s="52">
        <v>1182825</v>
      </c>
      <c r="X345" s="52">
        <v>1469422</v>
      </c>
      <c r="Y345" s="48"/>
      <c r="Z345" s="6"/>
      <c r="AA345" s="6"/>
    </row>
    <row r="346" spans="1:27" s="20" customFormat="1" x14ac:dyDescent="0.25">
      <c r="A346" s="48" t="s">
        <v>231</v>
      </c>
      <c r="B346" s="48" t="s">
        <v>25</v>
      </c>
      <c r="C346" s="48" t="s">
        <v>195</v>
      </c>
      <c r="D346" s="48" t="s">
        <v>196</v>
      </c>
      <c r="E346" s="48" t="s">
        <v>197</v>
      </c>
      <c r="F346" s="48" t="s">
        <v>232</v>
      </c>
      <c r="G346" s="48" t="s">
        <v>337</v>
      </c>
      <c r="H346" s="48" t="s">
        <v>26</v>
      </c>
      <c r="I346" s="48" t="s">
        <v>233</v>
      </c>
      <c r="J346" s="48"/>
      <c r="K346" s="48" t="s">
        <v>234</v>
      </c>
      <c r="L346" s="48" t="s">
        <v>27</v>
      </c>
      <c r="M346" s="48">
        <v>775562268</v>
      </c>
      <c r="N346" s="49" t="s">
        <v>235</v>
      </c>
      <c r="O346" s="48" t="s">
        <v>30</v>
      </c>
      <c r="P346" s="53"/>
      <c r="Q346" s="53"/>
      <c r="R346" s="48" t="s">
        <v>31</v>
      </c>
      <c r="S346" s="48" t="s">
        <v>229</v>
      </c>
      <c r="T346" s="51"/>
      <c r="U346" s="52"/>
      <c r="V346" s="52"/>
      <c r="W346" s="52">
        <v>451000</v>
      </c>
      <c r="X346" s="52">
        <v>484000</v>
      </c>
      <c r="Y346" s="48"/>
      <c r="Z346" s="6"/>
      <c r="AA346" s="6"/>
    </row>
    <row r="347" spans="1:27" s="20" customFormat="1" x14ac:dyDescent="0.25">
      <c r="A347" s="48" t="s">
        <v>231</v>
      </c>
      <c r="B347" s="48" t="s">
        <v>25</v>
      </c>
      <c r="C347" s="48" t="s">
        <v>195</v>
      </c>
      <c r="D347" s="48" t="s">
        <v>196</v>
      </c>
      <c r="E347" s="48" t="s">
        <v>197</v>
      </c>
      <c r="F347" s="48" t="s">
        <v>232</v>
      </c>
      <c r="G347" s="48" t="s">
        <v>337</v>
      </c>
      <c r="H347" s="48" t="s">
        <v>26</v>
      </c>
      <c r="I347" s="48" t="s">
        <v>233</v>
      </c>
      <c r="J347" s="48"/>
      <c r="K347" s="48" t="s">
        <v>234</v>
      </c>
      <c r="L347" s="48" t="s">
        <v>27</v>
      </c>
      <c r="M347" s="48">
        <v>775562268</v>
      </c>
      <c r="N347" s="49" t="s">
        <v>235</v>
      </c>
      <c r="O347" s="48" t="s">
        <v>30</v>
      </c>
      <c r="P347" s="53"/>
      <c r="Q347" s="53"/>
      <c r="R347" s="48" t="s">
        <v>31</v>
      </c>
      <c r="S347" s="48" t="s">
        <v>205</v>
      </c>
      <c r="T347" s="51"/>
      <c r="U347" s="52">
        <v>23641000</v>
      </c>
      <c r="V347" s="52">
        <v>2107000</v>
      </c>
      <c r="W347" s="52">
        <v>2768504</v>
      </c>
      <c r="X347" s="52">
        <v>2882205</v>
      </c>
      <c r="Y347" s="48"/>
      <c r="Z347" s="6"/>
      <c r="AA347" s="6"/>
    </row>
    <row r="348" spans="1:27" s="20" customFormat="1" x14ac:dyDescent="0.25">
      <c r="A348" s="48" t="s">
        <v>231</v>
      </c>
      <c r="B348" s="48" t="s">
        <v>25</v>
      </c>
      <c r="C348" s="48" t="s">
        <v>195</v>
      </c>
      <c r="D348" s="48" t="s">
        <v>196</v>
      </c>
      <c r="E348" s="48" t="s">
        <v>197</v>
      </c>
      <c r="F348" s="48" t="s">
        <v>232</v>
      </c>
      <c r="G348" s="48" t="s">
        <v>337</v>
      </c>
      <c r="H348" s="48" t="s">
        <v>26</v>
      </c>
      <c r="I348" s="48" t="s">
        <v>233</v>
      </c>
      <c r="J348" s="48"/>
      <c r="K348" s="48" t="s">
        <v>234</v>
      </c>
      <c r="L348" s="48" t="s">
        <v>27</v>
      </c>
      <c r="M348" s="48">
        <v>775562268</v>
      </c>
      <c r="N348" s="49" t="s">
        <v>235</v>
      </c>
      <c r="O348" s="48" t="s">
        <v>30</v>
      </c>
      <c r="P348" s="53"/>
      <c r="Q348" s="53"/>
      <c r="R348" s="48" t="s">
        <v>31</v>
      </c>
      <c r="S348" s="48" t="s">
        <v>206</v>
      </c>
      <c r="T348" s="51"/>
      <c r="U348" s="52">
        <v>20200</v>
      </c>
      <c r="V348" s="52">
        <v>171000</v>
      </c>
      <c r="W348" s="52">
        <v>36000</v>
      </c>
      <c r="X348" s="52">
        <v>130000</v>
      </c>
      <c r="Y348" s="48"/>
      <c r="Z348" s="6"/>
      <c r="AA348" s="6"/>
    </row>
    <row r="349" spans="1:27" s="20" customFormat="1" x14ac:dyDescent="0.25">
      <c r="A349" s="48" t="s">
        <v>231</v>
      </c>
      <c r="B349" s="48" t="s">
        <v>25</v>
      </c>
      <c r="C349" s="48" t="s">
        <v>195</v>
      </c>
      <c r="D349" s="48" t="s">
        <v>196</v>
      </c>
      <c r="E349" s="48" t="s">
        <v>197</v>
      </c>
      <c r="F349" s="48" t="s">
        <v>232</v>
      </c>
      <c r="G349" s="48" t="s">
        <v>337</v>
      </c>
      <c r="H349" s="48" t="s">
        <v>26</v>
      </c>
      <c r="I349" s="48" t="s">
        <v>233</v>
      </c>
      <c r="J349" s="48"/>
      <c r="K349" s="48" t="s">
        <v>234</v>
      </c>
      <c r="L349" s="48" t="s">
        <v>27</v>
      </c>
      <c r="M349" s="48">
        <v>775562268</v>
      </c>
      <c r="N349" s="49" t="s">
        <v>235</v>
      </c>
      <c r="O349" s="48" t="s">
        <v>30</v>
      </c>
      <c r="P349" s="53"/>
      <c r="Q349" s="53"/>
      <c r="R349" s="48" t="s">
        <v>31</v>
      </c>
      <c r="S349" s="48" t="s">
        <v>322</v>
      </c>
      <c r="T349" s="51"/>
      <c r="U349" s="52">
        <v>90500</v>
      </c>
      <c r="V349" s="52">
        <v>817000</v>
      </c>
      <c r="W349" s="52">
        <v>656491</v>
      </c>
      <c r="X349" s="52">
        <v>670033</v>
      </c>
      <c r="Y349" s="48"/>
      <c r="Z349" s="6"/>
      <c r="AA349" s="6"/>
    </row>
    <row r="350" spans="1:27" s="20" customFormat="1" x14ac:dyDescent="0.25">
      <c r="A350" s="48" t="s">
        <v>231</v>
      </c>
      <c r="B350" s="48" t="s">
        <v>25</v>
      </c>
      <c r="C350" s="48" t="s">
        <v>195</v>
      </c>
      <c r="D350" s="48" t="s">
        <v>196</v>
      </c>
      <c r="E350" s="48" t="s">
        <v>197</v>
      </c>
      <c r="F350" s="48" t="s">
        <v>232</v>
      </c>
      <c r="G350" s="48" t="s">
        <v>337</v>
      </c>
      <c r="H350" s="48" t="s">
        <v>26</v>
      </c>
      <c r="I350" s="48" t="s">
        <v>233</v>
      </c>
      <c r="J350" s="48"/>
      <c r="K350" s="48" t="s">
        <v>234</v>
      </c>
      <c r="L350" s="48" t="s">
        <v>27</v>
      </c>
      <c r="M350" s="48">
        <v>775562268</v>
      </c>
      <c r="N350" s="49" t="s">
        <v>235</v>
      </c>
      <c r="O350" s="48" t="s">
        <v>30</v>
      </c>
      <c r="P350" s="53"/>
      <c r="Q350" s="53"/>
      <c r="R350" s="48" t="s">
        <v>32</v>
      </c>
      <c r="S350" s="48" t="s">
        <v>95</v>
      </c>
      <c r="T350" s="51"/>
      <c r="U350" s="52">
        <v>304600</v>
      </c>
      <c r="V350" s="52"/>
      <c r="W350" s="52">
        <v>137000</v>
      </c>
      <c r="X350" s="52"/>
      <c r="Y350" s="48"/>
      <c r="Z350" s="6"/>
      <c r="AA350" s="6"/>
    </row>
    <row r="351" spans="1:27" s="20" customFormat="1" ht="30" x14ac:dyDescent="0.25">
      <c r="A351" s="48" t="s">
        <v>231</v>
      </c>
      <c r="B351" s="48" t="s">
        <v>25</v>
      </c>
      <c r="C351" s="48" t="s">
        <v>195</v>
      </c>
      <c r="D351" s="48" t="s">
        <v>196</v>
      </c>
      <c r="E351" s="48" t="s">
        <v>197</v>
      </c>
      <c r="F351" s="48" t="s">
        <v>232</v>
      </c>
      <c r="G351" s="48" t="s">
        <v>337</v>
      </c>
      <c r="H351" s="48" t="s">
        <v>26</v>
      </c>
      <c r="I351" s="48" t="s">
        <v>233</v>
      </c>
      <c r="J351" s="48"/>
      <c r="K351" s="48" t="s">
        <v>234</v>
      </c>
      <c r="L351" s="48" t="s">
        <v>27</v>
      </c>
      <c r="M351" s="48">
        <v>775562268</v>
      </c>
      <c r="N351" s="49" t="s">
        <v>235</v>
      </c>
      <c r="O351" s="48" t="s">
        <v>30</v>
      </c>
      <c r="P351" s="53"/>
      <c r="Q351" s="53"/>
      <c r="R351" s="48" t="s">
        <v>32</v>
      </c>
      <c r="S351" s="48" t="s">
        <v>323</v>
      </c>
      <c r="T351" s="51"/>
      <c r="U351" s="52"/>
      <c r="V351" s="52"/>
      <c r="W351" s="52">
        <v>30000</v>
      </c>
      <c r="X351" s="52">
        <v>35000</v>
      </c>
      <c r="Y351" s="48"/>
      <c r="Z351" s="6"/>
      <c r="AA351" s="6"/>
    </row>
    <row r="352" spans="1:27" s="20" customFormat="1" ht="30" x14ac:dyDescent="0.25">
      <c r="A352" s="48" t="s">
        <v>231</v>
      </c>
      <c r="B352" s="48" t="s">
        <v>25</v>
      </c>
      <c r="C352" s="48" t="s">
        <v>195</v>
      </c>
      <c r="D352" s="48" t="s">
        <v>196</v>
      </c>
      <c r="E352" s="48" t="s">
        <v>197</v>
      </c>
      <c r="F352" s="48" t="s">
        <v>232</v>
      </c>
      <c r="G352" s="48" t="s">
        <v>337</v>
      </c>
      <c r="H352" s="48" t="s">
        <v>26</v>
      </c>
      <c r="I352" s="48" t="s">
        <v>233</v>
      </c>
      <c r="J352" s="48"/>
      <c r="K352" s="48" t="s">
        <v>234</v>
      </c>
      <c r="L352" s="48" t="s">
        <v>27</v>
      </c>
      <c r="M352" s="48">
        <v>775562268</v>
      </c>
      <c r="N352" s="49" t="s">
        <v>235</v>
      </c>
      <c r="O352" s="48" t="s">
        <v>30</v>
      </c>
      <c r="P352" s="53" t="s">
        <v>33</v>
      </c>
      <c r="Q352" s="53"/>
      <c r="R352" s="48" t="s">
        <v>31</v>
      </c>
      <c r="S352" s="48" t="s">
        <v>324</v>
      </c>
      <c r="T352" s="51" t="s">
        <v>121</v>
      </c>
      <c r="U352" s="52">
        <v>50000</v>
      </c>
      <c r="V352" s="52">
        <v>50000</v>
      </c>
      <c r="W352" s="52">
        <v>100000</v>
      </c>
      <c r="X352" s="52">
        <v>75000</v>
      </c>
      <c r="Y352" s="48"/>
      <c r="Z352" s="6"/>
      <c r="AA352" s="6"/>
    </row>
    <row r="353" spans="1:27" s="20" customFormat="1" x14ac:dyDescent="0.25">
      <c r="A353" s="48" t="s">
        <v>194</v>
      </c>
      <c r="B353" s="48" t="s">
        <v>25</v>
      </c>
      <c r="C353" s="48" t="s">
        <v>195</v>
      </c>
      <c r="D353" s="48" t="s">
        <v>196</v>
      </c>
      <c r="E353" s="48" t="s">
        <v>197</v>
      </c>
      <c r="F353" s="48" t="s">
        <v>198</v>
      </c>
      <c r="G353" s="48" t="s">
        <v>337</v>
      </c>
      <c r="H353" s="48" t="s">
        <v>26</v>
      </c>
      <c r="I353" s="48" t="s">
        <v>199</v>
      </c>
      <c r="J353" s="48"/>
      <c r="K353" s="48" t="s">
        <v>200</v>
      </c>
      <c r="L353" s="48" t="s">
        <v>201</v>
      </c>
      <c r="M353" s="48">
        <v>775727392</v>
      </c>
      <c r="N353" s="58" t="s">
        <v>202</v>
      </c>
      <c r="O353" s="48" t="s">
        <v>28</v>
      </c>
      <c r="P353" s="50" t="s">
        <v>89</v>
      </c>
      <c r="Q353" s="50"/>
      <c r="R353" s="48"/>
      <c r="S353" s="48"/>
      <c r="T353" s="51"/>
      <c r="U353" s="52">
        <v>32954655</v>
      </c>
      <c r="V353" s="52">
        <v>40788385</v>
      </c>
      <c r="W353" s="52">
        <v>46214350</v>
      </c>
      <c r="X353" s="52">
        <v>34196930</v>
      </c>
      <c r="Y353" s="48" t="s">
        <v>203</v>
      </c>
      <c r="Z353" s="6"/>
      <c r="AA353" s="6"/>
    </row>
    <row r="354" spans="1:27" s="20" customFormat="1" x14ac:dyDescent="0.25">
      <c r="A354" s="48" t="s">
        <v>194</v>
      </c>
      <c r="B354" s="48" t="s">
        <v>25</v>
      </c>
      <c r="C354" s="48" t="s">
        <v>195</v>
      </c>
      <c r="D354" s="48" t="s">
        <v>196</v>
      </c>
      <c r="E354" s="48" t="s">
        <v>197</v>
      </c>
      <c r="F354" s="48" t="s">
        <v>198</v>
      </c>
      <c r="G354" s="48" t="s">
        <v>337</v>
      </c>
      <c r="H354" s="48" t="s">
        <v>26</v>
      </c>
      <c r="I354" s="48" t="s">
        <v>199</v>
      </c>
      <c r="J354" s="48"/>
      <c r="K354" s="48" t="s">
        <v>200</v>
      </c>
      <c r="L354" s="48" t="s">
        <v>201</v>
      </c>
      <c r="M354" s="48">
        <v>775727392</v>
      </c>
      <c r="N354" s="58" t="s">
        <v>202</v>
      </c>
      <c r="O354" s="48" t="s">
        <v>28</v>
      </c>
      <c r="P354" s="50" t="s">
        <v>29</v>
      </c>
      <c r="Q354" s="50"/>
      <c r="R354" s="48"/>
      <c r="S354" s="48"/>
      <c r="T354" s="51"/>
      <c r="U354" s="52">
        <v>800000</v>
      </c>
      <c r="V354" s="52">
        <v>800000</v>
      </c>
      <c r="W354" s="52">
        <v>800000</v>
      </c>
      <c r="X354" s="52">
        <v>800000</v>
      </c>
      <c r="Y354" s="48"/>
      <c r="Z354" s="6"/>
      <c r="AA354" s="6"/>
    </row>
    <row r="355" spans="1:27" x14ac:dyDescent="0.25">
      <c r="A355" s="48" t="s">
        <v>194</v>
      </c>
      <c r="B355" s="48" t="s">
        <v>25</v>
      </c>
      <c r="C355" s="48" t="s">
        <v>195</v>
      </c>
      <c r="D355" s="48" t="s">
        <v>196</v>
      </c>
      <c r="E355" s="48" t="s">
        <v>197</v>
      </c>
      <c r="F355" s="48" t="s">
        <v>198</v>
      </c>
      <c r="G355" s="48" t="s">
        <v>337</v>
      </c>
      <c r="H355" s="48" t="s">
        <v>26</v>
      </c>
      <c r="I355" s="48" t="s">
        <v>199</v>
      </c>
      <c r="J355" s="48"/>
      <c r="K355" s="48" t="s">
        <v>200</v>
      </c>
      <c r="L355" s="48" t="s">
        <v>201</v>
      </c>
      <c r="M355" s="48">
        <v>775727392</v>
      </c>
      <c r="N355" s="58" t="s">
        <v>202</v>
      </c>
      <c r="O355" s="48" t="s">
        <v>28</v>
      </c>
      <c r="P355" s="50" t="s">
        <v>72</v>
      </c>
      <c r="Q355" s="50"/>
      <c r="R355" s="48"/>
      <c r="S355" s="48"/>
      <c r="T355" s="51"/>
      <c r="U355" s="52"/>
      <c r="V355" s="52"/>
      <c r="W355" s="52">
        <v>5000000</v>
      </c>
      <c r="X355" s="52"/>
      <c r="Y355" s="48"/>
    </row>
    <row r="356" spans="1:27" ht="30" x14ac:dyDescent="0.25">
      <c r="A356" s="48" t="s">
        <v>194</v>
      </c>
      <c r="B356" s="48" t="s">
        <v>25</v>
      </c>
      <c r="C356" s="48" t="s">
        <v>195</v>
      </c>
      <c r="D356" s="48" t="s">
        <v>196</v>
      </c>
      <c r="E356" s="48" t="s">
        <v>197</v>
      </c>
      <c r="F356" s="48" t="s">
        <v>198</v>
      </c>
      <c r="G356" s="48" t="s">
        <v>337</v>
      </c>
      <c r="H356" s="48" t="s">
        <v>26</v>
      </c>
      <c r="I356" s="48" t="s">
        <v>199</v>
      </c>
      <c r="J356" s="48"/>
      <c r="K356" s="48" t="s">
        <v>200</v>
      </c>
      <c r="L356" s="48" t="s">
        <v>201</v>
      </c>
      <c r="M356" s="48">
        <v>775727392</v>
      </c>
      <c r="N356" s="58" t="s">
        <v>202</v>
      </c>
      <c r="O356" s="48" t="s">
        <v>28</v>
      </c>
      <c r="P356" s="50" t="s">
        <v>72</v>
      </c>
      <c r="Q356" s="50" t="s">
        <v>204</v>
      </c>
      <c r="R356" s="48"/>
      <c r="S356" s="48"/>
      <c r="T356" s="51"/>
      <c r="U356" s="52"/>
      <c r="V356" s="52"/>
      <c r="W356" s="52">
        <v>5000000</v>
      </c>
      <c r="X356" s="52"/>
      <c r="Y356" s="48"/>
    </row>
    <row r="357" spans="1:27" ht="30" x14ac:dyDescent="0.25">
      <c r="A357" s="48" t="s">
        <v>194</v>
      </c>
      <c r="B357" s="48" t="s">
        <v>25</v>
      </c>
      <c r="C357" s="48" t="s">
        <v>195</v>
      </c>
      <c r="D357" s="48" t="s">
        <v>196</v>
      </c>
      <c r="E357" s="48" t="s">
        <v>197</v>
      </c>
      <c r="F357" s="48" t="s">
        <v>198</v>
      </c>
      <c r="G357" s="48" t="s">
        <v>337</v>
      </c>
      <c r="H357" s="48" t="s">
        <v>26</v>
      </c>
      <c r="I357" s="48" t="s">
        <v>199</v>
      </c>
      <c r="J357" s="48"/>
      <c r="K357" s="48" t="s">
        <v>200</v>
      </c>
      <c r="L357" s="48" t="s">
        <v>201</v>
      </c>
      <c r="M357" s="48">
        <v>775727392</v>
      </c>
      <c r="N357" s="58" t="s">
        <v>202</v>
      </c>
      <c r="O357" s="48" t="s">
        <v>28</v>
      </c>
      <c r="P357" s="50" t="s">
        <v>89</v>
      </c>
      <c r="Q357" s="50"/>
      <c r="R357" s="48"/>
      <c r="S357" s="48"/>
      <c r="T357" s="51" t="s">
        <v>121</v>
      </c>
      <c r="U357" s="52">
        <v>32954655</v>
      </c>
      <c r="V357" s="52">
        <v>40788385</v>
      </c>
      <c r="W357" s="52">
        <v>45465350</v>
      </c>
      <c r="X357" s="52">
        <v>34196930</v>
      </c>
      <c r="Y357" s="48" t="s">
        <v>203</v>
      </c>
    </row>
    <row r="358" spans="1:27" x14ac:dyDescent="0.25">
      <c r="A358" s="48" t="s">
        <v>194</v>
      </c>
      <c r="B358" s="48" t="s">
        <v>25</v>
      </c>
      <c r="C358" s="48" t="s">
        <v>195</v>
      </c>
      <c r="D358" s="48" t="s">
        <v>196</v>
      </c>
      <c r="E358" s="48" t="s">
        <v>197</v>
      </c>
      <c r="F358" s="48" t="s">
        <v>198</v>
      </c>
      <c r="G358" s="48" t="s">
        <v>337</v>
      </c>
      <c r="H358" s="48" t="s">
        <v>26</v>
      </c>
      <c r="I358" s="48" t="s">
        <v>199</v>
      </c>
      <c r="J358" s="48"/>
      <c r="K358" s="48" t="s">
        <v>200</v>
      </c>
      <c r="L358" s="48" t="s">
        <v>201</v>
      </c>
      <c r="M358" s="48">
        <v>775727392</v>
      </c>
      <c r="N358" s="58" t="s">
        <v>202</v>
      </c>
      <c r="O358" s="48" t="s">
        <v>28</v>
      </c>
      <c r="P358" s="50" t="s">
        <v>89</v>
      </c>
      <c r="Q358" s="50"/>
      <c r="R358" s="48"/>
      <c r="S358" s="48"/>
      <c r="T358" s="51" t="s">
        <v>91</v>
      </c>
      <c r="U358" s="52"/>
      <c r="V358" s="52"/>
      <c r="W358" s="52">
        <v>659000</v>
      </c>
      <c r="X358" s="52"/>
      <c r="Y358" s="48"/>
    </row>
    <row r="359" spans="1:27" x14ac:dyDescent="0.25">
      <c r="A359" s="48" t="s">
        <v>194</v>
      </c>
      <c r="B359" s="48" t="s">
        <v>25</v>
      </c>
      <c r="C359" s="48" t="s">
        <v>195</v>
      </c>
      <c r="D359" s="48" t="s">
        <v>196</v>
      </c>
      <c r="E359" s="48" t="s">
        <v>197</v>
      </c>
      <c r="F359" s="48" t="s">
        <v>198</v>
      </c>
      <c r="G359" s="48" t="s">
        <v>337</v>
      </c>
      <c r="H359" s="48" t="s">
        <v>26</v>
      </c>
      <c r="I359" s="48" t="s">
        <v>199</v>
      </c>
      <c r="J359" s="48"/>
      <c r="K359" s="48" t="s">
        <v>200</v>
      </c>
      <c r="L359" s="48" t="s">
        <v>201</v>
      </c>
      <c r="M359" s="48">
        <v>775727392</v>
      </c>
      <c r="N359" s="58" t="s">
        <v>202</v>
      </c>
      <c r="O359" s="48" t="s">
        <v>30</v>
      </c>
      <c r="P359" s="50"/>
      <c r="Q359" s="50"/>
      <c r="R359" s="48" t="s">
        <v>31</v>
      </c>
      <c r="S359" s="48" t="s">
        <v>93</v>
      </c>
      <c r="T359" s="51"/>
      <c r="U359" s="52">
        <v>9692160</v>
      </c>
      <c r="V359" s="52">
        <v>12321900</v>
      </c>
      <c r="W359" s="52">
        <v>14042700</v>
      </c>
      <c r="X359" s="52">
        <v>20066865</v>
      </c>
      <c r="Y359" s="48" t="s">
        <v>203</v>
      </c>
    </row>
    <row r="360" spans="1:27" ht="30" x14ac:dyDescent="0.25">
      <c r="A360" s="48" t="s">
        <v>194</v>
      </c>
      <c r="B360" s="48" t="s">
        <v>25</v>
      </c>
      <c r="C360" s="48" t="s">
        <v>195</v>
      </c>
      <c r="D360" s="48" t="s">
        <v>196</v>
      </c>
      <c r="E360" s="48" t="s">
        <v>197</v>
      </c>
      <c r="F360" s="48" t="s">
        <v>198</v>
      </c>
      <c r="G360" s="48" t="s">
        <v>337</v>
      </c>
      <c r="H360" s="48" t="s">
        <v>26</v>
      </c>
      <c r="I360" s="48" t="s">
        <v>199</v>
      </c>
      <c r="J360" s="48"/>
      <c r="K360" s="48" t="s">
        <v>200</v>
      </c>
      <c r="L360" s="48" t="s">
        <v>201</v>
      </c>
      <c r="M360" s="48">
        <v>775727392</v>
      </c>
      <c r="N360" s="58" t="s">
        <v>202</v>
      </c>
      <c r="O360" s="48" t="s">
        <v>30</v>
      </c>
      <c r="P360" s="50"/>
      <c r="Q360" s="50"/>
      <c r="R360" s="48" t="s">
        <v>31</v>
      </c>
      <c r="S360" s="48" t="s">
        <v>57</v>
      </c>
      <c r="T360" s="51"/>
      <c r="U360" s="52">
        <v>8514710</v>
      </c>
      <c r="V360" s="52">
        <v>13246657</v>
      </c>
      <c r="W360" s="52">
        <v>13728314</v>
      </c>
      <c r="X360" s="52">
        <v>12626363</v>
      </c>
      <c r="Y360" s="48" t="s">
        <v>203</v>
      </c>
    </row>
    <row r="361" spans="1:27" x14ac:dyDescent="0.25">
      <c r="A361" s="48" t="s">
        <v>194</v>
      </c>
      <c r="B361" s="48" t="s">
        <v>25</v>
      </c>
      <c r="C361" s="48" t="s">
        <v>195</v>
      </c>
      <c r="D361" s="48" t="s">
        <v>196</v>
      </c>
      <c r="E361" s="48" t="s">
        <v>197</v>
      </c>
      <c r="F361" s="48" t="s">
        <v>198</v>
      </c>
      <c r="G361" s="48" t="s">
        <v>337</v>
      </c>
      <c r="H361" s="48" t="s">
        <v>26</v>
      </c>
      <c r="I361" s="48" t="s">
        <v>199</v>
      </c>
      <c r="J361" s="48"/>
      <c r="K361" s="48" t="s">
        <v>200</v>
      </c>
      <c r="L361" s="48" t="s">
        <v>201</v>
      </c>
      <c r="M361" s="48">
        <v>775727392</v>
      </c>
      <c r="N361" s="58" t="s">
        <v>202</v>
      </c>
      <c r="O361" s="48" t="s">
        <v>30</v>
      </c>
      <c r="P361" s="50"/>
      <c r="Q361" s="50"/>
      <c r="R361" s="48" t="s">
        <v>31</v>
      </c>
      <c r="S361" s="48" t="s">
        <v>58</v>
      </c>
      <c r="T361" s="51"/>
      <c r="U361" s="52">
        <v>1370000</v>
      </c>
      <c r="V361" s="52">
        <v>1370000</v>
      </c>
      <c r="W361" s="52">
        <v>970000</v>
      </c>
      <c r="X361" s="52">
        <v>110000</v>
      </c>
      <c r="Y361" s="48" t="s">
        <v>203</v>
      </c>
    </row>
    <row r="362" spans="1:27" ht="30" x14ac:dyDescent="0.25">
      <c r="A362" s="48" t="s">
        <v>194</v>
      </c>
      <c r="B362" s="48" t="s">
        <v>25</v>
      </c>
      <c r="C362" s="48" t="s">
        <v>195</v>
      </c>
      <c r="D362" s="48" t="s">
        <v>196</v>
      </c>
      <c r="E362" s="48" t="s">
        <v>197</v>
      </c>
      <c r="F362" s="48" t="s">
        <v>198</v>
      </c>
      <c r="G362" s="48" t="s">
        <v>337</v>
      </c>
      <c r="H362" s="48" t="s">
        <v>26</v>
      </c>
      <c r="I362" s="48" t="s">
        <v>199</v>
      </c>
      <c r="J362" s="48"/>
      <c r="K362" s="48" t="s">
        <v>200</v>
      </c>
      <c r="L362" s="48" t="s">
        <v>201</v>
      </c>
      <c r="M362" s="48">
        <v>775727392</v>
      </c>
      <c r="N362" s="58" t="s">
        <v>202</v>
      </c>
      <c r="O362" s="48" t="s">
        <v>30</v>
      </c>
      <c r="P362" s="50"/>
      <c r="Q362" s="50"/>
      <c r="R362" s="48" t="s">
        <v>32</v>
      </c>
      <c r="S362" s="48" t="s">
        <v>95</v>
      </c>
      <c r="T362" s="51"/>
      <c r="U362" s="52">
        <v>20000000</v>
      </c>
      <c r="V362" s="52"/>
      <c r="W362" s="52"/>
      <c r="X362" s="52"/>
      <c r="Y362" s="48"/>
    </row>
    <row r="363" spans="1:27" x14ac:dyDescent="0.25">
      <c r="A363" s="48" t="s">
        <v>194</v>
      </c>
      <c r="B363" s="48" t="s">
        <v>25</v>
      </c>
      <c r="C363" s="48" t="s">
        <v>195</v>
      </c>
      <c r="D363" s="48" t="s">
        <v>196</v>
      </c>
      <c r="E363" s="48" t="s">
        <v>197</v>
      </c>
      <c r="F363" s="48" t="s">
        <v>198</v>
      </c>
      <c r="G363" s="48" t="s">
        <v>337</v>
      </c>
      <c r="H363" s="48" t="s">
        <v>26</v>
      </c>
      <c r="I363" s="48" t="s">
        <v>199</v>
      </c>
      <c r="J363" s="48"/>
      <c r="K363" s="48" t="s">
        <v>200</v>
      </c>
      <c r="L363" s="48" t="s">
        <v>201</v>
      </c>
      <c r="M363" s="48">
        <v>775727392</v>
      </c>
      <c r="N363" s="58" t="s">
        <v>202</v>
      </c>
      <c r="O363" s="48" t="s">
        <v>30</v>
      </c>
      <c r="P363" s="50" t="s">
        <v>33</v>
      </c>
      <c r="Q363" s="50"/>
      <c r="R363" s="48" t="s">
        <v>31</v>
      </c>
      <c r="S363" s="48" t="s">
        <v>97</v>
      </c>
      <c r="T363" s="51" t="s">
        <v>121</v>
      </c>
      <c r="U363" s="52">
        <v>100000</v>
      </c>
      <c r="V363" s="52">
        <v>100000</v>
      </c>
      <c r="W363" s="52">
        <v>100000</v>
      </c>
      <c r="X363" s="52">
        <v>100000</v>
      </c>
      <c r="Y363" s="48" t="s">
        <v>203</v>
      </c>
    </row>
    <row r="364" spans="1:27" s="13" customFormat="1" x14ac:dyDescent="0.25">
      <c r="A364" s="16" t="s">
        <v>301</v>
      </c>
      <c r="B364" s="16" t="s">
        <v>25</v>
      </c>
      <c r="C364" s="16" t="s">
        <v>302</v>
      </c>
      <c r="D364" s="16" t="s">
        <v>196</v>
      </c>
      <c r="E364" s="16" t="s">
        <v>196</v>
      </c>
      <c r="F364" s="16" t="s">
        <v>303</v>
      </c>
      <c r="G364" s="48" t="s">
        <v>337</v>
      </c>
      <c r="H364" s="16" t="s">
        <v>304</v>
      </c>
      <c r="I364" s="16" t="s">
        <v>305</v>
      </c>
      <c r="J364" s="16">
        <v>775291495</v>
      </c>
      <c r="K364" s="16" t="s">
        <v>306</v>
      </c>
      <c r="L364" s="16" t="s">
        <v>307</v>
      </c>
      <c r="M364" s="16">
        <v>775291495</v>
      </c>
      <c r="N364" s="16"/>
      <c r="O364" s="16"/>
      <c r="P364" s="18"/>
      <c r="Q364" s="18"/>
      <c r="R364" s="16"/>
      <c r="S364" s="16"/>
      <c r="T364" s="16"/>
      <c r="U364" s="38"/>
      <c r="V364" s="38"/>
      <c r="W364" s="38"/>
      <c r="X364" s="38"/>
      <c r="Y364" s="16" t="s">
        <v>325</v>
      </c>
      <c r="Z364" s="6"/>
      <c r="AA364" s="6"/>
    </row>
    <row r="365" spans="1:27" x14ac:dyDescent="0.25">
      <c r="A365" s="55" t="s">
        <v>63</v>
      </c>
      <c r="B365" s="40" t="s">
        <v>25</v>
      </c>
      <c r="C365" s="55" t="s">
        <v>64</v>
      </c>
      <c r="D365" s="40" t="s">
        <v>147</v>
      </c>
      <c r="E365" s="55" t="s">
        <v>65</v>
      </c>
      <c r="F365" s="55" t="s">
        <v>66</v>
      </c>
      <c r="G365" s="48" t="s">
        <v>337</v>
      </c>
      <c r="H365" s="55" t="s">
        <v>26</v>
      </c>
      <c r="I365" s="55" t="s">
        <v>39</v>
      </c>
      <c r="J365" s="55"/>
      <c r="K365" s="55" t="s">
        <v>67</v>
      </c>
      <c r="L365" s="55" t="s">
        <v>68</v>
      </c>
      <c r="M365" s="55">
        <v>7778852100</v>
      </c>
      <c r="N365" s="41" t="s">
        <v>69</v>
      </c>
      <c r="O365" s="40" t="s">
        <v>28</v>
      </c>
      <c r="P365" s="47" t="s">
        <v>42</v>
      </c>
      <c r="Q365" s="43"/>
      <c r="R365" s="40"/>
      <c r="S365" s="40"/>
      <c r="T365" s="43"/>
      <c r="U365" s="45">
        <v>10215919</v>
      </c>
      <c r="V365" s="45">
        <v>8625920</v>
      </c>
      <c r="W365" s="45">
        <v>8931086</v>
      </c>
      <c r="X365" s="45">
        <v>5331270</v>
      </c>
      <c r="Y365" s="55"/>
    </row>
    <row r="366" spans="1:27" x14ac:dyDescent="0.25">
      <c r="A366" s="55" t="s">
        <v>63</v>
      </c>
      <c r="B366" s="40" t="s">
        <v>25</v>
      </c>
      <c r="C366" s="55" t="s">
        <v>64</v>
      </c>
      <c r="D366" s="40" t="s">
        <v>147</v>
      </c>
      <c r="E366" s="55" t="s">
        <v>65</v>
      </c>
      <c r="F366" s="55" t="s">
        <v>66</v>
      </c>
      <c r="G366" s="48" t="s">
        <v>337</v>
      </c>
      <c r="H366" s="55" t="s">
        <v>26</v>
      </c>
      <c r="I366" s="55" t="s">
        <v>39</v>
      </c>
      <c r="J366" s="55"/>
      <c r="K366" s="55" t="s">
        <v>67</v>
      </c>
      <c r="L366" s="55" t="s">
        <v>68</v>
      </c>
      <c r="M366" s="55">
        <v>7778852100</v>
      </c>
      <c r="N366" s="41" t="s">
        <v>69</v>
      </c>
      <c r="O366" s="40" t="s">
        <v>28</v>
      </c>
      <c r="P366" s="47" t="s">
        <v>29</v>
      </c>
      <c r="Q366" s="43"/>
      <c r="R366" s="40"/>
      <c r="S366" s="40"/>
      <c r="T366" s="43"/>
      <c r="U366" s="45"/>
      <c r="V366" s="45"/>
      <c r="W366" s="45">
        <v>720000</v>
      </c>
      <c r="X366" s="45">
        <v>540000</v>
      </c>
      <c r="Y366" s="55"/>
    </row>
    <row r="367" spans="1:27" x14ac:dyDescent="0.25">
      <c r="A367" s="55" t="s">
        <v>63</v>
      </c>
      <c r="B367" s="40" t="s">
        <v>25</v>
      </c>
      <c r="C367" s="55" t="s">
        <v>64</v>
      </c>
      <c r="D367" s="40" t="s">
        <v>147</v>
      </c>
      <c r="E367" s="55" t="s">
        <v>65</v>
      </c>
      <c r="F367" s="55" t="s">
        <v>66</v>
      </c>
      <c r="G367" s="48" t="s">
        <v>337</v>
      </c>
      <c r="H367" s="55" t="s">
        <v>26</v>
      </c>
      <c r="I367" s="55" t="s">
        <v>39</v>
      </c>
      <c r="J367" s="55"/>
      <c r="K367" s="55" t="s">
        <v>67</v>
      </c>
      <c r="L367" s="55" t="s">
        <v>68</v>
      </c>
      <c r="M367" s="55">
        <v>7778852100</v>
      </c>
      <c r="N367" s="41" t="s">
        <v>69</v>
      </c>
      <c r="O367" s="40" t="s">
        <v>28</v>
      </c>
      <c r="P367" s="43" t="s">
        <v>72</v>
      </c>
      <c r="Q367" s="43" t="s">
        <v>71</v>
      </c>
      <c r="R367" s="40"/>
      <c r="S367" s="40"/>
      <c r="T367" s="44"/>
      <c r="U367" s="59"/>
      <c r="V367" s="59"/>
      <c r="W367" s="45"/>
      <c r="X367" s="45">
        <v>43200</v>
      </c>
      <c r="Y367" s="55"/>
    </row>
    <row r="368" spans="1:27" x14ac:dyDescent="0.25">
      <c r="A368" s="55" t="s">
        <v>63</v>
      </c>
      <c r="B368" s="40" t="s">
        <v>25</v>
      </c>
      <c r="C368" s="55" t="s">
        <v>64</v>
      </c>
      <c r="D368" s="40" t="s">
        <v>147</v>
      </c>
      <c r="E368" s="55" t="s">
        <v>65</v>
      </c>
      <c r="F368" s="55" t="s">
        <v>66</v>
      </c>
      <c r="G368" s="48" t="s">
        <v>337</v>
      </c>
      <c r="H368" s="55" t="s">
        <v>26</v>
      </c>
      <c r="I368" s="55" t="s">
        <v>39</v>
      </c>
      <c r="J368" s="55"/>
      <c r="K368" s="55" t="s">
        <v>67</v>
      </c>
      <c r="L368" s="55" t="s">
        <v>68</v>
      </c>
      <c r="M368" s="55">
        <v>7778852100</v>
      </c>
      <c r="N368" s="41" t="s">
        <v>69</v>
      </c>
      <c r="O368" s="40" t="s">
        <v>28</v>
      </c>
      <c r="P368" s="47" t="s">
        <v>29</v>
      </c>
      <c r="Q368" s="43" t="s">
        <v>71</v>
      </c>
      <c r="R368" s="40"/>
      <c r="S368" s="40"/>
      <c r="T368" s="44"/>
      <c r="U368" s="45"/>
      <c r="V368" s="45"/>
      <c r="W368" s="45"/>
      <c r="X368" s="45">
        <v>39700</v>
      </c>
      <c r="Y368" s="55"/>
    </row>
    <row r="369" spans="1:27" x14ac:dyDescent="0.25">
      <c r="A369" s="60" t="s">
        <v>63</v>
      </c>
      <c r="B369" s="61" t="s">
        <v>25</v>
      </c>
      <c r="C369" s="60" t="s">
        <v>64</v>
      </c>
      <c r="D369" s="61" t="s">
        <v>147</v>
      </c>
      <c r="E369" s="60" t="s">
        <v>65</v>
      </c>
      <c r="F369" s="60" t="s">
        <v>66</v>
      </c>
      <c r="G369" s="48" t="s">
        <v>337</v>
      </c>
      <c r="H369" s="60" t="s">
        <v>26</v>
      </c>
      <c r="I369" s="60" t="s">
        <v>39</v>
      </c>
      <c r="J369" s="60"/>
      <c r="K369" s="60" t="s">
        <v>67</v>
      </c>
      <c r="L369" s="60" t="s">
        <v>68</v>
      </c>
      <c r="M369" s="60">
        <v>7778852100</v>
      </c>
      <c r="N369" s="62" t="s">
        <v>69</v>
      </c>
      <c r="O369" s="61" t="s">
        <v>28</v>
      </c>
      <c r="P369" s="63" t="s">
        <v>73</v>
      </c>
      <c r="Q369" s="63" t="s">
        <v>71</v>
      </c>
      <c r="R369" s="61"/>
      <c r="S369" s="61"/>
      <c r="T369" s="64"/>
      <c r="U369" s="65"/>
      <c r="V369" s="65"/>
      <c r="W369" s="65"/>
      <c r="X369" s="65">
        <v>93600</v>
      </c>
      <c r="Y369" s="60"/>
      <c r="Z369" s="10"/>
      <c r="AA369" s="10"/>
    </row>
    <row r="370" spans="1:27" x14ac:dyDescent="0.25">
      <c r="A370" s="55" t="s">
        <v>63</v>
      </c>
      <c r="B370" s="40" t="s">
        <v>25</v>
      </c>
      <c r="C370" s="55" t="s">
        <v>64</v>
      </c>
      <c r="D370" s="40" t="s">
        <v>147</v>
      </c>
      <c r="E370" s="55" t="s">
        <v>65</v>
      </c>
      <c r="F370" s="55" t="s">
        <v>66</v>
      </c>
      <c r="G370" s="48" t="s">
        <v>337</v>
      </c>
      <c r="H370" s="55" t="s">
        <v>26</v>
      </c>
      <c r="I370" s="55" t="s">
        <v>39</v>
      </c>
      <c r="J370" s="55"/>
      <c r="K370" s="55" t="s">
        <v>67</v>
      </c>
      <c r="L370" s="55" t="s">
        <v>68</v>
      </c>
      <c r="M370" s="55">
        <v>7778852100</v>
      </c>
      <c r="N370" s="41" t="s">
        <v>69</v>
      </c>
      <c r="O370" s="40" t="s">
        <v>28</v>
      </c>
      <c r="P370" s="47" t="s">
        <v>42</v>
      </c>
      <c r="Q370" s="43"/>
      <c r="R370" s="40"/>
      <c r="S370" s="40"/>
      <c r="T370" s="44" t="s">
        <v>43</v>
      </c>
      <c r="U370" s="45">
        <v>9328234</v>
      </c>
      <c r="V370" s="45">
        <f>2660880+5178535</f>
        <v>7839415</v>
      </c>
      <c r="W370" s="45" t="s">
        <v>74</v>
      </c>
      <c r="X370" s="45">
        <v>3937400</v>
      </c>
      <c r="Y370" s="55"/>
    </row>
    <row r="371" spans="1:27" s="13" customFormat="1" x14ac:dyDescent="0.25">
      <c r="A371" s="55" t="s">
        <v>63</v>
      </c>
      <c r="B371" s="40" t="s">
        <v>25</v>
      </c>
      <c r="C371" s="55" t="s">
        <v>64</v>
      </c>
      <c r="D371" s="40" t="s">
        <v>147</v>
      </c>
      <c r="E371" s="55" t="s">
        <v>65</v>
      </c>
      <c r="F371" s="55" t="s">
        <v>66</v>
      </c>
      <c r="G371" s="48" t="s">
        <v>337</v>
      </c>
      <c r="H371" s="55" t="s">
        <v>26</v>
      </c>
      <c r="I371" s="55" t="s">
        <v>39</v>
      </c>
      <c r="J371" s="55"/>
      <c r="K371" s="55" t="s">
        <v>67</v>
      </c>
      <c r="L371" s="55" t="s">
        <v>68</v>
      </c>
      <c r="M371" s="55">
        <v>7778852100</v>
      </c>
      <c r="N371" s="41" t="s">
        <v>69</v>
      </c>
      <c r="O371" s="40" t="s">
        <v>28</v>
      </c>
      <c r="P371" s="47" t="s">
        <v>42</v>
      </c>
      <c r="Q371" s="43"/>
      <c r="R371" s="40"/>
      <c r="S371" s="40"/>
      <c r="T371" s="44" t="s">
        <v>47</v>
      </c>
      <c r="U371" s="45"/>
      <c r="V371" s="45">
        <f>97000+221350</f>
        <v>318350</v>
      </c>
      <c r="W371" s="45">
        <f>384650+254880+416680</f>
        <v>1056210</v>
      </c>
      <c r="X371" s="45">
        <f>608590+139580</f>
        <v>748170</v>
      </c>
      <c r="Y371" s="55"/>
      <c r="Z371" s="6"/>
      <c r="AA371" s="6"/>
    </row>
    <row r="372" spans="1:27" s="20" customFormat="1" x14ac:dyDescent="0.25">
      <c r="A372" s="55" t="s">
        <v>63</v>
      </c>
      <c r="B372" s="40" t="s">
        <v>25</v>
      </c>
      <c r="C372" s="55" t="s">
        <v>64</v>
      </c>
      <c r="D372" s="40" t="s">
        <v>147</v>
      </c>
      <c r="E372" s="55" t="s">
        <v>65</v>
      </c>
      <c r="F372" s="55" t="s">
        <v>66</v>
      </c>
      <c r="G372" s="48" t="s">
        <v>337</v>
      </c>
      <c r="H372" s="55" t="s">
        <v>26</v>
      </c>
      <c r="I372" s="55" t="s">
        <v>39</v>
      </c>
      <c r="J372" s="55"/>
      <c r="K372" s="55" t="s">
        <v>67</v>
      </c>
      <c r="L372" s="55" t="s">
        <v>68</v>
      </c>
      <c r="M372" s="55">
        <v>7778852100</v>
      </c>
      <c r="N372" s="41" t="s">
        <v>69</v>
      </c>
      <c r="O372" s="40" t="s">
        <v>28</v>
      </c>
      <c r="P372" s="47" t="s">
        <v>42</v>
      </c>
      <c r="Q372" s="43"/>
      <c r="R372" s="40"/>
      <c r="S372" s="40"/>
      <c r="T372" s="43" t="s">
        <v>70</v>
      </c>
      <c r="U372" s="45">
        <v>887685</v>
      </c>
      <c r="V372" s="45">
        <v>468155</v>
      </c>
      <c r="W372" s="45">
        <v>608867</v>
      </c>
      <c r="X372" s="45">
        <v>645700</v>
      </c>
      <c r="Y372" s="55"/>
      <c r="Z372" s="6"/>
      <c r="AA372" s="6"/>
    </row>
    <row r="373" spans="1:27" s="20" customFormat="1" x14ac:dyDescent="0.25">
      <c r="A373" s="55" t="s">
        <v>63</v>
      </c>
      <c r="B373" s="40" t="s">
        <v>25</v>
      </c>
      <c r="C373" s="55" t="s">
        <v>64</v>
      </c>
      <c r="D373" s="40" t="s">
        <v>147</v>
      </c>
      <c r="E373" s="55" t="s">
        <v>65</v>
      </c>
      <c r="F373" s="55" t="s">
        <v>66</v>
      </c>
      <c r="G373" s="48" t="s">
        <v>337</v>
      </c>
      <c r="H373" s="55" t="s">
        <v>26</v>
      </c>
      <c r="I373" s="55" t="s">
        <v>39</v>
      </c>
      <c r="J373" s="55"/>
      <c r="K373" s="55" t="s">
        <v>67</v>
      </c>
      <c r="L373" s="55" t="s">
        <v>68</v>
      </c>
      <c r="M373" s="55">
        <v>7778852100</v>
      </c>
      <c r="N373" s="41" t="s">
        <v>69</v>
      </c>
      <c r="O373" s="40" t="s">
        <v>30</v>
      </c>
      <c r="P373" s="43"/>
      <c r="Q373" s="43"/>
      <c r="R373" s="40" t="s">
        <v>31</v>
      </c>
      <c r="S373" s="40" t="s">
        <v>49</v>
      </c>
      <c r="T373" s="44"/>
      <c r="U373" s="45"/>
      <c r="V373" s="45">
        <f>537679+888180</f>
        <v>1425859</v>
      </c>
      <c r="W373" s="45">
        <f>343500+1011540</f>
        <v>1355040</v>
      </c>
      <c r="X373" s="45">
        <v>2960860</v>
      </c>
      <c r="Y373" s="55"/>
      <c r="Z373" s="6"/>
      <c r="AA373" s="6"/>
    </row>
    <row r="374" spans="1:27" s="20" customFormat="1" x14ac:dyDescent="0.25">
      <c r="A374" s="55" t="s">
        <v>63</v>
      </c>
      <c r="B374" s="40" t="s">
        <v>25</v>
      </c>
      <c r="C374" s="55" t="s">
        <v>64</v>
      </c>
      <c r="D374" s="40" t="s">
        <v>147</v>
      </c>
      <c r="E374" s="55" t="s">
        <v>65</v>
      </c>
      <c r="F374" s="55" t="s">
        <v>66</v>
      </c>
      <c r="G374" s="48" t="s">
        <v>337</v>
      </c>
      <c r="H374" s="55" t="s">
        <v>26</v>
      </c>
      <c r="I374" s="55" t="s">
        <v>39</v>
      </c>
      <c r="J374" s="55"/>
      <c r="K374" s="55" t="s">
        <v>67</v>
      </c>
      <c r="L374" s="55" t="s">
        <v>68</v>
      </c>
      <c r="M374" s="55">
        <v>7778852100</v>
      </c>
      <c r="N374" s="41" t="s">
        <v>69</v>
      </c>
      <c r="O374" s="40" t="s">
        <v>30</v>
      </c>
      <c r="P374" s="43"/>
      <c r="Q374" s="43"/>
      <c r="R374" s="40" t="s">
        <v>31</v>
      </c>
      <c r="S374" s="40" t="s">
        <v>75</v>
      </c>
      <c r="T374" s="44"/>
      <c r="U374" s="45"/>
      <c r="V374" s="45"/>
      <c r="W374" s="45"/>
      <c r="X374" s="45">
        <v>68250</v>
      </c>
      <c r="Y374" s="55"/>
      <c r="Z374" s="6"/>
      <c r="AA374" s="6"/>
    </row>
    <row r="375" spans="1:27" s="20" customFormat="1" x14ac:dyDescent="0.25">
      <c r="A375" s="55" t="s">
        <v>63</v>
      </c>
      <c r="B375" s="40" t="s">
        <v>25</v>
      </c>
      <c r="C375" s="55" t="s">
        <v>64</v>
      </c>
      <c r="D375" s="40" t="s">
        <v>147</v>
      </c>
      <c r="E375" s="55" t="s">
        <v>65</v>
      </c>
      <c r="F375" s="55" t="s">
        <v>66</v>
      </c>
      <c r="G375" s="48" t="s">
        <v>337</v>
      </c>
      <c r="H375" s="55" t="s">
        <v>26</v>
      </c>
      <c r="I375" s="55" t="s">
        <v>39</v>
      </c>
      <c r="J375" s="55"/>
      <c r="K375" s="55" t="s">
        <v>67</v>
      </c>
      <c r="L375" s="55" t="s">
        <v>68</v>
      </c>
      <c r="M375" s="55">
        <v>7778852100</v>
      </c>
      <c r="N375" s="41" t="s">
        <v>69</v>
      </c>
      <c r="O375" s="40" t="s">
        <v>30</v>
      </c>
      <c r="P375" s="43"/>
      <c r="Q375" s="43"/>
      <c r="R375" s="40" t="s">
        <v>31</v>
      </c>
      <c r="S375" s="40" t="s">
        <v>56</v>
      </c>
      <c r="T375" s="44"/>
      <c r="U375" s="45"/>
      <c r="V375" s="45"/>
      <c r="W375" s="45">
        <v>95000</v>
      </c>
      <c r="X375" s="45">
        <v>95400</v>
      </c>
      <c r="Y375" s="55"/>
      <c r="Z375" s="6"/>
      <c r="AA375" s="6"/>
    </row>
    <row r="376" spans="1:27" s="20" customFormat="1" x14ac:dyDescent="0.25">
      <c r="A376" s="55" t="s">
        <v>63</v>
      </c>
      <c r="B376" s="40" t="s">
        <v>25</v>
      </c>
      <c r="C376" s="55" t="s">
        <v>64</v>
      </c>
      <c r="D376" s="40" t="s">
        <v>147</v>
      </c>
      <c r="E376" s="55" t="s">
        <v>65</v>
      </c>
      <c r="F376" s="55" t="s">
        <v>66</v>
      </c>
      <c r="G376" s="48" t="s">
        <v>337</v>
      </c>
      <c r="H376" s="55" t="s">
        <v>26</v>
      </c>
      <c r="I376" s="55" t="s">
        <v>39</v>
      </c>
      <c r="J376" s="55"/>
      <c r="K376" s="55" t="s">
        <v>67</v>
      </c>
      <c r="L376" s="55" t="s">
        <v>68</v>
      </c>
      <c r="M376" s="55">
        <v>7778852100</v>
      </c>
      <c r="N376" s="41" t="s">
        <v>69</v>
      </c>
      <c r="O376" s="40" t="s">
        <v>30</v>
      </c>
      <c r="P376" s="43"/>
      <c r="Q376" s="43"/>
      <c r="R376" s="40" t="s">
        <v>31</v>
      </c>
      <c r="S376" s="40" t="s">
        <v>82</v>
      </c>
      <c r="T376" s="44"/>
      <c r="U376" s="45">
        <v>969781.32499999995</v>
      </c>
      <c r="V376" s="45">
        <v>3767167</v>
      </c>
      <c r="W376" s="59">
        <v>2159731</v>
      </c>
      <c r="X376" s="45"/>
      <c r="Y376" s="55"/>
      <c r="Z376" s="6"/>
      <c r="AA376" s="6"/>
    </row>
    <row r="377" spans="1:27" s="20" customFormat="1" x14ac:dyDescent="0.25">
      <c r="A377" s="55" t="s">
        <v>63</v>
      </c>
      <c r="B377" s="40" t="s">
        <v>25</v>
      </c>
      <c r="C377" s="55" t="s">
        <v>64</v>
      </c>
      <c r="D377" s="40" t="s">
        <v>147</v>
      </c>
      <c r="E377" s="55" t="s">
        <v>65</v>
      </c>
      <c r="F377" s="55" t="s">
        <v>66</v>
      </c>
      <c r="G377" s="48" t="s">
        <v>337</v>
      </c>
      <c r="H377" s="55" t="s">
        <v>26</v>
      </c>
      <c r="I377" s="55" t="s">
        <v>39</v>
      </c>
      <c r="J377" s="55"/>
      <c r="K377" s="55" t="s">
        <v>67</v>
      </c>
      <c r="L377" s="55" t="s">
        <v>68</v>
      </c>
      <c r="M377" s="55">
        <v>7778852100</v>
      </c>
      <c r="N377" s="41" t="s">
        <v>69</v>
      </c>
      <c r="O377" s="40" t="s">
        <v>30</v>
      </c>
      <c r="P377" s="43"/>
      <c r="Q377" s="43"/>
      <c r="R377" s="40" t="s">
        <v>31</v>
      </c>
      <c r="S377" s="40" t="s">
        <v>76</v>
      </c>
      <c r="T377" s="44"/>
      <c r="U377" s="45"/>
      <c r="V377" s="45"/>
      <c r="W377" s="45"/>
      <c r="X377" s="45">
        <v>324780</v>
      </c>
      <c r="Y377" s="55"/>
      <c r="Z377" s="6"/>
      <c r="AA377" s="6"/>
    </row>
    <row r="378" spans="1:27" s="20" customFormat="1" x14ac:dyDescent="0.25">
      <c r="A378" s="55" t="s">
        <v>63</v>
      </c>
      <c r="B378" s="40" t="s">
        <v>25</v>
      </c>
      <c r="C378" s="55" t="s">
        <v>64</v>
      </c>
      <c r="D378" s="40" t="s">
        <v>147</v>
      </c>
      <c r="E378" s="55" t="s">
        <v>65</v>
      </c>
      <c r="F378" s="55" t="s">
        <v>66</v>
      </c>
      <c r="G378" s="48" t="s">
        <v>337</v>
      </c>
      <c r="H378" s="55" t="s">
        <v>26</v>
      </c>
      <c r="I378" s="55" t="s">
        <v>39</v>
      </c>
      <c r="J378" s="55"/>
      <c r="K378" s="55" t="s">
        <v>67</v>
      </c>
      <c r="L378" s="55" t="s">
        <v>68</v>
      </c>
      <c r="M378" s="55">
        <v>7778852100</v>
      </c>
      <c r="N378" s="41" t="s">
        <v>69</v>
      </c>
      <c r="O378" s="40" t="s">
        <v>30</v>
      </c>
      <c r="P378" s="43"/>
      <c r="Q378" s="43"/>
      <c r="R378" s="40" t="s">
        <v>31</v>
      </c>
      <c r="S378" s="40" t="s">
        <v>77</v>
      </c>
      <c r="T378" s="44"/>
      <c r="U378" s="45"/>
      <c r="V378" s="45"/>
      <c r="W378" s="45">
        <v>69350</v>
      </c>
      <c r="X378" s="45">
        <v>48550</v>
      </c>
      <c r="Y378" s="55"/>
      <c r="Z378" s="6"/>
      <c r="AA378" s="6"/>
    </row>
    <row r="379" spans="1:27" s="20" customFormat="1" x14ac:dyDescent="0.25">
      <c r="A379" s="55" t="s">
        <v>63</v>
      </c>
      <c r="B379" s="40" t="s">
        <v>25</v>
      </c>
      <c r="C379" s="55" t="s">
        <v>64</v>
      </c>
      <c r="D379" s="40" t="s">
        <v>147</v>
      </c>
      <c r="E379" s="55" t="s">
        <v>65</v>
      </c>
      <c r="F379" s="55" t="s">
        <v>66</v>
      </c>
      <c r="G379" s="48" t="s">
        <v>337</v>
      </c>
      <c r="H379" s="55" t="s">
        <v>26</v>
      </c>
      <c r="I379" s="55" t="s">
        <v>39</v>
      </c>
      <c r="J379" s="55"/>
      <c r="K379" s="55" t="s">
        <v>67</v>
      </c>
      <c r="L379" s="55" t="s">
        <v>68</v>
      </c>
      <c r="M379" s="55">
        <v>7778852100</v>
      </c>
      <c r="N379" s="41" t="s">
        <v>69</v>
      </c>
      <c r="O379" s="40" t="s">
        <v>30</v>
      </c>
      <c r="P379" s="43"/>
      <c r="Q379" s="43"/>
      <c r="R379" s="40" t="s">
        <v>31</v>
      </c>
      <c r="S379" s="40" t="s">
        <v>78</v>
      </c>
      <c r="T379" s="44"/>
      <c r="U379" s="45">
        <v>143650</v>
      </c>
      <c r="V379" s="45">
        <v>148030</v>
      </c>
      <c r="W379" s="45">
        <v>197960</v>
      </c>
      <c r="X379" s="45">
        <v>156245</v>
      </c>
      <c r="Y379" s="55"/>
      <c r="Z379" s="6"/>
      <c r="AA379" s="6"/>
    </row>
    <row r="380" spans="1:27" s="21" customFormat="1" x14ac:dyDescent="0.25">
      <c r="A380" s="55" t="s">
        <v>63</v>
      </c>
      <c r="B380" s="40" t="s">
        <v>25</v>
      </c>
      <c r="C380" s="55" t="s">
        <v>64</v>
      </c>
      <c r="D380" s="40" t="s">
        <v>147</v>
      </c>
      <c r="E380" s="55" t="s">
        <v>65</v>
      </c>
      <c r="F380" s="55" t="s">
        <v>66</v>
      </c>
      <c r="G380" s="48" t="s">
        <v>337</v>
      </c>
      <c r="H380" s="55" t="s">
        <v>26</v>
      </c>
      <c r="I380" s="55" t="s">
        <v>39</v>
      </c>
      <c r="J380" s="55"/>
      <c r="K380" s="55" t="s">
        <v>67</v>
      </c>
      <c r="L380" s="55" t="s">
        <v>68</v>
      </c>
      <c r="M380" s="55">
        <v>7778852100</v>
      </c>
      <c r="N380" s="41" t="s">
        <v>69</v>
      </c>
      <c r="O380" s="40" t="s">
        <v>30</v>
      </c>
      <c r="P380" s="43"/>
      <c r="Q380" s="43"/>
      <c r="R380" s="40" t="s">
        <v>31</v>
      </c>
      <c r="S380" s="40" t="s">
        <v>79</v>
      </c>
      <c r="T380" s="44"/>
      <c r="U380" s="45">
        <v>120000</v>
      </c>
      <c r="V380" s="45">
        <v>120000</v>
      </c>
      <c r="W380" s="45">
        <v>120000</v>
      </c>
      <c r="X380" s="45">
        <v>120000</v>
      </c>
      <c r="Y380" s="55"/>
      <c r="Z380" s="6"/>
      <c r="AA380" s="6"/>
    </row>
    <row r="381" spans="1:27" s="20" customFormat="1" x14ac:dyDescent="0.25">
      <c r="A381" s="55" t="s">
        <v>63</v>
      </c>
      <c r="B381" s="40" t="s">
        <v>25</v>
      </c>
      <c r="C381" s="55" t="s">
        <v>64</v>
      </c>
      <c r="D381" s="40" t="s">
        <v>147</v>
      </c>
      <c r="E381" s="55" t="s">
        <v>65</v>
      </c>
      <c r="F381" s="55" t="s">
        <v>66</v>
      </c>
      <c r="G381" s="48" t="s">
        <v>337</v>
      </c>
      <c r="H381" s="55" t="s">
        <v>26</v>
      </c>
      <c r="I381" s="55" t="s">
        <v>39</v>
      </c>
      <c r="J381" s="55"/>
      <c r="K381" s="55" t="s">
        <v>67</v>
      </c>
      <c r="L381" s="55" t="s">
        <v>68</v>
      </c>
      <c r="M381" s="55">
        <v>7778852100</v>
      </c>
      <c r="N381" s="41" t="s">
        <v>69</v>
      </c>
      <c r="O381" s="40" t="s">
        <v>30</v>
      </c>
      <c r="P381" s="43"/>
      <c r="Q381" s="43"/>
      <c r="R381" s="40" t="s">
        <v>31</v>
      </c>
      <c r="S381" s="40" t="s">
        <v>80</v>
      </c>
      <c r="T381" s="44"/>
      <c r="U381" s="45"/>
      <c r="V381" s="45">
        <v>15000</v>
      </c>
      <c r="W381" s="45">
        <v>40000</v>
      </c>
      <c r="X381" s="45"/>
      <c r="Y381" s="55"/>
      <c r="Z381" s="6"/>
      <c r="AA381" s="6"/>
    </row>
    <row r="382" spans="1:27" s="21" customFormat="1" x14ac:dyDescent="0.25">
      <c r="A382" s="55" t="s">
        <v>63</v>
      </c>
      <c r="B382" s="40" t="s">
        <v>25</v>
      </c>
      <c r="C382" s="55" t="s">
        <v>64</v>
      </c>
      <c r="D382" s="40" t="s">
        <v>147</v>
      </c>
      <c r="E382" s="55" t="s">
        <v>65</v>
      </c>
      <c r="F382" s="55" t="s">
        <v>66</v>
      </c>
      <c r="G382" s="48" t="s">
        <v>337</v>
      </c>
      <c r="H382" s="55" t="s">
        <v>26</v>
      </c>
      <c r="I382" s="55" t="s">
        <v>39</v>
      </c>
      <c r="J382" s="55"/>
      <c r="K382" s="55" t="s">
        <v>67</v>
      </c>
      <c r="L382" s="55" t="s">
        <v>68</v>
      </c>
      <c r="M382" s="55">
        <v>7778852100</v>
      </c>
      <c r="N382" s="41" t="s">
        <v>69</v>
      </c>
      <c r="O382" s="40" t="s">
        <v>30</v>
      </c>
      <c r="P382" s="43"/>
      <c r="Q382" s="43"/>
      <c r="R382" s="40" t="s">
        <v>32</v>
      </c>
      <c r="S382" s="40" t="s">
        <v>59</v>
      </c>
      <c r="T382" s="44"/>
      <c r="U382" s="45"/>
      <c r="V382" s="45"/>
      <c r="W382" s="45">
        <v>55000</v>
      </c>
      <c r="X382" s="45">
        <v>324780</v>
      </c>
      <c r="Y382" s="55"/>
      <c r="Z382" s="6"/>
      <c r="AA382" s="6"/>
    </row>
    <row r="383" spans="1:27" s="20" customFormat="1" x14ac:dyDescent="0.25">
      <c r="A383" s="55" t="s">
        <v>63</v>
      </c>
      <c r="B383" s="40" t="s">
        <v>25</v>
      </c>
      <c r="C383" s="55" t="s">
        <v>64</v>
      </c>
      <c r="D383" s="40" t="s">
        <v>147</v>
      </c>
      <c r="E383" s="55" t="s">
        <v>65</v>
      </c>
      <c r="F383" s="55" t="s">
        <v>66</v>
      </c>
      <c r="G383" s="48" t="s">
        <v>337</v>
      </c>
      <c r="H383" s="55" t="s">
        <v>26</v>
      </c>
      <c r="I383" s="55" t="s">
        <v>39</v>
      </c>
      <c r="J383" s="55"/>
      <c r="K383" s="55" t="s">
        <v>67</v>
      </c>
      <c r="L383" s="55" t="s">
        <v>68</v>
      </c>
      <c r="M383" s="55">
        <v>7778852100</v>
      </c>
      <c r="N383" s="41" t="s">
        <v>69</v>
      </c>
      <c r="O383" s="40" t="s">
        <v>30</v>
      </c>
      <c r="P383" s="43"/>
      <c r="Q383" s="43"/>
      <c r="R383" s="40" t="s">
        <v>32</v>
      </c>
      <c r="S383" s="40" t="s">
        <v>60</v>
      </c>
      <c r="T383" s="44"/>
      <c r="U383" s="45"/>
      <c r="V383" s="45">
        <v>2599540</v>
      </c>
      <c r="W383" s="45">
        <v>2122570</v>
      </c>
      <c r="X383" s="45">
        <v>19500</v>
      </c>
      <c r="Y383" s="55"/>
      <c r="Z383" s="6"/>
      <c r="AA383" s="6"/>
    </row>
    <row r="384" spans="1:27" s="20" customFormat="1" x14ac:dyDescent="0.25">
      <c r="A384" s="55" t="s">
        <v>63</v>
      </c>
      <c r="B384" s="40" t="s">
        <v>25</v>
      </c>
      <c r="C384" s="55" t="s">
        <v>64</v>
      </c>
      <c r="D384" s="40" t="s">
        <v>147</v>
      </c>
      <c r="E384" s="55" t="s">
        <v>65</v>
      </c>
      <c r="F384" s="55" t="s">
        <v>66</v>
      </c>
      <c r="G384" s="48" t="s">
        <v>337</v>
      </c>
      <c r="H384" s="55" t="s">
        <v>26</v>
      </c>
      <c r="I384" s="55" t="s">
        <v>39</v>
      </c>
      <c r="J384" s="55"/>
      <c r="K384" s="55" t="s">
        <v>67</v>
      </c>
      <c r="L384" s="55" t="s">
        <v>68</v>
      </c>
      <c r="M384" s="55">
        <v>7778852100</v>
      </c>
      <c r="N384" s="41" t="s">
        <v>69</v>
      </c>
      <c r="O384" s="40" t="s">
        <v>30</v>
      </c>
      <c r="P384" s="43"/>
      <c r="Q384" s="43"/>
      <c r="R384" s="40" t="s">
        <v>32</v>
      </c>
      <c r="S384" s="40" t="s">
        <v>61</v>
      </c>
      <c r="T384" s="44"/>
      <c r="U384" s="45">
        <v>18000</v>
      </c>
      <c r="V384" s="45">
        <v>994345</v>
      </c>
      <c r="W384" s="45">
        <v>590027</v>
      </c>
      <c r="X384" s="45">
        <v>54000</v>
      </c>
      <c r="Y384" s="55"/>
      <c r="Z384" s="6"/>
      <c r="AA384" s="6"/>
    </row>
    <row r="385" spans="1:27" s="20" customFormat="1" x14ac:dyDescent="0.25">
      <c r="A385" s="55" t="s">
        <v>63</v>
      </c>
      <c r="B385" s="40" t="s">
        <v>25</v>
      </c>
      <c r="C385" s="55" t="s">
        <v>64</v>
      </c>
      <c r="D385" s="40" t="s">
        <v>147</v>
      </c>
      <c r="E385" s="55" t="s">
        <v>65</v>
      </c>
      <c r="F385" s="55" t="s">
        <v>66</v>
      </c>
      <c r="G385" s="48" t="s">
        <v>337</v>
      </c>
      <c r="H385" s="55" t="s">
        <v>26</v>
      </c>
      <c r="I385" s="55" t="s">
        <v>39</v>
      </c>
      <c r="J385" s="55"/>
      <c r="K385" s="55" t="s">
        <v>67</v>
      </c>
      <c r="L385" s="55" t="s">
        <v>68</v>
      </c>
      <c r="M385" s="55">
        <v>7778852100</v>
      </c>
      <c r="N385" s="41" t="s">
        <v>69</v>
      </c>
      <c r="O385" s="40" t="s">
        <v>30</v>
      </c>
      <c r="P385" s="43" t="s">
        <v>33</v>
      </c>
      <c r="Q385" s="43"/>
      <c r="R385" s="40" t="s">
        <v>31</v>
      </c>
      <c r="S385" s="40" t="s">
        <v>81</v>
      </c>
      <c r="T385" s="44"/>
      <c r="U385" s="45"/>
      <c r="V385" s="45">
        <v>84975</v>
      </c>
      <c r="W385" s="45">
        <v>49475</v>
      </c>
      <c r="X385" s="45">
        <v>32800</v>
      </c>
      <c r="Y385" s="55"/>
      <c r="Z385" s="6"/>
      <c r="AA385" s="6"/>
    </row>
    <row r="386" spans="1:27" s="20" customFormat="1" x14ac:dyDescent="0.25">
      <c r="A386" s="55" t="s">
        <v>35</v>
      </c>
      <c r="B386" s="40" t="s">
        <v>25</v>
      </c>
      <c r="C386" s="55" t="s">
        <v>36</v>
      </c>
      <c r="D386" s="40" t="s">
        <v>147</v>
      </c>
      <c r="E386" s="55" t="s">
        <v>37</v>
      </c>
      <c r="F386" s="55" t="s">
        <v>38</v>
      </c>
      <c r="G386" s="48" t="s">
        <v>337</v>
      </c>
      <c r="H386" s="55" t="s">
        <v>26</v>
      </c>
      <c r="I386" s="55" t="s">
        <v>39</v>
      </c>
      <c r="J386" s="55"/>
      <c r="K386" s="55" t="s">
        <v>40</v>
      </c>
      <c r="L386" s="55" t="s">
        <v>27</v>
      </c>
      <c r="M386" s="55">
        <v>775663797</v>
      </c>
      <c r="N386" s="41" t="s">
        <v>41</v>
      </c>
      <c r="O386" s="40" t="s">
        <v>28</v>
      </c>
      <c r="P386" s="43" t="s">
        <v>42</v>
      </c>
      <c r="Q386" s="43"/>
      <c r="R386" s="40"/>
      <c r="S386" s="40"/>
      <c r="T386" s="44"/>
      <c r="U386" s="45">
        <v>10254740</v>
      </c>
      <c r="V386" s="45">
        <v>5870150</v>
      </c>
      <c r="W386" s="45">
        <v>8822800</v>
      </c>
      <c r="X386" s="45">
        <v>7711600</v>
      </c>
      <c r="Y386" s="55"/>
      <c r="Z386" s="6"/>
      <c r="AA386" s="6"/>
    </row>
    <row r="387" spans="1:27" s="20" customFormat="1" x14ac:dyDescent="0.25">
      <c r="A387" s="55" t="s">
        <v>35</v>
      </c>
      <c r="B387" s="40" t="s">
        <v>25</v>
      </c>
      <c r="C387" s="55" t="s">
        <v>36</v>
      </c>
      <c r="D387" s="40" t="s">
        <v>147</v>
      </c>
      <c r="E387" s="55" t="s">
        <v>37</v>
      </c>
      <c r="F387" s="55" t="s">
        <v>38</v>
      </c>
      <c r="G387" s="48" t="s">
        <v>337</v>
      </c>
      <c r="H387" s="55" t="s">
        <v>26</v>
      </c>
      <c r="I387" s="55" t="s">
        <v>39</v>
      </c>
      <c r="J387" s="55"/>
      <c r="K387" s="55" t="s">
        <v>40</v>
      </c>
      <c r="L387" s="55" t="s">
        <v>27</v>
      </c>
      <c r="M387" s="55">
        <v>775663797</v>
      </c>
      <c r="N387" s="41" t="s">
        <v>41</v>
      </c>
      <c r="O387" s="40" t="s">
        <v>28</v>
      </c>
      <c r="P387" s="43" t="s">
        <v>29</v>
      </c>
      <c r="Q387" s="43"/>
      <c r="R387" s="40"/>
      <c r="S387" s="40"/>
      <c r="T387" s="40"/>
      <c r="U387" s="59">
        <v>300000</v>
      </c>
      <c r="V387" s="59">
        <v>300000</v>
      </c>
      <c r="W387" s="59">
        <v>20358963</v>
      </c>
      <c r="X387" s="59">
        <v>10300000</v>
      </c>
      <c r="Y387" s="55" t="s">
        <v>74</v>
      </c>
      <c r="Z387" s="6"/>
      <c r="AA387" s="6"/>
    </row>
    <row r="388" spans="1:27" s="20" customFormat="1" x14ac:dyDescent="0.25">
      <c r="A388" s="55" t="s">
        <v>35</v>
      </c>
      <c r="B388" s="40" t="s">
        <v>25</v>
      </c>
      <c r="C388" s="55" t="s">
        <v>36</v>
      </c>
      <c r="D388" s="40" t="s">
        <v>147</v>
      </c>
      <c r="E388" s="55" t="s">
        <v>37</v>
      </c>
      <c r="F388" s="55" t="s">
        <v>38</v>
      </c>
      <c r="G388" s="48" t="s">
        <v>337</v>
      </c>
      <c r="H388" s="55" t="s">
        <v>26</v>
      </c>
      <c r="I388" s="55" t="s">
        <v>39</v>
      </c>
      <c r="J388" s="55"/>
      <c r="K388" s="55" t="s">
        <v>40</v>
      </c>
      <c r="L388" s="55" t="s">
        <v>27</v>
      </c>
      <c r="M388" s="55">
        <v>775663797</v>
      </c>
      <c r="N388" s="41" t="s">
        <v>41</v>
      </c>
      <c r="O388" s="40" t="s">
        <v>28</v>
      </c>
      <c r="P388" s="43" t="s">
        <v>44</v>
      </c>
      <c r="Q388" s="43"/>
      <c r="R388" s="40"/>
      <c r="S388" s="40"/>
      <c r="T388" s="40"/>
      <c r="U388" s="59"/>
      <c r="V388" s="59">
        <v>560000</v>
      </c>
      <c r="W388" s="59"/>
      <c r="X388" s="59"/>
      <c r="Y388" s="55"/>
      <c r="Z388" s="6"/>
      <c r="AA388" s="6"/>
    </row>
    <row r="389" spans="1:27" s="20" customFormat="1" x14ac:dyDescent="0.25">
      <c r="A389" s="55" t="s">
        <v>35</v>
      </c>
      <c r="B389" s="40" t="s">
        <v>25</v>
      </c>
      <c r="C389" s="55" t="s">
        <v>36</v>
      </c>
      <c r="D389" s="40" t="s">
        <v>147</v>
      </c>
      <c r="E389" s="55" t="s">
        <v>37</v>
      </c>
      <c r="F389" s="55" t="s">
        <v>38</v>
      </c>
      <c r="G389" s="48" t="s">
        <v>337</v>
      </c>
      <c r="H389" s="55" t="s">
        <v>26</v>
      </c>
      <c r="I389" s="55" t="s">
        <v>39</v>
      </c>
      <c r="J389" s="55"/>
      <c r="K389" s="55" t="s">
        <v>40</v>
      </c>
      <c r="L389" s="55" t="s">
        <v>27</v>
      </c>
      <c r="M389" s="55">
        <v>775663797</v>
      </c>
      <c r="N389" s="41" t="s">
        <v>41</v>
      </c>
      <c r="O389" s="40" t="s">
        <v>28</v>
      </c>
      <c r="P389" s="43" t="s">
        <v>45</v>
      </c>
      <c r="Q389" s="43"/>
      <c r="R389" s="40"/>
      <c r="S389" s="40"/>
      <c r="T389" s="40"/>
      <c r="U389" s="59"/>
      <c r="V389" s="59"/>
      <c r="W389" s="59"/>
      <c r="X389" s="59">
        <v>90000</v>
      </c>
      <c r="Y389" s="55"/>
      <c r="Z389" s="6"/>
      <c r="AA389" s="6"/>
    </row>
    <row r="390" spans="1:27" s="20" customFormat="1" x14ac:dyDescent="0.25">
      <c r="A390" s="55" t="s">
        <v>35</v>
      </c>
      <c r="B390" s="40" t="s">
        <v>25</v>
      </c>
      <c r="C390" s="55" t="s">
        <v>36</v>
      </c>
      <c r="D390" s="40" t="s">
        <v>147</v>
      </c>
      <c r="E390" s="55" t="s">
        <v>37</v>
      </c>
      <c r="F390" s="55" t="s">
        <v>38</v>
      </c>
      <c r="G390" s="48" t="s">
        <v>337</v>
      </c>
      <c r="H390" s="55" t="s">
        <v>26</v>
      </c>
      <c r="I390" s="55" t="s">
        <v>39</v>
      </c>
      <c r="J390" s="55"/>
      <c r="K390" s="55" t="s">
        <v>40</v>
      </c>
      <c r="L390" s="55" t="s">
        <v>27</v>
      </c>
      <c r="M390" s="55">
        <v>775663797</v>
      </c>
      <c r="N390" s="41" t="s">
        <v>41</v>
      </c>
      <c r="O390" s="40" t="s">
        <v>28</v>
      </c>
      <c r="P390" s="43" t="s">
        <v>42</v>
      </c>
      <c r="Q390" s="43"/>
      <c r="R390" s="40"/>
      <c r="S390" s="40"/>
      <c r="T390" s="40" t="s">
        <v>43</v>
      </c>
      <c r="U390" s="59">
        <v>10045390</v>
      </c>
      <c r="V390" s="59">
        <v>5859450</v>
      </c>
      <c r="W390" s="59">
        <v>8191100</v>
      </c>
      <c r="X390" s="59">
        <v>7114400</v>
      </c>
      <c r="Y390" s="55"/>
      <c r="Z390" s="6"/>
      <c r="AA390" s="6"/>
    </row>
    <row r="391" spans="1:27" s="20" customFormat="1" x14ac:dyDescent="0.25">
      <c r="A391" s="55" t="s">
        <v>35</v>
      </c>
      <c r="B391" s="40" t="s">
        <v>25</v>
      </c>
      <c r="C391" s="55" t="s">
        <v>36</v>
      </c>
      <c r="D391" s="40" t="s">
        <v>147</v>
      </c>
      <c r="E391" s="55" t="s">
        <v>37</v>
      </c>
      <c r="F391" s="55" t="s">
        <v>38</v>
      </c>
      <c r="G391" s="48" t="s">
        <v>337</v>
      </c>
      <c r="H391" s="55" t="s">
        <v>26</v>
      </c>
      <c r="I391" s="55" t="s">
        <v>39</v>
      </c>
      <c r="J391" s="55"/>
      <c r="K391" s="55" t="s">
        <v>40</v>
      </c>
      <c r="L391" s="55" t="s">
        <v>27</v>
      </c>
      <c r="M391" s="55">
        <v>775663797</v>
      </c>
      <c r="N391" s="41" t="s">
        <v>41</v>
      </c>
      <c r="O391" s="40" t="s">
        <v>28</v>
      </c>
      <c r="P391" s="43" t="s">
        <v>42</v>
      </c>
      <c r="Q391" s="43"/>
      <c r="R391" s="40"/>
      <c r="S391" s="40"/>
      <c r="T391" s="40" t="s">
        <v>47</v>
      </c>
      <c r="U391" s="59">
        <v>179350</v>
      </c>
      <c r="V391" s="59">
        <v>10700</v>
      </c>
      <c r="W391" s="59">
        <v>247300</v>
      </c>
      <c r="X391" s="59">
        <v>177200</v>
      </c>
      <c r="Y391" s="55"/>
      <c r="Z391" s="6"/>
      <c r="AA391" s="6"/>
    </row>
    <row r="392" spans="1:27" s="20" customFormat="1" x14ac:dyDescent="0.25">
      <c r="A392" s="55" t="s">
        <v>35</v>
      </c>
      <c r="B392" s="40" t="s">
        <v>25</v>
      </c>
      <c r="C392" s="55" t="s">
        <v>36</v>
      </c>
      <c r="D392" s="40" t="s">
        <v>147</v>
      </c>
      <c r="E392" s="55" t="s">
        <v>37</v>
      </c>
      <c r="F392" s="55" t="s">
        <v>38</v>
      </c>
      <c r="G392" s="48" t="s">
        <v>337</v>
      </c>
      <c r="H392" s="55" t="s">
        <v>26</v>
      </c>
      <c r="I392" s="55" t="s">
        <v>39</v>
      </c>
      <c r="J392" s="55"/>
      <c r="K392" s="55" t="s">
        <v>40</v>
      </c>
      <c r="L392" s="55" t="s">
        <v>27</v>
      </c>
      <c r="M392" s="55">
        <v>775663797</v>
      </c>
      <c r="N392" s="41" t="s">
        <v>41</v>
      </c>
      <c r="O392" s="40" t="s">
        <v>28</v>
      </c>
      <c r="P392" s="43" t="s">
        <v>42</v>
      </c>
      <c r="Q392" s="43"/>
      <c r="R392" s="40"/>
      <c r="S392" s="40"/>
      <c r="T392" s="40" t="s">
        <v>48</v>
      </c>
      <c r="U392" s="59">
        <v>30000</v>
      </c>
      <c r="V392" s="59"/>
      <c r="W392" s="59">
        <v>384400</v>
      </c>
      <c r="X392" s="59">
        <v>420000</v>
      </c>
      <c r="Y392" s="55"/>
      <c r="Z392" s="6"/>
      <c r="AA392" s="6"/>
    </row>
    <row r="393" spans="1:27" s="20" customFormat="1" x14ac:dyDescent="0.25">
      <c r="A393" s="55" t="s">
        <v>35</v>
      </c>
      <c r="B393" s="40" t="s">
        <v>25</v>
      </c>
      <c r="C393" s="55" t="s">
        <v>36</v>
      </c>
      <c r="D393" s="40" t="s">
        <v>147</v>
      </c>
      <c r="E393" s="55" t="s">
        <v>37</v>
      </c>
      <c r="F393" s="55" t="s">
        <v>38</v>
      </c>
      <c r="G393" s="48" t="s">
        <v>337</v>
      </c>
      <c r="H393" s="55" t="s">
        <v>26</v>
      </c>
      <c r="I393" s="55" t="s">
        <v>39</v>
      </c>
      <c r="J393" s="55"/>
      <c r="K393" s="55" t="s">
        <v>40</v>
      </c>
      <c r="L393" s="55" t="s">
        <v>27</v>
      </c>
      <c r="M393" s="55">
        <v>775663797</v>
      </c>
      <c r="N393" s="41" t="s">
        <v>41</v>
      </c>
      <c r="O393" s="40" t="s">
        <v>30</v>
      </c>
      <c r="P393" s="43"/>
      <c r="Q393" s="43"/>
      <c r="R393" s="40" t="s">
        <v>31</v>
      </c>
      <c r="S393" s="66" t="s">
        <v>49</v>
      </c>
      <c r="T393" s="66"/>
      <c r="U393" s="59"/>
      <c r="V393" s="45">
        <v>1928120</v>
      </c>
      <c r="W393" s="45">
        <v>3322566</v>
      </c>
      <c r="X393" s="45">
        <v>2139579</v>
      </c>
      <c r="Y393" s="55"/>
      <c r="Z393" s="6"/>
      <c r="AA393" s="6"/>
    </row>
    <row r="394" spans="1:27" s="20" customFormat="1" x14ac:dyDescent="0.25">
      <c r="A394" s="55" t="s">
        <v>35</v>
      </c>
      <c r="B394" s="40" t="s">
        <v>25</v>
      </c>
      <c r="C394" s="55" t="s">
        <v>36</v>
      </c>
      <c r="D394" s="40" t="s">
        <v>147</v>
      </c>
      <c r="E394" s="55" t="s">
        <v>37</v>
      </c>
      <c r="F394" s="55" t="s">
        <v>38</v>
      </c>
      <c r="G394" s="48" t="s">
        <v>337</v>
      </c>
      <c r="H394" s="55" t="s">
        <v>26</v>
      </c>
      <c r="I394" s="55" t="s">
        <v>39</v>
      </c>
      <c r="J394" s="55"/>
      <c r="K394" s="55" t="s">
        <v>40</v>
      </c>
      <c r="L394" s="55" t="s">
        <v>27</v>
      </c>
      <c r="M394" s="55">
        <v>775663797</v>
      </c>
      <c r="N394" s="41" t="s">
        <v>41</v>
      </c>
      <c r="O394" s="40" t="s">
        <v>30</v>
      </c>
      <c r="P394" s="43"/>
      <c r="Q394" s="43"/>
      <c r="R394" s="40" t="s">
        <v>31</v>
      </c>
      <c r="S394" s="66" t="s">
        <v>50</v>
      </c>
      <c r="T394" s="66"/>
      <c r="U394" s="59"/>
      <c r="V394" s="45"/>
      <c r="W394" s="45"/>
      <c r="X394" s="45">
        <v>68600</v>
      </c>
      <c r="Y394" s="55"/>
      <c r="Z394" s="6"/>
      <c r="AA394" s="6"/>
    </row>
    <row r="395" spans="1:27" s="20" customFormat="1" x14ac:dyDescent="0.25">
      <c r="A395" s="55" t="s">
        <v>35</v>
      </c>
      <c r="B395" s="40" t="s">
        <v>25</v>
      </c>
      <c r="C395" s="55" t="s">
        <v>36</v>
      </c>
      <c r="D395" s="40" t="s">
        <v>147</v>
      </c>
      <c r="E395" s="55" t="s">
        <v>37</v>
      </c>
      <c r="F395" s="55" t="s">
        <v>38</v>
      </c>
      <c r="G395" s="48" t="s">
        <v>337</v>
      </c>
      <c r="H395" s="55" t="s">
        <v>26</v>
      </c>
      <c r="I395" s="55" t="s">
        <v>39</v>
      </c>
      <c r="J395" s="55"/>
      <c r="K395" s="55" t="s">
        <v>40</v>
      </c>
      <c r="L395" s="55" t="s">
        <v>27</v>
      </c>
      <c r="M395" s="55">
        <v>775663797</v>
      </c>
      <c r="N395" s="41" t="s">
        <v>41</v>
      </c>
      <c r="O395" s="40" t="s">
        <v>30</v>
      </c>
      <c r="P395" s="43"/>
      <c r="Q395" s="43"/>
      <c r="R395" s="40" t="s">
        <v>31</v>
      </c>
      <c r="S395" s="66" t="s">
        <v>51</v>
      </c>
      <c r="T395" s="66"/>
      <c r="U395" s="59"/>
      <c r="V395" s="45">
        <v>23000</v>
      </c>
      <c r="W395" s="45"/>
      <c r="X395" s="45"/>
      <c r="Y395" s="55"/>
      <c r="Z395" s="6"/>
      <c r="AA395" s="6"/>
    </row>
    <row r="396" spans="1:27" s="20" customFormat="1" x14ac:dyDescent="0.25">
      <c r="A396" s="55" t="s">
        <v>35</v>
      </c>
      <c r="B396" s="40" t="s">
        <v>25</v>
      </c>
      <c r="C396" s="55" t="s">
        <v>36</v>
      </c>
      <c r="D396" s="40" t="s">
        <v>147</v>
      </c>
      <c r="E396" s="55" t="s">
        <v>37</v>
      </c>
      <c r="F396" s="55" t="s">
        <v>38</v>
      </c>
      <c r="G396" s="48" t="s">
        <v>337</v>
      </c>
      <c r="H396" s="55" t="s">
        <v>26</v>
      </c>
      <c r="I396" s="55" t="s">
        <v>39</v>
      </c>
      <c r="J396" s="55"/>
      <c r="K396" s="55" t="s">
        <v>40</v>
      </c>
      <c r="L396" s="55" t="s">
        <v>27</v>
      </c>
      <c r="M396" s="55">
        <v>775663797</v>
      </c>
      <c r="N396" s="41" t="s">
        <v>41</v>
      </c>
      <c r="O396" s="40" t="s">
        <v>30</v>
      </c>
      <c r="P396" s="43"/>
      <c r="Q396" s="43"/>
      <c r="R396" s="40" t="s">
        <v>31</v>
      </c>
      <c r="S396" s="66" t="s">
        <v>34</v>
      </c>
      <c r="T396" s="66"/>
      <c r="U396" s="59"/>
      <c r="V396" s="45"/>
      <c r="W396" s="45"/>
      <c r="X396" s="45">
        <v>60756</v>
      </c>
      <c r="Y396" s="55"/>
      <c r="Z396" s="6"/>
      <c r="AA396" s="6"/>
    </row>
    <row r="397" spans="1:27" s="20" customFormat="1" x14ac:dyDescent="0.25">
      <c r="A397" s="55" t="s">
        <v>35</v>
      </c>
      <c r="B397" s="40" t="s">
        <v>25</v>
      </c>
      <c r="C397" s="55" t="s">
        <v>36</v>
      </c>
      <c r="D397" s="40" t="s">
        <v>147</v>
      </c>
      <c r="E397" s="55" t="s">
        <v>37</v>
      </c>
      <c r="F397" s="55" t="s">
        <v>38</v>
      </c>
      <c r="G397" s="48" t="s">
        <v>337</v>
      </c>
      <c r="H397" s="55" t="s">
        <v>26</v>
      </c>
      <c r="I397" s="55" t="s">
        <v>39</v>
      </c>
      <c r="J397" s="55"/>
      <c r="K397" s="55" t="s">
        <v>40</v>
      </c>
      <c r="L397" s="55" t="s">
        <v>27</v>
      </c>
      <c r="M397" s="55">
        <v>775663797</v>
      </c>
      <c r="N397" s="41" t="s">
        <v>41</v>
      </c>
      <c r="O397" s="40" t="s">
        <v>30</v>
      </c>
      <c r="P397" s="43"/>
      <c r="Q397" s="43"/>
      <c r="R397" s="40" t="s">
        <v>31</v>
      </c>
      <c r="S397" s="66" t="s">
        <v>52</v>
      </c>
      <c r="T397" s="66"/>
      <c r="U397" s="59"/>
      <c r="V397" s="45">
        <v>20000</v>
      </c>
      <c r="W397" s="45"/>
      <c r="X397" s="45">
        <v>68235</v>
      </c>
      <c r="Y397" s="55"/>
      <c r="Z397" s="6"/>
      <c r="AA397" s="6"/>
    </row>
    <row r="398" spans="1:27" s="20" customFormat="1" x14ac:dyDescent="0.25">
      <c r="A398" s="55" t="s">
        <v>35</v>
      </c>
      <c r="B398" s="40" t="s">
        <v>25</v>
      </c>
      <c r="C398" s="55" t="s">
        <v>36</v>
      </c>
      <c r="D398" s="40" t="s">
        <v>147</v>
      </c>
      <c r="E398" s="55" t="s">
        <v>37</v>
      </c>
      <c r="F398" s="55" t="s">
        <v>38</v>
      </c>
      <c r="G398" s="48" t="s">
        <v>337</v>
      </c>
      <c r="H398" s="55" t="s">
        <v>26</v>
      </c>
      <c r="I398" s="55" t="s">
        <v>39</v>
      </c>
      <c r="J398" s="55"/>
      <c r="K398" s="55" t="s">
        <v>40</v>
      </c>
      <c r="L398" s="55" t="s">
        <v>27</v>
      </c>
      <c r="M398" s="55">
        <v>775663797</v>
      </c>
      <c r="N398" s="41" t="s">
        <v>41</v>
      </c>
      <c r="O398" s="40" t="s">
        <v>30</v>
      </c>
      <c r="P398" s="43"/>
      <c r="Q398" s="43"/>
      <c r="R398" s="40" t="s">
        <v>31</v>
      </c>
      <c r="S398" s="66" t="s">
        <v>53</v>
      </c>
      <c r="T398" s="66"/>
      <c r="U398" s="59"/>
      <c r="V398" s="45">
        <v>261110</v>
      </c>
      <c r="W398" s="45"/>
      <c r="X398" s="45">
        <v>119950</v>
      </c>
      <c r="Y398" s="55"/>
      <c r="Z398" s="6"/>
      <c r="AA398" s="6"/>
    </row>
    <row r="399" spans="1:27" s="20" customFormat="1" x14ac:dyDescent="0.25">
      <c r="A399" s="55" t="s">
        <v>35</v>
      </c>
      <c r="B399" s="40" t="s">
        <v>25</v>
      </c>
      <c r="C399" s="55" t="s">
        <v>36</v>
      </c>
      <c r="D399" s="40" t="s">
        <v>147</v>
      </c>
      <c r="E399" s="55" t="s">
        <v>37</v>
      </c>
      <c r="F399" s="55" t="s">
        <v>38</v>
      </c>
      <c r="G399" s="48" t="s">
        <v>337</v>
      </c>
      <c r="H399" s="55" t="s">
        <v>26</v>
      </c>
      <c r="I399" s="55" t="s">
        <v>39</v>
      </c>
      <c r="J399" s="55"/>
      <c r="K399" s="55" t="s">
        <v>40</v>
      </c>
      <c r="L399" s="55" t="s">
        <v>27</v>
      </c>
      <c r="M399" s="55">
        <v>775663797</v>
      </c>
      <c r="N399" s="41" t="s">
        <v>41</v>
      </c>
      <c r="O399" s="40" t="s">
        <v>30</v>
      </c>
      <c r="P399" s="43"/>
      <c r="Q399" s="43"/>
      <c r="R399" s="40" t="s">
        <v>31</v>
      </c>
      <c r="S399" s="66" t="s">
        <v>54</v>
      </c>
      <c r="T399" s="66"/>
      <c r="U399" s="59"/>
      <c r="V399" s="45"/>
      <c r="W399" s="45"/>
      <c r="X399" s="45"/>
      <c r="Y399" s="55"/>
      <c r="Z399" s="6"/>
      <c r="AA399" s="6"/>
    </row>
    <row r="400" spans="1:27" s="20" customFormat="1" x14ac:dyDescent="0.25">
      <c r="A400" s="55" t="s">
        <v>35</v>
      </c>
      <c r="B400" s="40" t="s">
        <v>25</v>
      </c>
      <c r="C400" s="55" t="s">
        <v>36</v>
      </c>
      <c r="D400" s="40" t="s">
        <v>147</v>
      </c>
      <c r="E400" s="55" t="s">
        <v>37</v>
      </c>
      <c r="F400" s="55" t="s">
        <v>38</v>
      </c>
      <c r="G400" s="48" t="s">
        <v>337</v>
      </c>
      <c r="H400" s="55" t="s">
        <v>26</v>
      </c>
      <c r="I400" s="55" t="s">
        <v>39</v>
      </c>
      <c r="J400" s="55"/>
      <c r="K400" s="55" t="s">
        <v>40</v>
      </c>
      <c r="L400" s="55" t="s">
        <v>27</v>
      </c>
      <c r="M400" s="55">
        <v>775663797</v>
      </c>
      <c r="N400" s="41" t="s">
        <v>41</v>
      </c>
      <c r="O400" s="40" t="s">
        <v>30</v>
      </c>
      <c r="P400" s="43"/>
      <c r="Q400" s="43"/>
      <c r="R400" s="40" t="s">
        <v>62</v>
      </c>
      <c r="S400" s="66"/>
      <c r="T400" s="66"/>
      <c r="U400" s="59">
        <v>74000</v>
      </c>
      <c r="V400" s="45"/>
      <c r="W400" s="45"/>
      <c r="X400" s="45">
        <v>72000</v>
      </c>
      <c r="Y400" s="55"/>
      <c r="Z400" s="6"/>
      <c r="AA400" s="6"/>
    </row>
    <row r="401" spans="1:27" s="20" customFormat="1" x14ac:dyDescent="0.25">
      <c r="A401" s="55" t="s">
        <v>35</v>
      </c>
      <c r="B401" s="40" t="s">
        <v>25</v>
      </c>
      <c r="C401" s="55" t="s">
        <v>36</v>
      </c>
      <c r="D401" s="40" t="s">
        <v>147</v>
      </c>
      <c r="E401" s="55" t="s">
        <v>37</v>
      </c>
      <c r="F401" s="55" t="s">
        <v>38</v>
      </c>
      <c r="G401" s="48" t="s">
        <v>337</v>
      </c>
      <c r="H401" s="55" t="s">
        <v>26</v>
      </c>
      <c r="I401" s="55" t="s">
        <v>39</v>
      </c>
      <c r="J401" s="55"/>
      <c r="K401" s="55" t="s">
        <v>40</v>
      </c>
      <c r="L401" s="55" t="s">
        <v>27</v>
      </c>
      <c r="M401" s="55">
        <v>775663797</v>
      </c>
      <c r="N401" s="41" t="s">
        <v>41</v>
      </c>
      <c r="O401" s="40" t="s">
        <v>30</v>
      </c>
      <c r="P401" s="43"/>
      <c r="Q401" s="43"/>
      <c r="R401" s="40" t="s">
        <v>31</v>
      </c>
      <c r="S401" s="66" t="s">
        <v>55</v>
      </c>
      <c r="T401" s="66"/>
      <c r="U401" s="59"/>
      <c r="V401" s="45">
        <v>50000</v>
      </c>
      <c r="W401" s="45">
        <v>50000</v>
      </c>
      <c r="X401" s="45">
        <v>50000</v>
      </c>
      <c r="Y401" s="55"/>
      <c r="Z401" s="6"/>
      <c r="AA401" s="6"/>
    </row>
    <row r="402" spans="1:27" s="20" customFormat="1" x14ac:dyDescent="0.25">
      <c r="A402" s="55" t="s">
        <v>35</v>
      </c>
      <c r="B402" s="40" t="s">
        <v>25</v>
      </c>
      <c r="C402" s="55" t="s">
        <v>36</v>
      </c>
      <c r="D402" s="40" t="s">
        <v>147</v>
      </c>
      <c r="E402" s="55" t="s">
        <v>37</v>
      </c>
      <c r="F402" s="55" t="s">
        <v>38</v>
      </c>
      <c r="G402" s="48" t="s">
        <v>337</v>
      </c>
      <c r="H402" s="55" t="s">
        <v>26</v>
      </c>
      <c r="I402" s="55" t="s">
        <v>39</v>
      </c>
      <c r="J402" s="55"/>
      <c r="K402" s="55" t="s">
        <v>40</v>
      </c>
      <c r="L402" s="55" t="s">
        <v>27</v>
      </c>
      <c r="M402" s="55">
        <v>775663797</v>
      </c>
      <c r="N402" s="41" t="s">
        <v>41</v>
      </c>
      <c r="O402" s="40" t="s">
        <v>30</v>
      </c>
      <c r="P402" s="43"/>
      <c r="Q402" s="43"/>
      <c r="R402" s="40" t="s">
        <v>31</v>
      </c>
      <c r="S402" s="66" t="s">
        <v>56</v>
      </c>
      <c r="T402" s="66"/>
      <c r="U402" s="59"/>
      <c r="V402" s="45"/>
      <c r="W402" s="45">
        <v>436862</v>
      </c>
      <c r="X402" s="45">
        <v>193614</v>
      </c>
      <c r="Y402" s="55"/>
      <c r="Z402" s="6"/>
      <c r="AA402" s="6"/>
    </row>
    <row r="403" spans="1:27" s="20" customFormat="1" x14ac:dyDescent="0.25">
      <c r="A403" s="55" t="s">
        <v>35</v>
      </c>
      <c r="B403" s="40" t="s">
        <v>25</v>
      </c>
      <c r="C403" s="55" t="s">
        <v>36</v>
      </c>
      <c r="D403" s="40" t="s">
        <v>147</v>
      </c>
      <c r="E403" s="55" t="s">
        <v>37</v>
      </c>
      <c r="F403" s="55" t="s">
        <v>38</v>
      </c>
      <c r="G403" s="48" t="s">
        <v>337</v>
      </c>
      <c r="H403" s="55" t="s">
        <v>26</v>
      </c>
      <c r="I403" s="55" t="s">
        <v>39</v>
      </c>
      <c r="J403" s="55"/>
      <c r="K403" s="55" t="s">
        <v>40</v>
      </c>
      <c r="L403" s="55" t="s">
        <v>27</v>
      </c>
      <c r="M403" s="55">
        <v>775663797</v>
      </c>
      <c r="N403" s="41" t="s">
        <v>41</v>
      </c>
      <c r="O403" s="40" t="s">
        <v>30</v>
      </c>
      <c r="P403" s="43"/>
      <c r="Q403" s="43"/>
      <c r="R403" s="40" t="s">
        <v>31</v>
      </c>
      <c r="S403" s="66" t="s">
        <v>57</v>
      </c>
      <c r="T403" s="66"/>
      <c r="U403" s="59"/>
      <c r="V403" s="45">
        <v>2952000</v>
      </c>
      <c r="W403" s="45">
        <v>2779379</v>
      </c>
      <c r="X403" s="45">
        <v>2597185</v>
      </c>
      <c r="Y403" s="55"/>
      <c r="Z403" s="6"/>
      <c r="AA403" s="6"/>
    </row>
    <row r="404" spans="1:27" s="20" customFormat="1" x14ac:dyDescent="0.25">
      <c r="A404" s="55" t="s">
        <v>35</v>
      </c>
      <c r="B404" s="40" t="s">
        <v>25</v>
      </c>
      <c r="C404" s="55" t="s">
        <v>36</v>
      </c>
      <c r="D404" s="40" t="s">
        <v>147</v>
      </c>
      <c r="E404" s="55" t="s">
        <v>37</v>
      </c>
      <c r="F404" s="55" t="s">
        <v>38</v>
      </c>
      <c r="G404" s="48" t="s">
        <v>337</v>
      </c>
      <c r="H404" s="55" t="s">
        <v>26</v>
      </c>
      <c r="I404" s="55" t="s">
        <v>39</v>
      </c>
      <c r="J404" s="55"/>
      <c r="K404" s="55" t="s">
        <v>40</v>
      </c>
      <c r="L404" s="55" t="s">
        <v>27</v>
      </c>
      <c r="M404" s="55">
        <v>775663797</v>
      </c>
      <c r="N404" s="41" t="s">
        <v>41</v>
      </c>
      <c r="O404" s="40" t="s">
        <v>30</v>
      </c>
      <c r="P404" s="43"/>
      <c r="Q404" s="43"/>
      <c r="R404" s="40" t="s">
        <v>31</v>
      </c>
      <c r="S404" s="66" t="s">
        <v>58</v>
      </c>
      <c r="T404" s="66"/>
      <c r="U404" s="59"/>
      <c r="V404" s="45">
        <v>96500</v>
      </c>
      <c r="W404" s="45">
        <v>496250</v>
      </c>
      <c r="X404" s="45">
        <v>487450</v>
      </c>
      <c r="Y404" s="55"/>
      <c r="Z404" s="6"/>
      <c r="AA404" s="6"/>
    </row>
    <row r="405" spans="1:27" s="20" customFormat="1" x14ac:dyDescent="0.25">
      <c r="A405" s="55" t="s">
        <v>35</v>
      </c>
      <c r="B405" s="40" t="s">
        <v>25</v>
      </c>
      <c r="C405" s="55" t="s">
        <v>36</v>
      </c>
      <c r="D405" s="40" t="s">
        <v>147</v>
      </c>
      <c r="E405" s="55" t="s">
        <v>37</v>
      </c>
      <c r="F405" s="55" t="s">
        <v>38</v>
      </c>
      <c r="G405" s="48" t="s">
        <v>337</v>
      </c>
      <c r="H405" s="55" t="s">
        <v>26</v>
      </c>
      <c r="I405" s="55" t="s">
        <v>39</v>
      </c>
      <c r="J405" s="55"/>
      <c r="K405" s="55" t="s">
        <v>40</v>
      </c>
      <c r="L405" s="55" t="s">
        <v>27</v>
      </c>
      <c r="M405" s="55">
        <v>775663797</v>
      </c>
      <c r="N405" s="41" t="s">
        <v>41</v>
      </c>
      <c r="O405" s="40" t="s">
        <v>30</v>
      </c>
      <c r="P405" s="43"/>
      <c r="Q405" s="43"/>
      <c r="R405" s="40" t="s">
        <v>32</v>
      </c>
      <c r="S405" s="40" t="s">
        <v>59</v>
      </c>
      <c r="T405" s="44"/>
      <c r="U405" s="45">
        <v>625800</v>
      </c>
      <c r="V405" s="45">
        <v>892730</v>
      </c>
      <c r="W405" s="59">
        <v>173000</v>
      </c>
      <c r="X405" s="45"/>
      <c r="Y405" s="55"/>
      <c r="Z405" s="6"/>
      <c r="AA405" s="6"/>
    </row>
    <row r="406" spans="1:27" s="20" customFormat="1" x14ac:dyDescent="0.25">
      <c r="A406" s="55" t="s">
        <v>35</v>
      </c>
      <c r="B406" s="40" t="s">
        <v>25</v>
      </c>
      <c r="C406" s="55" t="s">
        <v>36</v>
      </c>
      <c r="D406" s="40" t="s">
        <v>147</v>
      </c>
      <c r="E406" s="55" t="s">
        <v>37</v>
      </c>
      <c r="F406" s="55" t="s">
        <v>38</v>
      </c>
      <c r="G406" s="48" t="s">
        <v>337</v>
      </c>
      <c r="H406" s="55" t="s">
        <v>26</v>
      </c>
      <c r="I406" s="55" t="s">
        <v>39</v>
      </c>
      <c r="J406" s="55"/>
      <c r="K406" s="55" t="s">
        <v>40</v>
      </c>
      <c r="L406" s="55" t="s">
        <v>27</v>
      </c>
      <c r="M406" s="55">
        <v>775663797</v>
      </c>
      <c r="N406" s="41" t="s">
        <v>41</v>
      </c>
      <c r="O406" s="40" t="s">
        <v>30</v>
      </c>
      <c r="P406" s="43"/>
      <c r="Q406" s="43"/>
      <c r="R406" s="40" t="s">
        <v>32</v>
      </c>
      <c r="S406" s="40" t="s">
        <v>60</v>
      </c>
      <c r="T406" s="44"/>
      <c r="U406" s="45"/>
      <c r="V406" s="45">
        <v>40000</v>
      </c>
      <c r="W406" s="45"/>
      <c r="X406" s="45">
        <v>809495</v>
      </c>
      <c r="Y406" s="55"/>
      <c r="Z406" s="6"/>
      <c r="AA406" s="6"/>
    </row>
    <row r="407" spans="1:27" s="20" customFormat="1" x14ac:dyDescent="0.25">
      <c r="A407" s="55" t="s">
        <v>35</v>
      </c>
      <c r="B407" s="40" t="s">
        <v>25</v>
      </c>
      <c r="C407" s="55" t="s">
        <v>36</v>
      </c>
      <c r="D407" s="40" t="s">
        <v>147</v>
      </c>
      <c r="E407" s="55" t="s">
        <v>37</v>
      </c>
      <c r="F407" s="55" t="s">
        <v>38</v>
      </c>
      <c r="G407" s="48" t="s">
        <v>337</v>
      </c>
      <c r="H407" s="55" t="s">
        <v>26</v>
      </c>
      <c r="I407" s="55" t="s">
        <v>39</v>
      </c>
      <c r="J407" s="55"/>
      <c r="K407" s="55" t="s">
        <v>40</v>
      </c>
      <c r="L407" s="55" t="s">
        <v>27</v>
      </c>
      <c r="M407" s="55">
        <v>775663797</v>
      </c>
      <c r="N407" s="41" t="s">
        <v>41</v>
      </c>
      <c r="O407" s="40" t="s">
        <v>30</v>
      </c>
      <c r="P407" s="43"/>
      <c r="Q407" s="43"/>
      <c r="R407" s="40" t="s">
        <v>32</v>
      </c>
      <c r="S407" s="40" t="s">
        <v>61</v>
      </c>
      <c r="T407" s="44"/>
      <c r="U407" s="45">
        <v>12000</v>
      </c>
      <c r="V407" s="45"/>
      <c r="W407" s="45">
        <v>105500</v>
      </c>
      <c r="X407" s="45">
        <v>145540</v>
      </c>
      <c r="Y407" s="55"/>
      <c r="Z407" s="6"/>
      <c r="AA407" s="6"/>
    </row>
    <row r="408" spans="1:27" s="20" customFormat="1" x14ac:dyDescent="0.25">
      <c r="A408" s="55" t="s">
        <v>352</v>
      </c>
      <c r="B408" s="40" t="s">
        <v>25</v>
      </c>
      <c r="C408" s="55" t="s">
        <v>353</v>
      </c>
      <c r="D408" s="40" t="s">
        <v>147</v>
      </c>
      <c r="E408" s="55" t="s">
        <v>147</v>
      </c>
      <c r="F408" s="55" t="s">
        <v>354</v>
      </c>
      <c r="G408" s="48" t="s">
        <v>337</v>
      </c>
      <c r="H408" s="55" t="s">
        <v>26</v>
      </c>
      <c r="I408" s="55" t="s">
        <v>355</v>
      </c>
      <c r="J408" s="55"/>
      <c r="K408" s="55" t="s">
        <v>356</v>
      </c>
      <c r="L408" s="55" t="s">
        <v>357</v>
      </c>
      <c r="M408" s="55">
        <v>779439508</v>
      </c>
      <c r="N408" s="41" t="s">
        <v>358</v>
      </c>
      <c r="O408" s="40" t="s">
        <v>28</v>
      </c>
      <c r="P408" s="43" t="s">
        <v>42</v>
      </c>
      <c r="Q408" s="43"/>
      <c r="R408" s="40"/>
      <c r="S408" s="40"/>
      <c r="T408" s="44"/>
      <c r="U408" s="45"/>
      <c r="V408" s="45">
        <v>23504165</v>
      </c>
      <c r="W408" s="45">
        <v>20022325</v>
      </c>
      <c r="X408" s="45">
        <v>15973475</v>
      </c>
      <c r="Y408" s="55"/>
      <c r="Z408" s="6"/>
      <c r="AA408" s="6"/>
    </row>
    <row r="409" spans="1:27" s="20" customFormat="1" x14ac:dyDescent="0.25">
      <c r="A409" s="55" t="s">
        <v>352</v>
      </c>
      <c r="B409" s="40" t="s">
        <v>25</v>
      </c>
      <c r="C409" s="55" t="s">
        <v>353</v>
      </c>
      <c r="D409" s="40" t="s">
        <v>147</v>
      </c>
      <c r="E409" s="55" t="s">
        <v>147</v>
      </c>
      <c r="F409" s="55" t="s">
        <v>354</v>
      </c>
      <c r="G409" s="48" t="s">
        <v>337</v>
      </c>
      <c r="H409" s="55" t="s">
        <v>26</v>
      </c>
      <c r="I409" s="55" t="s">
        <v>355</v>
      </c>
      <c r="J409" s="55"/>
      <c r="K409" s="55" t="s">
        <v>356</v>
      </c>
      <c r="L409" s="55" t="s">
        <v>357</v>
      </c>
      <c r="M409" s="55">
        <v>779439508</v>
      </c>
      <c r="N409" s="41" t="s">
        <v>358</v>
      </c>
      <c r="O409" s="40" t="s">
        <v>28</v>
      </c>
      <c r="P409" s="43" t="s">
        <v>342</v>
      </c>
      <c r="Q409" s="43"/>
      <c r="R409" s="40"/>
      <c r="S409" s="40"/>
      <c r="T409" s="44"/>
      <c r="U409" s="45"/>
      <c r="V409" s="45"/>
      <c r="W409" s="45">
        <v>250000</v>
      </c>
      <c r="X409" s="45"/>
      <c r="Y409" s="55"/>
      <c r="Z409" s="6"/>
      <c r="AA409" s="6"/>
    </row>
    <row r="410" spans="1:27" s="20" customFormat="1" x14ac:dyDescent="0.25">
      <c r="A410" s="55" t="s">
        <v>352</v>
      </c>
      <c r="B410" s="40" t="s">
        <v>25</v>
      </c>
      <c r="C410" s="55" t="s">
        <v>353</v>
      </c>
      <c r="D410" s="40" t="s">
        <v>147</v>
      </c>
      <c r="E410" s="55" t="s">
        <v>147</v>
      </c>
      <c r="F410" s="55" t="s">
        <v>354</v>
      </c>
      <c r="G410" s="48" t="s">
        <v>337</v>
      </c>
      <c r="H410" s="55" t="s">
        <v>26</v>
      </c>
      <c r="I410" s="55" t="s">
        <v>355</v>
      </c>
      <c r="J410" s="55"/>
      <c r="K410" s="55" t="s">
        <v>356</v>
      </c>
      <c r="L410" s="55" t="s">
        <v>357</v>
      </c>
      <c r="M410" s="55">
        <v>779439508</v>
      </c>
      <c r="N410" s="41" t="s">
        <v>358</v>
      </c>
      <c r="O410" s="40" t="s">
        <v>28</v>
      </c>
      <c r="P410" s="43" t="s">
        <v>72</v>
      </c>
      <c r="Q410" s="43" t="s">
        <v>317</v>
      </c>
      <c r="R410" s="40"/>
      <c r="S410" s="40"/>
      <c r="T410" s="44"/>
      <c r="U410" s="45"/>
      <c r="V410" s="45">
        <v>2682000</v>
      </c>
      <c r="W410" s="45"/>
      <c r="X410" s="45"/>
      <c r="Y410" s="55"/>
      <c r="Z410" s="6"/>
      <c r="AA410" s="6"/>
    </row>
    <row r="411" spans="1:27" s="20" customFormat="1" x14ac:dyDescent="0.25">
      <c r="A411" s="55" t="s">
        <v>352</v>
      </c>
      <c r="B411" s="40" t="s">
        <v>25</v>
      </c>
      <c r="C411" s="55" t="s">
        <v>353</v>
      </c>
      <c r="D411" s="40" t="s">
        <v>147</v>
      </c>
      <c r="E411" s="55" t="s">
        <v>147</v>
      </c>
      <c r="F411" s="55" t="s">
        <v>354</v>
      </c>
      <c r="G411" s="48" t="s">
        <v>337</v>
      </c>
      <c r="H411" s="55" t="s">
        <v>26</v>
      </c>
      <c r="I411" s="55" t="s">
        <v>355</v>
      </c>
      <c r="J411" s="55"/>
      <c r="K411" s="55" t="s">
        <v>356</v>
      </c>
      <c r="L411" s="55" t="s">
        <v>357</v>
      </c>
      <c r="M411" s="55">
        <v>779439508</v>
      </c>
      <c r="N411" s="41" t="s">
        <v>358</v>
      </c>
      <c r="O411" s="40" t="s">
        <v>28</v>
      </c>
      <c r="P411" s="43" t="s">
        <v>72</v>
      </c>
      <c r="Q411" s="43" t="s">
        <v>399</v>
      </c>
      <c r="R411" s="40"/>
      <c r="S411" s="40"/>
      <c r="T411" s="44"/>
      <c r="U411" s="45"/>
      <c r="V411" s="45">
        <v>6500000</v>
      </c>
      <c r="W411" s="45"/>
      <c r="X411" s="45"/>
      <c r="Y411" s="55"/>
      <c r="Z411" s="6"/>
      <c r="AA411" s="6"/>
    </row>
    <row r="412" spans="1:27" s="20" customFormat="1" x14ac:dyDescent="0.25">
      <c r="A412" s="55" t="s">
        <v>352</v>
      </c>
      <c r="B412" s="40" t="s">
        <v>25</v>
      </c>
      <c r="C412" s="55" t="s">
        <v>353</v>
      </c>
      <c r="D412" s="40" t="s">
        <v>147</v>
      </c>
      <c r="E412" s="55" t="s">
        <v>147</v>
      </c>
      <c r="F412" s="55" t="s">
        <v>354</v>
      </c>
      <c r="G412" s="48" t="s">
        <v>337</v>
      </c>
      <c r="H412" s="55" t="s">
        <v>26</v>
      </c>
      <c r="I412" s="55" t="s">
        <v>355</v>
      </c>
      <c r="J412" s="55"/>
      <c r="K412" s="55" t="s">
        <v>356</v>
      </c>
      <c r="L412" s="55" t="s">
        <v>357</v>
      </c>
      <c r="M412" s="55">
        <v>779439508</v>
      </c>
      <c r="N412" s="41" t="s">
        <v>358</v>
      </c>
      <c r="O412" s="40" t="s">
        <v>28</v>
      </c>
      <c r="P412" s="43" t="s">
        <v>42</v>
      </c>
      <c r="Q412" s="43"/>
      <c r="R412" s="40"/>
      <c r="S412" s="40"/>
      <c r="T412" s="44" t="s">
        <v>121</v>
      </c>
      <c r="U412" s="45"/>
      <c r="V412" s="45">
        <v>23504165</v>
      </c>
      <c r="W412" s="45">
        <v>20022325</v>
      </c>
      <c r="X412" s="45">
        <f>6746800+6907885</f>
        <v>13654685</v>
      </c>
      <c r="Y412" s="55"/>
      <c r="Z412" s="6"/>
      <c r="AA412" s="6"/>
    </row>
    <row r="413" spans="1:27" s="20" customFormat="1" x14ac:dyDescent="0.25">
      <c r="A413" s="55" t="s">
        <v>352</v>
      </c>
      <c r="B413" s="40" t="s">
        <v>25</v>
      </c>
      <c r="C413" s="55" t="s">
        <v>353</v>
      </c>
      <c r="D413" s="40" t="s">
        <v>147</v>
      </c>
      <c r="E413" s="55" t="s">
        <v>147</v>
      </c>
      <c r="F413" s="55" t="s">
        <v>354</v>
      </c>
      <c r="G413" s="48" t="s">
        <v>337</v>
      </c>
      <c r="H413" s="55" t="s">
        <v>26</v>
      </c>
      <c r="I413" s="55" t="s">
        <v>355</v>
      </c>
      <c r="J413" s="55"/>
      <c r="K413" s="55" t="s">
        <v>356</v>
      </c>
      <c r="L413" s="55" t="s">
        <v>357</v>
      </c>
      <c r="M413" s="55">
        <v>779439508</v>
      </c>
      <c r="N413" s="41" t="s">
        <v>358</v>
      </c>
      <c r="O413" s="40" t="s">
        <v>28</v>
      </c>
      <c r="P413" s="43" t="s">
        <v>42</v>
      </c>
      <c r="Q413" s="43"/>
      <c r="R413" s="40"/>
      <c r="S413" s="40"/>
      <c r="T413" s="44" t="s">
        <v>47</v>
      </c>
      <c r="U413" s="45"/>
      <c r="V413" s="45"/>
      <c r="W413" s="45"/>
      <c r="X413" s="45">
        <v>42090</v>
      </c>
      <c r="Y413" s="55"/>
      <c r="Z413" s="6"/>
      <c r="AA413" s="6"/>
    </row>
    <row r="414" spans="1:27" s="20" customFormat="1" x14ac:dyDescent="0.25">
      <c r="A414" s="55" t="s">
        <v>352</v>
      </c>
      <c r="B414" s="40" t="s">
        <v>25</v>
      </c>
      <c r="C414" s="55" t="s">
        <v>353</v>
      </c>
      <c r="D414" s="40" t="s">
        <v>147</v>
      </c>
      <c r="E414" s="55" t="s">
        <v>147</v>
      </c>
      <c r="F414" s="55" t="s">
        <v>354</v>
      </c>
      <c r="G414" s="48" t="s">
        <v>337</v>
      </c>
      <c r="H414" s="55" t="s">
        <v>26</v>
      </c>
      <c r="I414" s="55" t="s">
        <v>355</v>
      </c>
      <c r="J414" s="55"/>
      <c r="K414" s="55" t="s">
        <v>356</v>
      </c>
      <c r="L414" s="55" t="s">
        <v>357</v>
      </c>
      <c r="M414" s="55">
        <v>779439508</v>
      </c>
      <c r="N414" s="41" t="s">
        <v>358</v>
      </c>
      <c r="O414" s="40" t="s">
        <v>28</v>
      </c>
      <c r="P414" s="43" t="s">
        <v>42</v>
      </c>
      <c r="Q414" s="43"/>
      <c r="R414" s="40"/>
      <c r="S414" s="40"/>
      <c r="T414" s="44" t="s">
        <v>346</v>
      </c>
      <c r="U414" s="45"/>
      <c r="V414" s="45"/>
      <c r="W414" s="45"/>
      <c r="X414" s="45">
        <v>2276700</v>
      </c>
      <c r="Y414" s="55"/>
      <c r="Z414" s="6"/>
      <c r="AA414" s="6"/>
    </row>
    <row r="415" spans="1:27" s="20" customFormat="1" x14ac:dyDescent="0.25">
      <c r="A415" s="55" t="s">
        <v>352</v>
      </c>
      <c r="B415" s="40" t="s">
        <v>25</v>
      </c>
      <c r="C415" s="55" t="s">
        <v>353</v>
      </c>
      <c r="D415" s="40" t="s">
        <v>147</v>
      </c>
      <c r="E415" s="55" t="s">
        <v>147</v>
      </c>
      <c r="F415" s="55" t="s">
        <v>354</v>
      </c>
      <c r="G415" s="48" t="s">
        <v>337</v>
      </c>
      <c r="H415" s="55" t="s">
        <v>26</v>
      </c>
      <c r="I415" s="55" t="s">
        <v>355</v>
      </c>
      <c r="J415" s="55"/>
      <c r="K415" s="55" t="s">
        <v>356</v>
      </c>
      <c r="L415" s="55" t="s">
        <v>357</v>
      </c>
      <c r="M415" s="55">
        <v>779439508</v>
      </c>
      <c r="N415" s="41" t="s">
        <v>358</v>
      </c>
      <c r="O415" s="40" t="s">
        <v>30</v>
      </c>
      <c r="P415" s="43"/>
      <c r="Q415" s="43"/>
      <c r="R415" s="40" t="s">
        <v>31</v>
      </c>
      <c r="S415" s="40" t="s">
        <v>347</v>
      </c>
      <c r="T415" s="44"/>
      <c r="U415" s="45"/>
      <c r="V415" s="45">
        <f>835000+350000</f>
        <v>1185000</v>
      </c>
      <c r="W415" s="45">
        <v>0</v>
      </c>
      <c r="X415" s="45">
        <f>1850305+1060000+722000+1333380+60000</f>
        <v>5025685</v>
      </c>
      <c r="Y415" s="55"/>
      <c r="Z415" s="6"/>
      <c r="AA415" s="6"/>
    </row>
    <row r="416" spans="1:27" s="39" customFormat="1" x14ac:dyDescent="0.25">
      <c r="A416" s="55" t="s">
        <v>352</v>
      </c>
      <c r="B416" s="40" t="s">
        <v>25</v>
      </c>
      <c r="C416" s="55" t="s">
        <v>353</v>
      </c>
      <c r="D416" s="40" t="s">
        <v>147</v>
      </c>
      <c r="E416" s="55" t="s">
        <v>147</v>
      </c>
      <c r="F416" s="55" t="s">
        <v>354</v>
      </c>
      <c r="G416" s="48" t="s">
        <v>337</v>
      </c>
      <c r="H416" s="55" t="s">
        <v>26</v>
      </c>
      <c r="I416" s="55" t="s">
        <v>355</v>
      </c>
      <c r="J416" s="55"/>
      <c r="K416" s="55" t="s">
        <v>356</v>
      </c>
      <c r="L416" s="55" t="s">
        <v>357</v>
      </c>
      <c r="M416" s="55">
        <v>779439508</v>
      </c>
      <c r="N416" s="41" t="s">
        <v>358</v>
      </c>
      <c r="O416" s="40" t="s">
        <v>30</v>
      </c>
      <c r="P416" s="43"/>
      <c r="Q416" s="43"/>
      <c r="R416" s="40" t="s">
        <v>31</v>
      </c>
      <c r="S416" s="40" t="s">
        <v>359</v>
      </c>
      <c r="T416" s="44"/>
      <c r="U416" s="45"/>
      <c r="V416" s="45">
        <v>0</v>
      </c>
      <c r="W416" s="45">
        <v>0</v>
      </c>
      <c r="X416" s="45">
        <v>476500</v>
      </c>
      <c r="Y416" s="55"/>
      <c r="Z416" s="6"/>
      <c r="AA416" s="6"/>
    </row>
    <row r="417" spans="1:27" s="20" customFormat="1" x14ac:dyDescent="0.25">
      <c r="A417" s="55" t="s">
        <v>352</v>
      </c>
      <c r="B417" s="40" t="s">
        <v>25</v>
      </c>
      <c r="C417" s="55" t="s">
        <v>353</v>
      </c>
      <c r="D417" s="40" t="s">
        <v>147</v>
      </c>
      <c r="E417" s="55" t="s">
        <v>147</v>
      </c>
      <c r="F417" s="55" t="s">
        <v>354</v>
      </c>
      <c r="G417" s="48" t="s">
        <v>337</v>
      </c>
      <c r="H417" s="55" t="s">
        <v>26</v>
      </c>
      <c r="I417" s="55" t="s">
        <v>355</v>
      </c>
      <c r="J417" s="55"/>
      <c r="K417" s="55" t="s">
        <v>356</v>
      </c>
      <c r="L417" s="55" t="s">
        <v>357</v>
      </c>
      <c r="M417" s="55">
        <v>779439508</v>
      </c>
      <c r="N417" s="41" t="s">
        <v>358</v>
      </c>
      <c r="O417" s="40" t="s">
        <v>30</v>
      </c>
      <c r="P417" s="43"/>
      <c r="Q417" s="43"/>
      <c r="R417" s="40" t="s">
        <v>31</v>
      </c>
      <c r="S417" s="40" t="s">
        <v>181</v>
      </c>
      <c r="T417" s="40"/>
      <c r="U417" s="59"/>
      <c r="V417" s="59">
        <v>7886821</v>
      </c>
      <c r="W417" s="45">
        <v>5206830</v>
      </c>
      <c r="X417" s="59">
        <v>5360115</v>
      </c>
      <c r="Y417" s="55"/>
      <c r="Z417" s="6"/>
      <c r="AA417" s="6"/>
    </row>
    <row r="418" spans="1:27" s="20" customFormat="1" x14ac:dyDescent="0.25">
      <c r="A418" s="55" t="s">
        <v>352</v>
      </c>
      <c r="B418" s="40" t="s">
        <v>25</v>
      </c>
      <c r="C418" s="55" t="s">
        <v>353</v>
      </c>
      <c r="D418" s="40" t="s">
        <v>147</v>
      </c>
      <c r="E418" s="55" t="s">
        <v>147</v>
      </c>
      <c r="F418" s="55" t="s">
        <v>354</v>
      </c>
      <c r="G418" s="48" t="s">
        <v>337</v>
      </c>
      <c r="H418" s="55" t="s">
        <v>26</v>
      </c>
      <c r="I418" s="55" t="s">
        <v>355</v>
      </c>
      <c r="J418" s="55"/>
      <c r="K418" s="55" t="s">
        <v>356</v>
      </c>
      <c r="L418" s="55" t="s">
        <v>357</v>
      </c>
      <c r="M418" s="55">
        <v>779439508</v>
      </c>
      <c r="N418" s="41" t="s">
        <v>358</v>
      </c>
      <c r="O418" s="40" t="s">
        <v>30</v>
      </c>
      <c r="P418" s="43"/>
      <c r="Q418" s="43"/>
      <c r="R418" s="40" t="s">
        <v>31</v>
      </c>
      <c r="S418" s="40" t="s">
        <v>360</v>
      </c>
      <c r="T418" s="44"/>
      <c r="U418" s="45"/>
      <c r="V418" s="45">
        <v>836700</v>
      </c>
      <c r="W418" s="45">
        <v>1033525</v>
      </c>
      <c r="X418" s="45">
        <f>4700+1244675</f>
        <v>1249375</v>
      </c>
      <c r="Y418" s="55"/>
      <c r="Z418" s="6"/>
      <c r="AA418" s="6"/>
    </row>
    <row r="419" spans="1:27" s="20" customFormat="1" x14ac:dyDescent="0.25">
      <c r="A419" s="55" t="s">
        <v>352</v>
      </c>
      <c r="B419" s="40" t="s">
        <v>25</v>
      </c>
      <c r="C419" s="55" t="s">
        <v>353</v>
      </c>
      <c r="D419" s="40" t="s">
        <v>147</v>
      </c>
      <c r="E419" s="55" t="s">
        <v>147</v>
      </c>
      <c r="F419" s="55" t="s">
        <v>354</v>
      </c>
      <c r="G419" s="48" t="s">
        <v>337</v>
      </c>
      <c r="H419" s="55" t="s">
        <v>26</v>
      </c>
      <c r="I419" s="55" t="s">
        <v>355</v>
      </c>
      <c r="J419" s="55"/>
      <c r="K419" s="55" t="s">
        <v>356</v>
      </c>
      <c r="L419" s="55" t="s">
        <v>357</v>
      </c>
      <c r="M419" s="55">
        <v>779439508</v>
      </c>
      <c r="N419" s="41" t="s">
        <v>358</v>
      </c>
      <c r="O419" s="40" t="s">
        <v>30</v>
      </c>
      <c r="P419" s="43"/>
      <c r="Q419" s="43"/>
      <c r="R419" s="40" t="s">
        <v>31</v>
      </c>
      <c r="S419" s="40" t="s">
        <v>361</v>
      </c>
      <c r="T419" s="44"/>
      <c r="U419" s="45"/>
      <c r="V419" s="45">
        <v>75800</v>
      </c>
      <c r="W419" s="45">
        <v>75200</v>
      </c>
      <c r="X419" s="45">
        <v>0</v>
      </c>
      <c r="Y419" s="55"/>
      <c r="Z419" s="6"/>
      <c r="AA419" s="6"/>
    </row>
    <row r="420" spans="1:27" s="20" customFormat="1" x14ac:dyDescent="0.25">
      <c r="A420" s="55" t="s">
        <v>352</v>
      </c>
      <c r="B420" s="40" t="s">
        <v>25</v>
      </c>
      <c r="C420" s="55" t="s">
        <v>353</v>
      </c>
      <c r="D420" s="40" t="s">
        <v>147</v>
      </c>
      <c r="E420" s="55" t="s">
        <v>147</v>
      </c>
      <c r="F420" s="55" t="s">
        <v>354</v>
      </c>
      <c r="G420" s="48" t="s">
        <v>337</v>
      </c>
      <c r="H420" s="55" t="s">
        <v>26</v>
      </c>
      <c r="I420" s="55" t="s">
        <v>355</v>
      </c>
      <c r="J420" s="55"/>
      <c r="K420" s="55" t="s">
        <v>356</v>
      </c>
      <c r="L420" s="55" t="s">
        <v>357</v>
      </c>
      <c r="M420" s="55">
        <v>779439508</v>
      </c>
      <c r="N420" s="41" t="s">
        <v>358</v>
      </c>
      <c r="O420" s="40" t="s">
        <v>30</v>
      </c>
      <c r="P420" s="43"/>
      <c r="Q420" s="43"/>
      <c r="R420" s="40" t="s">
        <v>31</v>
      </c>
      <c r="S420" s="40" t="s">
        <v>362</v>
      </c>
      <c r="T420" s="44"/>
      <c r="U420" s="45"/>
      <c r="V420" s="45">
        <v>30000</v>
      </c>
      <c r="W420" s="45">
        <v>0</v>
      </c>
      <c r="X420" s="45">
        <v>76000</v>
      </c>
      <c r="Y420" s="55"/>
      <c r="Z420" s="6"/>
      <c r="AA420" s="6"/>
    </row>
    <row r="421" spans="1:27" s="20" customFormat="1" x14ac:dyDescent="0.25">
      <c r="A421" s="55" t="s">
        <v>352</v>
      </c>
      <c r="B421" s="40" t="s">
        <v>25</v>
      </c>
      <c r="C421" s="55" t="s">
        <v>353</v>
      </c>
      <c r="D421" s="40" t="s">
        <v>147</v>
      </c>
      <c r="E421" s="55" t="s">
        <v>147</v>
      </c>
      <c r="F421" s="55" t="s">
        <v>354</v>
      </c>
      <c r="G421" s="48" t="s">
        <v>337</v>
      </c>
      <c r="H421" s="55" t="s">
        <v>26</v>
      </c>
      <c r="I421" s="55" t="s">
        <v>355</v>
      </c>
      <c r="J421" s="55"/>
      <c r="K421" s="55" t="s">
        <v>356</v>
      </c>
      <c r="L421" s="55" t="s">
        <v>357</v>
      </c>
      <c r="M421" s="55">
        <v>779439508</v>
      </c>
      <c r="N421" s="41" t="s">
        <v>358</v>
      </c>
      <c r="O421" s="40" t="s">
        <v>30</v>
      </c>
      <c r="P421" s="43"/>
      <c r="Q421" s="43"/>
      <c r="R421" s="40" t="s">
        <v>31</v>
      </c>
      <c r="S421" s="40" t="s">
        <v>363</v>
      </c>
      <c r="T421" s="44"/>
      <c r="U421" s="45"/>
      <c r="V421" s="45">
        <v>236139</v>
      </c>
      <c r="W421" s="45">
        <v>214520</v>
      </c>
      <c r="X421" s="45">
        <v>175590</v>
      </c>
      <c r="Y421" s="55"/>
      <c r="Z421" s="6"/>
      <c r="AA421" s="6"/>
    </row>
    <row r="422" spans="1:27" s="20" customFormat="1" x14ac:dyDescent="0.25">
      <c r="A422" s="55" t="s">
        <v>352</v>
      </c>
      <c r="B422" s="40" t="s">
        <v>25</v>
      </c>
      <c r="C422" s="55" t="s">
        <v>353</v>
      </c>
      <c r="D422" s="40" t="s">
        <v>147</v>
      </c>
      <c r="E422" s="55" t="s">
        <v>147</v>
      </c>
      <c r="F422" s="55" t="s">
        <v>354</v>
      </c>
      <c r="G422" s="48" t="s">
        <v>337</v>
      </c>
      <c r="H422" s="55" t="s">
        <v>26</v>
      </c>
      <c r="I422" s="55" t="s">
        <v>355</v>
      </c>
      <c r="J422" s="55"/>
      <c r="K422" s="55" t="s">
        <v>356</v>
      </c>
      <c r="L422" s="55" t="s">
        <v>357</v>
      </c>
      <c r="M422" s="55">
        <v>779439508</v>
      </c>
      <c r="N422" s="41" t="s">
        <v>358</v>
      </c>
      <c r="O422" s="40" t="s">
        <v>30</v>
      </c>
      <c r="P422" s="43"/>
      <c r="Q422" s="43"/>
      <c r="R422" s="40" t="s">
        <v>31</v>
      </c>
      <c r="S422" s="40" t="s">
        <v>34</v>
      </c>
      <c r="T422" s="44"/>
      <c r="U422" s="45"/>
      <c r="V422" s="45">
        <f>129000+222500</f>
        <v>351500</v>
      </c>
      <c r="W422" s="45">
        <v>152150</v>
      </c>
      <c r="X422" s="45">
        <v>130000</v>
      </c>
      <c r="Y422" s="55"/>
      <c r="Z422" s="6"/>
      <c r="AA422" s="6"/>
    </row>
    <row r="423" spans="1:27" s="20" customFormat="1" x14ac:dyDescent="0.25">
      <c r="A423" s="55" t="s">
        <v>352</v>
      </c>
      <c r="B423" s="40" t="s">
        <v>25</v>
      </c>
      <c r="C423" s="55" t="s">
        <v>353</v>
      </c>
      <c r="D423" s="40" t="s">
        <v>147</v>
      </c>
      <c r="E423" s="55" t="s">
        <v>147</v>
      </c>
      <c r="F423" s="55" t="s">
        <v>354</v>
      </c>
      <c r="G423" s="48" t="s">
        <v>337</v>
      </c>
      <c r="H423" s="55" t="s">
        <v>26</v>
      </c>
      <c r="I423" s="55" t="s">
        <v>355</v>
      </c>
      <c r="J423" s="55"/>
      <c r="K423" s="55" t="s">
        <v>356</v>
      </c>
      <c r="L423" s="55" t="s">
        <v>357</v>
      </c>
      <c r="M423" s="55">
        <v>779439508</v>
      </c>
      <c r="N423" s="41" t="s">
        <v>358</v>
      </c>
      <c r="O423" s="40" t="s">
        <v>30</v>
      </c>
      <c r="P423" s="43"/>
      <c r="Q423" s="43"/>
      <c r="R423" s="40" t="s">
        <v>31</v>
      </c>
      <c r="S423" s="40" t="s">
        <v>364</v>
      </c>
      <c r="T423" s="44"/>
      <c r="U423" s="45"/>
      <c r="V423" s="45"/>
      <c r="W423" s="45">
        <v>85000</v>
      </c>
      <c r="X423" s="45"/>
      <c r="Y423" s="55"/>
      <c r="Z423" s="6"/>
      <c r="AA423" s="6"/>
    </row>
    <row r="424" spans="1:27" s="20" customFormat="1" x14ac:dyDescent="0.25">
      <c r="A424" s="55" t="s">
        <v>352</v>
      </c>
      <c r="B424" s="40" t="s">
        <v>25</v>
      </c>
      <c r="C424" s="55" t="s">
        <v>353</v>
      </c>
      <c r="D424" s="40" t="s">
        <v>147</v>
      </c>
      <c r="E424" s="55" t="s">
        <v>147</v>
      </c>
      <c r="F424" s="55" t="s">
        <v>354</v>
      </c>
      <c r="G424" s="48" t="s">
        <v>337</v>
      </c>
      <c r="H424" s="55" t="s">
        <v>26</v>
      </c>
      <c r="I424" s="55" t="s">
        <v>355</v>
      </c>
      <c r="J424" s="55"/>
      <c r="K424" s="55" t="s">
        <v>356</v>
      </c>
      <c r="L424" s="55" t="s">
        <v>357</v>
      </c>
      <c r="M424" s="55">
        <v>779439508</v>
      </c>
      <c r="N424" s="41" t="s">
        <v>358</v>
      </c>
      <c r="O424" s="40" t="s">
        <v>30</v>
      </c>
      <c r="P424" s="43"/>
      <c r="Q424" s="43"/>
      <c r="R424" s="40" t="s">
        <v>31</v>
      </c>
      <c r="S424" s="40" t="s">
        <v>365</v>
      </c>
      <c r="T424" s="44"/>
      <c r="U424" s="45"/>
      <c r="V424" s="45">
        <v>0</v>
      </c>
      <c r="W424" s="45">
        <v>0</v>
      </c>
      <c r="X424" s="45">
        <v>610000</v>
      </c>
      <c r="Y424" s="55"/>
      <c r="Z424" s="6"/>
      <c r="AA424" s="6"/>
    </row>
    <row r="425" spans="1:27" s="20" customFormat="1" x14ac:dyDescent="0.25">
      <c r="A425" s="55" t="s">
        <v>352</v>
      </c>
      <c r="B425" s="40" t="s">
        <v>25</v>
      </c>
      <c r="C425" s="55" t="s">
        <v>353</v>
      </c>
      <c r="D425" s="40" t="s">
        <v>147</v>
      </c>
      <c r="E425" s="55" t="s">
        <v>147</v>
      </c>
      <c r="F425" s="55" t="s">
        <v>354</v>
      </c>
      <c r="G425" s="48" t="s">
        <v>337</v>
      </c>
      <c r="H425" s="55" t="s">
        <v>26</v>
      </c>
      <c r="I425" s="55" t="s">
        <v>355</v>
      </c>
      <c r="J425" s="55"/>
      <c r="K425" s="55" t="s">
        <v>356</v>
      </c>
      <c r="L425" s="55" t="s">
        <v>357</v>
      </c>
      <c r="M425" s="55">
        <v>779439508</v>
      </c>
      <c r="N425" s="41" t="s">
        <v>358</v>
      </c>
      <c r="O425" s="40" t="s">
        <v>30</v>
      </c>
      <c r="P425" s="43"/>
      <c r="Q425" s="43"/>
      <c r="R425" s="40" t="s">
        <v>31</v>
      </c>
      <c r="S425" s="40" t="s">
        <v>366</v>
      </c>
      <c r="T425" s="44"/>
      <c r="U425" s="45"/>
      <c r="V425" s="45">
        <v>625850</v>
      </c>
      <c r="W425" s="45">
        <v>188100</v>
      </c>
      <c r="X425" s="45">
        <f>218400+10500</f>
        <v>228900</v>
      </c>
      <c r="Y425" s="55"/>
      <c r="Z425" s="6"/>
      <c r="AA425" s="6"/>
    </row>
    <row r="426" spans="1:27" s="20" customFormat="1" x14ac:dyDescent="0.25">
      <c r="A426" s="55" t="s">
        <v>352</v>
      </c>
      <c r="B426" s="40" t="s">
        <v>25</v>
      </c>
      <c r="C426" s="55" t="s">
        <v>353</v>
      </c>
      <c r="D426" s="40" t="s">
        <v>147</v>
      </c>
      <c r="E426" s="55" t="s">
        <v>147</v>
      </c>
      <c r="F426" s="55" t="s">
        <v>354</v>
      </c>
      <c r="G426" s="48" t="s">
        <v>337</v>
      </c>
      <c r="H426" s="55" t="s">
        <v>26</v>
      </c>
      <c r="I426" s="55" t="s">
        <v>355</v>
      </c>
      <c r="J426" s="55"/>
      <c r="K426" s="55" t="s">
        <v>356</v>
      </c>
      <c r="L426" s="55" t="s">
        <v>357</v>
      </c>
      <c r="M426" s="55">
        <v>779439508</v>
      </c>
      <c r="N426" s="41" t="s">
        <v>358</v>
      </c>
      <c r="O426" s="40" t="s">
        <v>30</v>
      </c>
      <c r="P426" s="43"/>
      <c r="Q426" s="43"/>
      <c r="R426" s="40" t="s">
        <v>31</v>
      </c>
      <c r="S426" s="40" t="s">
        <v>367</v>
      </c>
      <c r="T426" s="44"/>
      <c r="U426" s="45"/>
      <c r="V426" s="45">
        <v>2800</v>
      </c>
      <c r="W426" s="45">
        <v>92800</v>
      </c>
      <c r="X426" s="45">
        <v>10000</v>
      </c>
      <c r="Y426" s="55"/>
      <c r="Z426" s="6"/>
      <c r="AA426" s="6"/>
    </row>
    <row r="427" spans="1:27" s="20" customFormat="1" x14ac:dyDescent="0.25">
      <c r="A427" s="55" t="s">
        <v>352</v>
      </c>
      <c r="B427" s="40" t="s">
        <v>25</v>
      </c>
      <c r="C427" s="55" t="s">
        <v>353</v>
      </c>
      <c r="D427" s="40" t="s">
        <v>147</v>
      </c>
      <c r="E427" s="55" t="s">
        <v>147</v>
      </c>
      <c r="F427" s="55" t="s">
        <v>354</v>
      </c>
      <c r="G427" s="48" t="s">
        <v>337</v>
      </c>
      <c r="H427" s="55" t="s">
        <v>26</v>
      </c>
      <c r="I427" s="55" t="s">
        <v>355</v>
      </c>
      <c r="J427" s="55"/>
      <c r="K427" s="55" t="s">
        <v>356</v>
      </c>
      <c r="L427" s="55" t="s">
        <v>357</v>
      </c>
      <c r="M427" s="55">
        <v>779439508</v>
      </c>
      <c r="N427" s="41" t="s">
        <v>358</v>
      </c>
      <c r="O427" s="40" t="s">
        <v>30</v>
      </c>
      <c r="P427" s="43"/>
      <c r="Q427" s="43"/>
      <c r="R427" s="40" t="s">
        <v>31</v>
      </c>
      <c r="S427" s="40" t="s">
        <v>368</v>
      </c>
      <c r="T427" s="44"/>
      <c r="U427" s="45"/>
      <c r="V427" s="45">
        <v>9103630</v>
      </c>
      <c r="W427" s="45">
        <v>7041680</v>
      </c>
      <c r="X427" s="45">
        <v>577125</v>
      </c>
      <c r="Y427" s="55"/>
      <c r="Z427" s="6"/>
      <c r="AA427" s="6"/>
    </row>
    <row r="428" spans="1:27" s="20" customFormat="1" x14ac:dyDescent="0.25">
      <c r="A428" s="55" t="s">
        <v>352</v>
      </c>
      <c r="B428" s="40" t="s">
        <v>25</v>
      </c>
      <c r="C428" s="55" t="s">
        <v>353</v>
      </c>
      <c r="D428" s="40" t="s">
        <v>147</v>
      </c>
      <c r="E428" s="55" t="s">
        <v>147</v>
      </c>
      <c r="F428" s="55" t="s">
        <v>354</v>
      </c>
      <c r="G428" s="48" t="s">
        <v>337</v>
      </c>
      <c r="H428" s="55" t="s">
        <v>26</v>
      </c>
      <c r="I428" s="55" t="s">
        <v>355</v>
      </c>
      <c r="J428" s="55"/>
      <c r="K428" s="55" t="s">
        <v>356</v>
      </c>
      <c r="L428" s="55" t="s">
        <v>357</v>
      </c>
      <c r="M428" s="55">
        <v>779439508</v>
      </c>
      <c r="N428" s="41" t="s">
        <v>358</v>
      </c>
      <c r="O428" s="40" t="s">
        <v>30</v>
      </c>
      <c r="P428" s="43"/>
      <c r="Q428" s="43"/>
      <c r="R428" s="40" t="s">
        <v>31</v>
      </c>
      <c r="S428" s="40" t="s">
        <v>60</v>
      </c>
      <c r="T428" s="40"/>
      <c r="U428" s="59"/>
      <c r="V428" s="59">
        <v>0</v>
      </c>
      <c r="W428" s="59">
        <v>0</v>
      </c>
      <c r="X428" s="45">
        <v>90000</v>
      </c>
      <c r="Y428" s="55"/>
      <c r="Z428" s="6"/>
      <c r="AA428" s="6"/>
    </row>
    <row r="429" spans="1:27" s="20" customFormat="1" x14ac:dyDescent="0.25">
      <c r="A429" s="55" t="s">
        <v>352</v>
      </c>
      <c r="B429" s="40" t="s">
        <v>25</v>
      </c>
      <c r="C429" s="55" t="s">
        <v>353</v>
      </c>
      <c r="D429" s="40" t="s">
        <v>147</v>
      </c>
      <c r="E429" s="55" t="s">
        <v>147</v>
      </c>
      <c r="F429" s="55" t="s">
        <v>354</v>
      </c>
      <c r="G429" s="48" t="s">
        <v>337</v>
      </c>
      <c r="H429" s="55" t="s">
        <v>26</v>
      </c>
      <c r="I429" s="55" t="s">
        <v>355</v>
      </c>
      <c r="J429" s="55"/>
      <c r="K429" s="55" t="s">
        <v>356</v>
      </c>
      <c r="L429" s="55" t="s">
        <v>357</v>
      </c>
      <c r="M429" s="55">
        <v>779439508</v>
      </c>
      <c r="N429" s="41" t="s">
        <v>358</v>
      </c>
      <c r="O429" s="40" t="s">
        <v>30</v>
      </c>
      <c r="P429" s="43"/>
      <c r="Q429" s="43"/>
      <c r="R429" s="40" t="s">
        <v>32</v>
      </c>
      <c r="S429" s="40" t="s">
        <v>368</v>
      </c>
      <c r="T429" s="44"/>
      <c r="U429" s="45"/>
      <c r="V429" s="59">
        <v>602000</v>
      </c>
      <c r="W429" s="45">
        <v>68000</v>
      </c>
      <c r="X429" s="45">
        <v>1115000</v>
      </c>
      <c r="Y429" s="55"/>
      <c r="Z429" s="6"/>
      <c r="AA429" s="6"/>
    </row>
    <row r="430" spans="1:27" s="20" customFormat="1" x14ac:dyDescent="0.25">
      <c r="A430" s="55" t="s">
        <v>352</v>
      </c>
      <c r="B430" s="40" t="s">
        <v>25</v>
      </c>
      <c r="C430" s="55" t="s">
        <v>353</v>
      </c>
      <c r="D430" s="40" t="s">
        <v>147</v>
      </c>
      <c r="E430" s="55" t="s">
        <v>147</v>
      </c>
      <c r="F430" s="55" t="s">
        <v>354</v>
      </c>
      <c r="G430" s="48" t="s">
        <v>337</v>
      </c>
      <c r="H430" s="55" t="s">
        <v>26</v>
      </c>
      <c r="I430" s="55" t="s">
        <v>355</v>
      </c>
      <c r="J430" s="55"/>
      <c r="K430" s="55" t="s">
        <v>356</v>
      </c>
      <c r="L430" s="55" t="s">
        <v>357</v>
      </c>
      <c r="M430" s="55">
        <v>779439508</v>
      </c>
      <c r="N430" s="41" t="s">
        <v>358</v>
      </c>
      <c r="O430" s="40" t="s">
        <v>30</v>
      </c>
      <c r="P430" s="43" t="s">
        <v>33</v>
      </c>
      <c r="Q430" s="43"/>
      <c r="R430" s="40" t="s">
        <v>31</v>
      </c>
      <c r="S430" s="40" t="s">
        <v>334</v>
      </c>
      <c r="T430" s="40"/>
      <c r="U430" s="59"/>
      <c r="V430" s="59"/>
      <c r="W430" s="59">
        <v>120000</v>
      </c>
      <c r="X430" s="59"/>
      <c r="Y430" s="55"/>
      <c r="Z430" s="6"/>
      <c r="AA430" s="6"/>
    </row>
    <row r="431" spans="1:27" s="20" customFormat="1" x14ac:dyDescent="0.25">
      <c r="A431" s="48" t="s">
        <v>263</v>
      </c>
      <c r="B431" s="48" t="s">
        <v>25</v>
      </c>
      <c r="C431" s="48" t="s">
        <v>264</v>
      </c>
      <c r="D431" s="40" t="s">
        <v>147</v>
      </c>
      <c r="E431" s="40" t="s">
        <v>147</v>
      </c>
      <c r="F431" s="48" t="s">
        <v>568</v>
      </c>
      <c r="G431" s="40" t="s">
        <v>503</v>
      </c>
      <c r="H431" s="48" t="s">
        <v>567</v>
      </c>
      <c r="I431" s="48" t="s">
        <v>265</v>
      </c>
      <c r="J431" s="49" t="s">
        <v>266</v>
      </c>
      <c r="K431" s="67" t="s">
        <v>267</v>
      </c>
      <c r="L431" s="48" t="s">
        <v>268</v>
      </c>
      <c r="M431" s="48" t="s">
        <v>269</v>
      </c>
      <c r="N431" s="49" t="s">
        <v>270</v>
      </c>
      <c r="O431" s="48" t="s">
        <v>28</v>
      </c>
      <c r="P431" s="53" t="s">
        <v>89</v>
      </c>
      <c r="Q431" s="53"/>
      <c r="R431" s="48"/>
      <c r="S431" s="48"/>
      <c r="T431" s="51"/>
      <c r="U431" s="52">
        <v>22480600</v>
      </c>
      <c r="V431" s="52">
        <v>24120300</v>
      </c>
      <c r="W431" s="52">
        <v>26225000</v>
      </c>
      <c r="X431" s="52">
        <v>4640050</v>
      </c>
      <c r="Y431" s="48"/>
      <c r="Z431" s="6"/>
      <c r="AA431" s="6"/>
    </row>
    <row r="432" spans="1:27" s="20" customFormat="1" x14ac:dyDescent="0.25">
      <c r="A432" s="48" t="s">
        <v>263</v>
      </c>
      <c r="B432" s="48" t="s">
        <v>25</v>
      </c>
      <c r="C432" s="48" t="s">
        <v>264</v>
      </c>
      <c r="D432" s="40" t="s">
        <v>147</v>
      </c>
      <c r="E432" s="40" t="s">
        <v>147</v>
      </c>
      <c r="F432" s="48" t="s">
        <v>568</v>
      </c>
      <c r="G432" s="40" t="s">
        <v>503</v>
      </c>
      <c r="H432" s="48" t="s">
        <v>567</v>
      </c>
      <c r="I432" s="48" t="s">
        <v>265</v>
      </c>
      <c r="J432" s="49" t="s">
        <v>266</v>
      </c>
      <c r="K432" s="67" t="s">
        <v>267</v>
      </c>
      <c r="L432" s="48" t="s">
        <v>268</v>
      </c>
      <c r="M432" s="48" t="s">
        <v>269</v>
      </c>
      <c r="N432" s="49" t="s">
        <v>270</v>
      </c>
      <c r="O432" s="48" t="s">
        <v>28</v>
      </c>
      <c r="P432" s="53" t="s">
        <v>271</v>
      </c>
      <c r="Q432" s="53"/>
      <c r="R432" s="48"/>
      <c r="S432" s="48"/>
      <c r="T432" s="51"/>
      <c r="U432" s="52">
        <v>1310000</v>
      </c>
      <c r="V432" s="52">
        <v>1310000</v>
      </c>
      <c r="W432" s="52">
        <v>1967871</v>
      </c>
      <c r="X432" s="52"/>
      <c r="Y432" s="48"/>
      <c r="Z432" s="6"/>
      <c r="AA432" s="6"/>
    </row>
    <row r="433" spans="1:27" s="20" customFormat="1" x14ac:dyDescent="0.25">
      <c r="A433" s="48" t="s">
        <v>263</v>
      </c>
      <c r="B433" s="48" t="s">
        <v>25</v>
      </c>
      <c r="C433" s="48" t="s">
        <v>264</v>
      </c>
      <c r="D433" s="40" t="s">
        <v>147</v>
      </c>
      <c r="E433" s="40" t="s">
        <v>147</v>
      </c>
      <c r="F433" s="48" t="s">
        <v>568</v>
      </c>
      <c r="G433" s="40" t="s">
        <v>503</v>
      </c>
      <c r="H433" s="48" t="s">
        <v>567</v>
      </c>
      <c r="I433" s="48" t="s">
        <v>265</v>
      </c>
      <c r="J433" s="49" t="s">
        <v>266</v>
      </c>
      <c r="K433" s="67" t="s">
        <v>267</v>
      </c>
      <c r="L433" s="48" t="s">
        <v>268</v>
      </c>
      <c r="M433" s="48" t="s">
        <v>269</v>
      </c>
      <c r="N433" s="49" t="s">
        <v>270</v>
      </c>
      <c r="O433" s="48" t="s">
        <v>28</v>
      </c>
      <c r="P433" s="53" t="s">
        <v>272</v>
      </c>
      <c r="Q433" s="53" t="s">
        <v>273</v>
      </c>
      <c r="R433" s="48"/>
      <c r="S433" s="48"/>
      <c r="T433" s="51"/>
      <c r="U433" s="52">
        <v>125000</v>
      </c>
      <c r="V433" s="52">
        <v>100000</v>
      </c>
      <c r="W433" s="52">
        <v>100000</v>
      </c>
      <c r="X433" s="52"/>
      <c r="Y433" s="48"/>
      <c r="Z433" s="6"/>
      <c r="AA433" s="6"/>
    </row>
    <row r="434" spans="1:27" s="20" customFormat="1" x14ac:dyDescent="0.25">
      <c r="A434" s="48" t="s">
        <v>263</v>
      </c>
      <c r="B434" s="48" t="s">
        <v>25</v>
      </c>
      <c r="C434" s="48" t="s">
        <v>264</v>
      </c>
      <c r="D434" s="40" t="s">
        <v>147</v>
      </c>
      <c r="E434" s="40" t="s">
        <v>147</v>
      </c>
      <c r="F434" s="48" t="s">
        <v>568</v>
      </c>
      <c r="G434" s="40" t="s">
        <v>503</v>
      </c>
      <c r="H434" s="48" t="s">
        <v>567</v>
      </c>
      <c r="I434" s="48" t="s">
        <v>265</v>
      </c>
      <c r="J434" s="49" t="s">
        <v>266</v>
      </c>
      <c r="K434" s="67" t="s">
        <v>267</v>
      </c>
      <c r="L434" s="48" t="s">
        <v>268</v>
      </c>
      <c r="M434" s="48" t="s">
        <v>269</v>
      </c>
      <c r="N434" s="49" t="s">
        <v>270</v>
      </c>
      <c r="O434" s="48" t="s">
        <v>28</v>
      </c>
      <c r="P434" s="53" t="s">
        <v>185</v>
      </c>
      <c r="Q434" s="53" t="s">
        <v>274</v>
      </c>
      <c r="R434" s="48"/>
      <c r="S434" s="48"/>
      <c r="T434" s="51"/>
      <c r="U434" s="52"/>
      <c r="V434" s="52"/>
      <c r="W434" s="52"/>
      <c r="X434" s="52">
        <v>70000</v>
      </c>
      <c r="Y434" s="48"/>
      <c r="Z434" s="6"/>
      <c r="AA434" s="6"/>
    </row>
    <row r="435" spans="1:27" x14ac:dyDescent="0.25">
      <c r="A435" s="48" t="s">
        <v>263</v>
      </c>
      <c r="B435" s="48" t="s">
        <v>25</v>
      </c>
      <c r="C435" s="48" t="s">
        <v>264</v>
      </c>
      <c r="D435" s="40" t="s">
        <v>147</v>
      </c>
      <c r="E435" s="40" t="s">
        <v>147</v>
      </c>
      <c r="F435" s="48" t="s">
        <v>568</v>
      </c>
      <c r="G435" s="40" t="s">
        <v>503</v>
      </c>
      <c r="H435" s="48" t="s">
        <v>567</v>
      </c>
      <c r="I435" s="48" t="s">
        <v>265</v>
      </c>
      <c r="J435" s="49" t="s">
        <v>266</v>
      </c>
      <c r="K435" s="67" t="s">
        <v>267</v>
      </c>
      <c r="L435" s="48" t="s">
        <v>268</v>
      </c>
      <c r="M435" s="48" t="s">
        <v>269</v>
      </c>
      <c r="N435" s="49" t="s">
        <v>270</v>
      </c>
      <c r="O435" s="48" t="s">
        <v>28</v>
      </c>
      <c r="P435" s="53" t="s">
        <v>275</v>
      </c>
      <c r="Q435" s="53" t="s">
        <v>276</v>
      </c>
      <c r="R435" s="48"/>
      <c r="S435" s="48"/>
      <c r="T435" s="51"/>
      <c r="U435" s="52"/>
      <c r="V435" s="52"/>
      <c r="W435" s="52"/>
      <c r="X435" s="52">
        <v>60000</v>
      </c>
      <c r="Y435" s="48"/>
    </row>
    <row r="436" spans="1:27" x14ac:dyDescent="0.25">
      <c r="A436" s="48" t="s">
        <v>263</v>
      </c>
      <c r="B436" s="48" t="s">
        <v>25</v>
      </c>
      <c r="C436" s="48" t="s">
        <v>264</v>
      </c>
      <c r="D436" s="40" t="s">
        <v>147</v>
      </c>
      <c r="E436" s="40" t="s">
        <v>147</v>
      </c>
      <c r="F436" s="48" t="s">
        <v>568</v>
      </c>
      <c r="G436" s="40" t="s">
        <v>503</v>
      </c>
      <c r="H436" s="48" t="s">
        <v>567</v>
      </c>
      <c r="I436" s="48" t="s">
        <v>265</v>
      </c>
      <c r="J436" s="49" t="s">
        <v>266</v>
      </c>
      <c r="K436" s="67" t="s">
        <v>267</v>
      </c>
      <c r="L436" s="48" t="s">
        <v>268</v>
      </c>
      <c r="M436" s="48" t="s">
        <v>269</v>
      </c>
      <c r="N436" s="49" t="s">
        <v>270</v>
      </c>
      <c r="O436" s="48" t="s">
        <v>28</v>
      </c>
      <c r="P436" s="53" t="s">
        <v>277</v>
      </c>
      <c r="Q436" s="53" t="s">
        <v>278</v>
      </c>
      <c r="R436" s="48"/>
      <c r="S436" s="48"/>
      <c r="T436" s="51"/>
      <c r="U436" s="52"/>
      <c r="V436" s="52"/>
      <c r="W436" s="52">
        <v>350000</v>
      </c>
      <c r="X436" s="52"/>
      <c r="Y436" s="48"/>
    </row>
    <row r="437" spans="1:27" x14ac:dyDescent="0.25">
      <c r="A437" s="48" t="s">
        <v>263</v>
      </c>
      <c r="B437" s="48" t="s">
        <v>25</v>
      </c>
      <c r="C437" s="48" t="s">
        <v>264</v>
      </c>
      <c r="D437" s="40" t="s">
        <v>147</v>
      </c>
      <c r="E437" s="40" t="s">
        <v>147</v>
      </c>
      <c r="F437" s="48" t="s">
        <v>568</v>
      </c>
      <c r="G437" s="40" t="s">
        <v>503</v>
      </c>
      <c r="H437" s="48" t="s">
        <v>567</v>
      </c>
      <c r="I437" s="48" t="s">
        <v>265</v>
      </c>
      <c r="J437" s="49" t="s">
        <v>266</v>
      </c>
      <c r="K437" s="67" t="s">
        <v>267</v>
      </c>
      <c r="L437" s="48" t="s">
        <v>268</v>
      </c>
      <c r="M437" s="48" t="s">
        <v>269</v>
      </c>
      <c r="N437" s="49" t="s">
        <v>270</v>
      </c>
      <c r="O437" s="48" t="s">
        <v>28</v>
      </c>
      <c r="P437" s="53" t="s">
        <v>277</v>
      </c>
      <c r="Q437" s="53" t="s">
        <v>279</v>
      </c>
      <c r="R437" s="48"/>
      <c r="S437" s="48"/>
      <c r="T437" s="51"/>
      <c r="U437" s="52"/>
      <c r="V437" s="52"/>
      <c r="W437" s="52"/>
      <c r="X437" s="52">
        <v>550000</v>
      </c>
      <c r="Y437" s="48"/>
    </row>
    <row r="438" spans="1:27" x14ac:dyDescent="0.25">
      <c r="A438" s="48" t="s">
        <v>263</v>
      </c>
      <c r="B438" s="48" t="s">
        <v>25</v>
      </c>
      <c r="C438" s="48" t="s">
        <v>264</v>
      </c>
      <c r="D438" s="40" t="s">
        <v>147</v>
      </c>
      <c r="E438" s="40" t="s">
        <v>147</v>
      </c>
      <c r="F438" s="48" t="s">
        <v>568</v>
      </c>
      <c r="G438" s="40" t="s">
        <v>503</v>
      </c>
      <c r="H438" s="48" t="s">
        <v>567</v>
      </c>
      <c r="I438" s="48" t="s">
        <v>265</v>
      </c>
      <c r="J438" s="49" t="s">
        <v>266</v>
      </c>
      <c r="K438" s="67" t="s">
        <v>267</v>
      </c>
      <c r="L438" s="48" t="s">
        <v>268</v>
      </c>
      <c r="M438" s="48" t="s">
        <v>269</v>
      </c>
      <c r="N438" s="49" t="s">
        <v>270</v>
      </c>
      <c r="O438" s="48" t="s">
        <v>28</v>
      </c>
      <c r="P438" s="53" t="s">
        <v>89</v>
      </c>
      <c r="Q438" s="53"/>
      <c r="R438" s="48"/>
      <c r="S438" s="48"/>
      <c r="T438" s="51" t="s">
        <v>121</v>
      </c>
      <c r="U438" s="52">
        <v>22480600</v>
      </c>
      <c r="V438" s="52">
        <v>24120300</v>
      </c>
      <c r="W438" s="52">
        <v>26225000</v>
      </c>
      <c r="X438" s="52">
        <v>4640050</v>
      </c>
      <c r="Y438" s="48"/>
    </row>
    <row r="439" spans="1:27" x14ac:dyDescent="0.25">
      <c r="A439" s="48" t="s">
        <v>263</v>
      </c>
      <c r="B439" s="48" t="s">
        <v>25</v>
      </c>
      <c r="C439" s="48" t="s">
        <v>264</v>
      </c>
      <c r="D439" s="40" t="s">
        <v>147</v>
      </c>
      <c r="E439" s="40" t="s">
        <v>147</v>
      </c>
      <c r="F439" s="48" t="s">
        <v>568</v>
      </c>
      <c r="G439" s="40" t="s">
        <v>503</v>
      </c>
      <c r="H439" s="48" t="s">
        <v>567</v>
      </c>
      <c r="I439" s="48" t="s">
        <v>265</v>
      </c>
      <c r="J439" s="49" t="s">
        <v>266</v>
      </c>
      <c r="K439" s="67" t="s">
        <v>267</v>
      </c>
      <c r="L439" s="48" t="s">
        <v>268</v>
      </c>
      <c r="M439" s="48" t="s">
        <v>269</v>
      </c>
      <c r="N439" s="49" t="s">
        <v>270</v>
      </c>
      <c r="O439" s="48" t="s">
        <v>30</v>
      </c>
      <c r="P439" s="53"/>
      <c r="Q439" s="53"/>
      <c r="R439" s="48" t="s">
        <v>31</v>
      </c>
      <c r="S439" s="48" t="s">
        <v>49</v>
      </c>
      <c r="T439" s="54"/>
      <c r="U439" s="68">
        <v>3241990</v>
      </c>
      <c r="V439" s="68">
        <v>3275075</v>
      </c>
      <c r="W439" s="68">
        <v>3308160</v>
      </c>
      <c r="X439" s="68">
        <v>827040</v>
      </c>
      <c r="Y439" s="48"/>
    </row>
    <row r="440" spans="1:27" x14ac:dyDescent="0.25">
      <c r="A440" s="48" t="s">
        <v>263</v>
      </c>
      <c r="B440" s="48" t="s">
        <v>25</v>
      </c>
      <c r="C440" s="48" t="s">
        <v>264</v>
      </c>
      <c r="D440" s="40" t="s">
        <v>147</v>
      </c>
      <c r="E440" s="40" t="s">
        <v>147</v>
      </c>
      <c r="F440" s="48" t="s">
        <v>568</v>
      </c>
      <c r="G440" s="40" t="s">
        <v>503</v>
      </c>
      <c r="H440" s="48" t="s">
        <v>567</v>
      </c>
      <c r="I440" s="48" t="s">
        <v>265</v>
      </c>
      <c r="J440" s="49" t="s">
        <v>266</v>
      </c>
      <c r="K440" s="67" t="s">
        <v>267</v>
      </c>
      <c r="L440" s="48" t="s">
        <v>268</v>
      </c>
      <c r="M440" s="48" t="s">
        <v>269</v>
      </c>
      <c r="N440" s="49" t="s">
        <v>270</v>
      </c>
      <c r="O440" s="48" t="s">
        <v>30</v>
      </c>
      <c r="P440" s="53"/>
      <c r="Q440" s="53"/>
      <c r="R440" s="48" t="s">
        <v>31</v>
      </c>
      <c r="S440" s="48" t="s">
        <v>229</v>
      </c>
      <c r="T440" s="51"/>
      <c r="U440" s="52">
        <v>5400000</v>
      </c>
      <c r="V440" s="52">
        <v>5400000</v>
      </c>
      <c r="W440" s="52">
        <v>5400000</v>
      </c>
      <c r="X440" s="52">
        <v>5400000</v>
      </c>
      <c r="Y440" s="48"/>
    </row>
    <row r="441" spans="1:27" s="13" customFormat="1" x14ac:dyDescent="0.25">
      <c r="A441" s="48" t="s">
        <v>263</v>
      </c>
      <c r="B441" s="48" t="s">
        <v>25</v>
      </c>
      <c r="C441" s="48" t="s">
        <v>264</v>
      </c>
      <c r="D441" s="40" t="s">
        <v>147</v>
      </c>
      <c r="E441" s="40" t="s">
        <v>147</v>
      </c>
      <c r="F441" s="48" t="s">
        <v>568</v>
      </c>
      <c r="G441" s="40" t="s">
        <v>503</v>
      </c>
      <c r="H441" s="48" t="s">
        <v>567</v>
      </c>
      <c r="I441" s="48" t="s">
        <v>265</v>
      </c>
      <c r="J441" s="49" t="s">
        <v>266</v>
      </c>
      <c r="K441" s="67" t="s">
        <v>267</v>
      </c>
      <c r="L441" s="48" t="s">
        <v>268</v>
      </c>
      <c r="M441" s="48" t="s">
        <v>269</v>
      </c>
      <c r="N441" s="49" t="s">
        <v>270</v>
      </c>
      <c r="O441" s="48" t="s">
        <v>30</v>
      </c>
      <c r="P441" s="53"/>
      <c r="Q441" s="53"/>
      <c r="R441" s="48" t="s">
        <v>31</v>
      </c>
      <c r="S441" s="48" t="s">
        <v>215</v>
      </c>
      <c r="T441" s="51"/>
      <c r="U441" s="52">
        <v>425000</v>
      </c>
      <c r="V441" s="52">
        <v>466000</v>
      </c>
      <c r="W441" s="52">
        <v>500200</v>
      </c>
      <c r="X441" s="52">
        <v>126050</v>
      </c>
      <c r="Y441" s="48"/>
      <c r="Z441" s="6"/>
      <c r="AA441" s="6"/>
    </row>
    <row r="442" spans="1:27" x14ac:dyDescent="0.25">
      <c r="A442" s="48" t="s">
        <v>263</v>
      </c>
      <c r="B442" s="48" t="s">
        <v>25</v>
      </c>
      <c r="C442" s="48" t="s">
        <v>264</v>
      </c>
      <c r="D442" s="40" t="s">
        <v>147</v>
      </c>
      <c r="E442" s="40" t="s">
        <v>147</v>
      </c>
      <c r="F442" s="48" t="s">
        <v>568</v>
      </c>
      <c r="G442" s="40" t="s">
        <v>503</v>
      </c>
      <c r="H442" s="48" t="s">
        <v>567</v>
      </c>
      <c r="I442" s="48" t="s">
        <v>265</v>
      </c>
      <c r="J442" s="49" t="s">
        <v>266</v>
      </c>
      <c r="K442" s="67" t="s">
        <v>267</v>
      </c>
      <c r="L442" s="48" t="s">
        <v>268</v>
      </c>
      <c r="M442" s="48" t="s">
        <v>269</v>
      </c>
      <c r="N442" s="49" t="s">
        <v>270</v>
      </c>
      <c r="O442" s="48" t="s">
        <v>30</v>
      </c>
      <c r="P442" s="53"/>
      <c r="Q442" s="53"/>
      <c r="R442" s="48" t="s">
        <v>31</v>
      </c>
      <c r="S442" s="48" t="s">
        <v>57</v>
      </c>
      <c r="T442" s="51"/>
      <c r="U442" s="52">
        <v>9274000</v>
      </c>
      <c r="V442" s="52">
        <v>10355000</v>
      </c>
      <c r="W442" s="52">
        <v>9600000</v>
      </c>
      <c r="X442" s="52">
        <v>1430000</v>
      </c>
      <c r="Y442" s="48"/>
    </row>
    <row r="443" spans="1:27" x14ac:dyDescent="0.25">
      <c r="A443" s="48" t="s">
        <v>263</v>
      </c>
      <c r="B443" s="48" t="s">
        <v>25</v>
      </c>
      <c r="C443" s="48" t="s">
        <v>264</v>
      </c>
      <c r="D443" s="40" t="s">
        <v>147</v>
      </c>
      <c r="E443" s="40" t="s">
        <v>147</v>
      </c>
      <c r="F443" s="48" t="s">
        <v>568</v>
      </c>
      <c r="G443" s="40" t="s">
        <v>503</v>
      </c>
      <c r="H443" s="48" t="s">
        <v>567</v>
      </c>
      <c r="I443" s="48" t="s">
        <v>265</v>
      </c>
      <c r="J443" s="49" t="s">
        <v>266</v>
      </c>
      <c r="K443" s="67" t="s">
        <v>267</v>
      </c>
      <c r="L443" s="48" t="s">
        <v>268</v>
      </c>
      <c r="M443" s="48" t="s">
        <v>269</v>
      </c>
      <c r="N443" s="49" t="s">
        <v>270</v>
      </c>
      <c r="O443" s="48" t="s">
        <v>30</v>
      </c>
      <c r="P443" s="53"/>
      <c r="Q443" s="53"/>
      <c r="R443" s="48" t="s">
        <v>31</v>
      </c>
      <c r="S443" s="48" t="s">
        <v>58</v>
      </c>
      <c r="T443" s="51"/>
      <c r="U443" s="52">
        <v>1556005</v>
      </c>
      <c r="V443" s="52">
        <v>1985800</v>
      </c>
      <c r="W443" s="52">
        <v>1870500</v>
      </c>
      <c r="X443" s="52">
        <v>466625</v>
      </c>
      <c r="Y443" s="48"/>
    </row>
    <row r="444" spans="1:27" x14ac:dyDescent="0.25">
      <c r="A444" s="48" t="s">
        <v>263</v>
      </c>
      <c r="B444" s="48" t="s">
        <v>25</v>
      </c>
      <c r="C444" s="48" t="s">
        <v>264</v>
      </c>
      <c r="D444" s="40" t="s">
        <v>147</v>
      </c>
      <c r="E444" s="40" t="s">
        <v>147</v>
      </c>
      <c r="F444" s="48" t="s">
        <v>568</v>
      </c>
      <c r="G444" s="40" t="s">
        <v>503</v>
      </c>
      <c r="H444" s="48" t="s">
        <v>567</v>
      </c>
      <c r="I444" s="48" t="s">
        <v>265</v>
      </c>
      <c r="J444" s="49" t="s">
        <v>266</v>
      </c>
      <c r="K444" s="67" t="s">
        <v>267</v>
      </c>
      <c r="L444" s="48" t="s">
        <v>268</v>
      </c>
      <c r="M444" s="48" t="s">
        <v>269</v>
      </c>
      <c r="N444" s="49" t="s">
        <v>270</v>
      </c>
      <c r="O444" s="48" t="s">
        <v>30</v>
      </c>
      <c r="P444" s="53"/>
      <c r="Q444" s="53"/>
      <c r="R444" s="48" t="s">
        <v>31</v>
      </c>
      <c r="S444" s="48" t="s">
        <v>309</v>
      </c>
      <c r="T444" s="51"/>
      <c r="U444" s="52">
        <v>200000</v>
      </c>
      <c r="V444" s="52">
        <v>225000</v>
      </c>
      <c r="W444" s="52">
        <v>225000</v>
      </c>
      <c r="X444" s="52"/>
      <c r="Y444" s="48"/>
    </row>
    <row r="445" spans="1:27" x14ac:dyDescent="0.25">
      <c r="A445" s="48" t="s">
        <v>263</v>
      </c>
      <c r="B445" s="48" t="s">
        <v>25</v>
      </c>
      <c r="C445" s="48" t="s">
        <v>264</v>
      </c>
      <c r="D445" s="40" t="s">
        <v>147</v>
      </c>
      <c r="E445" s="40" t="s">
        <v>147</v>
      </c>
      <c r="F445" s="48" t="s">
        <v>568</v>
      </c>
      <c r="G445" s="40" t="s">
        <v>503</v>
      </c>
      <c r="H445" s="48" t="s">
        <v>567</v>
      </c>
      <c r="I445" s="48" t="s">
        <v>265</v>
      </c>
      <c r="J445" s="49" t="s">
        <v>266</v>
      </c>
      <c r="K445" s="67" t="s">
        <v>267</v>
      </c>
      <c r="L445" s="48" t="s">
        <v>268</v>
      </c>
      <c r="M445" s="48" t="s">
        <v>269</v>
      </c>
      <c r="N445" s="49" t="s">
        <v>270</v>
      </c>
      <c r="O445" s="48" t="s">
        <v>30</v>
      </c>
      <c r="P445" s="53"/>
      <c r="Q445" s="53"/>
      <c r="R445" s="48" t="s">
        <v>32</v>
      </c>
      <c r="S445" s="48" t="s">
        <v>95</v>
      </c>
      <c r="T445" s="51"/>
      <c r="U445" s="52">
        <v>1700300</v>
      </c>
      <c r="V445" s="52">
        <v>1200000</v>
      </c>
      <c r="W445" s="52">
        <v>2200000</v>
      </c>
      <c r="X445" s="52"/>
      <c r="Y445" s="48"/>
    </row>
    <row r="446" spans="1:27" x14ac:dyDescent="0.25">
      <c r="A446" s="48" t="s">
        <v>263</v>
      </c>
      <c r="B446" s="48" t="s">
        <v>25</v>
      </c>
      <c r="C446" s="48" t="s">
        <v>264</v>
      </c>
      <c r="D446" s="40" t="s">
        <v>147</v>
      </c>
      <c r="E446" s="40" t="s">
        <v>147</v>
      </c>
      <c r="F446" s="48" t="s">
        <v>568</v>
      </c>
      <c r="G446" s="40" t="s">
        <v>503</v>
      </c>
      <c r="H446" s="48" t="s">
        <v>567</v>
      </c>
      <c r="I446" s="48" t="s">
        <v>265</v>
      </c>
      <c r="J446" s="49" t="s">
        <v>266</v>
      </c>
      <c r="K446" s="67" t="s">
        <v>267</v>
      </c>
      <c r="L446" s="48" t="s">
        <v>268</v>
      </c>
      <c r="M446" s="48" t="s">
        <v>269</v>
      </c>
      <c r="N446" s="49" t="s">
        <v>270</v>
      </c>
      <c r="O446" s="48" t="s">
        <v>30</v>
      </c>
      <c r="P446" s="53"/>
      <c r="Q446" s="53"/>
      <c r="R446" s="48" t="s">
        <v>32</v>
      </c>
      <c r="S446" s="48" t="s">
        <v>262</v>
      </c>
      <c r="T446" s="51"/>
      <c r="U446" s="52"/>
      <c r="V446" s="52">
        <v>30000</v>
      </c>
      <c r="W446" s="52"/>
      <c r="X446" s="52"/>
      <c r="Y446" s="48"/>
    </row>
    <row r="447" spans="1:27" x14ac:dyDescent="0.25">
      <c r="A447" s="48" t="s">
        <v>263</v>
      </c>
      <c r="B447" s="48" t="s">
        <v>25</v>
      </c>
      <c r="C447" s="48" t="s">
        <v>264</v>
      </c>
      <c r="D447" s="40" t="s">
        <v>147</v>
      </c>
      <c r="E447" s="40" t="s">
        <v>147</v>
      </c>
      <c r="F447" s="48" t="s">
        <v>568</v>
      </c>
      <c r="G447" s="40" t="s">
        <v>503</v>
      </c>
      <c r="H447" s="48" t="s">
        <v>567</v>
      </c>
      <c r="I447" s="48" t="s">
        <v>265</v>
      </c>
      <c r="J447" s="49" t="s">
        <v>266</v>
      </c>
      <c r="K447" s="67" t="s">
        <v>267</v>
      </c>
      <c r="L447" s="48" t="s">
        <v>268</v>
      </c>
      <c r="M447" s="48" t="s">
        <v>269</v>
      </c>
      <c r="N447" s="49" t="s">
        <v>270</v>
      </c>
      <c r="O447" s="48" t="s">
        <v>30</v>
      </c>
      <c r="P447" s="53"/>
      <c r="Q447" s="53"/>
      <c r="R447" s="48" t="s">
        <v>31</v>
      </c>
      <c r="S447" s="48" t="s">
        <v>111</v>
      </c>
      <c r="T447" s="51"/>
      <c r="U447" s="52">
        <v>190000</v>
      </c>
      <c r="V447" s="52"/>
      <c r="W447" s="52"/>
      <c r="X447" s="52"/>
      <c r="Y447" s="48"/>
    </row>
    <row r="448" spans="1:27" x14ac:dyDescent="0.25">
      <c r="A448" s="48" t="s">
        <v>263</v>
      </c>
      <c r="B448" s="48" t="s">
        <v>25</v>
      </c>
      <c r="C448" s="48" t="s">
        <v>264</v>
      </c>
      <c r="D448" s="40" t="s">
        <v>147</v>
      </c>
      <c r="E448" s="40" t="s">
        <v>147</v>
      </c>
      <c r="F448" s="48" t="s">
        <v>568</v>
      </c>
      <c r="G448" s="40" t="s">
        <v>503</v>
      </c>
      <c r="H448" s="48" t="s">
        <v>567</v>
      </c>
      <c r="I448" s="48" t="s">
        <v>265</v>
      </c>
      <c r="J448" s="49" t="s">
        <v>266</v>
      </c>
      <c r="K448" s="67" t="s">
        <v>267</v>
      </c>
      <c r="L448" s="48" t="s">
        <v>268</v>
      </c>
      <c r="M448" s="48" t="s">
        <v>269</v>
      </c>
      <c r="N448" s="49" t="s">
        <v>270</v>
      </c>
      <c r="O448" s="48" t="s">
        <v>30</v>
      </c>
      <c r="P448" s="53"/>
      <c r="Q448" s="53"/>
      <c r="R448" s="48" t="s">
        <v>32</v>
      </c>
      <c r="S448" s="48" t="s">
        <v>219</v>
      </c>
      <c r="T448" s="51"/>
      <c r="U448" s="52"/>
      <c r="V448" s="52">
        <v>800000</v>
      </c>
      <c r="W448" s="52"/>
      <c r="X448" s="52"/>
      <c r="Y448" s="48"/>
    </row>
    <row r="449" spans="1:27" x14ac:dyDescent="0.25">
      <c r="A449" s="48" t="s">
        <v>263</v>
      </c>
      <c r="B449" s="48" t="s">
        <v>25</v>
      </c>
      <c r="C449" s="48" t="s">
        <v>264</v>
      </c>
      <c r="D449" s="40" t="s">
        <v>147</v>
      </c>
      <c r="E449" s="40" t="s">
        <v>147</v>
      </c>
      <c r="F449" s="48" t="s">
        <v>568</v>
      </c>
      <c r="G449" s="40" t="s">
        <v>503</v>
      </c>
      <c r="H449" s="48" t="s">
        <v>567</v>
      </c>
      <c r="I449" s="48" t="s">
        <v>265</v>
      </c>
      <c r="J449" s="49" t="s">
        <v>266</v>
      </c>
      <c r="K449" s="67" t="s">
        <v>267</v>
      </c>
      <c r="L449" s="48" t="s">
        <v>268</v>
      </c>
      <c r="M449" s="48" t="s">
        <v>269</v>
      </c>
      <c r="N449" s="49" t="s">
        <v>270</v>
      </c>
      <c r="O449" s="48" t="s">
        <v>30</v>
      </c>
      <c r="P449" s="53" t="s">
        <v>280</v>
      </c>
      <c r="Q449" s="53"/>
      <c r="R449" s="48" t="s">
        <v>31</v>
      </c>
      <c r="S449" s="48" t="s">
        <v>97</v>
      </c>
      <c r="T449" s="48"/>
      <c r="U449" s="52">
        <v>18700</v>
      </c>
      <c r="V449" s="52">
        <v>23025</v>
      </c>
      <c r="W449" s="52">
        <v>41300</v>
      </c>
      <c r="X449" s="52">
        <v>12000</v>
      </c>
      <c r="Y449" s="48"/>
    </row>
    <row r="450" spans="1:27" x14ac:dyDescent="0.25">
      <c r="A450" s="40" t="s">
        <v>182</v>
      </c>
      <c r="B450" s="40" t="s">
        <v>25</v>
      </c>
      <c r="C450" s="40" t="s">
        <v>183</v>
      </c>
      <c r="D450" s="40" t="s">
        <v>147</v>
      </c>
      <c r="E450" s="40" t="s">
        <v>147</v>
      </c>
      <c r="F450" s="40" t="s">
        <v>310</v>
      </c>
      <c r="G450" s="48" t="s">
        <v>337</v>
      </c>
      <c r="H450" s="40" t="s">
        <v>184</v>
      </c>
      <c r="I450" s="40" t="s">
        <v>185</v>
      </c>
      <c r="J450" s="40"/>
      <c r="K450" s="40" t="s">
        <v>186</v>
      </c>
      <c r="L450" s="40" t="s">
        <v>187</v>
      </c>
      <c r="M450" s="40">
        <v>775577561</v>
      </c>
      <c r="N450" s="40"/>
      <c r="O450" s="40" t="s">
        <v>28</v>
      </c>
      <c r="P450" s="43" t="s">
        <v>188</v>
      </c>
      <c r="Q450" s="43" t="s">
        <v>189</v>
      </c>
      <c r="R450" s="40"/>
      <c r="S450" s="40"/>
      <c r="T450" s="44"/>
      <c r="U450" s="45">
        <v>40000000</v>
      </c>
      <c r="V450" s="45"/>
      <c r="W450" s="45"/>
      <c r="X450" s="45"/>
      <c r="Y450" s="40"/>
    </row>
    <row r="451" spans="1:27" x14ac:dyDescent="0.25">
      <c r="A451" s="40" t="s">
        <v>182</v>
      </c>
      <c r="B451" s="40" t="s">
        <v>25</v>
      </c>
      <c r="C451" s="40" t="s">
        <v>183</v>
      </c>
      <c r="D451" s="40" t="s">
        <v>147</v>
      </c>
      <c r="E451" s="40" t="s">
        <v>147</v>
      </c>
      <c r="F451" s="40" t="s">
        <v>310</v>
      </c>
      <c r="G451" s="48" t="s">
        <v>337</v>
      </c>
      <c r="H451" s="40" t="s">
        <v>184</v>
      </c>
      <c r="I451" s="40" t="s">
        <v>185</v>
      </c>
      <c r="J451" s="40"/>
      <c r="K451" s="40" t="s">
        <v>186</v>
      </c>
      <c r="L451" s="40" t="s">
        <v>187</v>
      </c>
      <c r="M451" s="40">
        <v>775577561</v>
      </c>
      <c r="N451" s="40"/>
      <c r="O451" s="40" t="s">
        <v>28</v>
      </c>
      <c r="P451" s="43" t="s">
        <v>188</v>
      </c>
      <c r="Q451" s="43" t="s">
        <v>189</v>
      </c>
      <c r="R451" s="40"/>
      <c r="S451" s="40"/>
      <c r="T451" s="44"/>
      <c r="U451" s="45"/>
      <c r="V451" s="45">
        <v>40000000</v>
      </c>
      <c r="W451" s="45"/>
      <c r="X451" s="45"/>
      <c r="Y451" s="40"/>
    </row>
    <row r="452" spans="1:27" x14ac:dyDescent="0.25">
      <c r="A452" s="40" t="s">
        <v>182</v>
      </c>
      <c r="B452" s="40" t="s">
        <v>25</v>
      </c>
      <c r="C452" s="40" t="s">
        <v>183</v>
      </c>
      <c r="D452" s="40" t="s">
        <v>147</v>
      </c>
      <c r="E452" s="40" t="s">
        <v>147</v>
      </c>
      <c r="F452" s="40" t="s">
        <v>310</v>
      </c>
      <c r="G452" s="48" t="s">
        <v>337</v>
      </c>
      <c r="H452" s="40" t="s">
        <v>184</v>
      </c>
      <c r="I452" s="40" t="s">
        <v>185</v>
      </c>
      <c r="J452" s="40"/>
      <c r="K452" s="40" t="s">
        <v>186</v>
      </c>
      <c r="L452" s="40" t="s">
        <v>187</v>
      </c>
      <c r="M452" s="40">
        <v>775577561</v>
      </c>
      <c r="N452" s="40"/>
      <c r="O452" s="40" t="s">
        <v>30</v>
      </c>
      <c r="P452" s="43"/>
      <c r="Q452" s="47"/>
      <c r="R452" s="40" t="s">
        <v>31</v>
      </c>
      <c r="S452" s="40" t="s">
        <v>122</v>
      </c>
      <c r="T452" s="44"/>
      <c r="U452" s="45">
        <v>106900458</v>
      </c>
      <c r="V452" s="45">
        <v>101092656</v>
      </c>
      <c r="W452" s="45">
        <v>121542175</v>
      </c>
      <c r="X452" s="45">
        <v>79114643</v>
      </c>
      <c r="Y452" s="40"/>
    </row>
    <row r="453" spans="1:27" x14ac:dyDescent="0.25">
      <c r="A453" s="40" t="s">
        <v>182</v>
      </c>
      <c r="B453" s="40" t="s">
        <v>25</v>
      </c>
      <c r="C453" s="40" t="s">
        <v>183</v>
      </c>
      <c r="D453" s="40" t="s">
        <v>147</v>
      </c>
      <c r="E453" s="40" t="s">
        <v>147</v>
      </c>
      <c r="F453" s="40" t="s">
        <v>310</v>
      </c>
      <c r="G453" s="48" t="s">
        <v>337</v>
      </c>
      <c r="H453" s="40" t="s">
        <v>184</v>
      </c>
      <c r="I453" s="40" t="s">
        <v>185</v>
      </c>
      <c r="J453" s="40"/>
      <c r="K453" s="40" t="s">
        <v>186</v>
      </c>
      <c r="L453" s="40" t="s">
        <v>187</v>
      </c>
      <c r="M453" s="40">
        <v>775577561</v>
      </c>
      <c r="N453" s="40"/>
      <c r="O453" s="40" t="s">
        <v>30</v>
      </c>
      <c r="P453" s="43"/>
      <c r="Q453" s="43"/>
      <c r="R453" s="40" t="s">
        <v>31</v>
      </c>
      <c r="S453" s="40" t="s">
        <v>57</v>
      </c>
      <c r="T453" s="44"/>
      <c r="U453" s="45">
        <v>2000000</v>
      </c>
      <c r="V453" s="45">
        <v>2000000</v>
      </c>
      <c r="W453" s="45">
        <v>2000000</v>
      </c>
      <c r="X453" s="45">
        <v>2000000</v>
      </c>
      <c r="Y453" s="40"/>
    </row>
    <row r="454" spans="1:27" x14ac:dyDescent="0.25">
      <c r="A454" s="40" t="s">
        <v>173</v>
      </c>
      <c r="B454" s="40" t="s">
        <v>25</v>
      </c>
      <c r="C454" s="40" t="s">
        <v>174</v>
      </c>
      <c r="D454" s="40" t="s">
        <v>147</v>
      </c>
      <c r="E454" s="40" t="s">
        <v>147</v>
      </c>
      <c r="F454" s="40" t="s">
        <v>175</v>
      </c>
      <c r="G454" s="48" t="s">
        <v>337</v>
      </c>
      <c r="H454" s="40" t="s">
        <v>176</v>
      </c>
      <c r="I454" s="40" t="s">
        <v>147</v>
      </c>
      <c r="J454" s="40"/>
      <c r="K454" s="40" t="s">
        <v>177</v>
      </c>
      <c r="L454" s="40" t="s">
        <v>178</v>
      </c>
      <c r="M454" s="40">
        <v>775492785</v>
      </c>
      <c r="N454" s="41" t="s">
        <v>179</v>
      </c>
      <c r="O454" s="40" t="s">
        <v>28</v>
      </c>
      <c r="P454" s="43" t="s">
        <v>180</v>
      </c>
      <c r="Q454" s="43" t="s">
        <v>181</v>
      </c>
      <c r="R454" s="40"/>
      <c r="S454" s="40"/>
      <c r="T454" s="44"/>
      <c r="U454" s="45">
        <v>20330</v>
      </c>
      <c r="V454" s="45"/>
      <c r="W454" s="45"/>
      <c r="X454" s="45"/>
      <c r="Y454" s="40"/>
    </row>
    <row r="455" spans="1:27" x14ac:dyDescent="0.25">
      <c r="A455" s="40" t="s">
        <v>173</v>
      </c>
      <c r="B455" s="40" t="s">
        <v>25</v>
      </c>
      <c r="C455" s="40" t="s">
        <v>174</v>
      </c>
      <c r="D455" s="40" t="s">
        <v>147</v>
      </c>
      <c r="E455" s="40" t="s">
        <v>147</v>
      </c>
      <c r="F455" s="40" t="s">
        <v>175</v>
      </c>
      <c r="G455" s="48" t="s">
        <v>337</v>
      </c>
      <c r="H455" s="40" t="s">
        <v>176</v>
      </c>
      <c r="I455" s="40" t="s">
        <v>147</v>
      </c>
      <c r="J455" s="40"/>
      <c r="K455" s="40" t="s">
        <v>177</v>
      </c>
      <c r="L455" s="40" t="s">
        <v>178</v>
      </c>
      <c r="M455" s="40">
        <v>775492786</v>
      </c>
      <c r="N455" s="41" t="s">
        <v>179</v>
      </c>
      <c r="O455" s="40" t="s">
        <v>30</v>
      </c>
      <c r="P455" s="43"/>
      <c r="Q455" s="43"/>
      <c r="R455" s="40" t="s">
        <v>31</v>
      </c>
      <c r="S455" s="40" t="s">
        <v>57</v>
      </c>
      <c r="T455" s="44"/>
      <c r="U455" s="45">
        <v>165970</v>
      </c>
      <c r="V455" s="45">
        <v>270250</v>
      </c>
      <c r="W455" s="45">
        <v>260000</v>
      </c>
      <c r="X455" s="45"/>
      <c r="Y455" s="40"/>
    </row>
    <row r="456" spans="1:27" x14ac:dyDescent="0.25">
      <c r="A456" s="55" t="s">
        <v>335</v>
      </c>
      <c r="B456" s="40" t="s">
        <v>25</v>
      </c>
      <c r="C456" s="55" t="s">
        <v>64</v>
      </c>
      <c r="D456" s="40" t="s">
        <v>147</v>
      </c>
      <c r="E456" s="55" t="s">
        <v>37</v>
      </c>
      <c r="F456" s="55" t="s">
        <v>336</v>
      </c>
      <c r="G456" s="48" t="s">
        <v>337</v>
      </c>
      <c r="H456" s="55" t="s">
        <v>26</v>
      </c>
      <c r="I456" s="55" t="s">
        <v>338</v>
      </c>
      <c r="J456" s="55"/>
      <c r="K456" s="55" t="s">
        <v>339</v>
      </c>
      <c r="L456" s="55" t="s">
        <v>27</v>
      </c>
      <c r="M456" s="55">
        <v>776453333</v>
      </c>
      <c r="N456" s="41" t="s">
        <v>340</v>
      </c>
      <c r="O456" s="40" t="s">
        <v>28</v>
      </c>
      <c r="P456" s="43" t="s">
        <v>42</v>
      </c>
      <c r="Q456" s="43"/>
      <c r="R456" s="43"/>
      <c r="S456" s="40"/>
      <c r="T456" s="43"/>
      <c r="U456" s="69"/>
      <c r="V456" s="69"/>
      <c r="W456" s="59">
        <f>34252600+2000000+6435000</f>
        <v>42687600</v>
      </c>
      <c r="X456" s="59">
        <f>9116582+3000000+6435000</f>
        <v>18551582</v>
      </c>
      <c r="Y456" s="70" t="s">
        <v>341</v>
      </c>
      <c r="Z456" s="19"/>
      <c r="AA456" s="15"/>
    </row>
    <row r="457" spans="1:27" x14ac:dyDescent="0.25">
      <c r="A457" s="55" t="s">
        <v>335</v>
      </c>
      <c r="B457" s="40" t="s">
        <v>25</v>
      </c>
      <c r="C457" s="55" t="s">
        <v>64</v>
      </c>
      <c r="D457" s="40" t="s">
        <v>147</v>
      </c>
      <c r="E457" s="55" t="s">
        <v>37</v>
      </c>
      <c r="F457" s="55" t="s">
        <v>336</v>
      </c>
      <c r="G457" s="48" t="s">
        <v>337</v>
      </c>
      <c r="H457" s="55" t="s">
        <v>26</v>
      </c>
      <c r="I457" s="55" t="s">
        <v>338</v>
      </c>
      <c r="J457" s="55"/>
      <c r="K457" s="55" t="s">
        <v>339</v>
      </c>
      <c r="L457" s="55" t="s">
        <v>27</v>
      </c>
      <c r="M457" s="55">
        <v>776453333</v>
      </c>
      <c r="N457" s="41" t="s">
        <v>340</v>
      </c>
      <c r="O457" s="40" t="s">
        <v>28</v>
      </c>
      <c r="P457" s="43" t="s">
        <v>342</v>
      </c>
      <c r="Q457" s="43"/>
      <c r="R457" s="40"/>
      <c r="S457" s="40"/>
      <c r="T457" s="40"/>
      <c r="U457" s="59">
        <v>2000000</v>
      </c>
      <c r="V457" s="59">
        <v>2000000</v>
      </c>
      <c r="W457" s="59">
        <v>2000000</v>
      </c>
      <c r="X457" s="59">
        <v>3075000</v>
      </c>
      <c r="Y457" s="55"/>
    </row>
    <row r="458" spans="1:27" s="10" customFormat="1" x14ac:dyDescent="0.25">
      <c r="A458" s="55" t="s">
        <v>335</v>
      </c>
      <c r="B458" s="40" t="s">
        <v>25</v>
      </c>
      <c r="C458" s="55" t="s">
        <v>64</v>
      </c>
      <c r="D458" s="40" t="s">
        <v>147</v>
      </c>
      <c r="E458" s="55" t="s">
        <v>37</v>
      </c>
      <c r="F458" s="55" t="s">
        <v>336</v>
      </c>
      <c r="G458" s="48" t="s">
        <v>337</v>
      </c>
      <c r="H458" s="55" t="s">
        <v>26</v>
      </c>
      <c r="I458" s="55" t="s">
        <v>338</v>
      </c>
      <c r="J458" s="55"/>
      <c r="K458" s="55" t="s">
        <v>339</v>
      </c>
      <c r="L458" s="55" t="s">
        <v>27</v>
      </c>
      <c r="M458" s="55">
        <v>776453333</v>
      </c>
      <c r="N458" s="41" t="s">
        <v>340</v>
      </c>
      <c r="O458" s="40" t="s">
        <v>28</v>
      </c>
      <c r="P458" s="43" t="s">
        <v>343</v>
      </c>
      <c r="Q458" s="43"/>
      <c r="R458" s="40"/>
      <c r="S458" s="40"/>
      <c r="T458" s="40"/>
      <c r="U458" s="59">
        <v>6435000</v>
      </c>
      <c r="V458" s="59">
        <v>6435000</v>
      </c>
      <c r="W458" s="59">
        <v>6435000</v>
      </c>
      <c r="X458" s="59">
        <v>6435000</v>
      </c>
      <c r="Y458" s="55"/>
      <c r="Z458" s="6"/>
      <c r="AA458" s="6"/>
    </row>
    <row r="459" spans="1:27" x14ac:dyDescent="0.25">
      <c r="A459" s="60" t="s">
        <v>335</v>
      </c>
      <c r="B459" s="61" t="s">
        <v>25</v>
      </c>
      <c r="C459" s="60" t="s">
        <v>64</v>
      </c>
      <c r="D459" s="61" t="s">
        <v>147</v>
      </c>
      <c r="E459" s="60" t="s">
        <v>37</v>
      </c>
      <c r="F459" s="60" t="s">
        <v>336</v>
      </c>
      <c r="G459" s="48" t="s">
        <v>337</v>
      </c>
      <c r="H459" s="60" t="s">
        <v>26</v>
      </c>
      <c r="I459" s="60" t="s">
        <v>338</v>
      </c>
      <c r="J459" s="60"/>
      <c r="K459" s="60" t="s">
        <v>339</v>
      </c>
      <c r="L459" s="60" t="s">
        <v>27</v>
      </c>
      <c r="M459" s="60">
        <v>776453333</v>
      </c>
      <c r="N459" s="62" t="s">
        <v>340</v>
      </c>
      <c r="O459" s="61" t="s">
        <v>28</v>
      </c>
      <c r="P459" s="63" t="s">
        <v>344</v>
      </c>
      <c r="Q459" s="63" t="s">
        <v>71</v>
      </c>
      <c r="R459" s="61"/>
      <c r="S459" s="61"/>
      <c r="T459" s="61"/>
      <c r="U459" s="69"/>
      <c r="V459" s="69"/>
      <c r="W459" s="69"/>
      <c r="X459" s="69">
        <v>75000</v>
      </c>
      <c r="Y459" s="60"/>
      <c r="Z459" s="10"/>
      <c r="AA459" s="10"/>
    </row>
    <row r="460" spans="1:27" x14ac:dyDescent="0.25">
      <c r="A460" s="55" t="s">
        <v>335</v>
      </c>
      <c r="B460" s="40" t="s">
        <v>25</v>
      </c>
      <c r="C460" s="55" t="s">
        <v>64</v>
      </c>
      <c r="D460" s="40" t="s">
        <v>147</v>
      </c>
      <c r="E460" s="55" t="s">
        <v>37</v>
      </c>
      <c r="F460" s="55" t="s">
        <v>336</v>
      </c>
      <c r="G460" s="48" t="s">
        <v>337</v>
      </c>
      <c r="H460" s="55" t="s">
        <v>26</v>
      </c>
      <c r="I460" s="55" t="s">
        <v>338</v>
      </c>
      <c r="J460" s="55"/>
      <c r="K460" s="55" t="s">
        <v>339</v>
      </c>
      <c r="L460" s="55" t="s">
        <v>27</v>
      </c>
      <c r="M460" s="55">
        <v>776453333</v>
      </c>
      <c r="N460" s="41" t="s">
        <v>340</v>
      </c>
      <c r="O460" s="40" t="s">
        <v>28</v>
      </c>
      <c r="P460" s="43" t="s">
        <v>72</v>
      </c>
      <c r="Q460" s="43"/>
      <c r="R460" s="40"/>
      <c r="S460" s="40"/>
      <c r="T460" s="40"/>
      <c r="U460" s="45"/>
      <c r="V460" s="45"/>
      <c r="W460" s="45"/>
      <c r="X460" s="45">
        <v>100000</v>
      </c>
      <c r="Y460" s="71"/>
    </row>
    <row r="461" spans="1:27" x14ac:dyDescent="0.25">
      <c r="A461" s="55" t="s">
        <v>335</v>
      </c>
      <c r="B461" s="40" t="s">
        <v>25</v>
      </c>
      <c r="C461" s="55" t="s">
        <v>64</v>
      </c>
      <c r="D461" s="40" t="s">
        <v>147</v>
      </c>
      <c r="E461" s="55" t="s">
        <v>37</v>
      </c>
      <c r="F461" s="55" t="s">
        <v>336</v>
      </c>
      <c r="G461" s="48" t="s">
        <v>337</v>
      </c>
      <c r="H461" s="55" t="s">
        <v>26</v>
      </c>
      <c r="I461" s="55" t="s">
        <v>338</v>
      </c>
      <c r="J461" s="55"/>
      <c r="K461" s="55" t="s">
        <v>339</v>
      </c>
      <c r="L461" s="55" t="s">
        <v>27</v>
      </c>
      <c r="M461" s="55">
        <v>776453333</v>
      </c>
      <c r="N461" s="41" t="s">
        <v>340</v>
      </c>
      <c r="O461" s="40" t="s">
        <v>28</v>
      </c>
      <c r="P461" s="43" t="s">
        <v>345</v>
      </c>
      <c r="Q461" s="43"/>
      <c r="R461" s="40"/>
      <c r="S461" s="40"/>
      <c r="T461" s="40"/>
      <c r="U461" s="45"/>
      <c r="V461" s="45"/>
      <c r="W461" s="45"/>
      <c r="X461" s="45">
        <v>100000</v>
      </c>
      <c r="Y461" s="55"/>
    </row>
    <row r="462" spans="1:27" x14ac:dyDescent="0.25">
      <c r="A462" s="55" t="s">
        <v>335</v>
      </c>
      <c r="B462" s="40" t="s">
        <v>25</v>
      </c>
      <c r="C462" s="55" t="s">
        <v>64</v>
      </c>
      <c r="D462" s="40" t="s">
        <v>147</v>
      </c>
      <c r="E462" s="55" t="s">
        <v>37</v>
      </c>
      <c r="F462" s="55" t="s">
        <v>336</v>
      </c>
      <c r="G462" s="48" t="s">
        <v>337</v>
      </c>
      <c r="H462" s="55" t="s">
        <v>26</v>
      </c>
      <c r="I462" s="55" t="s">
        <v>338</v>
      </c>
      <c r="J462" s="55"/>
      <c r="K462" s="55" t="s">
        <v>339</v>
      </c>
      <c r="L462" s="55" t="s">
        <v>27</v>
      </c>
      <c r="M462" s="55">
        <v>776453333</v>
      </c>
      <c r="N462" s="41" t="s">
        <v>340</v>
      </c>
      <c r="O462" s="40" t="s">
        <v>28</v>
      </c>
      <c r="P462" s="43" t="s">
        <v>42</v>
      </c>
      <c r="Q462" s="43"/>
      <c r="R462" s="40"/>
      <c r="S462" s="40"/>
      <c r="T462" s="40" t="s">
        <v>121</v>
      </c>
      <c r="U462" s="45"/>
      <c r="V462" s="45"/>
      <c r="W462" s="45"/>
      <c r="X462" s="45">
        <v>15098982</v>
      </c>
      <c r="Y462" s="55"/>
    </row>
    <row r="463" spans="1:27" x14ac:dyDescent="0.25">
      <c r="A463" s="55" t="s">
        <v>335</v>
      </c>
      <c r="B463" s="40" t="s">
        <v>25</v>
      </c>
      <c r="C463" s="55" t="s">
        <v>64</v>
      </c>
      <c r="D463" s="40" t="s">
        <v>147</v>
      </c>
      <c r="E463" s="55" t="s">
        <v>37</v>
      </c>
      <c r="F463" s="55" t="s">
        <v>336</v>
      </c>
      <c r="G463" s="48" t="s">
        <v>337</v>
      </c>
      <c r="H463" s="55" t="s">
        <v>26</v>
      </c>
      <c r="I463" s="55" t="s">
        <v>338</v>
      </c>
      <c r="J463" s="55"/>
      <c r="K463" s="55" t="s">
        <v>339</v>
      </c>
      <c r="L463" s="55" t="s">
        <v>27</v>
      </c>
      <c r="M463" s="55">
        <v>776453333</v>
      </c>
      <c r="N463" s="41" t="s">
        <v>340</v>
      </c>
      <c r="O463" s="40" t="s">
        <v>28</v>
      </c>
      <c r="P463" s="43" t="s">
        <v>42</v>
      </c>
      <c r="Q463" s="43"/>
      <c r="R463" s="40"/>
      <c r="S463" s="40"/>
      <c r="T463" s="40" t="s">
        <v>47</v>
      </c>
      <c r="U463" s="45">
        <v>101040</v>
      </c>
      <c r="V463" s="45">
        <f>226095</f>
        <v>226095</v>
      </c>
      <c r="W463" s="45">
        <v>461272</v>
      </c>
      <c r="X463" s="45">
        <v>327100</v>
      </c>
      <c r="Y463" s="55"/>
    </row>
    <row r="464" spans="1:27" x14ac:dyDescent="0.25">
      <c r="A464" s="55" t="s">
        <v>335</v>
      </c>
      <c r="B464" s="40" t="s">
        <v>25</v>
      </c>
      <c r="C464" s="55" t="s">
        <v>64</v>
      </c>
      <c r="D464" s="40" t="s">
        <v>147</v>
      </c>
      <c r="E464" s="55" t="s">
        <v>37</v>
      </c>
      <c r="F464" s="55" t="s">
        <v>336</v>
      </c>
      <c r="G464" s="48" t="s">
        <v>337</v>
      </c>
      <c r="H464" s="55" t="s">
        <v>26</v>
      </c>
      <c r="I464" s="55" t="s">
        <v>338</v>
      </c>
      <c r="J464" s="55"/>
      <c r="K464" s="55" t="s">
        <v>339</v>
      </c>
      <c r="L464" s="55" t="s">
        <v>27</v>
      </c>
      <c r="M464" s="55">
        <v>776453333</v>
      </c>
      <c r="N464" s="41" t="s">
        <v>340</v>
      </c>
      <c r="O464" s="40" t="s">
        <v>28</v>
      </c>
      <c r="P464" s="43" t="s">
        <v>42</v>
      </c>
      <c r="Q464" s="43"/>
      <c r="R464" s="40"/>
      <c r="S464" s="40"/>
      <c r="T464" s="40" t="s">
        <v>346</v>
      </c>
      <c r="U464" s="45"/>
      <c r="V464" s="45"/>
      <c r="W464" s="45"/>
      <c r="X464" s="45">
        <v>3125500</v>
      </c>
      <c r="Y464" s="55"/>
    </row>
    <row r="465" spans="1:27" x14ac:dyDescent="0.25">
      <c r="A465" s="55" t="s">
        <v>335</v>
      </c>
      <c r="B465" s="40" t="s">
        <v>25</v>
      </c>
      <c r="C465" s="55" t="s">
        <v>64</v>
      </c>
      <c r="D465" s="40" t="s">
        <v>147</v>
      </c>
      <c r="E465" s="55" t="s">
        <v>37</v>
      </c>
      <c r="F465" s="55" t="s">
        <v>336</v>
      </c>
      <c r="G465" s="48" t="s">
        <v>337</v>
      </c>
      <c r="H465" s="55" t="s">
        <v>26</v>
      </c>
      <c r="I465" s="55" t="s">
        <v>338</v>
      </c>
      <c r="J465" s="55"/>
      <c r="K465" s="55" t="s">
        <v>339</v>
      </c>
      <c r="L465" s="55" t="s">
        <v>27</v>
      </c>
      <c r="M465" s="55">
        <v>776453333</v>
      </c>
      <c r="N465" s="41" t="s">
        <v>340</v>
      </c>
      <c r="O465" s="40" t="s">
        <v>30</v>
      </c>
      <c r="P465" s="43"/>
      <c r="Q465" s="43"/>
      <c r="R465" s="40" t="s">
        <v>31</v>
      </c>
      <c r="S465" s="40" t="s">
        <v>347</v>
      </c>
      <c r="T465" s="40"/>
      <c r="U465" s="45">
        <v>11052000</v>
      </c>
      <c r="V465" s="45">
        <v>11052000</v>
      </c>
      <c r="W465" s="45">
        <v>11052000</v>
      </c>
      <c r="X465" s="45">
        <v>10821750</v>
      </c>
      <c r="Y465" s="55"/>
    </row>
    <row r="466" spans="1:27" x14ac:dyDescent="0.25">
      <c r="A466" s="55" t="s">
        <v>335</v>
      </c>
      <c r="B466" s="40" t="s">
        <v>25</v>
      </c>
      <c r="C466" s="55" t="s">
        <v>64</v>
      </c>
      <c r="D466" s="40" t="s">
        <v>147</v>
      </c>
      <c r="E466" s="55" t="s">
        <v>37</v>
      </c>
      <c r="F466" s="55" t="s">
        <v>336</v>
      </c>
      <c r="G466" s="48" t="s">
        <v>337</v>
      </c>
      <c r="H466" s="55" t="s">
        <v>26</v>
      </c>
      <c r="I466" s="55" t="s">
        <v>338</v>
      </c>
      <c r="J466" s="55"/>
      <c r="K466" s="55" t="s">
        <v>339</v>
      </c>
      <c r="L466" s="55" t="s">
        <v>27</v>
      </c>
      <c r="M466" s="55">
        <v>776453333</v>
      </c>
      <c r="N466" s="41" t="s">
        <v>340</v>
      </c>
      <c r="O466" s="40" t="s">
        <v>30</v>
      </c>
      <c r="P466" s="43"/>
      <c r="Q466" s="43"/>
      <c r="R466" s="40" t="s">
        <v>31</v>
      </c>
      <c r="S466" s="40" t="s">
        <v>348</v>
      </c>
      <c r="T466" s="44"/>
      <c r="U466" s="45">
        <v>0</v>
      </c>
      <c r="V466" s="45">
        <v>0</v>
      </c>
      <c r="W466" s="45">
        <v>0</v>
      </c>
      <c r="X466" s="45">
        <v>22500</v>
      </c>
      <c r="Y466" s="55"/>
    </row>
    <row r="467" spans="1:27" x14ac:dyDescent="0.25">
      <c r="A467" s="55" t="s">
        <v>335</v>
      </c>
      <c r="B467" s="40" t="s">
        <v>25</v>
      </c>
      <c r="C467" s="55" t="s">
        <v>64</v>
      </c>
      <c r="D467" s="40" t="s">
        <v>147</v>
      </c>
      <c r="E467" s="55" t="s">
        <v>37</v>
      </c>
      <c r="F467" s="55" t="s">
        <v>336</v>
      </c>
      <c r="G467" s="48" t="s">
        <v>337</v>
      </c>
      <c r="H467" s="55" t="s">
        <v>26</v>
      </c>
      <c r="I467" s="55" t="s">
        <v>338</v>
      </c>
      <c r="J467" s="55"/>
      <c r="K467" s="55" t="s">
        <v>339</v>
      </c>
      <c r="L467" s="55" t="s">
        <v>27</v>
      </c>
      <c r="M467" s="55">
        <v>776453333</v>
      </c>
      <c r="N467" s="41" t="s">
        <v>340</v>
      </c>
      <c r="O467" s="40" t="s">
        <v>30</v>
      </c>
      <c r="P467" s="43"/>
      <c r="Q467" s="43"/>
      <c r="R467" s="40" t="s">
        <v>31</v>
      </c>
      <c r="S467" s="40" t="s">
        <v>56</v>
      </c>
      <c r="T467" s="44"/>
      <c r="U467" s="45">
        <v>576000</v>
      </c>
      <c r="V467" s="45">
        <v>576000</v>
      </c>
      <c r="W467" s="45">
        <v>576000</v>
      </c>
      <c r="X467" s="45">
        <v>906000</v>
      </c>
      <c r="Y467" s="55"/>
    </row>
    <row r="468" spans="1:27" x14ac:dyDescent="0.25">
      <c r="A468" s="55" t="s">
        <v>335</v>
      </c>
      <c r="B468" s="40" t="s">
        <v>25</v>
      </c>
      <c r="C468" s="55" t="s">
        <v>64</v>
      </c>
      <c r="D468" s="40" t="s">
        <v>147</v>
      </c>
      <c r="E468" s="55" t="s">
        <v>37</v>
      </c>
      <c r="F468" s="55" t="s">
        <v>336</v>
      </c>
      <c r="G468" s="48" t="s">
        <v>337</v>
      </c>
      <c r="H468" s="55" t="s">
        <v>26</v>
      </c>
      <c r="I468" s="55" t="s">
        <v>338</v>
      </c>
      <c r="J468" s="55"/>
      <c r="K468" s="55" t="s">
        <v>339</v>
      </c>
      <c r="L468" s="55" t="s">
        <v>27</v>
      </c>
      <c r="M468" s="55">
        <v>776453333</v>
      </c>
      <c r="N468" s="41" t="s">
        <v>340</v>
      </c>
      <c r="O468" s="40" t="s">
        <v>30</v>
      </c>
      <c r="P468" s="43"/>
      <c r="Q468" s="43"/>
      <c r="R468" s="40" t="s">
        <v>31</v>
      </c>
      <c r="S468" s="40" t="s">
        <v>57</v>
      </c>
      <c r="T468" s="44"/>
      <c r="U468" s="45">
        <v>6000000</v>
      </c>
      <c r="V468" s="45">
        <v>6000000</v>
      </c>
      <c r="W468" s="45">
        <v>6000000</v>
      </c>
      <c r="X468" s="45">
        <v>4500000</v>
      </c>
      <c r="Y468" s="55"/>
    </row>
    <row r="469" spans="1:27" x14ac:dyDescent="0.25">
      <c r="A469" s="55" t="s">
        <v>335</v>
      </c>
      <c r="B469" s="40" t="s">
        <v>25</v>
      </c>
      <c r="C469" s="55" t="s">
        <v>64</v>
      </c>
      <c r="D469" s="40" t="s">
        <v>147</v>
      </c>
      <c r="E469" s="55" t="s">
        <v>37</v>
      </c>
      <c r="F469" s="55" t="s">
        <v>336</v>
      </c>
      <c r="G469" s="48" t="s">
        <v>337</v>
      </c>
      <c r="H469" s="55" t="s">
        <v>26</v>
      </c>
      <c r="I469" s="55" t="s">
        <v>338</v>
      </c>
      <c r="J469" s="55"/>
      <c r="K469" s="55" t="s">
        <v>339</v>
      </c>
      <c r="L469" s="55" t="s">
        <v>27</v>
      </c>
      <c r="M469" s="55">
        <v>776453333</v>
      </c>
      <c r="N469" s="41" t="s">
        <v>340</v>
      </c>
      <c r="O469" s="40" t="s">
        <v>30</v>
      </c>
      <c r="P469" s="43"/>
      <c r="Q469" s="43"/>
      <c r="R469" s="40" t="s">
        <v>31</v>
      </c>
      <c r="S469" s="40" t="s">
        <v>58</v>
      </c>
      <c r="T469" s="44"/>
      <c r="U469" s="45">
        <v>0</v>
      </c>
      <c r="V469" s="45">
        <v>0</v>
      </c>
      <c r="W469" s="45">
        <v>0</v>
      </c>
      <c r="X469" s="45">
        <v>211000</v>
      </c>
      <c r="Y469" s="55"/>
    </row>
    <row r="470" spans="1:27" x14ac:dyDescent="0.25">
      <c r="A470" s="55" t="s">
        <v>335</v>
      </c>
      <c r="B470" s="40" t="s">
        <v>25</v>
      </c>
      <c r="C470" s="55" t="s">
        <v>64</v>
      </c>
      <c r="D470" s="40" t="s">
        <v>147</v>
      </c>
      <c r="E470" s="55" t="s">
        <v>37</v>
      </c>
      <c r="F470" s="55" t="s">
        <v>336</v>
      </c>
      <c r="G470" s="48" t="s">
        <v>337</v>
      </c>
      <c r="H470" s="55" t="s">
        <v>26</v>
      </c>
      <c r="I470" s="55" t="s">
        <v>338</v>
      </c>
      <c r="J470" s="55"/>
      <c r="K470" s="55" t="s">
        <v>339</v>
      </c>
      <c r="L470" s="55" t="s">
        <v>27</v>
      </c>
      <c r="M470" s="55">
        <v>776453333</v>
      </c>
      <c r="N470" s="41" t="s">
        <v>340</v>
      </c>
      <c r="O470" s="40" t="s">
        <v>30</v>
      </c>
      <c r="P470" s="43"/>
      <c r="Q470" s="43"/>
      <c r="R470" s="40" t="s">
        <v>31</v>
      </c>
      <c r="S470" s="40" t="s">
        <v>77</v>
      </c>
      <c r="T470" s="44"/>
      <c r="U470" s="45">
        <v>0</v>
      </c>
      <c r="V470" s="45">
        <v>0</v>
      </c>
      <c r="W470" s="45">
        <v>0</v>
      </c>
      <c r="X470" s="45">
        <v>18200</v>
      </c>
      <c r="Y470" s="55"/>
    </row>
    <row r="471" spans="1:27" x14ac:dyDescent="0.25">
      <c r="A471" s="55" t="s">
        <v>335</v>
      </c>
      <c r="B471" s="40" t="s">
        <v>25</v>
      </c>
      <c r="C471" s="55" t="s">
        <v>64</v>
      </c>
      <c r="D471" s="40" t="s">
        <v>147</v>
      </c>
      <c r="E471" s="55" t="s">
        <v>37</v>
      </c>
      <c r="F471" s="55" t="s">
        <v>336</v>
      </c>
      <c r="G471" s="48" t="s">
        <v>337</v>
      </c>
      <c r="H471" s="55" t="s">
        <v>26</v>
      </c>
      <c r="I471" s="55" t="s">
        <v>338</v>
      </c>
      <c r="J471" s="55"/>
      <c r="K471" s="55" t="s">
        <v>339</v>
      </c>
      <c r="L471" s="55" t="s">
        <v>27</v>
      </c>
      <c r="M471" s="55">
        <v>776453333</v>
      </c>
      <c r="N471" s="41" t="s">
        <v>340</v>
      </c>
      <c r="O471" s="40" t="s">
        <v>30</v>
      </c>
      <c r="P471" s="43"/>
      <c r="Q471" s="43"/>
      <c r="R471" s="40" t="s">
        <v>31</v>
      </c>
      <c r="S471" s="40" t="s">
        <v>349</v>
      </c>
      <c r="T471" s="44"/>
      <c r="U471" s="45">
        <v>702000</v>
      </c>
      <c r="V471" s="45">
        <v>702000</v>
      </c>
      <c r="W471" s="45">
        <v>702000</v>
      </c>
      <c r="X471" s="45">
        <v>702000</v>
      </c>
      <c r="Y471" s="55"/>
    </row>
    <row r="472" spans="1:27" x14ac:dyDescent="0.25">
      <c r="A472" s="55" t="s">
        <v>335</v>
      </c>
      <c r="B472" s="40" t="s">
        <v>25</v>
      </c>
      <c r="C472" s="55" t="s">
        <v>64</v>
      </c>
      <c r="D472" s="40" t="s">
        <v>147</v>
      </c>
      <c r="E472" s="55" t="s">
        <v>37</v>
      </c>
      <c r="F472" s="55" t="s">
        <v>336</v>
      </c>
      <c r="G472" s="48" t="s">
        <v>337</v>
      </c>
      <c r="H472" s="55" t="s">
        <v>26</v>
      </c>
      <c r="I472" s="55" t="s">
        <v>338</v>
      </c>
      <c r="J472" s="55"/>
      <c r="K472" s="55" t="s">
        <v>339</v>
      </c>
      <c r="L472" s="55" t="s">
        <v>27</v>
      </c>
      <c r="M472" s="55">
        <v>776453333</v>
      </c>
      <c r="N472" s="41" t="s">
        <v>340</v>
      </c>
      <c r="O472" s="40" t="s">
        <v>30</v>
      </c>
      <c r="P472" s="43"/>
      <c r="Q472" s="43"/>
      <c r="R472" s="40" t="s">
        <v>31</v>
      </c>
      <c r="S472" s="40" t="s">
        <v>350</v>
      </c>
      <c r="T472" s="44"/>
      <c r="U472" s="45">
        <v>0</v>
      </c>
      <c r="V472" s="45">
        <v>1999000</v>
      </c>
      <c r="W472" s="45">
        <v>0</v>
      </c>
      <c r="X472" s="45">
        <v>0</v>
      </c>
      <c r="Y472" s="55"/>
    </row>
    <row r="473" spans="1:27" x14ac:dyDescent="0.25">
      <c r="A473" s="55" t="s">
        <v>335</v>
      </c>
      <c r="B473" s="40" t="s">
        <v>25</v>
      </c>
      <c r="C473" s="55" t="s">
        <v>64</v>
      </c>
      <c r="D473" s="40" t="s">
        <v>147</v>
      </c>
      <c r="E473" s="55" t="s">
        <v>37</v>
      </c>
      <c r="F473" s="55" t="s">
        <v>336</v>
      </c>
      <c r="G473" s="48" t="s">
        <v>337</v>
      </c>
      <c r="H473" s="55" t="s">
        <v>26</v>
      </c>
      <c r="I473" s="55" t="s">
        <v>338</v>
      </c>
      <c r="J473" s="55"/>
      <c r="K473" s="55" t="s">
        <v>339</v>
      </c>
      <c r="L473" s="55" t="s">
        <v>27</v>
      </c>
      <c r="M473" s="55">
        <v>776453333</v>
      </c>
      <c r="N473" s="41" t="s">
        <v>340</v>
      </c>
      <c r="O473" s="40" t="s">
        <v>30</v>
      </c>
      <c r="P473" s="43"/>
      <c r="Q473" s="43"/>
      <c r="R473" s="40" t="s">
        <v>32</v>
      </c>
      <c r="S473" s="40" t="s">
        <v>60</v>
      </c>
      <c r="T473" s="44"/>
      <c r="U473" s="45">
        <v>0</v>
      </c>
      <c r="V473" s="45">
        <v>0</v>
      </c>
      <c r="W473" s="45">
        <v>0</v>
      </c>
      <c r="X473" s="45">
        <v>50000</v>
      </c>
      <c r="Y473" s="55"/>
    </row>
    <row r="474" spans="1:27" x14ac:dyDescent="0.25">
      <c r="A474" s="55" t="s">
        <v>335</v>
      </c>
      <c r="B474" s="40" t="s">
        <v>25</v>
      </c>
      <c r="C474" s="55" t="s">
        <v>64</v>
      </c>
      <c r="D474" s="40" t="s">
        <v>147</v>
      </c>
      <c r="E474" s="55" t="s">
        <v>37</v>
      </c>
      <c r="F474" s="55" t="s">
        <v>336</v>
      </c>
      <c r="G474" s="48" t="s">
        <v>337</v>
      </c>
      <c r="H474" s="55" t="s">
        <v>26</v>
      </c>
      <c r="I474" s="55" t="s">
        <v>338</v>
      </c>
      <c r="J474" s="55"/>
      <c r="K474" s="55" t="s">
        <v>339</v>
      </c>
      <c r="L474" s="55" t="s">
        <v>27</v>
      </c>
      <c r="M474" s="55">
        <v>776453333</v>
      </c>
      <c r="N474" s="41" t="s">
        <v>340</v>
      </c>
      <c r="O474" s="40" t="s">
        <v>30</v>
      </c>
      <c r="P474" s="43"/>
      <c r="Q474" s="43"/>
      <c r="R474" s="40" t="s">
        <v>32</v>
      </c>
      <c r="S474" s="40" t="s">
        <v>109</v>
      </c>
      <c r="T474" s="44"/>
      <c r="U474" s="45">
        <v>150000</v>
      </c>
      <c r="V474" s="45">
        <v>125000</v>
      </c>
      <c r="W474" s="45">
        <v>0</v>
      </c>
      <c r="X474" s="45"/>
      <c r="Y474" s="55"/>
    </row>
    <row r="475" spans="1:27" x14ac:dyDescent="0.25">
      <c r="A475" s="55" t="s">
        <v>335</v>
      </c>
      <c r="B475" s="40" t="s">
        <v>25</v>
      </c>
      <c r="C475" s="55" t="s">
        <v>64</v>
      </c>
      <c r="D475" s="40" t="s">
        <v>147</v>
      </c>
      <c r="E475" s="55" t="s">
        <v>37</v>
      </c>
      <c r="F475" s="55" t="s">
        <v>336</v>
      </c>
      <c r="G475" s="48" t="s">
        <v>337</v>
      </c>
      <c r="H475" s="55" t="s">
        <v>26</v>
      </c>
      <c r="I475" s="55" t="s">
        <v>338</v>
      </c>
      <c r="J475" s="55"/>
      <c r="K475" s="55" t="s">
        <v>339</v>
      </c>
      <c r="L475" s="55" t="s">
        <v>27</v>
      </c>
      <c r="M475" s="55">
        <v>776453333</v>
      </c>
      <c r="N475" s="41" t="s">
        <v>340</v>
      </c>
      <c r="O475" s="40" t="s">
        <v>30</v>
      </c>
      <c r="P475" s="43"/>
      <c r="Q475" s="43"/>
      <c r="R475" s="40" t="s">
        <v>32</v>
      </c>
      <c r="S475" s="40" t="s">
        <v>61</v>
      </c>
      <c r="T475" s="44"/>
      <c r="U475" s="45">
        <v>30000</v>
      </c>
      <c r="V475" s="45">
        <v>0</v>
      </c>
      <c r="W475" s="45">
        <v>0</v>
      </c>
      <c r="X475" s="45">
        <v>50000</v>
      </c>
      <c r="Y475" s="55"/>
    </row>
    <row r="476" spans="1:27" x14ac:dyDescent="0.25">
      <c r="A476" s="55" t="s">
        <v>335</v>
      </c>
      <c r="B476" s="40" t="s">
        <v>25</v>
      </c>
      <c r="C476" s="55" t="s">
        <v>64</v>
      </c>
      <c r="D476" s="40" t="s">
        <v>147</v>
      </c>
      <c r="E476" s="55" t="s">
        <v>37</v>
      </c>
      <c r="F476" s="55" t="s">
        <v>336</v>
      </c>
      <c r="G476" s="48" t="s">
        <v>337</v>
      </c>
      <c r="H476" s="55" t="s">
        <v>26</v>
      </c>
      <c r="I476" s="55" t="s">
        <v>338</v>
      </c>
      <c r="J476" s="55"/>
      <c r="K476" s="55" t="s">
        <v>339</v>
      </c>
      <c r="L476" s="55" t="s">
        <v>27</v>
      </c>
      <c r="M476" s="55">
        <v>776453333</v>
      </c>
      <c r="N476" s="41" t="s">
        <v>340</v>
      </c>
      <c r="O476" s="40" t="s">
        <v>30</v>
      </c>
      <c r="P476" s="43"/>
      <c r="Q476" s="43"/>
      <c r="R476" s="40" t="s">
        <v>32</v>
      </c>
      <c r="S476" s="40" t="s">
        <v>351</v>
      </c>
      <c r="T476" s="44"/>
      <c r="U476" s="45">
        <v>0</v>
      </c>
      <c r="V476" s="45">
        <v>0</v>
      </c>
      <c r="W476" s="45">
        <v>0</v>
      </c>
      <c r="X476" s="45">
        <v>3525000</v>
      </c>
      <c r="Y476" s="55"/>
    </row>
    <row r="477" spans="1:27" s="20" customFormat="1" x14ac:dyDescent="0.25">
      <c r="A477" s="55" t="s">
        <v>335</v>
      </c>
      <c r="B477" s="40" t="s">
        <v>25</v>
      </c>
      <c r="C477" s="55" t="s">
        <v>64</v>
      </c>
      <c r="D477" s="40" t="s">
        <v>147</v>
      </c>
      <c r="E477" s="55" t="s">
        <v>37</v>
      </c>
      <c r="F477" s="55" t="s">
        <v>336</v>
      </c>
      <c r="G477" s="48" t="s">
        <v>337</v>
      </c>
      <c r="H477" s="55" t="s">
        <v>26</v>
      </c>
      <c r="I477" s="55" t="s">
        <v>338</v>
      </c>
      <c r="J477" s="55"/>
      <c r="K477" s="55" t="s">
        <v>339</v>
      </c>
      <c r="L477" s="55" t="s">
        <v>27</v>
      </c>
      <c r="M477" s="55">
        <v>776453333</v>
      </c>
      <c r="N477" s="41" t="s">
        <v>340</v>
      </c>
      <c r="O477" s="40" t="s">
        <v>30</v>
      </c>
      <c r="P477" s="43" t="s">
        <v>33</v>
      </c>
      <c r="Q477" s="43"/>
      <c r="R477" s="40" t="s">
        <v>31</v>
      </c>
      <c r="S477" s="40" t="s">
        <v>334</v>
      </c>
      <c r="T477" s="44" t="s">
        <v>121</v>
      </c>
      <c r="U477" s="45">
        <v>0</v>
      </c>
      <c r="V477" s="45">
        <v>0</v>
      </c>
      <c r="W477" s="45">
        <v>0</v>
      </c>
      <c r="X477" s="45">
        <v>39050</v>
      </c>
      <c r="Y477" s="55"/>
      <c r="Z477" s="6"/>
      <c r="AA477" s="6"/>
    </row>
    <row r="478" spans="1:27" s="20" customFormat="1" x14ac:dyDescent="0.25">
      <c r="A478" s="40" t="s">
        <v>190</v>
      </c>
      <c r="B478" s="40" t="s">
        <v>25</v>
      </c>
      <c r="C478" s="40" t="s">
        <v>174</v>
      </c>
      <c r="D478" s="40" t="s">
        <v>147</v>
      </c>
      <c r="E478" s="40" t="s">
        <v>147</v>
      </c>
      <c r="F478" s="40" t="s">
        <v>191</v>
      </c>
      <c r="G478" s="48" t="s">
        <v>337</v>
      </c>
      <c r="H478" s="40" t="s">
        <v>176</v>
      </c>
      <c r="I478" s="40" t="s">
        <v>427</v>
      </c>
      <c r="J478" s="40"/>
      <c r="K478" s="40" t="s">
        <v>192</v>
      </c>
      <c r="L478" s="40" t="s">
        <v>193</v>
      </c>
      <c r="M478" s="40">
        <v>776494109</v>
      </c>
      <c r="N478" s="46" t="s">
        <v>428</v>
      </c>
      <c r="O478" s="40" t="s">
        <v>28</v>
      </c>
      <c r="P478" s="43" t="s">
        <v>516</v>
      </c>
      <c r="Q478" s="43" t="s">
        <v>60</v>
      </c>
      <c r="R478" s="40"/>
      <c r="S478" s="40"/>
      <c r="T478" s="44"/>
      <c r="U478" s="45">
        <v>495000</v>
      </c>
      <c r="V478" s="45"/>
      <c r="W478" s="45"/>
      <c r="X478" s="45"/>
      <c r="Y478" s="40"/>
      <c r="Z478" s="6"/>
      <c r="AA478" s="6"/>
    </row>
    <row r="479" spans="1:27" s="20" customFormat="1" x14ac:dyDescent="0.25">
      <c r="A479" s="40" t="s">
        <v>190</v>
      </c>
      <c r="B479" s="40" t="s">
        <v>25</v>
      </c>
      <c r="C479" s="40" t="s">
        <v>174</v>
      </c>
      <c r="D479" s="40" t="s">
        <v>147</v>
      </c>
      <c r="E479" s="40" t="s">
        <v>147</v>
      </c>
      <c r="F479" s="40" t="s">
        <v>191</v>
      </c>
      <c r="G479" s="48" t="s">
        <v>337</v>
      </c>
      <c r="H479" s="40" t="s">
        <v>176</v>
      </c>
      <c r="I479" s="40" t="s">
        <v>427</v>
      </c>
      <c r="J479" s="40"/>
      <c r="K479" s="40" t="s">
        <v>192</v>
      </c>
      <c r="L479" s="40" t="s">
        <v>193</v>
      </c>
      <c r="M479" s="40">
        <v>776494109</v>
      </c>
      <c r="N479" s="46" t="s">
        <v>428</v>
      </c>
      <c r="O479" s="40" t="s">
        <v>30</v>
      </c>
      <c r="P479" s="43"/>
      <c r="Q479" s="47"/>
      <c r="R479" s="40" t="s">
        <v>31</v>
      </c>
      <c r="S479" s="40" t="s">
        <v>57</v>
      </c>
      <c r="T479" s="44"/>
      <c r="U479" s="45">
        <v>100000</v>
      </c>
      <c r="V479" s="45">
        <v>100000</v>
      </c>
      <c r="W479" s="45">
        <v>100000</v>
      </c>
      <c r="X479" s="45"/>
      <c r="Y479" s="40"/>
      <c r="Z479" s="6"/>
      <c r="AA479" s="6"/>
    </row>
    <row r="480" spans="1:27" s="20" customFormat="1" x14ac:dyDescent="0.25">
      <c r="A480" s="40" t="s">
        <v>393</v>
      </c>
      <c r="B480" s="40" t="s">
        <v>25</v>
      </c>
      <c r="C480" s="40" t="s">
        <v>370</v>
      </c>
      <c r="D480" s="40" t="s">
        <v>147</v>
      </c>
      <c r="E480" s="40" t="s">
        <v>85</v>
      </c>
      <c r="F480" s="40" t="s">
        <v>394</v>
      </c>
      <c r="G480" s="48" t="s">
        <v>337</v>
      </c>
      <c r="H480" s="40" t="s">
        <v>26</v>
      </c>
      <c r="I480" s="40" t="s">
        <v>395</v>
      </c>
      <c r="J480" s="40">
        <v>339657634</v>
      </c>
      <c r="K480" s="40" t="s">
        <v>396</v>
      </c>
      <c r="L480" s="40" t="s">
        <v>27</v>
      </c>
      <c r="M480" s="40">
        <v>775652527</v>
      </c>
      <c r="N480" s="41" t="s">
        <v>397</v>
      </c>
      <c r="O480" s="40" t="s">
        <v>398</v>
      </c>
      <c r="P480" s="40" t="s">
        <v>42</v>
      </c>
      <c r="Q480" s="40"/>
      <c r="R480" s="40"/>
      <c r="S480" s="40"/>
      <c r="T480" s="40"/>
      <c r="U480" s="59">
        <v>30330593</v>
      </c>
      <c r="V480" s="59">
        <v>22730537</v>
      </c>
      <c r="W480" s="59">
        <v>28049013</v>
      </c>
      <c r="X480" s="59">
        <v>25811517</v>
      </c>
      <c r="Y480" s="40"/>
    </row>
    <row r="481" spans="1:27" s="20" customFormat="1" x14ac:dyDescent="0.25">
      <c r="A481" s="40" t="s">
        <v>393</v>
      </c>
      <c r="B481" s="40" t="s">
        <v>25</v>
      </c>
      <c r="C481" s="40" t="s">
        <v>370</v>
      </c>
      <c r="D481" s="40" t="s">
        <v>147</v>
      </c>
      <c r="E481" s="40" t="s">
        <v>85</v>
      </c>
      <c r="F481" s="40" t="s">
        <v>394</v>
      </c>
      <c r="G481" s="48" t="s">
        <v>337</v>
      </c>
      <c r="H481" s="40" t="s">
        <v>26</v>
      </c>
      <c r="I481" s="40" t="s">
        <v>395</v>
      </c>
      <c r="J481" s="40">
        <v>339657634</v>
      </c>
      <c r="K481" s="40" t="s">
        <v>396</v>
      </c>
      <c r="L481" s="40" t="s">
        <v>27</v>
      </c>
      <c r="M481" s="40">
        <v>775652527</v>
      </c>
      <c r="N481" s="41" t="s">
        <v>397</v>
      </c>
      <c r="O481" s="40" t="s">
        <v>398</v>
      </c>
      <c r="P481" s="40" t="s">
        <v>342</v>
      </c>
      <c r="Q481" s="40"/>
      <c r="R481" s="40"/>
      <c r="S481" s="40"/>
      <c r="T481" s="40"/>
      <c r="U481" s="59">
        <v>200000</v>
      </c>
      <c r="V481" s="59">
        <v>200000</v>
      </c>
      <c r="W481" s="59">
        <v>2000000</v>
      </c>
      <c r="X481" s="59">
        <v>2500000</v>
      </c>
      <c r="Y481" s="40"/>
    </row>
    <row r="482" spans="1:27" s="20" customFormat="1" x14ac:dyDescent="0.25">
      <c r="A482" s="40" t="s">
        <v>393</v>
      </c>
      <c r="B482" s="40" t="s">
        <v>25</v>
      </c>
      <c r="C482" s="40" t="s">
        <v>370</v>
      </c>
      <c r="D482" s="40" t="s">
        <v>147</v>
      </c>
      <c r="E482" s="40" t="s">
        <v>85</v>
      </c>
      <c r="F482" s="40" t="s">
        <v>394</v>
      </c>
      <c r="G482" s="48" t="s">
        <v>337</v>
      </c>
      <c r="H482" s="40" t="s">
        <v>26</v>
      </c>
      <c r="I482" s="40" t="s">
        <v>395</v>
      </c>
      <c r="J482" s="40">
        <v>339657634</v>
      </c>
      <c r="K482" s="40" t="s">
        <v>396</v>
      </c>
      <c r="L482" s="40" t="s">
        <v>27</v>
      </c>
      <c r="M482" s="40">
        <v>775652527</v>
      </c>
      <c r="N482" s="41" t="s">
        <v>397</v>
      </c>
      <c r="O482" s="40" t="s">
        <v>398</v>
      </c>
      <c r="P482" s="40" t="s">
        <v>42</v>
      </c>
      <c r="Q482" s="40"/>
      <c r="R482" s="40"/>
      <c r="S482" s="40"/>
      <c r="T482" s="40" t="s">
        <v>121</v>
      </c>
      <c r="U482" s="59">
        <v>27151523</v>
      </c>
      <c r="V482" s="59">
        <v>20517387</v>
      </c>
      <c r="W482" s="59">
        <v>25892153</v>
      </c>
      <c r="X482" s="59">
        <v>25302382</v>
      </c>
      <c r="Y482" s="40"/>
    </row>
    <row r="483" spans="1:27" s="20" customFormat="1" x14ac:dyDescent="0.25">
      <c r="A483" s="40" t="s">
        <v>393</v>
      </c>
      <c r="B483" s="40" t="s">
        <v>25</v>
      </c>
      <c r="C483" s="40" t="s">
        <v>370</v>
      </c>
      <c r="D483" s="40" t="s">
        <v>147</v>
      </c>
      <c r="E483" s="40" t="s">
        <v>85</v>
      </c>
      <c r="F483" s="40" t="s">
        <v>394</v>
      </c>
      <c r="G483" s="48" t="s">
        <v>337</v>
      </c>
      <c r="H483" s="40" t="s">
        <v>26</v>
      </c>
      <c r="I483" s="40" t="s">
        <v>395</v>
      </c>
      <c r="J483" s="40">
        <v>339657634</v>
      </c>
      <c r="K483" s="40" t="s">
        <v>396</v>
      </c>
      <c r="L483" s="40" t="s">
        <v>27</v>
      </c>
      <c r="M483" s="40">
        <v>775652527</v>
      </c>
      <c r="N483" s="41" t="s">
        <v>397</v>
      </c>
      <c r="O483" s="40" t="s">
        <v>398</v>
      </c>
      <c r="P483" s="40" t="s">
        <v>42</v>
      </c>
      <c r="Q483" s="40"/>
      <c r="R483" s="40"/>
      <c r="S483" s="40"/>
      <c r="T483" s="40" t="s">
        <v>47</v>
      </c>
      <c r="U483" s="59">
        <v>296355</v>
      </c>
      <c r="V483" s="59">
        <v>75520</v>
      </c>
      <c r="W483" s="59">
        <v>482660</v>
      </c>
      <c r="X483" s="59">
        <v>509135</v>
      </c>
      <c r="Y483" s="40"/>
    </row>
    <row r="484" spans="1:27" s="20" customFormat="1" x14ac:dyDescent="0.25">
      <c r="A484" s="40" t="s">
        <v>393</v>
      </c>
      <c r="B484" s="40" t="s">
        <v>25</v>
      </c>
      <c r="C484" s="40" t="s">
        <v>370</v>
      </c>
      <c r="D484" s="40" t="s">
        <v>147</v>
      </c>
      <c r="E484" s="40" t="s">
        <v>85</v>
      </c>
      <c r="F484" s="40" t="s">
        <v>394</v>
      </c>
      <c r="G484" s="48" t="s">
        <v>337</v>
      </c>
      <c r="H484" s="40" t="s">
        <v>26</v>
      </c>
      <c r="I484" s="40" t="s">
        <v>395</v>
      </c>
      <c r="J484" s="40">
        <v>339657634</v>
      </c>
      <c r="K484" s="40" t="s">
        <v>396</v>
      </c>
      <c r="L484" s="40" t="s">
        <v>27</v>
      </c>
      <c r="M484" s="40">
        <v>775652527</v>
      </c>
      <c r="N484" s="41" t="s">
        <v>397</v>
      </c>
      <c r="O484" s="40" t="s">
        <v>398</v>
      </c>
      <c r="P484" s="40" t="s">
        <v>42</v>
      </c>
      <c r="Q484" s="40"/>
      <c r="R484" s="40"/>
      <c r="S484" s="40"/>
      <c r="T484" s="40" t="s">
        <v>70</v>
      </c>
      <c r="U484" s="59">
        <v>2882715</v>
      </c>
      <c r="V484" s="59">
        <v>2137630</v>
      </c>
      <c r="W484" s="59">
        <v>1674200</v>
      </c>
      <c r="X484" s="59"/>
      <c r="Y484" s="40"/>
    </row>
    <row r="485" spans="1:27" s="20" customFormat="1" x14ac:dyDescent="0.25">
      <c r="A485" s="40" t="s">
        <v>393</v>
      </c>
      <c r="B485" s="40" t="s">
        <v>25</v>
      </c>
      <c r="C485" s="40" t="s">
        <v>370</v>
      </c>
      <c r="D485" s="40" t="s">
        <v>147</v>
      </c>
      <c r="E485" s="40" t="s">
        <v>85</v>
      </c>
      <c r="F485" s="40" t="s">
        <v>394</v>
      </c>
      <c r="G485" s="48" t="s">
        <v>337</v>
      </c>
      <c r="H485" s="40" t="s">
        <v>26</v>
      </c>
      <c r="I485" s="40" t="s">
        <v>395</v>
      </c>
      <c r="J485" s="40">
        <v>339657634</v>
      </c>
      <c r="K485" s="40" t="s">
        <v>396</v>
      </c>
      <c r="L485" s="40" t="s">
        <v>27</v>
      </c>
      <c r="M485" s="40">
        <v>775652527</v>
      </c>
      <c r="N485" s="41" t="s">
        <v>397</v>
      </c>
      <c r="O485" s="40" t="s">
        <v>398</v>
      </c>
      <c r="P485" s="40" t="s">
        <v>29</v>
      </c>
      <c r="Q485" s="40" t="s">
        <v>399</v>
      </c>
      <c r="R485" s="40"/>
      <c r="S485" s="40"/>
      <c r="T485" s="40"/>
      <c r="U485" s="59"/>
      <c r="V485" s="59"/>
      <c r="W485" s="59"/>
      <c r="X485" s="59">
        <v>6500000</v>
      </c>
      <c r="Y485" s="66"/>
    </row>
    <row r="486" spans="1:27" s="20" customFormat="1" x14ac:dyDescent="0.25">
      <c r="A486" s="40" t="s">
        <v>393</v>
      </c>
      <c r="B486" s="40" t="s">
        <v>25</v>
      </c>
      <c r="C486" s="40" t="s">
        <v>370</v>
      </c>
      <c r="D486" s="40" t="s">
        <v>147</v>
      </c>
      <c r="E486" s="40" t="s">
        <v>85</v>
      </c>
      <c r="F486" s="40" t="s">
        <v>394</v>
      </c>
      <c r="G486" s="48" t="s">
        <v>337</v>
      </c>
      <c r="H486" s="40" t="s">
        <v>26</v>
      </c>
      <c r="I486" s="40" t="s">
        <v>395</v>
      </c>
      <c r="J486" s="40">
        <v>339657634</v>
      </c>
      <c r="K486" s="40" t="s">
        <v>396</v>
      </c>
      <c r="L486" s="40" t="s">
        <v>27</v>
      </c>
      <c r="M486" s="40">
        <v>775652527</v>
      </c>
      <c r="N486" s="41" t="s">
        <v>397</v>
      </c>
      <c r="O486" s="40" t="s">
        <v>400</v>
      </c>
      <c r="P486" s="40"/>
      <c r="Q486" s="40"/>
      <c r="R486" s="40" t="s">
        <v>31</v>
      </c>
      <c r="S486" s="40" t="s">
        <v>49</v>
      </c>
      <c r="T486" s="40"/>
      <c r="U486" s="59">
        <v>4493960</v>
      </c>
      <c r="V486" s="59">
        <v>7007950</v>
      </c>
      <c r="W486" s="59">
        <v>4446949</v>
      </c>
      <c r="X486" s="59">
        <f>4885235+300000</f>
        <v>5185235</v>
      </c>
      <c r="Y486" s="40"/>
    </row>
    <row r="487" spans="1:27" s="20" customFormat="1" x14ac:dyDescent="0.25">
      <c r="A487" s="40" t="s">
        <v>393</v>
      </c>
      <c r="B487" s="40" t="s">
        <v>25</v>
      </c>
      <c r="C487" s="40" t="s">
        <v>370</v>
      </c>
      <c r="D487" s="40" t="s">
        <v>147</v>
      </c>
      <c r="E487" s="40" t="s">
        <v>85</v>
      </c>
      <c r="F487" s="40" t="s">
        <v>394</v>
      </c>
      <c r="G487" s="48" t="s">
        <v>337</v>
      </c>
      <c r="H487" s="40" t="s">
        <v>26</v>
      </c>
      <c r="I487" s="40" t="s">
        <v>395</v>
      </c>
      <c r="J487" s="40">
        <v>339657634</v>
      </c>
      <c r="K487" s="40" t="s">
        <v>396</v>
      </c>
      <c r="L487" s="40" t="s">
        <v>27</v>
      </c>
      <c r="M487" s="40">
        <v>775652527</v>
      </c>
      <c r="N487" s="41" t="s">
        <v>397</v>
      </c>
      <c r="O487" s="40" t="s">
        <v>400</v>
      </c>
      <c r="P487" s="40"/>
      <c r="Q487" s="40"/>
      <c r="R487" s="40" t="s">
        <v>31</v>
      </c>
      <c r="S487" s="40" t="s">
        <v>56</v>
      </c>
      <c r="T487" s="40"/>
      <c r="U487" s="59">
        <v>312000</v>
      </c>
      <c r="V487" s="59">
        <v>275000</v>
      </c>
      <c r="W487" s="59">
        <v>657000</v>
      </c>
      <c r="X487" s="59">
        <v>1761816</v>
      </c>
      <c r="Y487" s="40"/>
    </row>
    <row r="488" spans="1:27" s="20" customFormat="1" x14ac:dyDescent="0.25">
      <c r="A488" s="40" t="s">
        <v>393</v>
      </c>
      <c r="B488" s="40" t="s">
        <v>25</v>
      </c>
      <c r="C488" s="40" t="s">
        <v>370</v>
      </c>
      <c r="D488" s="40" t="s">
        <v>147</v>
      </c>
      <c r="E488" s="40" t="s">
        <v>85</v>
      </c>
      <c r="F488" s="40" t="s">
        <v>394</v>
      </c>
      <c r="G488" s="48" t="s">
        <v>337</v>
      </c>
      <c r="H488" s="40" t="s">
        <v>26</v>
      </c>
      <c r="I488" s="40" t="s">
        <v>395</v>
      </c>
      <c r="J488" s="40">
        <v>339657634</v>
      </c>
      <c r="K488" s="40" t="s">
        <v>396</v>
      </c>
      <c r="L488" s="40" t="s">
        <v>27</v>
      </c>
      <c r="M488" s="40">
        <v>775652527</v>
      </c>
      <c r="N488" s="41" t="s">
        <v>397</v>
      </c>
      <c r="O488" s="40" t="s">
        <v>400</v>
      </c>
      <c r="P488" s="40"/>
      <c r="Q488" s="40"/>
      <c r="R488" s="40" t="s">
        <v>31</v>
      </c>
      <c r="S488" s="40" t="s">
        <v>57</v>
      </c>
      <c r="T488" s="40"/>
      <c r="U488" s="59">
        <v>17797175</v>
      </c>
      <c r="V488" s="59">
        <v>14591175</v>
      </c>
      <c r="W488" s="59">
        <v>15992324</v>
      </c>
      <c r="X488" s="59">
        <v>17448869</v>
      </c>
      <c r="Y488" s="40"/>
    </row>
    <row r="489" spans="1:27" s="20" customFormat="1" x14ac:dyDescent="0.25">
      <c r="A489" s="40" t="s">
        <v>393</v>
      </c>
      <c r="B489" s="40" t="s">
        <v>25</v>
      </c>
      <c r="C489" s="40" t="s">
        <v>370</v>
      </c>
      <c r="D489" s="40" t="s">
        <v>147</v>
      </c>
      <c r="E489" s="40" t="s">
        <v>85</v>
      </c>
      <c r="F489" s="40" t="s">
        <v>394</v>
      </c>
      <c r="G489" s="48" t="s">
        <v>337</v>
      </c>
      <c r="H489" s="40" t="s">
        <v>26</v>
      </c>
      <c r="I489" s="40" t="s">
        <v>395</v>
      </c>
      <c r="J489" s="40">
        <v>339657634</v>
      </c>
      <c r="K489" s="40" t="s">
        <v>396</v>
      </c>
      <c r="L489" s="40" t="s">
        <v>27</v>
      </c>
      <c r="M489" s="40">
        <v>775652527</v>
      </c>
      <c r="N489" s="41" t="s">
        <v>397</v>
      </c>
      <c r="O489" s="40" t="s">
        <v>400</v>
      </c>
      <c r="P489" s="40"/>
      <c r="Q489" s="40"/>
      <c r="R489" s="40" t="s">
        <v>31</v>
      </c>
      <c r="S489" s="40" t="s">
        <v>58</v>
      </c>
      <c r="T489" s="40"/>
      <c r="U489" s="59">
        <v>970926</v>
      </c>
      <c r="V489" s="59">
        <v>1118107</v>
      </c>
      <c r="W489" s="59">
        <v>1439538</v>
      </c>
      <c r="X489" s="59">
        <v>634600</v>
      </c>
      <c r="Y489" s="40"/>
    </row>
    <row r="490" spans="1:27" s="20" customFormat="1" x14ac:dyDescent="0.25">
      <c r="A490" s="40" t="s">
        <v>393</v>
      </c>
      <c r="B490" s="40" t="s">
        <v>25</v>
      </c>
      <c r="C490" s="40" t="s">
        <v>370</v>
      </c>
      <c r="D490" s="40" t="s">
        <v>147</v>
      </c>
      <c r="E490" s="40" t="s">
        <v>85</v>
      </c>
      <c r="F490" s="40" t="s">
        <v>394</v>
      </c>
      <c r="G490" s="48" t="s">
        <v>337</v>
      </c>
      <c r="H490" s="40" t="s">
        <v>26</v>
      </c>
      <c r="I490" s="40" t="s">
        <v>395</v>
      </c>
      <c r="J490" s="40">
        <v>339657634</v>
      </c>
      <c r="K490" s="40" t="s">
        <v>396</v>
      </c>
      <c r="L490" s="40" t="s">
        <v>27</v>
      </c>
      <c r="M490" s="40">
        <v>775652527</v>
      </c>
      <c r="N490" s="41" t="s">
        <v>397</v>
      </c>
      <c r="O490" s="40" t="s">
        <v>400</v>
      </c>
      <c r="P490" s="40"/>
      <c r="Q490" s="40"/>
      <c r="R490" s="40" t="s">
        <v>31</v>
      </c>
      <c r="S490" s="40" t="s">
        <v>168</v>
      </c>
      <c r="T490" s="40"/>
      <c r="U490" s="59">
        <v>520300</v>
      </c>
      <c r="V490" s="59">
        <v>1028700</v>
      </c>
      <c r="W490" s="59">
        <v>960990</v>
      </c>
      <c r="X490" s="59">
        <v>1237448</v>
      </c>
      <c r="Y490" s="40"/>
    </row>
    <row r="491" spans="1:27" s="20" customFormat="1" x14ac:dyDescent="0.25">
      <c r="A491" s="40" t="s">
        <v>393</v>
      </c>
      <c r="B491" s="40" t="s">
        <v>25</v>
      </c>
      <c r="C491" s="40" t="s">
        <v>370</v>
      </c>
      <c r="D491" s="40" t="s">
        <v>147</v>
      </c>
      <c r="E491" s="40" t="s">
        <v>85</v>
      </c>
      <c r="F491" s="40" t="s">
        <v>394</v>
      </c>
      <c r="G491" s="48" t="s">
        <v>337</v>
      </c>
      <c r="H491" s="40" t="s">
        <v>26</v>
      </c>
      <c r="I491" s="40" t="s">
        <v>395</v>
      </c>
      <c r="J491" s="40">
        <v>339657634</v>
      </c>
      <c r="K491" s="40" t="s">
        <v>396</v>
      </c>
      <c r="L491" s="40" t="s">
        <v>27</v>
      </c>
      <c r="M491" s="40">
        <v>775652527</v>
      </c>
      <c r="N491" s="41" t="s">
        <v>397</v>
      </c>
      <c r="O491" s="40" t="s">
        <v>400</v>
      </c>
      <c r="P491" s="40"/>
      <c r="Q491" s="40"/>
      <c r="R491" s="40" t="s">
        <v>32</v>
      </c>
      <c r="S491" s="40" t="s">
        <v>95</v>
      </c>
      <c r="T491" s="40"/>
      <c r="U491" s="59">
        <v>3276070</v>
      </c>
      <c r="V491" s="59">
        <v>1568578</v>
      </c>
      <c r="W491" s="59">
        <v>3022205</v>
      </c>
      <c r="X491" s="59">
        <v>1372000</v>
      </c>
      <c r="Y491" s="40"/>
    </row>
    <row r="492" spans="1:27" s="20" customFormat="1" x14ac:dyDescent="0.25">
      <c r="A492" s="40" t="s">
        <v>393</v>
      </c>
      <c r="B492" s="40" t="s">
        <v>25</v>
      </c>
      <c r="C492" s="40" t="s">
        <v>370</v>
      </c>
      <c r="D492" s="40" t="s">
        <v>147</v>
      </c>
      <c r="E492" s="40" t="s">
        <v>85</v>
      </c>
      <c r="F492" s="40" t="s">
        <v>394</v>
      </c>
      <c r="G492" s="48" t="s">
        <v>337</v>
      </c>
      <c r="H492" s="40" t="s">
        <v>26</v>
      </c>
      <c r="I492" s="40" t="s">
        <v>395</v>
      </c>
      <c r="J492" s="40">
        <v>339657634</v>
      </c>
      <c r="K492" s="40" t="s">
        <v>396</v>
      </c>
      <c r="L492" s="40" t="s">
        <v>27</v>
      </c>
      <c r="M492" s="40">
        <v>775652527</v>
      </c>
      <c r="N492" s="41" t="s">
        <v>397</v>
      </c>
      <c r="O492" s="40" t="s">
        <v>400</v>
      </c>
      <c r="P492" s="40"/>
      <c r="Q492" s="40"/>
      <c r="R492" s="40" t="s">
        <v>32</v>
      </c>
      <c r="S492" s="40" t="s">
        <v>60</v>
      </c>
      <c r="T492" s="40"/>
      <c r="U492" s="59"/>
      <c r="V492" s="59"/>
      <c r="W492" s="59"/>
      <c r="X492" s="59">
        <v>75000</v>
      </c>
      <c r="Y492" s="40"/>
    </row>
    <row r="493" spans="1:27" s="20" customFormat="1" x14ac:dyDescent="0.25">
      <c r="A493" s="40" t="s">
        <v>393</v>
      </c>
      <c r="B493" s="40" t="s">
        <v>25</v>
      </c>
      <c r="C493" s="40" t="s">
        <v>370</v>
      </c>
      <c r="D493" s="40" t="s">
        <v>147</v>
      </c>
      <c r="E493" s="40" t="s">
        <v>85</v>
      </c>
      <c r="F493" s="40" t="s">
        <v>394</v>
      </c>
      <c r="G493" s="48" t="s">
        <v>337</v>
      </c>
      <c r="H493" s="40" t="s">
        <v>26</v>
      </c>
      <c r="I493" s="40" t="s">
        <v>395</v>
      </c>
      <c r="J493" s="40">
        <v>339657634</v>
      </c>
      <c r="K493" s="40" t="s">
        <v>396</v>
      </c>
      <c r="L493" s="40" t="s">
        <v>27</v>
      </c>
      <c r="M493" s="40">
        <v>775652527</v>
      </c>
      <c r="N493" s="41" t="s">
        <v>397</v>
      </c>
      <c r="O493" s="40" t="s">
        <v>400</v>
      </c>
      <c r="P493" s="40" t="s">
        <v>33</v>
      </c>
      <c r="Q493" s="40"/>
      <c r="R493" s="40" t="s">
        <v>31</v>
      </c>
      <c r="S493" s="40" t="s">
        <v>401</v>
      </c>
      <c r="T493" s="40"/>
      <c r="U493" s="59">
        <v>51600</v>
      </c>
      <c r="V493" s="59">
        <v>42000</v>
      </c>
      <c r="W493" s="59">
        <v>45000</v>
      </c>
      <c r="X493" s="59">
        <v>38500</v>
      </c>
      <c r="Y493" s="40"/>
    </row>
    <row r="494" spans="1:27" s="20" customFormat="1" x14ac:dyDescent="0.25">
      <c r="A494" s="40" t="s">
        <v>83</v>
      </c>
      <c r="B494" s="40" t="s">
        <v>25</v>
      </c>
      <c r="C494" s="40" t="s">
        <v>84</v>
      </c>
      <c r="D494" s="40" t="s">
        <v>147</v>
      </c>
      <c r="E494" s="40" t="s">
        <v>85</v>
      </c>
      <c r="F494" s="40" t="s">
        <v>86</v>
      </c>
      <c r="G494" s="48" t="s">
        <v>337</v>
      </c>
      <c r="H494" s="40" t="s">
        <v>26</v>
      </c>
      <c r="I494" s="40" t="s">
        <v>87</v>
      </c>
      <c r="J494" s="40"/>
      <c r="K494" s="40" t="s">
        <v>311</v>
      </c>
      <c r="L494" s="40" t="s">
        <v>27</v>
      </c>
      <c r="M494" s="40">
        <v>773089368</v>
      </c>
      <c r="N494" s="41" t="s">
        <v>88</v>
      </c>
      <c r="O494" s="40" t="s">
        <v>28</v>
      </c>
      <c r="P494" s="43" t="s">
        <v>89</v>
      </c>
      <c r="Q494" s="43"/>
      <c r="R494" s="40"/>
      <c r="S494" s="40"/>
      <c r="T494" s="44"/>
      <c r="U494" s="45">
        <v>8680545</v>
      </c>
      <c r="V494" s="45">
        <v>8736464</v>
      </c>
      <c r="W494" s="45">
        <v>6880366</v>
      </c>
      <c r="X494" s="45">
        <v>4095906</v>
      </c>
      <c r="Y494" s="40"/>
      <c r="Z494" s="6"/>
      <c r="AA494" s="6"/>
    </row>
    <row r="495" spans="1:27" s="20" customFormat="1" x14ac:dyDescent="0.25">
      <c r="A495" s="40" t="s">
        <v>83</v>
      </c>
      <c r="B495" s="40" t="s">
        <v>25</v>
      </c>
      <c r="C495" s="40" t="s">
        <v>84</v>
      </c>
      <c r="D495" s="40" t="s">
        <v>147</v>
      </c>
      <c r="E495" s="40" t="s">
        <v>85</v>
      </c>
      <c r="F495" s="40" t="s">
        <v>86</v>
      </c>
      <c r="G495" s="48" t="s">
        <v>337</v>
      </c>
      <c r="H495" s="40" t="s">
        <v>26</v>
      </c>
      <c r="I495" s="40" t="s">
        <v>87</v>
      </c>
      <c r="J495" s="40"/>
      <c r="K495" s="40" t="s">
        <v>311</v>
      </c>
      <c r="L495" s="40" t="s">
        <v>27</v>
      </c>
      <c r="M495" s="40">
        <v>773089368</v>
      </c>
      <c r="N495" s="41" t="s">
        <v>88</v>
      </c>
      <c r="O495" s="40" t="s">
        <v>28</v>
      </c>
      <c r="P495" s="43" t="s">
        <v>29</v>
      </c>
      <c r="Q495" s="43"/>
      <c r="R495" s="40"/>
      <c r="S495" s="40"/>
      <c r="T495" s="44"/>
      <c r="U495" s="45">
        <v>402640</v>
      </c>
      <c r="V495" s="45">
        <v>1050000</v>
      </c>
      <c r="W495" s="45">
        <v>1500000</v>
      </c>
      <c r="X495" s="45">
        <v>1250000</v>
      </c>
      <c r="Y495" s="40"/>
      <c r="Z495" s="6"/>
      <c r="AA495" s="6"/>
    </row>
    <row r="496" spans="1:27" s="20" customFormat="1" x14ac:dyDescent="0.25">
      <c r="A496" s="40" t="s">
        <v>83</v>
      </c>
      <c r="B496" s="40" t="s">
        <v>25</v>
      </c>
      <c r="C496" s="40" t="s">
        <v>84</v>
      </c>
      <c r="D496" s="40" t="s">
        <v>147</v>
      </c>
      <c r="E496" s="40" t="s">
        <v>85</v>
      </c>
      <c r="F496" s="40" t="s">
        <v>86</v>
      </c>
      <c r="G496" s="48" t="s">
        <v>337</v>
      </c>
      <c r="H496" s="40" t="s">
        <v>26</v>
      </c>
      <c r="I496" s="40" t="s">
        <v>87</v>
      </c>
      <c r="J496" s="40"/>
      <c r="K496" s="40" t="s">
        <v>311</v>
      </c>
      <c r="L496" s="40" t="s">
        <v>27</v>
      </c>
      <c r="M496" s="40">
        <v>773089368</v>
      </c>
      <c r="N496" s="41" t="s">
        <v>88</v>
      </c>
      <c r="O496" s="40" t="s">
        <v>28</v>
      </c>
      <c r="P496" s="72" t="s">
        <v>163</v>
      </c>
      <c r="Q496" s="43" t="s">
        <v>164</v>
      </c>
      <c r="R496" s="40"/>
      <c r="S496" s="40"/>
      <c r="T496" s="44"/>
      <c r="U496" s="45"/>
      <c r="V496" s="45"/>
      <c r="W496" s="45"/>
      <c r="X496" s="45">
        <v>800000</v>
      </c>
      <c r="Y496" s="40"/>
      <c r="Z496" s="6"/>
      <c r="AA496" s="6"/>
    </row>
    <row r="497" spans="1:27" s="20" customFormat="1" x14ac:dyDescent="0.25">
      <c r="A497" s="40" t="s">
        <v>83</v>
      </c>
      <c r="B497" s="40" t="s">
        <v>25</v>
      </c>
      <c r="C497" s="40" t="s">
        <v>84</v>
      </c>
      <c r="D497" s="40" t="s">
        <v>147</v>
      </c>
      <c r="E497" s="40" t="s">
        <v>85</v>
      </c>
      <c r="F497" s="40" t="s">
        <v>86</v>
      </c>
      <c r="G497" s="48" t="s">
        <v>337</v>
      </c>
      <c r="H497" s="40" t="s">
        <v>26</v>
      </c>
      <c r="I497" s="40" t="s">
        <v>87</v>
      </c>
      <c r="J497" s="40"/>
      <c r="K497" s="40" t="s">
        <v>311</v>
      </c>
      <c r="L497" s="40" t="s">
        <v>27</v>
      </c>
      <c r="M497" s="40">
        <v>773089368</v>
      </c>
      <c r="N497" s="41" t="s">
        <v>88</v>
      </c>
      <c r="O497" s="40" t="s">
        <v>28</v>
      </c>
      <c r="P497" s="72" t="s">
        <v>165</v>
      </c>
      <c r="Q497" s="43" t="s">
        <v>164</v>
      </c>
      <c r="R497" s="40"/>
      <c r="S497" s="40"/>
      <c r="T497" s="44"/>
      <c r="U497" s="45"/>
      <c r="V497" s="45"/>
      <c r="W497" s="45"/>
      <c r="X497" s="45">
        <v>385000</v>
      </c>
      <c r="Y497" s="40"/>
      <c r="Z497" s="6"/>
      <c r="AA497" s="6"/>
    </row>
    <row r="498" spans="1:27" s="20" customFormat="1" x14ac:dyDescent="0.25">
      <c r="A498" s="40" t="s">
        <v>83</v>
      </c>
      <c r="B498" s="40" t="s">
        <v>25</v>
      </c>
      <c r="C498" s="40" t="s">
        <v>84</v>
      </c>
      <c r="D498" s="40" t="s">
        <v>147</v>
      </c>
      <c r="E498" s="40" t="s">
        <v>85</v>
      </c>
      <c r="F498" s="40" t="s">
        <v>86</v>
      </c>
      <c r="G498" s="48" t="s">
        <v>337</v>
      </c>
      <c r="H498" s="40" t="s">
        <v>26</v>
      </c>
      <c r="I498" s="40" t="s">
        <v>87</v>
      </c>
      <c r="J498" s="40"/>
      <c r="K498" s="40" t="s">
        <v>311</v>
      </c>
      <c r="L498" s="40" t="s">
        <v>27</v>
      </c>
      <c r="M498" s="40">
        <v>773089368</v>
      </c>
      <c r="N498" s="41" t="s">
        <v>88</v>
      </c>
      <c r="O498" s="40" t="s">
        <v>28</v>
      </c>
      <c r="P498" s="72" t="s">
        <v>166</v>
      </c>
      <c r="Q498" s="43" t="s">
        <v>164</v>
      </c>
      <c r="R498" s="40"/>
      <c r="S498" s="40"/>
      <c r="T498" s="44"/>
      <c r="U498" s="45"/>
      <c r="V498" s="45"/>
      <c r="W498" s="45"/>
      <c r="X498" s="45">
        <v>625000</v>
      </c>
      <c r="Y498" s="40"/>
      <c r="Z498" s="6"/>
      <c r="AA498" s="6"/>
    </row>
    <row r="499" spans="1:27" s="20" customFormat="1" x14ac:dyDescent="0.25">
      <c r="A499" s="40" t="s">
        <v>83</v>
      </c>
      <c r="B499" s="40" t="s">
        <v>25</v>
      </c>
      <c r="C499" s="40" t="s">
        <v>84</v>
      </c>
      <c r="D499" s="40" t="s">
        <v>147</v>
      </c>
      <c r="E499" s="40" t="s">
        <v>85</v>
      </c>
      <c r="F499" s="40" t="s">
        <v>86</v>
      </c>
      <c r="G499" s="48" t="s">
        <v>337</v>
      </c>
      <c r="H499" s="40" t="s">
        <v>26</v>
      </c>
      <c r="I499" s="40" t="s">
        <v>87</v>
      </c>
      <c r="J499" s="40"/>
      <c r="K499" s="40" t="s">
        <v>311</v>
      </c>
      <c r="L499" s="40" t="s">
        <v>27</v>
      </c>
      <c r="M499" s="40">
        <v>773089368</v>
      </c>
      <c r="N499" s="41" t="s">
        <v>88</v>
      </c>
      <c r="O499" s="40" t="s">
        <v>28</v>
      </c>
      <c r="P499" s="43" t="s">
        <v>89</v>
      </c>
      <c r="Q499" s="43"/>
      <c r="R499" s="40"/>
      <c r="S499" s="40"/>
      <c r="T499" s="44" t="s">
        <v>90</v>
      </c>
      <c r="U499" s="45">
        <v>8243400</v>
      </c>
      <c r="V499" s="45">
        <v>7142685</v>
      </c>
      <c r="W499" s="45">
        <v>6611546</v>
      </c>
      <c r="X499" s="45">
        <v>3757236</v>
      </c>
      <c r="Y499" s="40"/>
      <c r="Z499" s="6"/>
      <c r="AA499" s="6"/>
    </row>
    <row r="500" spans="1:27" s="20" customFormat="1" x14ac:dyDescent="0.25">
      <c r="A500" s="40" t="s">
        <v>83</v>
      </c>
      <c r="B500" s="40" t="s">
        <v>25</v>
      </c>
      <c r="C500" s="40" t="s">
        <v>84</v>
      </c>
      <c r="D500" s="40" t="s">
        <v>147</v>
      </c>
      <c r="E500" s="40" t="s">
        <v>85</v>
      </c>
      <c r="F500" s="40" t="s">
        <v>86</v>
      </c>
      <c r="G500" s="48" t="s">
        <v>337</v>
      </c>
      <c r="H500" s="40" t="s">
        <v>26</v>
      </c>
      <c r="I500" s="40" t="s">
        <v>87</v>
      </c>
      <c r="J500" s="40"/>
      <c r="K500" s="40" t="s">
        <v>311</v>
      </c>
      <c r="L500" s="40" t="s">
        <v>27</v>
      </c>
      <c r="M500" s="40">
        <v>773089368</v>
      </c>
      <c r="N500" s="41" t="s">
        <v>88</v>
      </c>
      <c r="O500" s="40" t="s">
        <v>28</v>
      </c>
      <c r="P500" s="43" t="s">
        <v>89</v>
      </c>
      <c r="Q500" s="43"/>
      <c r="R500" s="40"/>
      <c r="S500" s="40"/>
      <c r="T500" s="44" t="s">
        <v>91</v>
      </c>
      <c r="U500" s="45">
        <v>81865</v>
      </c>
      <c r="V500" s="45">
        <v>107210</v>
      </c>
      <c r="W500" s="45">
        <v>88820</v>
      </c>
      <c r="X500" s="45">
        <v>338610</v>
      </c>
      <c r="Y500" s="40"/>
      <c r="Z500" s="6"/>
      <c r="AA500" s="6"/>
    </row>
    <row r="501" spans="1:27" s="20" customFormat="1" x14ac:dyDescent="0.25">
      <c r="A501" s="40" t="s">
        <v>83</v>
      </c>
      <c r="B501" s="40" t="s">
        <v>25</v>
      </c>
      <c r="C501" s="40" t="s">
        <v>84</v>
      </c>
      <c r="D501" s="40" t="s">
        <v>147</v>
      </c>
      <c r="E501" s="40" t="s">
        <v>85</v>
      </c>
      <c r="F501" s="40" t="s">
        <v>86</v>
      </c>
      <c r="G501" s="48" t="s">
        <v>337</v>
      </c>
      <c r="H501" s="40" t="s">
        <v>26</v>
      </c>
      <c r="I501" s="40" t="s">
        <v>87</v>
      </c>
      <c r="J501" s="40"/>
      <c r="K501" s="40" t="s">
        <v>311</v>
      </c>
      <c r="L501" s="40" t="s">
        <v>27</v>
      </c>
      <c r="M501" s="40">
        <v>773089368</v>
      </c>
      <c r="N501" s="41" t="s">
        <v>88</v>
      </c>
      <c r="O501" s="40" t="s">
        <v>28</v>
      </c>
      <c r="P501" s="43" t="s">
        <v>89</v>
      </c>
      <c r="Q501" s="43"/>
      <c r="R501" s="40"/>
      <c r="S501" s="40"/>
      <c r="T501" s="44" t="s">
        <v>92</v>
      </c>
      <c r="U501" s="45">
        <v>355280</v>
      </c>
      <c r="V501" s="45">
        <v>1486569</v>
      </c>
      <c r="W501" s="45">
        <v>180000</v>
      </c>
      <c r="X501" s="45"/>
      <c r="Y501" s="40"/>
      <c r="Z501" s="6"/>
      <c r="AA501" s="6"/>
    </row>
    <row r="502" spans="1:27" s="20" customFormat="1" x14ac:dyDescent="0.25">
      <c r="A502" s="40" t="s">
        <v>83</v>
      </c>
      <c r="B502" s="40" t="s">
        <v>25</v>
      </c>
      <c r="C502" s="40" t="s">
        <v>84</v>
      </c>
      <c r="D502" s="40" t="s">
        <v>147</v>
      </c>
      <c r="E502" s="40" t="s">
        <v>85</v>
      </c>
      <c r="F502" s="40" t="s">
        <v>86</v>
      </c>
      <c r="G502" s="48" t="s">
        <v>337</v>
      </c>
      <c r="H502" s="40" t="s">
        <v>26</v>
      </c>
      <c r="I502" s="40" t="s">
        <v>87</v>
      </c>
      <c r="J502" s="40"/>
      <c r="K502" s="40" t="s">
        <v>311</v>
      </c>
      <c r="L502" s="40" t="s">
        <v>27</v>
      </c>
      <c r="M502" s="40">
        <v>773089369</v>
      </c>
      <c r="N502" s="41" t="s">
        <v>88</v>
      </c>
      <c r="O502" s="40" t="s">
        <v>30</v>
      </c>
      <c r="P502" s="43"/>
      <c r="Q502" s="43"/>
      <c r="R502" s="40" t="s">
        <v>31</v>
      </c>
      <c r="S502" s="40" t="s">
        <v>93</v>
      </c>
      <c r="T502" s="44"/>
      <c r="U502" s="45">
        <v>1682645</v>
      </c>
      <c r="V502" s="45">
        <v>1564635</v>
      </c>
      <c r="W502" s="45">
        <v>1696320</v>
      </c>
      <c r="X502" s="45">
        <v>1043400</v>
      </c>
      <c r="Y502" s="40"/>
      <c r="Z502" s="6"/>
      <c r="AA502" s="6"/>
    </row>
    <row r="503" spans="1:27" s="20" customFormat="1" x14ac:dyDescent="0.25">
      <c r="A503" s="40" t="s">
        <v>83</v>
      </c>
      <c r="B503" s="40" t="s">
        <v>25</v>
      </c>
      <c r="C503" s="40" t="s">
        <v>84</v>
      </c>
      <c r="D503" s="40" t="s">
        <v>147</v>
      </c>
      <c r="E503" s="40" t="s">
        <v>85</v>
      </c>
      <c r="F503" s="40" t="s">
        <v>86</v>
      </c>
      <c r="G503" s="48" t="s">
        <v>337</v>
      </c>
      <c r="H503" s="40" t="s">
        <v>26</v>
      </c>
      <c r="I503" s="40" t="s">
        <v>87</v>
      </c>
      <c r="J503" s="40"/>
      <c r="K503" s="40" t="s">
        <v>311</v>
      </c>
      <c r="L503" s="40" t="s">
        <v>27</v>
      </c>
      <c r="M503" s="40">
        <v>773089370</v>
      </c>
      <c r="N503" s="41" t="s">
        <v>88</v>
      </c>
      <c r="O503" s="40" t="s">
        <v>30</v>
      </c>
      <c r="P503" s="43"/>
      <c r="Q503" s="43"/>
      <c r="R503" s="40" t="s">
        <v>31</v>
      </c>
      <c r="S503" s="40" t="s">
        <v>106</v>
      </c>
      <c r="T503" s="44"/>
      <c r="U503" s="45">
        <v>282300</v>
      </c>
      <c r="V503" s="45">
        <v>378050</v>
      </c>
      <c r="W503" s="45">
        <v>430450</v>
      </c>
      <c r="X503" s="45">
        <v>597100</v>
      </c>
      <c r="Y503" s="40"/>
      <c r="Z503" s="6"/>
      <c r="AA503" s="6"/>
    </row>
    <row r="504" spans="1:27" s="20" customFormat="1" x14ac:dyDescent="0.25">
      <c r="A504" s="40" t="s">
        <v>83</v>
      </c>
      <c r="B504" s="40" t="s">
        <v>25</v>
      </c>
      <c r="C504" s="40" t="s">
        <v>84</v>
      </c>
      <c r="D504" s="40" t="s">
        <v>147</v>
      </c>
      <c r="E504" s="40" t="s">
        <v>85</v>
      </c>
      <c r="F504" s="40" t="s">
        <v>86</v>
      </c>
      <c r="G504" s="48" t="s">
        <v>337</v>
      </c>
      <c r="H504" s="40" t="s">
        <v>26</v>
      </c>
      <c r="I504" s="40" t="s">
        <v>87</v>
      </c>
      <c r="J504" s="40"/>
      <c r="K504" s="40" t="s">
        <v>311</v>
      </c>
      <c r="L504" s="40" t="s">
        <v>27</v>
      </c>
      <c r="M504" s="40">
        <v>773089371</v>
      </c>
      <c r="N504" s="41" t="s">
        <v>88</v>
      </c>
      <c r="O504" s="40" t="s">
        <v>30</v>
      </c>
      <c r="P504" s="43"/>
      <c r="Q504" s="43"/>
      <c r="R504" s="40" t="s">
        <v>31</v>
      </c>
      <c r="S504" s="40" t="s">
        <v>162</v>
      </c>
      <c r="T504" s="44"/>
      <c r="U504" s="45">
        <v>3407630</v>
      </c>
      <c r="V504" s="45">
        <f>3559328+500000</f>
        <v>4059328</v>
      </c>
      <c r="W504" s="45">
        <v>2577820</v>
      </c>
      <c r="X504" s="45">
        <v>1456670</v>
      </c>
      <c r="Y504" s="40"/>
      <c r="Z504" s="6"/>
      <c r="AA504" s="6"/>
    </row>
    <row r="505" spans="1:27" s="20" customFormat="1" x14ac:dyDescent="0.25">
      <c r="A505" s="40" t="s">
        <v>83</v>
      </c>
      <c r="B505" s="40" t="s">
        <v>25</v>
      </c>
      <c r="C505" s="40" t="s">
        <v>84</v>
      </c>
      <c r="D505" s="40" t="s">
        <v>147</v>
      </c>
      <c r="E505" s="40" t="s">
        <v>85</v>
      </c>
      <c r="F505" s="40" t="s">
        <v>86</v>
      </c>
      <c r="G505" s="48" t="s">
        <v>337</v>
      </c>
      <c r="H505" s="40" t="s">
        <v>26</v>
      </c>
      <c r="I505" s="40" t="s">
        <v>87</v>
      </c>
      <c r="J505" s="40"/>
      <c r="K505" s="40" t="s">
        <v>311</v>
      </c>
      <c r="L505" s="40" t="s">
        <v>27</v>
      </c>
      <c r="M505" s="40">
        <v>773089372</v>
      </c>
      <c r="N505" s="41" t="s">
        <v>88</v>
      </c>
      <c r="O505" s="40" t="s">
        <v>30</v>
      </c>
      <c r="P505" s="43"/>
      <c r="Q505" s="43"/>
      <c r="R505" s="40" t="s">
        <v>31</v>
      </c>
      <c r="S505" s="40" t="s">
        <v>167</v>
      </c>
      <c r="T505" s="44"/>
      <c r="U505" s="45">
        <v>364244</v>
      </c>
      <c r="V505" s="45">
        <v>267450</v>
      </c>
      <c r="W505" s="45">
        <v>202000</v>
      </c>
      <c r="X505" s="45">
        <v>342500</v>
      </c>
      <c r="Y505" s="40"/>
      <c r="Z505" s="6"/>
      <c r="AA505" s="6"/>
    </row>
    <row r="506" spans="1:27" s="20" customFormat="1" x14ac:dyDescent="0.25">
      <c r="A506" s="40" t="s">
        <v>83</v>
      </c>
      <c r="B506" s="40" t="s">
        <v>25</v>
      </c>
      <c r="C506" s="40" t="s">
        <v>84</v>
      </c>
      <c r="D506" s="40" t="s">
        <v>147</v>
      </c>
      <c r="E506" s="40" t="s">
        <v>85</v>
      </c>
      <c r="F506" s="40" t="s">
        <v>86</v>
      </c>
      <c r="G506" s="48" t="s">
        <v>337</v>
      </c>
      <c r="H506" s="40" t="s">
        <v>26</v>
      </c>
      <c r="I506" s="40" t="s">
        <v>87</v>
      </c>
      <c r="J506" s="40"/>
      <c r="K506" s="40" t="s">
        <v>311</v>
      </c>
      <c r="L506" s="40" t="s">
        <v>27</v>
      </c>
      <c r="M506" s="40">
        <v>773089373</v>
      </c>
      <c r="N506" s="41" t="s">
        <v>88</v>
      </c>
      <c r="O506" s="40" t="s">
        <v>30</v>
      </c>
      <c r="P506" s="43"/>
      <c r="Q506" s="43"/>
      <c r="R506" s="40" t="s">
        <v>31</v>
      </c>
      <c r="S506" s="40" t="s">
        <v>168</v>
      </c>
      <c r="T506" s="44"/>
      <c r="U506" s="45">
        <v>212600</v>
      </c>
      <c r="V506" s="45">
        <v>307975</v>
      </c>
      <c r="W506" s="45">
        <v>105650</v>
      </c>
      <c r="X506" s="45">
        <v>196700</v>
      </c>
      <c r="Y506" s="40"/>
      <c r="Z506" s="6"/>
      <c r="AA506" s="6"/>
    </row>
    <row r="507" spans="1:27" s="20" customFormat="1" x14ac:dyDescent="0.25">
      <c r="A507" s="40" t="s">
        <v>83</v>
      </c>
      <c r="B507" s="40" t="s">
        <v>25</v>
      </c>
      <c r="C507" s="40" t="s">
        <v>84</v>
      </c>
      <c r="D507" s="40" t="s">
        <v>147</v>
      </c>
      <c r="E507" s="40" t="s">
        <v>85</v>
      </c>
      <c r="F507" s="40" t="s">
        <v>86</v>
      </c>
      <c r="G507" s="48" t="s">
        <v>337</v>
      </c>
      <c r="H507" s="40" t="s">
        <v>26</v>
      </c>
      <c r="I507" s="40" t="s">
        <v>87</v>
      </c>
      <c r="J507" s="40"/>
      <c r="K507" s="40" t="s">
        <v>311</v>
      </c>
      <c r="L507" s="40" t="s">
        <v>27</v>
      </c>
      <c r="M507" s="40">
        <v>773089374</v>
      </c>
      <c r="N507" s="41" t="s">
        <v>88</v>
      </c>
      <c r="O507" s="40" t="s">
        <v>30</v>
      </c>
      <c r="P507" s="43"/>
      <c r="Q507" s="43"/>
      <c r="R507" s="40" t="s">
        <v>31</v>
      </c>
      <c r="S507" s="40" t="s">
        <v>77</v>
      </c>
      <c r="T507" s="44"/>
      <c r="U507" s="45">
        <v>149199</v>
      </c>
      <c r="V507" s="45">
        <v>95599</v>
      </c>
      <c r="W507" s="45">
        <v>189470</v>
      </c>
      <c r="X507" s="45">
        <v>118275</v>
      </c>
      <c r="Y507" s="40"/>
      <c r="Z507" s="6"/>
      <c r="AA507" s="6"/>
    </row>
    <row r="508" spans="1:27" s="20" customFormat="1" x14ac:dyDescent="0.25">
      <c r="A508" s="40" t="s">
        <v>83</v>
      </c>
      <c r="B508" s="40" t="s">
        <v>25</v>
      </c>
      <c r="C508" s="40" t="s">
        <v>84</v>
      </c>
      <c r="D508" s="40" t="s">
        <v>147</v>
      </c>
      <c r="E508" s="40" t="s">
        <v>85</v>
      </c>
      <c r="F508" s="40" t="s">
        <v>86</v>
      </c>
      <c r="G508" s="48" t="s">
        <v>337</v>
      </c>
      <c r="H508" s="40" t="s">
        <v>26</v>
      </c>
      <c r="I508" s="40" t="s">
        <v>87</v>
      </c>
      <c r="J508" s="40"/>
      <c r="K508" s="40" t="s">
        <v>311</v>
      </c>
      <c r="L508" s="40" t="s">
        <v>27</v>
      </c>
      <c r="M508" s="40">
        <v>773089374</v>
      </c>
      <c r="N508" s="41" t="s">
        <v>88</v>
      </c>
      <c r="O508" s="40" t="s">
        <v>30</v>
      </c>
      <c r="P508" s="43"/>
      <c r="Q508" s="43"/>
      <c r="R508" s="40" t="s">
        <v>31</v>
      </c>
      <c r="S508" s="40" t="s">
        <v>169</v>
      </c>
      <c r="T508" s="44" t="s">
        <v>90</v>
      </c>
      <c r="U508" s="45">
        <v>96660</v>
      </c>
      <c r="V508" s="45">
        <v>92950</v>
      </c>
      <c r="W508" s="45">
        <v>76888</v>
      </c>
      <c r="X508" s="45">
        <v>25750</v>
      </c>
      <c r="Y508" s="40"/>
      <c r="Z508" s="6"/>
      <c r="AA508" s="6"/>
    </row>
    <row r="509" spans="1:27" s="20" customFormat="1" x14ac:dyDescent="0.25">
      <c r="A509" s="40" t="s">
        <v>83</v>
      </c>
      <c r="B509" s="40" t="s">
        <v>25</v>
      </c>
      <c r="C509" s="40" t="s">
        <v>84</v>
      </c>
      <c r="D509" s="40" t="s">
        <v>147</v>
      </c>
      <c r="E509" s="40" t="s">
        <v>85</v>
      </c>
      <c r="F509" s="40" t="s">
        <v>86</v>
      </c>
      <c r="G509" s="48" t="s">
        <v>337</v>
      </c>
      <c r="H509" s="40" t="s">
        <v>26</v>
      </c>
      <c r="I509" s="40" t="s">
        <v>87</v>
      </c>
      <c r="J509" s="40"/>
      <c r="K509" s="40" t="s">
        <v>311</v>
      </c>
      <c r="L509" s="40" t="s">
        <v>27</v>
      </c>
      <c r="M509" s="40">
        <v>773089375</v>
      </c>
      <c r="N509" s="41" t="s">
        <v>88</v>
      </c>
      <c r="O509" s="40" t="s">
        <v>30</v>
      </c>
      <c r="P509" s="43"/>
      <c r="Q509" s="43"/>
      <c r="R509" s="40" t="s">
        <v>31</v>
      </c>
      <c r="S509" s="40" t="s">
        <v>170</v>
      </c>
      <c r="T509" s="44"/>
      <c r="U509" s="45">
        <v>250000</v>
      </c>
      <c r="V509" s="45">
        <v>230000</v>
      </c>
      <c r="W509" s="45"/>
      <c r="X509" s="45"/>
      <c r="Y509" s="40"/>
      <c r="Z509" s="6"/>
      <c r="AA509" s="6"/>
    </row>
    <row r="510" spans="1:27" s="20" customFormat="1" x14ac:dyDescent="0.25">
      <c r="A510" s="40" t="s">
        <v>83</v>
      </c>
      <c r="B510" s="40" t="s">
        <v>25</v>
      </c>
      <c r="C510" s="40" t="s">
        <v>84</v>
      </c>
      <c r="D510" s="40" t="s">
        <v>147</v>
      </c>
      <c r="E510" s="40" t="s">
        <v>85</v>
      </c>
      <c r="F510" s="40" t="s">
        <v>86</v>
      </c>
      <c r="G510" s="48" t="s">
        <v>337</v>
      </c>
      <c r="H510" s="40" t="s">
        <v>26</v>
      </c>
      <c r="I510" s="40" t="s">
        <v>87</v>
      </c>
      <c r="J510" s="40"/>
      <c r="K510" s="40" t="s">
        <v>311</v>
      </c>
      <c r="L510" s="40" t="s">
        <v>27</v>
      </c>
      <c r="M510" s="40">
        <v>773089376</v>
      </c>
      <c r="N510" s="41" t="s">
        <v>88</v>
      </c>
      <c r="O510" s="40" t="s">
        <v>30</v>
      </c>
      <c r="P510" s="43"/>
      <c r="Q510" s="43"/>
      <c r="R510" s="40" t="s">
        <v>31</v>
      </c>
      <c r="S510" s="40" t="s">
        <v>171</v>
      </c>
      <c r="T510" s="44"/>
      <c r="U510" s="45"/>
      <c r="V510" s="45">
        <v>500000</v>
      </c>
      <c r="W510" s="45"/>
      <c r="X510" s="45"/>
      <c r="Y510" s="40"/>
      <c r="Z510" s="6"/>
      <c r="AA510" s="6"/>
    </row>
    <row r="511" spans="1:27" s="20" customFormat="1" x14ac:dyDescent="0.25">
      <c r="A511" s="40" t="s">
        <v>83</v>
      </c>
      <c r="B511" s="40" t="s">
        <v>25</v>
      </c>
      <c r="C511" s="40" t="s">
        <v>84</v>
      </c>
      <c r="D511" s="40" t="s">
        <v>147</v>
      </c>
      <c r="E511" s="40" t="s">
        <v>85</v>
      </c>
      <c r="F511" s="40" t="s">
        <v>86</v>
      </c>
      <c r="G511" s="48" t="s">
        <v>337</v>
      </c>
      <c r="H511" s="40" t="s">
        <v>26</v>
      </c>
      <c r="I511" s="40" t="s">
        <v>87</v>
      </c>
      <c r="J511" s="40"/>
      <c r="K511" s="40" t="s">
        <v>311</v>
      </c>
      <c r="L511" s="40" t="s">
        <v>27</v>
      </c>
      <c r="M511" s="40">
        <v>773089377</v>
      </c>
      <c r="N511" s="41" t="s">
        <v>88</v>
      </c>
      <c r="O511" s="40" t="s">
        <v>30</v>
      </c>
      <c r="P511" s="43"/>
      <c r="Q511" s="43"/>
      <c r="R511" s="40" t="s">
        <v>32</v>
      </c>
      <c r="S511" s="40" t="s">
        <v>95</v>
      </c>
      <c r="T511" s="44"/>
      <c r="U511" s="45"/>
      <c r="V511" s="45">
        <v>133000</v>
      </c>
      <c r="W511" s="45">
        <v>250000</v>
      </c>
      <c r="X511" s="45">
        <v>95000</v>
      </c>
      <c r="Y511" s="40"/>
      <c r="Z511" s="6"/>
      <c r="AA511" s="6"/>
    </row>
    <row r="512" spans="1:27" s="20" customFormat="1" x14ac:dyDescent="0.25">
      <c r="A512" s="40" t="s">
        <v>83</v>
      </c>
      <c r="B512" s="40" t="s">
        <v>25</v>
      </c>
      <c r="C512" s="40" t="s">
        <v>84</v>
      </c>
      <c r="D512" s="40" t="s">
        <v>147</v>
      </c>
      <c r="E512" s="40" t="s">
        <v>85</v>
      </c>
      <c r="F512" s="40" t="s">
        <v>86</v>
      </c>
      <c r="G512" s="48" t="s">
        <v>337</v>
      </c>
      <c r="H512" s="40" t="s">
        <v>26</v>
      </c>
      <c r="I512" s="40" t="s">
        <v>87</v>
      </c>
      <c r="J512" s="40"/>
      <c r="K512" s="40" t="s">
        <v>311</v>
      </c>
      <c r="L512" s="40" t="s">
        <v>27</v>
      </c>
      <c r="M512" s="40">
        <v>773089378</v>
      </c>
      <c r="N512" s="41" t="s">
        <v>88</v>
      </c>
      <c r="O512" s="40" t="s">
        <v>30</v>
      </c>
      <c r="P512" s="43"/>
      <c r="Q512" s="43"/>
      <c r="R512" s="40" t="s">
        <v>32</v>
      </c>
      <c r="S512" s="40" t="s">
        <v>96</v>
      </c>
      <c r="T512" s="44"/>
      <c r="U512" s="45"/>
      <c r="V512" s="45"/>
      <c r="W512" s="45"/>
      <c r="X512" s="45">
        <v>2150000</v>
      </c>
      <c r="Y512" s="40"/>
      <c r="Z512" s="6"/>
      <c r="AA512" s="6"/>
    </row>
    <row r="513" spans="1:28" s="20" customFormat="1" x14ac:dyDescent="0.25">
      <c r="A513" s="40" t="s">
        <v>83</v>
      </c>
      <c r="B513" s="40" t="s">
        <v>25</v>
      </c>
      <c r="C513" s="40" t="s">
        <v>84</v>
      </c>
      <c r="D513" s="40" t="s">
        <v>147</v>
      </c>
      <c r="E513" s="40" t="s">
        <v>85</v>
      </c>
      <c r="F513" s="40" t="s">
        <v>86</v>
      </c>
      <c r="G513" s="48" t="s">
        <v>337</v>
      </c>
      <c r="H513" s="40" t="s">
        <v>26</v>
      </c>
      <c r="I513" s="40" t="s">
        <v>87</v>
      </c>
      <c r="J513" s="40"/>
      <c r="K513" s="40" t="s">
        <v>311</v>
      </c>
      <c r="L513" s="40" t="s">
        <v>27</v>
      </c>
      <c r="M513" s="40">
        <v>773089379</v>
      </c>
      <c r="N513" s="41" t="s">
        <v>88</v>
      </c>
      <c r="O513" s="40" t="s">
        <v>30</v>
      </c>
      <c r="P513" s="43"/>
      <c r="Q513" s="43"/>
      <c r="R513" s="40" t="s">
        <v>32</v>
      </c>
      <c r="S513" s="40" t="s">
        <v>172</v>
      </c>
      <c r="T513" s="44"/>
      <c r="U513" s="45">
        <v>415000</v>
      </c>
      <c r="V513" s="45"/>
      <c r="W513" s="45"/>
      <c r="X513" s="45"/>
      <c r="Y513" s="40"/>
      <c r="Z513" s="6"/>
      <c r="AA513" s="6"/>
    </row>
    <row r="514" spans="1:28" s="20" customFormat="1" x14ac:dyDescent="0.25">
      <c r="A514" s="55" t="s">
        <v>369</v>
      </c>
      <c r="B514" s="40" t="s">
        <v>25</v>
      </c>
      <c r="C514" s="55" t="s">
        <v>370</v>
      </c>
      <c r="D514" s="40" t="s">
        <v>147</v>
      </c>
      <c r="E514" s="55" t="s">
        <v>147</v>
      </c>
      <c r="F514" s="55" t="s">
        <v>371</v>
      </c>
      <c r="G514" s="48" t="s">
        <v>337</v>
      </c>
      <c r="H514" s="55" t="s">
        <v>26</v>
      </c>
      <c r="I514" s="55"/>
      <c r="J514" s="55"/>
      <c r="K514" s="55" t="s">
        <v>372</v>
      </c>
      <c r="L514" s="55" t="s">
        <v>373</v>
      </c>
      <c r="M514" s="55">
        <v>773164267</v>
      </c>
      <c r="N514" s="41" t="s">
        <v>374</v>
      </c>
      <c r="O514" s="40" t="s">
        <v>28</v>
      </c>
      <c r="P514" s="43" t="s">
        <v>42</v>
      </c>
      <c r="Q514" s="43"/>
      <c r="R514" s="40"/>
      <c r="S514" s="40"/>
      <c r="T514" s="44"/>
      <c r="U514" s="45">
        <v>3822065</v>
      </c>
      <c r="V514" s="45">
        <v>6739040</v>
      </c>
      <c r="W514" s="45">
        <v>8588020</v>
      </c>
      <c r="X514" s="45">
        <v>6858120</v>
      </c>
      <c r="Y514" s="55"/>
      <c r="Z514" s="6"/>
      <c r="AA514" s="6"/>
    </row>
    <row r="515" spans="1:28" s="20" customFormat="1" x14ac:dyDescent="0.25">
      <c r="A515" s="55" t="s">
        <v>369</v>
      </c>
      <c r="B515" s="40" t="s">
        <v>25</v>
      </c>
      <c r="C515" s="55" t="s">
        <v>370</v>
      </c>
      <c r="D515" s="40" t="s">
        <v>147</v>
      </c>
      <c r="E515" s="55" t="s">
        <v>147</v>
      </c>
      <c r="F515" s="55" t="s">
        <v>371</v>
      </c>
      <c r="G515" s="48" t="s">
        <v>337</v>
      </c>
      <c r="H515" s="55" t="s">
        <v>26</v>
      </c>
      <c r="I515" s="55"/>
      <c r="J515" s="55"/>
      <c r="K515" s="55" t="s">
        <v>372</v>
      </c>
      <c r="L515" s="55" t="s">
        <v>373</v>
      </c>
      <c r="M515" s="55">
        <v>773164267</v>
      </c>
      <c r="N515" s="41" t="s">
        <v>374</v>
      </c>
      <c r="O515" s="40" t="s">
        <v>28</v>
      </c>
      <c r="P515" s="43" t="s">
        <v>342</v>
      </c>
      <c r="Q515" s="43"/>
      <c r="R515" s="40"/>
      <c r="S515" s="40"/>
      <c r="T515" s="44"/>
      <c r="U515" s="45">
        <v>600000</v>
      </c>
      <c r="V515" s="45">
        <v>675000</v>
      </c>
      <c r="W515" s="45">
        <v>675000</v>
      </c>
      <c r="X515" s="45"/>
      <c r="Y515" s="55"/>
      <c r="Z515" s="6"/>
      <c r="AA515" s="6"/>
    </row>
    <row r="516" spans="1:28" s="20" customFormat="1" x14ac:dyDescent="0.25">
      <c r="A516" s="55" t="s">
        <v>369</v>
      </c>
      <c r="B516" s="40" t="s">
        <v>25</v>
      </c>
      <c r="C516" s="55" t="s">
        <v>370</v>
      </c>
      <c r="D516" s="40" t="s">
        <v>147</v>
      </c>
      <c r="E516" s="55" t="s">
        <v>147</v>
      </c>
      <c r="F516" s="55" t="s">
        <v>371</v>
      </c>
      <c r="G516" s="48" t="s">
        <v>337</v>
      </c>
      <c r="H516" s="55" t="s">
        <v>26</v>
      </c>
      <c r="I516" s="55"/>
      <c r="J516" s="55"/>
      <c r="K516" s="55" t="s">
        <v>372</v>
      </c>
      <c r="L516" s="55" t="s">
        <v>373</v>
      </c>
      <c r="M516" s="55">
        <v>773164267</v>
      </c>
      <c r="N516" s="41" t="s">
        <v>374</v>
      </c>
      <c r="O516" s="40" t="s">
        <v>28</v>
      </c>
      <c r="P516" s="43" t="s">
        <v>375</v>
      </c>
      <c r="Q516" s="43" t="s">
        <v>46</v>
      </c>
      <c r="R516" s="40"/>
      <c r="S516" s="40"/>
      <c r="T516" s="44"/>
      <c r="U516" s="45"/>
      <c r="V516" s="45">
        <v>40000000</v>
      </c>
      <c r="W516" s="45"/>
      <c r="X516" s="45"/>
      <c r="Y516" s="55"/>
      <c r="Z516" s="6"/>
      <c r="AA516" s="6"/>
    </row>
    <row r="517" spans="1:28" s="20" customFormat="1" x14ac:dyDescent="0.25">
      <c r="A517" s="55" t="s">
        <v>369</v>
      </c>
      <c r="B517" s="40" t="s">
        <v>25</v>
      </c>
      <c r="C517" s="55" t="s">
        <v>370</v>
      </c>
      <c r="D517" s="40" t="s">
        <v>147</v>
      </c>
      <c r="E517" s="55" t="s">
        <v>147</v>
      </c>
      <c r="F517" s="55" t="s">
        <v>371</v>
      </c>
      <c r="G517" s="48" t="s">
        <v>337</v>
      </c>
      <c r="H517" s="55" t="s">
        <v>26</v>
      </c>
      <c r="I517" s="55"/>
      <c r="J517" s="55"/>
      <c r="K517" s="55" t="s">
        <v>372</v>
      </c>
      <c r="L517" s="55" t="s">
        <v>373</v>
      </c>
      <c r="M517" s="55">
        <v>773164267</v>
      </c>
      <c r="N517" s="41" t="s">
        <v>374</v>
      </c>
      <c r="O517" s="40" t="s">
        <v>28</v>
      </c>
      <c r="P517" s="43" t="s">
        <v>376</v>
      </c>
      <c r="Q517" s="43" t="s">
        <v>377</v>
      </c>
      <c r="R517" s="40"/>
      <c r="S517" s="40"/>
      <c r="T517" s="44"/>
      <c r="U517" s="45"/>
      <c r="V517" s="45">
        <v>350000</v>
      </c>
      <c r="W517" s="45"/>
      <c r="X517" s="45"/>
      <c r="Y517" s="55"/>
      <c r="Z517" s="6"/>
      <c r="AA517" s="6"/>
    </row>
    <row r="518" spans="1:28" s="20" customFormat="1" x14ac:dyDescent="0.25">
      <c r="A518" s="55" t="s">
        <v>369</v>
      </c>
      <c r="B518" s="40" t="s">
        <v>25</v>
      </c>
      <c r="C518" s="55" t="s">
        <v>370</v>
      </c>
      <c r="D518" s="40" t="s">
        <v>147</v>
      </c>
      <c r="E518" s="55" t="s">
        <v>147</v>
      </c>
      <c r="F518" s="55" t="s">
        <v>371</v>
      </c>
      <c r="G518" s="48" t="s">
        <v>337</v>
      </c>
      <c r="H518" s="55" t="s">
        <v>26</v>
      </c>
      <c r="I518" s="55"/>
      <c r="J518" s="55"/>
      <c r="K518" s="55" t="s">
        <v>372</v>
      </c>
      <c r="L518" s="55" t="s">
        <v>373</v>
      </c>
      <c r="M518" s="55">
        <v>773164267</v>
      </c>
      <c r="N518" s="41" t="s">
        <v>374</v>
      </c>
      <c r="O518" s="40" t="s">
        <v>28</v>
      </c>
      <c r="P518" s="43" t="s">
        <v>376</v>
      </c>
      <c r="Q518" s="43" t="s">
        <v>378</v>
      </c>
      <c r="R518" s="40"/>
      <c r="S518" s="40"/>
      <c r="T518" s="44"/>
      <c r="U518" s="45"/>
      <c r="V518" s="45"/>
      <c r="W518" s="45">
        <v>1000000</v>
      </c>
      <c r="X518" s="45"/>
      <c r="Y518" s="55"/>
      <c r="Z518" s="6"/>
      <c r="AA518" s="6"/>
    </row>
    <row r="519" spans="1:28" s="20" customFormat="1" x14ac:dyDescent="0.25">
      <c r="A519" s="55" t="s">
        <v>369</v>
      </c>
      <c r="B519" s="40" t="s">
        <v>25</v>
      </c>
      <c r="C519" s="55" t="s">
        <v>370</v>
      </c>
      <c r="D519" s="40" t="s">
        <v>147</v>
      </c>
      <c r="E519" s="55" t="s">
        <v>147</v>
      </c>
      <c r="F519" s="55" t="s">
        <v>371</v>
      </c>
      <c r="G519" s="48" t="s">
        <v>337</v>
      </c>
      <c r="H519" s="55" t="s">
        <v>26</v>
      </c>
      <c r="I519" s="55"/>
      <c r="J519" s="55"/>
      <c r="K519" s="55" t="s">
        <v>372</v>
      </c>
      <c r="L519" s="55" t="s">
        <v>373</v>
      </c>
      <c r="M519" s="55">
        <v>773164267</v>
      </c>
      <c r="N519" s="41" t="s">
        <v>374</v>
      </c>
      <c r="O519" s="40" t="s">
        <v>28</v>
      </c>
      <c r="P519" s="43" t="s">
        <v>376</v>
      </c>
      <c r="Q519" s="43" t="s">
        <v>379</v>
      </c>
      <c r="R519" s="40"/>
      <c r="S519" s="40"/>
      <c r="T519" s="44"/>
      <c r="U519" s="45"/>
      <c r="V519" s="45"/>
      <c r="W519" s="45">
        <v>120000</v>
      </c>
      <c r="X519" s="45"/>
      <c r="Y519" s="55"/>
      <c r="Z519" s="6"/>
      <c r="AA519" s="6"/>
    </row>
    <row r="520" spans="1:28" s="20" customFormat="1" x14ac:dyDescent="0.25">
      <c r="A520" s="55" t="s">
        <v>369</v>
      </c>
      <c r="B520" s="40" t="s">
        <v>25</v>
      </c>
      <c r="C520" s="55" t="s">
        <v>370</v>
      </c>
      <c r="D520" s="40" t="s">
        <v>147</v>
      </c>
      <c r="E520" s="55" t="s">
        <v>147</v>
      </c>
      <c r="F520" s="55" t="s">
        <v>371</v>
      </c>
      <c r="G520" s="48" t="s">
        <v>337</v>
      </c>
      <c r="H520" s="55" t="s">
        <v>26</v>
      </c>
      <c r="I520" s="55"/>
      <c r="J520" s="55"/>
      <c r="K520" s="55" t="s">
        <v>372</v>
      </c>
      <c r="L520" s="55" t="s">
        <v>373</v>
      </c>
      <c r="M520" s="55">
        <v>773164267</v>
      </c>
      <c r="N520" s="41" t="s">
        <v>374</v>
      </c>
      <c r="O520" s="40" t="s">
        <v>28</v>
      </c>
      <c r="P520" s="43" t="s">
        <v>376</v>
      </c>
      <c r="Q520" s="43" t="s">
        <v>380</v>
      </c>
      <c r="R520" s="40"/>
      <c r="S520" s="40"/>
      <c r="T520" s="44"/>
      <c r="U520" s="45"/>
      <c r="V520" s="45"/>
      <c r="W520" s="45">
        <v>300000</v>
      </c>
      <c r="X520" s="45"/>
      <c r="Y520" s="55"/>
      <c r="Z520" s="6"/>
      <c r="AA520" s="6"/>
    </row>
    <row r="521" spans="1:28" s="20" customFormat="1" x14ac:dyDescent="0.25">
      <c r="A521" s="55" t="s">
        <v>369</v>
      </c>
      <c r="B521" s="40" t="s">
        <v>25</v>
      </c>
      <c r="C521" s="55" t="s">
        <v>370</v>
      </c>
      <c r="D521" s="40" t="s">
        <v>147</v>
      </c>
      <c r="E521" s="55" t="s">
        <v>147</v>
      </c>
      <c r="F521" s="55" t="s">
        <v>371</v>
      </c>
      <c r="G521" s="48" t="s">
        <v>337</v>
      </c>
      <c r="H521" s="55" t="s">
        <v>26</v>
      </c>
      <c r="I521" s="55"/>
      <c r="J521" s="55"/>
      <c r="K521" s="55" t="s">
        <v>372</v>
      </c>
      <c r="L521" s="55" t="s">
        <v>373</v>
      </c>
      <c r="M521" s="55">
        <v>773164267</v>
      </c>
      <c r="N521" s="41" t="s">
        <v>374</v>
      </c>
      <c r="O521" s="40" t="s">
        <v>28</v>
      </c>
      <c r="P521" s="43" t="s">
        <v>376</v>
      </c>
      <c r="Q521" s="43" t="s">
        <v>34</v>
      </c>
      <c r="R521" s="40"/>
      <c r="S521" s="40"/>
      <c r="T521" s="44"/>
      <c r="U521" s="45"/>
      <c r="V521" s="45"/>
      <c r="W521" s="45">
        <v>65000</v>
      </c>
      <c r="X521" s="45">
        <v>65000</v>
      </c>
      <c r="Y521" s="55"/>
      <c r="Z521" s="6"/>
      <c r="AA521" s="6"/>
    </row>
    <row r="522" spans="1:28" s="20" customFormat="1" x14ac:dyDescent="0.25">
      <c r="A522" s="55" t="s">
        <v>369</v>
      </c>
      <c r="B522" s="40" t="s">
        <v>25</v>
      </c>
      <c r="C522" s="55" t="s">
        <v>370</v>
      </c>
      <c r="D522" s="40" t="s">
        <v>147</v>
      </c>
      <c r="E522" s="55" t="s">
        <v>147</v>
      </c>
      <c r="F522" s="55" t="s">
        <v>371</v>
      </c>
      <c r="G522" s="48" t="s">
        <v>337</v>
      </c>
      <c r="H522" s="55" t="s">
        <v>26</v>
      </c>
      <c r="I522" s="55"/>
      <c r="J522" s="55"/>
      <c r="K522" s="55" t="s">
        <v>372</v>
      </c>
      <c r="L522" s="55" t="s">
        <v>373</v>
      </c>
      <c r="M522" s="55">
        <v>773164267</v>
      </c>
      <c r="N522" s="41" t="s">
        <v>374</v>
      </c>
      <c r="O522" s="40" t="s">
        <v>28</v>
      </c>
      <c r="P522" s="43" t="s">
        <v>376</v>
      </c>
      <c r="Q522" s="43" t="s">
        <v>381</v>
      </c>
      <c r="R522" s="40"/>
      <c r="S522" s="40"/>
      <c r="T522" s="40"/>
      <c r="U522" s="45"/>
      <c r="V522" s="45"/>
      <c r="W522" s="45">
        <v>2500</v>
      </c>
      <c r="X522" s="45"/>
      <c r="Y522" s="55"/>
      <c r="Z522" s="6"/>
      <c r="AA522" s="6"/>
    </row>
    <row r="523" spans="1:28" s="20" customFormat="1" x14ac:dyDescent="0.25">
      <c r="A523" s="55" t="s">
        <v>369</v>
      </c>
      <c r="B523" s="40" t="s">
        <v>25</v>
      </c>
      <c r="C523" s="55" t="s">
        <v>370</v>
      </c>
      <c r="D523" s="40" t="s">
        <v>147</v>
      </c>
      <c r="E523" s="55" t="s">
        <v>147</v>
      </c>
      <c r="F523" s="55" t="s">
        <v>371</v>
      </c>
      <c r="G523" s="48" t="s">
        <v>337</v>
      </c>
      <c r="H523" s="55" t="s">
        <v>26</v>
      </c>
      <c r="I523" s="55"/>
      <c r="J523" s="55"/>
      <c r="K523" s="55" t="s">
        <v>372</v>
      </c>
      <c r="L523" s="55" t="s">
        <v>373</v>
      </c>
      <c r="M523" s="55">
        <v>773164267</v>
      </c>
      <c r="N523" s="41" t="s">
        <v>374</v>
      </c>
      <c r="O523" s="40" t="s">
        <v>28</v>
      </c>
      <c r="P523" s="43" t="s">
        <v>42</v>
      </c>
      <c r="Q523" s="43"/>
      <c r="R523" s="40"/>
      <c r="S523" s="40"/>
      <c r="T523" s="44" t="s">
        <v>121</v>
      </c>
      <c r="U523" s="45">
        <v>3822065</v>
      </c>
      <c r="V523" s="45">
        <v>6689040</v>
      </c>
      <c r="W523" s="45">
        <v>7163965</v>
      </c>
      <c r="X523" s="45">
        <f>5026075</f>
        <v>5026075</v>
      </c>
      <c r="Y523" s="55"/>
      <c r="Z523" s="6"/>
      <c r="AA523" s="6"/>
    </row>
    <row r="524" spans="1:28" s="20" customFormat="1" x14ac:dyDescent="0.25">
      <c r="A524" s="55" t="s">
        <v>369</v>
      </c>
      <c r="B524" s="40" t="s">
        <v>25</v>
      </c>
      <c r="C524" s="55" t="s">
        <v>370</v>
      </c>
      <c r="D524" s="40" t="s">
        <v>147</v>
      </c>
      <c r="E524" s="55" t="s">
        <v>147</v>
      </c>
      <c r="F524" s="55" t="s">
        <v>371</v>
      </c>
      <c r="G524" s="48" t="s">
        <v>337</v>
      </c>
      <c r="H524" s="55" t="s">
        <v>26</v>
      </c>
      <c r="I524" s="55"/>
      <c r="J524" s="55"/>
      <c r="K524" s="55" t="s">
        <v>372</v>
      </c>
      <c r="L524" s="55" t="s">
        <v>373</v>
      </c>
      <c r="M524" s="55">
        <v>773164267</v>
      </c>
      <c r="N524" s="41" t="s">
        <v>374</v>
      </c>
      <c r="O524" s="40" t="s">
        <v>28</v>
      </c>
      <c r="P524" s="43" t="s">
        <v>42</v>
      </c>
      <c r="Q524" s="43"/>
      <c r="R524" s="40"/>
      <c r="S524" s="40"/>
      <c r="T524" s="44" t="s">
        <v>47</v>
      </c>
      <c r="U524" s="45">
        <v>0</v>
      </c>
      <c r="V524" s="45">
        <v>50000</v>
      </c>
      <c r="W524" s="45">
        <v>965840</v>
      </c>
      <c r="X524" s="45">
        <v>326810</v>
      </c>
      <c r="Y524" s="55"/>
      <c r="Z524" s="6"/>
      <c r="AA524" s="6"/>
    </row>
    <row r="525" spans="1:28" s="20" customFormat="1" x14ac:dyDescent="0.25">
      <c r="A525" s="55" t="s">
        <v>369</v>
      </c>
      <c r="B525" s="40" t="s">
        <v>25</v>
      </c>
      <c r="C525" s="55" t="s">
        <v>370</v>
      </c>
      <c r="D525" s="40" t="s">
        <v>147</v>
      </c>
      <c r="E525" s="55" t="s">
        <v>147</v>
      </c>
      <c r="F525" s="55" t="s">
        <v>371</v>
      </c>
      <c r="G525" s="48" t="s">
        <v>337</v>
      </c>
      <c r="H525" s="55" t="s">
        <v>26</v>
      </c>
      <c r="I525" s="55"/>
      <c r="J525" s="55"/>
      <c r="K525" s="55" t="s">
        <v>372</v>
      </c>
      <c r="L525" s="55" t="s">
        <v>373</v>
      </c>
      <c r="M525" s="55">
        <v>773164267</v>
      </c>
      <c r="N525" s="41" t="s">
        <v>374</v>
      </c>
      <c r="O525" s="40" t="s">
        <v>28</v>
      </c>
      <c r="P525" s="43" t="s">
        <v>42</v>
      </c>
      <c r="Q525" s="43"/>
      <c r="R525" s="40"/>
      <c r="S525" s="40"/>
      <c r="T525" s="44" t="s">
        <v>346</v>
      </c>
      <c r="U525" s="45">
        <v>0</v>
      </c>
      <c r="V525" s="45"/>
      <c r="W525" s="45">
        <v>458215</v>
      </c>
      <c r="X525" s="45">
        <v>1505235</v>
      </c>
      <c r="Y525" s="55"/>
      <c r="Z525" s="6"/>
      <c r="AA525" s="6"/>
      <c r="AB525" s="39"/>
    </row>
    <row r="526" spans="1:28" s="20" customFormat="1" x14ac:dyDescent="0.25">
      <c r="A526" s="55" t="s">
        <v>369</v>
      </c>
      <c r="B526" s="40" t="s">
        <v>25</v>
      </c>
      <c r="C526" s="55" t="s">
        <v>370</v>
      </c>
      <c r="D526" s="40" t="s">
        <v>147</v>
      </c>
      <c r="E526" s="55" t="s">
        <v>147</v>
      </c>
      <c r="F526" s="55" t="s">
        <v>371</v>
      </c>
      <c r="G526" s="48" t="s">
        <v>337</v>
      </c>
      <c r="H526" s="55" t="s">
        <v>26</v>
      </c>
      <c r="I526" s="55"/>
      <c r="J526" s="55"/>
      <c r="K526" s="55" t="s">
        <v>372</v>
      </c>
      <c r="L526" s="55" t="s">
        <v>373</v>
      </c>
      <c r="M526" s="55">
        <v>773164267</v>
      </c>
      <c r="N526" s="41" t="s">
        <v>374</v>
      </c>
      <c r="O526" s="40" t="s">
        <v>30</v>
      </c>
      <c r="P526" s="43"/>
      <c r="Q526" s="43"/>
      <c r="R526" s="40" t="s">
        <v>31</v>
      </c>
      <c r="S526" s="40" t="s">
        <v>347</v>
      </c>
      <c r="T526" s="44"/>
      <c r="U526" s="45">
        <v>1370000</v>
      </c>
      <c r="V526" s="45">
        <v>1584795</v>
      </c>
      <c r="W526" s="45">
        <v>1823360</v>
      </c>
      <c r="X526" s="45">
        <v>1191740</v>
      </c>
      <c r="Y526" s="55"/>
      <c r="Z526" s="6"/>
      <c r="AA526" s="6"/>
    </row>
    <row r="527" spans="1:28" s="20" customFormat="1" x14ac:dyDescent="0.25">
      <c r="A527" s="55" t="s">
        <v>369</v>
      </c>
      <c r="B527" s="40" t="s">
        <v>25</v>
      </c>
      <c r="C527" s="55" t="s">
        <v>370</v>
      </c>
      <c r="D527" s="40" t="s">
        <v>147</v>
      </c>
      <c r="E527" s="55" t="s">
        <v>147</v>
      </c>
      <c r="F527" s="55" t="s">
        <v>371</v>
      </c>
      <c r="G527" s="48" t="s">
        <v>337</v>
      </c>
      <c r="H527" s="55" t="s">
        <v>26</v>
      </c>
      <c r="I527" s="55"/>
      <c r="J527" s="55"/>
      <c r="K527" s="55" t="s">
        <v>372</v>
      </c>
      <c r="L527" s="55" t="s">
        <v>373</v>
      </c>
      <c r="M527" s="55">
        <v>773164267</v>
      </c>
      <c r="N527" s="41" t="s">
        <v>374</v>
      </c>
      <c r="O527" s="40" t="s">
        <v>30</v>
      </c>
      <c r="P527" s="43"/>
      <c r="Q527" s="43"/>
      <c r="R527" s="40" t="s">
        <v>31</v>
      </c>
      <c r="S527" s="40" t="s">
        <v>56</v>
      </c>
      <c r="T527" s="44"/>
      <c r="U527" s="45">
        <v>842500</v>
      </c>
      <c r="V527" s="45">
        <v>611000</v>
      </c>
      <c r="W527" s="45">
        <v>925835</v>
      </c>
      <c r="X527" s="45">
        <v>329140</v>
      </c>
      <c r="Y527" s="55"/>
      <c r="Z527" s="6"/>
      <c r="AA527" s="6"/>
    </row>
    <row r="528" spans="1:28" s="20" customFormat="1" x14ac:dyDescent="0.25">
      <c r="A528" s="55" t="s">
        <v>369</v>
      </c>
      <c r="B528" s="40" t="s">
        <v>25</v>
      </c>
      <c r="C528" s="55" t="s">
        <v>370</v>
      </c>
      <c r="D528" s="40" t="s">
        <v>147</v>
      </c>
      <c r="E528" s="55" t="s">
        <v>147</v>
      </c>
      <c r="F528" s="55" t="s">
        <v>371</v>
      </c>
      <c r="G528" s="48" t="s">
        <v>337</v>
      </c>
      <c r="H528" s="55" t="s">
        <v>26</v>
      </c>
      <c r="I528" s="55"/>
      <c r="J528" s="55"/>
      <c r="K528" s="55" t="s">
        <v>372</v>
      </c>
      <c r="L528" s="55" t="s">
        <v>373</v>
      </c>
      <c r="M528" s="55">
        <v>773164267</v>
      </c>
      <c r="N528" s="41" t="s">
        <v>374</v>
      </c>
      <c r="O528" s="40" t="s">
        <v>30</v>
      </c>
      <c r="P528" s="43"/>
      <c r="Q528" s="43"/>
      <c r="R528" s="40" t="s">
        <v>31</v>
      </c>
      <c r="S528" s="40" t="s">
        <v>57</v>
      </c>
      <c r="T528" s="44"/>
      <c r="U528" s="45">
        <v>913000</v>
      </c>
      <c r="V528" s="45">
        <v>2494830</v>
      </c>
      <c r="W528" s="45">
        <v>4251190</v>
      </c>
      <c r="X528" s="45">
        <v>2302640</v>
      </c>
      <c r="Y528" s="55"/>
      <c r="Z528" s="6"/>
      <c r="AA528" s="6"/>
    </row>
    <row r="529" spans="1:27" s="20" customFormat="1" x14ac:dyDescent="0.25">
      <c r="A529" s="55" t="s">
        <v>369</v>
      </c>
      <c r="B529" s="40" t="s">
        <v>25</v>
      </c>
      <c r="C529" s="55" t="s">
        <v>370</v>
      </c>
      <c r="D529" s="40" t="s">
        <v>147</v>
      </c>
      <c r="E529" s="55" t="s">
        <v>147</v>
      </c>
      <c r="F529" s="55" t="s">
        <v>371</v>
      </c>
      <c r="G529" s="48" t="s">
        <v>337</v>
      </c>
      <c r="H529" s="55" t="s">
        <v>26</v>
      </c>
      <c r="I529" s="55"/>
      <c r="J529" s="55"/>
      <c r="K529" s="55" t="s">
        <v>372</v>
      </c>
      <c r="L529" s="55" t="s">
        <v>373</v>
      </c>
      <c r="M529" s="55">
        <v>773164267</v>
      </c>
      <c r="N529" s="41" t="s">
        <v>374</v>
      </c>
      <c r="O529" s="40" t="s">
        <v>30</v>
      </c>
      <c r="P529" s="43"/>
      <c r="Q529" s="43"/>
      <c r="R529" s="40" t="s">
        <v>31</v>
      </c>
      <c r="S529" s="40" t="s">
        <v>58</v>
      </c>
      <c r="T529" s="44"/>
      <c r="U529" s="45">
        <v>325000</v>
      </c>
      <c r="V529" s="45">
        <v>445520</v>
      </c>
      <c r="W529" s="45">
        <v>657875</v>
      </c>
      <c r="X529" s="45">
        <v>457875</v>
      </c>
      <c r="Y529" s="55"/>
      <c r="Z529" s="6"/>
      <c r="AA529" s="6"/>
    </row>
    <row r="530" spans="1:27" s="20" customFormat="1" x14ac:dyDescent="0.25">
      <c r="A530" s="55" t="s">
        <v>369</v>
      </c>
      <c r="B530" s="40" t="s">
        <v>25</v>
      </c>
      <c r="C530" s="55" t="s">
        <v>370</v>
      </c>
      <c r="D530" s="40" t="s">
        <v>147</v>
      </c>
      <c r="E530" s="55" t="s">
        <v>147</v>
      </c>
      <c r="F530" s="55" t="s">
        <v>371</v>
      </c>
      <c r="G530" s="48" t="s">
        <v>337</v>
      </c>
      <c r="H530" s="55" t="s">
        <v>26</v>
      </c>
      <c r="I530" s="55"/>
      <c r="J530" s="55"/>
      <c r="K530" s="55" t="s">
        <v>372</v>
      </c>
      <c r="L530" s="55" t="s">
        <v>373</v>
      </c>
      <c r="M530" s="55">
        <v>773164267</v>
      </c>
      <c r="N530" s="41" t="s">
        <v>374</v>
      </c>
      <c r="O530" s="40" t="s">
        <v>30</v>
      </c>
      <c r="P530" s="43"/>
      <c r="Q530" s="43"/>
      <c r="R530" s="40" t="s">
        <v>31</v>
      </c>
      <c r="S530" s="40" t="s">
        <v>34</v>
      </c>
      <c r="T530" s="44"/>
      <c r="U530" s="45"/>
      <c r="V530" s="45">
        <v>168000</v>
      </c>
      <c r="W530" s="45">
        <v>276300</v>
      </c>
      <c r="X530" s="45">
        <v>73000</v>
      </c>
      <c r="Y530" s="55"/>
      <c r="Z530" s="6"/>
      <c r="AA530" s="6"/>
    </row>
    <row r="531" spans="1:27" s="20" customFormat="1" x14ac:dyDescent="0.25">
      <c r="A531" s="55" t="s">
        <v>369</v>
      </c>
      <c r="B531" s="40" t="s">
        <v>25</v>
      </c>
      <c r="C531" s="55" t="s">
        <v>370</v>
      </c>
      <c r="D531" s="40" t="s">
        <v>147</v>
      </c>
      <c r="E531" s="55" t="s">
        <v>147</v>
      </c>
      <c r="F531" s="55" t="s">
        <v>371</v>
      </c>
      <c r="G531" s="48" t="s">
        <v>337</v>
      </c>
      <c r="H531" s="55" t="s">
        <v>26</v>
      </c>
      <c r="I531" s="55"/>
      <c r="J531" s="55"/>
      <c r="K531" s="55" t="s">
        <v>372</v>
      </c>
      <c r="L531" s="55" t="s">
        <v>373</v>
      </c>
      <c r="M531" s="55">
        <v>773164267</v>
      </c>
      <c r="N531" s="41" t="s">
        <v>374</v>
      </c>
      <c r="O531" s="40" t="s">
        <v>30</v>
      </c>
      <c r="P531" s="43"/>
      <c r="Q531" s="43"/>
      <c r="R531" s="40" t="s">
        <v>31</v>
      </c>
      <c r="S531" s="40" t="s">
        <v>350</v>
      </c>
      <c r="T531" s="40"/>
      <c r="U531" s="59"/>
      <c r="V531" s="59">
        <v>747515</v>
      </c>
      <c r="W531" s="59">
        <v>670000</v>
      </c>
      <c r="X531" s="59"/>
      <c r="Y531" s="55"/>
      <c r="Z531" s="6"/>
      <c r="AA531" s="6"/>
    </row>
    <row r="532" spans="1:27" s="20" customFormat="1" x14ac:dyDescent="0.25">
      <c r="A532" s="55" t="s">
        <v>369</v>
      </c>
      <c r="B532" s="40" t="s">
        <v>25</v>
      </c>
      <c r="C532" s="55" t="s">
        <v>370</v>
      </c>
      <c r="D532" s="40" t="s">
        <v>147</v>
      </c>
      <c r="E532" s="55" t="s">
        <v>147</v>
      </c>
      <c r="F532" s="55" t="s">
        <v>371</v>
      </c>
      <c r="G532" s="48" t="s">
        <v>337</v>
      </c>
      <c r="H532" s="55" t="s">
        <v>26</v>
      </c>
      <c r="I532" s="55"/>
      <c r="J532" s="55"/>
      <c r="K532" s="55" t="s">
        <v>372</v>
      </c>
      <c r="L532" s="55" t="s">
        <v>373</v>
      </c>
      <c r="M532" s="55">
        <v>773164267</v>
      </c>
      <c r="N532" s="41" t="s">
        <v>374</v>
      </c>
      <c r="O532" s="40" t="s">
        <v>30</v>
      </c>
      <c r="P532" s="43"/>
      <c r="Q532" s="43"/>
      <c r="R532" s="40" t="s">
        <v>31</v>
      </c>
      <c r="S532" s="40" t="s">
        <v>368</v>
      </c>
      <c r="T532" s="44"/>
      <c r="U532" s="45"/>
      <c r="V532" s="45">
        <v>61600</v>
      </c>
      <c r="W532" s="45">
        <v>33000</v>
      </c>
      <c r="X532" s="45">
        <v>26000</v>
      </c>
      <c r="Y532" s="55"/>
      <c r="Z532" s="6"/>
      <c r="AA532" s="6"/>
    </row>
    <row r="533" spans="1:27" s="20" customFormat="1" x14ac:dyDescent="0.25">
      <c r="A533" s="55" t="s">
        <v>369</v>
      </c>
      <c r="B533" s="40" t="s">
        <v>25</v>
      </c>
      <c r="C533" s="55" t="s">
        <v>370</v>
      </c>
      <c r="D533" s="40" t="s">
        <v>147</v>
      </c>
      <c r="E533" s="55" t="s">
        <v>147</v>
      </c>
      <c r="F533" s="55" t="s">
        <v>371</v>
      </c>
      <c r="G533" s="48" t="s">
        <v>337</v>
      </c>
      <c r="H533" s="55" t="s">
        <v>26</v>
      </c>
      <c r="I533" s="55"/>
      <c r="J533" s="55"/>
      <c r="K533" s="55" t="s">
        <v>372</v>
      </c>
      <c r="L533" s="55" t="s">
        <v>373</v>
      </c>
      <c r="M533" s="55">
        <v>773164267</v>
      </c>
      <c r="N533" s="41" t="s">
        <v>374</v>
      </c>
      <c r="O533" s="40" t="s">
        <v>30</v>
      </c>
      <c r="P533" s="43"/>
      <c r="Q533" s="43"/>
      <c r="R533" s="40" t="s">
        <v>32</v>
      </c>
      <c r="S533" s="40" t="s">
        <v>95</v>
      </c>
      <c r="T533" s="44"/>
      <c r="U533" s="45"/>
      <c r="V533" s="45">
        <v>63700</v>
      </c>
      <c r="W533" s="45">
        <v>42000</v>
      </c>
      <c r="X533" s="45">
        <v>696450</v>
      </c>
      <c r="Y533" s="55"/>
      <c r="Z533" s="6"/>
      <c r="AA533" s="6"/>
    </row>
    <row r="534" spans="1:27" s="20" customFormat="1" x14ac:dyDescent="0.25">
      <c r="A534" s="55" t="s">
        <v>369</v>
      </c>
      <c r="B534" s="40" t="s">
        <v>25</v>
      </c>
      <c r="C534" s="55" t="s">
        <v>370</v>
      </c>
      <c r="D534" s="40" t="s">
        <v>147</v>
      </c>
      <c r="E534" s="55" t="s">
        <v>147</v>
      </c>
      <c r="F534" s="55" t="s">
        <v>371</v>
      </c>
      <c r="G534" s="48" t="s">
        <v>337</v>
      </c>
      <c r="H534" s="55" t="s">
        <v>26</v>
      </c>
      <c r="I534" s="55"/>
      <c r="J534" s="55"/>
      <c r="K534" s="55" t="s">
        <v>372</v>
      </c>
      <c r="L534" s="55" t="s">
        <v>373</v>
      </c>
      <c r="M534" s="55">
        <v>773164267</v>
      </c>
      <c r="N534" s="41" t="s">
        <v>374</v>
      </c>
      <c r="O534" s="40" t="s">
        <v>30</v>
      </c>
      <c r="P534" s="43"/>
      <c r="Q534" s="43"/>
      <c r="R534" s="40" t="s">
        <v>32</v>
      </c>
      <c r="S534" s="40" t="s">
        <v>60</v>
      </c>
      <c r="T534" s="44"/>
      <c r="U534" s="45"/>
      <c r="V534" s="45">
        <v>75000</v>
      </c>
      <c r="W534" s="45"/>
      <c r="X534" s="45"/>
      <c r="Y534" s="55"/>
      <c r="Z534" s="6"/>
      <c r="AA534" s="6"/>
    </row>
    <row r="535" spans="1:27" s="20" customFormat="1" x14ac:dyDescent="0.25">
      <c r="A535" s="55" t="s">
        <v>369</v>
      </c>
      <c r="B535" s="40" t="s">
        <v>25</v>
      </c>
      <c r="C535" s="55" t="s">
        <v>370</v>
      </c>
      <c r="D535" s="40" t="s">
        <v>147</v>
      </c>
      <c r="E535" s="55" t="s">
        <v>147</v>
      </c>
      <c r="F535" s="55" t="s">
        <v>371</v>
      </c>
      <c r="G535" s="48" t="s">
        <v>337</v>
      </c>
      <c r="H535" s="55" t="s">
        <v>26</v>
      </c>
      <c r="I535" s="55"/>
      <c r="J535" s="55"/>
      <c r="K535" s="55" t="s">
        <v>372</v>
      </c>
      <c r="L535" s="55" t="s">
        <v>373</v>
      </c>
      <c r="M535" s="55">
        <v>773164267</v>
      </c>
      <c r="N535" s="41" t="s">
        <v>374</v>
      </c>
      <c r="O535" s="40" t="s">
        <v>30</v>
      </c>
      <c r="P535" s="43"/>
      <c r="Q535" s="43"/>
      <c r="R535" s="40" t="s">
        <v>32</v>
      </c>
      <c r="S535" s="40" t="s">
        <v>109</v>
      </c>
      <c r="T535" s="44"/>
      <c r="U535" s="45">
        <v>200000</v>
      </c>
      <c r="V535" s="45"/>
      <c r="W535" s="45"/>
      <c r="X535" s="45"/>
      <c r="Y535" s="55"/>
      <c r="Z535" s="6"/>
      <c r="AA535" s="6"/>
    </row>
    <row r="536" spans="1:27" s="20" customFormat="1" x14ac:dyDescent="0.25">
      <c r="A536" s="55" t="s">
        <v>369</v>
      </c>
      <c r="B536" s="40" t="s">
        <v>25</v>
      </c>
      <c r="C536" s="55" t="s">
        <v>370</v>
      </c>
      <c r="D536" s="40" t="s">
        <v>147</v>
      </c>
      <c r="E536" s="55" t="s">
        <v>147</v>
      </c>
      <c r="F536" s="55" t="s">
        <v>371</v>
      </c>
      <c r="G536" s="48" t="s">
        <v>337</v>
      </c>
      <c r="H536" s="55" t="s">
        <v>26</v>
      </c>
      <c r="I536" s="55"/>
      <c r="J536" s="55"/>
      <c r="K536" s="55" t="s">
        <v>372</v>
      </c>
      <c r="L536" s="55" t="s">
        <v>373</v>
      </c>
      <c r="M536" s="55">
        <v>773164267</v>
      </c>
      <c r="N536" s="41" t="s">
        <v>374</v>
      </c>
      <c r="O536" s="40" t="s">
        <v>30</v>
      </c>
      <c r="P536" s="43"/>
      <c r="Q536" s="43"/>
      <c r="R536" s="40" t="s">
        <v>32</v>
      </c>
      <c r="S536" s="40" t="s">
        <v>382</v>
      </c>
      <c r="T536" s="44"/>
      <c r="U536" s="45"/>
      <c r="V536" s="45">
        <v>500000</v>
      </c>
      <c r="W536" s="45"/>
      <c r="X536" s="45"/>
      <c r="Y536" s="55"/>
      <c r="Z536" s="6"/>
      <c r="AA536" s="6"/>
    </row>
    <row r="537" spans="1:27" s="20" customFormat="1" x14ac:dyDescent="0.25">
      <c r="A537" s="55" t="s">
        <v>369</v>
      </c>
      <c r="B537" s="40" t="s">
        <v>25</v>
      </c>
      <c r="C537" s="55" t="s">
        <v>370</v>
      </c>
      <c r="D537" s="40" t="s">
        <v>147</v>
      </c>
      <c r="E537" s="55" t="s">
        <v>147</v>
      </c>
      <c r="F537" s="55" t="s">
        <v>371</v>
      </c>
      <c r="G537" s="48" t="s">
        <v>337</v>
      </c>
      <c r="H537" s="55" t="s">
        <v>26</v>
      </c>
      <c r="I537" s="55"/>
      <c r="J537" s="55"/>
      <c r="K537" s="55" t="s">
        <v>372</v>
      </c>
      <c r="L537" s="55" t="s">
        <v>373</v>
      </c>
      <c r="M537" s="55">
        <v>773164267</v>
      </c>
      <c r="N537" s="41" t="s">
        <v>374</v>
      </c>
      <c r="O537" s="40" t="s">
        <v>30</v>
      </c>
      <c r="P537" s="43"/>
      <c r="Q537" s="43"/>
      <c r="R537" s="40" t="s">
        <v>32</v>
      </c>
      <c r="S537" s="40" t="s">
        <v>383</v>
      </c>
      <c r="T537" s="40"/>
      <c r="U537" s="59"/>
      <c r="V537" s="59">
        <v>100000</v>
      </c>
      <c r="W537" s="45">
        <v>90000</v>
      </c>
      <c r="X537" s="45"/>
      <c r="Y537" s="55"/>
      <c r="Z537" s="6"/>
      <c r="AA537" s="6"/>
    </row>
    <row r="538" spans="1:27" s="20" customFormat="1" x14ac:dyDescent="0.25">
      <c r="A538" s="55" t="s">
        <v>369</v>
      </c>
      <c r="B538" s="40" t="s">
        <v>25</v>
      </c>
      <c r="C538" s="55" t="s">
        <v>370</v>
      </c>
      <c r="D538" s="40" t="s">
        <v>147</v>
      </c>
      <c r="E538" s="55" t="s">
        <v>147</v>
      </c>
      <c r="F538" s="55" t="s">
        <v>371</v>
      </c>
      <c r="G538" s="48" t="s">
        <v>337</v>
      </c>
      <c r="H538" s="55" t="s">
        <v>26</v>
      </c>
      <c r="I538" s="55"/>
      <c r="J538" s="55"/>
      <c r="K538" s="55" t="s">
        <v>372</v>
      </c>
      <c r="L538" s="55" t="s">
        <v>373</v>
      </c>
      <c r="M538" s="55">
        <v>773164267</v>
      </c>
      <c r="N538" s="41" t="s">
        <v>374</v>
      </c>
      <c r="O538" s="40" t="s">
        <v>30</v>
      </c>
      <c r="P538" s="43"/>
      <c r="Q538" s="43"/>
      <c r="R538" s="40" t="s">
        <v>31</v>
      </c>
      <c r="S538" s="40" t="s">
        <v>384</v>
      </c>
      <c r="T538" s="44"/>
      <c r="U538" s="45"/>
      <c r="V538" s="45">
        <v>65000</v>
      </c>
      <c r="W538" s="45">
        <v>72000</v>
      </c>
      <c r="X538" s="45"/>
      <c r="Y538" s="55"/>
      <c r="Z538" s="6"/>
      <c r="AA538" s="6"/>
    </row>
    <row r="539" spans="1:27" s="20" customFormat="1" x14ac:dyDescent="0.25">
      <c r="A539" s="55" t="s">
        <v>369</v>
      </c>
      <c r="B539" s="40" t="s">
        <v>25</v>
      </c>
      <c r="C539" s="55" t="s">
        <v>370</v>
      </c>
      <c r="D539" s="40" t="s">
        <v>147</v>
      </c>
      <c r="E539" s="55" t="s">
        <v>147</v>
      </c>
      <c r="F539" s="55" t="s">
        <v>371</v>
      </c>
      <c r="G539" s="48" t="s">
        <v>337</v>
      </c>
      <c r="H539" s="55" t="s">
        <v>26</v>
      </c>
      <c r="I539" s="55"/>
      <c r="J539" s="55"/>
      <c r="K539" s="55" t="s">
        <v>372</v>
      </c>
      <c r="L539" s="55" t="s">
        <v>373</v>
      </c>
      <c r="M539" s="55">
        <v>773164267</v>
      </c>
      <c r="N539" s="41" t="s">
        <v>374</v>
      </c>
      <c r="O539" s="40" t="s">
        <v>30</v>
      </c>
      <c r="P539" s="43" t="s">
        <v>33</v>
      </c>
      <c r="Q539" s="43"/>
      <c r="R539" s="40" t="s">
        <v>31</v>
      </c>
      <c r="S539" s="40" t="s">
        <v>334</v>
      </c>
      <c r="T539" s="44"/>
      <c r="U539" s="45">
        <v>35800</v>
      </c>
      <c r="V539" s="45">
        <v>49650</v>
      </c>
      <c r="W539" s="45">
        <v>57650</v>
      </c>
      <c r="X539" s="45">
        <v>34850</v>
      </c>
      <c r="Y539" s="55"/>
      <c r="Z539" s="6"/>
      <c r="AA539" s="6"/>
    </row>
    <row r="540" spans="1:27" s="22" customFormat="1" x14ac:dyDescent="0.25">
      <c r="A540" s="40" t="s">
        <v>402</v>
      </c>
      <c r="B540" s="40" t="s">
        <v>25</v>
      </c>
      <c r="C540" s="40" t="s">
        <v>403</v>
      </c>
      <c r="D540" s="40" t="s">
        <v>147</v>
      </c>
      <c r="E540" s="40" t="s">
        <v>404</v>
      </c>
      <c r="F540" s="40" t="s">
        <v>405</v>
      </c>
      <c r="G540" s="48" t="s">
        <v>337</v>
      </c>
      <c r="H540" s="40" t="s">
        <v>26</v>
      </c>
      <c r="I540" s="40" t="s">
        <v>406</v>
      </c>
      <c r="J540" s="40">
        <v>339616816</v>
      </c>
      <c r="K540" s="40" t="s">
        <v>407</v>
      </c>
      <c r="L540" s="40" t="s">
        <v>408</v>
      </c>
      <c r="M540" s="40"/>
      <c r="N540" s="40" t="s">
        <v>409</v>
      </c>
      <c r="O540" s="40" t="s">
        <v>28</v>
      </c>
      <c r="P540" s="40" t="s">
        <v>42</v>
      </c>
      <c r="Q540" s="40"/>
      <c r="R540" s="40"/>
      <c r="S540" s="40"/>
      <c r="T540" s="40"/>
      <c r="U540" s="59">
        <v>29046985</v>
      </c>
      <c r="V540" s="59">
        <v>22330555</v>
      </c>
      <c r="W540" s="59">
        <v>29470793</v>
      </c>
      <c r="X540" s="59">
        <v>18649025</v>
      </c>
      <c r="Y540" s="40"/>
      <c r="Z540" s="20"/>
      <c r="AA540" s="20"/>
    </row>
    <row r="541" spans="1:27" s="22" customFormat="1" x14ac:dyDescent="0.25">
      <c r="A541" s="40" t="s">
        <v>402</v>
      </c>
      <c r="B541" s="40" t="s">
        <v>25</v>
      </c>
      <c r="C541" s="40" t="s">
        <v>403</v>
      </c>
      <c r="D541" s="40" t="s">
        <v>147</v>
      </c>
      <c r="E541" s="40" t="s">
        <v>404</v>
      </c>
      <c r="F541" s="40" t="s">
        <v>405</v>
      </c>
      <c r="G541" s="48" t="s">
        <v>337</v>
      </c>
      <c r="H541" s="40" t="s">
        <v>26</v>
      </c>
      <c r="I541" s="40" t="s">
        <v>406</v>
      </c>
      <c r="J541" s="40">
        <v>339616816</v>
      </c>
      <c r="K541" s="40" t="s">
        <v>407</v>
      </c>
      <c r="L541" s="40" t="s">
        <v>408</v>
      </c>
      <c r="M541" s="40"/>
      <c r="N541" s="40" t="s">
        <v>409</v>
      </c>
      <c r="O541" s="40" t="s">
        <v>28</v>
      </c>
      <c r="P541" s="40" t="s">
        <v>342</v>
      </c>
      <c r="Q541" s="40"/>
      <c r="R541" s="40"/>
      <c r="S541" s="40"/>
      <c r="T541" s="40"/>
      <c r="U541" s="59">
        <v>1000000</v>
      </c>
      <c r="V541" s="59">
        <v>1000000</v>
      </c>
      <c r="W541" s="59">
        <v>1000000</v>
      </c>
      <c r="X541" s="59">
        <v>1000000</v>
      </c>
      <c r="Y541" s="40"/>
      <c r="Z541" s="20"/>
      <c r="AA541" s="20"/>
    </row>
    <row r="542" spans="1:27" x14ac:dyDescent="0.25">
      <c r="A542" s="40" t="s">
        <v>402</v>
      </c>
      <c r="B542" s="40" t="s">
        <v>25</v>
      </c>
      <c r="C542" s="40" t="s">
        <v>403</v>
      </c>
      <c r="D542" s="40" t="s">
        <v>147</v>
      </c>
      <c r="E542" s="40" t="s">
        <v>404</v>
      </c>
      <c r="F542" s="40" t="s">
        <v>405</v>
      </c>
      <c r="G542" s="48" t="s">
        <v>337</v>
      </c>
      <c r="H542" s="40" t="s">
        <v>26</v>
      </c>
      <c r="I542" s="40" t="s">
        <v>406</v>
      </c>
      <c r="J542" s="40">
        <v>339616816</v>
      </c>
      <c r="K542" s="40" t="s">
        <v>407</v>
      </c>
      <c r="L542" s="40" t="s">
        <v>408</v>
      </c>
      <c r="M542" s="40"/>
      <c r="N542" s="40" t="s">
        <v>409</v>
      </c>
      <c r="O542" s="40" t="s">
        <v>28</v>
      </c>
      <c r="P542" s="40" t="s">
        <v>410</v>
      </c>
      <c r="Q542" s="40" t="s">
        <v>399</v>
      </c>
      <c r="R542" s="40"/>
      <c r="S542" s="40"/>
      <c r="T542" s="40"/>
      <c r="U542" s="59"/>
      <c r="V542" s="59">
        <v>6500000</v>
      </c>
      <c r="W542" s="59"/>
      <c r="X542" s="59"/>
      <c r="Y542" s="40"/>
      <c r="Z542" s="20"/>
      <c r="AA542" s="20"/>
    </row>
    <row r="543" spans="1:27" x14ac:dyDescent="0.25">
      <c r="A543" s="40" t="s">
        <v>402</v>
      </c>
      <c r="B543" s="40" t="s">
        <v>25</v>
      </c>
      <c r="C543" s="40" t="s">
        <v>403</v>
      </c>
      <c r="D543" s="40" t="s">
        <v>147</v>
      </c>
      <c r="E543" s="40" t="s">
        <v>404</v>
      </c>
      <c r="F543" s="40" t="s">
        <v>405</v>
      </c>
      <c r="G543" s="48" t="s">
        <v>337</v>
      </c>
      <c r="H543" s="40" t="s">
        <v>26</v>
      </c>
      <c r="I543" s="40" t="s">
        <v>406</v>
      </c>
      <c r="J543" s="40">
        <v>339616816</v>
      </c>
      <c r="K543" s="40" t="s">
        <v>407</v>
      </c>
      <c r="L543" s="40" t="s">
        <v>408</v>
      </c>
      <c r="M543" s="40"/>
      <c r="N543" s="40" t="s">
        <v>409</v>
      </c>
      <c r="O543" s="40" t="s">
        <v>28</v>
      </c>
      <c r="P543" s="40" t="s">
        <v>72</v>
      </c>
      <c r="Q543" s="40" t="s">
        <v>411</v>
      </c>
      <c r="R543" s="40"/>
      <c r="S543" s="40"/>
      <c r="T543" s="40"/>
      <c r="U543" s="59"/>
      <c r="V543" s="59"/>
      <c r="W543" s="59"/>
      <c r="X543" s="59">
        <v>202000</v>
      </c>
      <c r="Y543" s="40"/>
      <c r="Z543" s="20"/>
      <c r="AA543" s="20"/>
    </row>
    <row r="544" spans="1:27" x14ac:dyDescent="0.25">
      <c r="A544" s="40" t="s">
        <v>402</v>
      </c>
      <c r="B544" s="40" t="s">
        <v>25</v>
      </c>
      <c r="C544" s="40" t="s">
        <v>403</v>
      </c>
      <c r="D544" s="40" t="s">
        <v>147</v>
      </c>
      <c r="E544" s="40" t="s">
        <v>404</v>
      </c>
      <c r="F544" s="40" t="s">
        <v>405</v>
      </c>
      <c r="G544" s="48" t="s">
        <v>337</v>
      </c>
      <c r="H544" s="40" t="s">
        <v>26</v>
      </c>
      <c r="I544" s="40" t="s">
        <v>406</v>
      </c>
      <c r="J544" s="40">
        <v>339616816</v>
      </c>
      <c r="K544" s="40" t="s">
        <v>407</v>
      </c>
      <c r="L544" s="40" t="s">
        <v>408</v>
      </c>
      <c r="M544" s="40"/>
      <c r="N544" s="40" t="s">
        <v>409</v>
      </c>
      <c r="O544" s="40" t="s">
        <v>28</v>
      </c>
      <c r="P544" s="40" t="s">
        <v>72</v>
      </c>
      <c r="Q544" s="40" t="s">
        <v>412</v>
      </c>
      <c r="R544" s="40"/>
      <c r="S544" s="40"/>
      <c r="T544" s="40"/>
      <c r="U544" s="59"/>
      <c r="V544" s="59"/>
      <c r="W544" s="59"/>
      <c r="X544" s="59">
        <v>309200</v>
      </c>
      <c r="Y544" s="40"/>
      <c r="Z544" s="20"/>
      <c r="AA544" s="20"/>
    </row>
    <row r="545" spans="1:1025" x14ac:dyDescent="0.25">
      <c r="A545" s="40" t="s">
        <v>402</v>
      </c>
      <c r="B545" s="40" t="s">
        <v>25</v>
      </c>
      <c r="C545" s="40" t="s">
        <v>403</v>
      </c>
      <c r="D545" s="40" t="s">
        <v>147</v>
      </c>
      <c r="E545" s="40" t="s">
        <v>404</v>
      </c>
      <c r="F545" s="40" t="s">
        <v>405</v>
      </c>
      <c r="G545" s="48" t="s">
        <v>337</v>
      </c>
      <c r="H545" s="40" t="s">
        <v>26</v>
      </c>
      <c r="I545" s="40" t="s">
        <v>406</v>
      </c>
      <c r="J545" s="40">
        <v>339616816</v>
      </c>
      <c r="K545" s="40" t="s">
        <v>407</v>
      </c>
      <c r="L545" s="40" t="s">
        <v>408</v>
      </c>
      <c r="M545" s="40"/>
      <c r="N545" s="40" t="s">
        <v>409</v>
      </c>
      <c r="O545" s="40" t="s">
        <v>28</v>
      </c>
      <c r="P545" s="40" t="s">
        <v>72</v>
      </c>
      <c r="Q545" s="40" t="s">
        <v>413</v>
      </c>
      <c r="R545" s="40"/>
      <c r="S545" s="40"/>
      <c r="T545" s="40"/>
      <c r="U545" s="59"/>
      <c r="V545" s="59"/>
      <c r="W545" s="59"/>
      <c r="X545" s="59">
        <v>10200</v>
      </c>
      <c r="Y545" s="40"/>
      <c r="Z545" s="20"/>
      <c r="AA545" s="20"/>
    </row>
    <row r="546" spans="1:1025" x14ac:dyDescent="0.25">
      <c r="A546" s="40" t="s">
        <v>402</v>
      </c>
      <c r="B546" s="40" t="s">
        <v>25</v>
      </c>
      <c r="C546" s="40" t="s">
        <v>403</v>
      </c>
      <c r="D546" s="40" t="s">
        <v>147</v>
      </c>
      <c r="E546" s="40" t="s">
        <v>404</v>
      </c>
      <c r="F546" s="40" t="s">
        <v>405</v>
      </c>
      <c r="G546" s="48" t="s">
        <v>337</v>
      </c>
      <c r="H546" s="40" t="s">
        <v>26</v>
      </c>
      <c r="I546" s="40" t="s">
        <v>406</v>
      </c>
      <c r="J546" s="40">
        <v>339616816</v>
      </c>
      <c r="K546" s="40" t="s">
        <v>407</v>
      </c>
      <c r="L546" s="40" t="s">
        <v>408</v>
      </c>
      <c r="M546" s="40"/>
      <c r="N546" s="40" t="s">
        <v>409</v>
      </c>
      <c r="O546" s="40" t="s">
        <v>28</v>
      </c>
      <c r="P546" s="40" t="s">
        <v>414</v>
      </c>
      <c r="Q546" s="40" t="s">
        <v>415</v>
      </c>
      <c r="R546" s="40"/>
      <c r="S546" s="40"/>
      <c r="T546" s="40"/>
      <c r="U546" s="59"/>
      <c r="V546" s="59"/>
      <c r="W546" s="59"/>
      <c r="X546" s="59">
        <v>16000</v>
      </c>
      <c r="Y546" s="40"/>
      <c r="Z546" s="20"/>
      <c r="AA546" s="20"/>
    </row>
    <row r="547" spans="1:1025" x14ac:dyDescent="0.25">
      <c r="A547" s="40" t="s">
        <v>402</v>
      </c>
      <c r="B547" s="40" t="s">
        <v>25</v>
      </c>
      <c r="C547" s="40" t="s">
        <v>403</v>
      </c>
      <c r="D547" s="40" t="s">
        <v>147</v>
      </c>
      <c r="E547" s="40" t="s">
        <v>147</v>
      </c>
      <c r="F547" s="40" t="s">
        <v>405</v>
      </c>
      <c r="G547" s="48" t="s">
        <v>337</v>
      </c>
      <c r="H547" s="40" t="s">
        <v>26</v>
      </c>
      <c r="I547" s="40" t="s">
        <v>406</v>
      </c>
      <c r="J547" s="40">
        <v>339616816</v>
      </c>
      <c r="K547" s="40" t="s">
        <v>407</v>
      </c>
      <c r="L547" s="40" t="s">
        <v>408</v>
      </c>
      <c r="M547" s="40"/>
      <c r="N547" s="40" t="s">
        <v>409</v>
      </c>
      <c r="O547" s="40" t="s">
        <v>28</v>
      </c>
      <c r="P547" s="40" t="s">
        <v>414</v>
      </c>
      <c r="Q547" s="40" t="s">
        <v>416</v>
      </c>
      <c r="R547" s="40"/>
      <c r="S547" s="40"/>
      <c r="T547" s="40"/>
      <c r="U547" s="59"/>
      <c r="V547" s="59"/>
      <c r="W547" s="59"/>
      <c r="X547" s="59">
        <v>82500</v>
      </c>
      <c r="Y547" s="40"/>
      <c r="Z547" s="20"/>
      <c r="AA547" s="20"/>
    </row>
    <row r="548" spans="1:1025" x14ac:dyDescent="0.25">
      <c r="A548" s="61" t="s">
        <v>402</v>
      </c>
      <c r="B548" s="61" t="s">
        <v>25</v>
      </c>
      <c r="C548" s="61" t="s">
        <v>403</v>
      </c>
      <c r="D548" s="61" t="s">
        <v>147</v>
      </c>
      <c r="E548" s="61" t="s">
        <v>147</v>
      </c>
      <c r="F548" s="61" t="s">
        <v>405</v>
      </c>
      <c r="G548" s="48" t="s">
        <v>337</v>
      </c>
      <c r="H548" s="61" t="s">
        <v>26</v>
      </c>
      <c r="I548" s="61" t="s">
        <v>406</v>
      </c>
      <c r="J548" s="61">
        <v>339616816</v>
      </c>
      <c r="K548" s="61" t="s">
        <v>407</v>
      </c>
      <c r="L548" s="61" t="s">
        <v>408</v>
      </c>
      <c r="M548" s="61"/>
      <c r="N548" s="61" t="s">
        <v>409</v>
      </c>
      <c r="O548" s="40" t="s">
        <v>28</v>
      </c>
      <c r="P548" s="61" t="s">
        <v>417</v>
      </c>
      <c r="Q548" s="61" t="s">
        <v>418</v>
      </c>
      <c r="R548" s="61"/>
      <c r="S548" s="61"/>
      <c r="T548" s="61"/>
      <c r="U548" s="69"/>
      <c r="V548" s="69"/>
      <c r="W548" s="69"/>
      <c r="X548" s="69">
        <v>14700</v>
      </c>
      <c r="Y548" s="61"/>
      <c r="Z548" s="21"/>
      <c r="AA548" s="21"/>
    </row>
    <row r="549" spans="1:1025" x14ac:dyDescent="0.25">
      <c r="A549" s="40" t="s">
        <v>402</v>
      </c>
      <c r="B549" s="40" t="s">
        <v>25</v>
      </c>
      <c r="C549" s="40" t="s">
        <v>403</v>
      </c>
      <c r="D549" s="40" t="s">
        <v>147</v>
      </c>
      <c r="E549" s="40" t="s">
        <v>147</v>
      </c>
      <c r="F549" s="40" t="s">
        <v>405</v>
      </c>
      <c r="G549" s="48" t="s">
        <v>337</v>
      </c>
      <c r="H549" s="40" t="s">
        <v>26</v>
      </c>
      <c r="I549" s="40" t="s">
        <v>406</v>
      </c>
      <c r="J549" s="40">
        <v>339616816</v>
      </c>
      <c r="K549" s="40" t="s">
        <v>407</v>
      </c>
      <c r="L549" s="40" t="s">
        <v>408</v>
      </c>
      <c r="M549" s="40"/>
      <c r="N549" s="40" t="s">
        <v>409</v>
      </c>
      <c r="O549" s="40" t="s">
        <v>28</v>
      </c>
      <c r="P549" s="40" t="s">
        <v>419</v>
      </c>
      <c r="Q549" s="40" t="s">
        <v>420</v>
      </c>
      <c r="R549" s="40"/>
      <c r="S549" s="40"/>
      <c r="T549" s="40"/>
      <c r="U549" s="59"/>
      <c r="V549" s="59"/>
      <c r="W549" s="59"/>
      <c r="X549" s="59">
        <v>14400</v>
      </c>
      <c r="Y549" s="40"/>
      <c r="Z549" s="20"/>
      <c r="AA549" s="20"/>
    </row>
    <row r="550" spans="1:1025" x14ac:dyDescent="0.25">
      <c r="A550" s="61" t="s">
        <v>402</v>
      </c>
      <c r="B550" s="61" t="s">
        <v>25</v>
      </c>
      <c r="C550" s="61" t="s">
        <v>403</v>
      </c>
      <c r="D550" s="61" t="s">
        <v>147</v>
      </c>
      <c r="E550" s="61" t="s">
        <v>147</v>
      </c>
      <c r="F550" s="61" t="s">
        <v>405</v>
      </c>
      <c r="G550" s="48" t="s">
        <v>337</v>
      </c>
      <c r="H550" s="61" t="s">
        <v>26</v>
      </c>
      <c r="I550" s="61" t="s">
        <v>406</v>
      </c>
      <c r="J550" s="61">
        <v>339616816</v>
      </c>
      <c r="K550" s="61" t="s">
        <v>407</v>
      </c>
      <c r="L550" s="61" t="s">
        <v>408</v>
      </c>
      <c r="M550" s="61"/>
      <c r="N550" s="61" t="s">
        <v>409</v>
      </c>
      <c r="O550" s="40" t="s">
        <v>28</v>
      </c>
      <c r="P550" s="61" t="s">
        <v>417</v>
      </c>
      <c r="Q550" s="61" t="s">
        <v>421</v>
      </c>
      <c r="R550" s="61"/>
      <c r="S550" s="61"/>
      <c r="T550" s="61"/>
      <c r="U550" s="69"/>
      <c r="V550" s="69"/>
      <c r="W550" s="69"/>
      <c r="X550" s="69">
        <v>8000</v>
      </c>
      <c r="Y550" s="61"/>
      <c r="Z550" s="21"/>
      <c r="AA550" s="21"/>
    </row>
    <row r="551" spans="1:1025" x14ac:dyDescent="0.25">
      <c r="A551" s="40" t="s">
        <v>402</v>
      </c>
      <c r="B551" s="40" t="s">
        <v>25</v>
      </c>
      <c r="C551" s="40" t="s">
        <v>403</v>
      </c>
      <c r="D551" s="40" t="s">
        <v>147</v>
      </c>
      <c r="E551" s="40" t="s">
        <v>404</v>
      </c>
      <c r="F551" s="40" t="s">
        <v>405</v>
      </c>
      <c r="G551" s="48" t="s">
        <v>337</v>
      </c>
      <c r="H551" s="40" t="s">
        <v>26</v>
      </c>
      <c r="I551" s="40" t="s">
        <v>406</v>
      </c>
      <c r="J551" s="40">
        <v>339616816</v>
      </c>
      <c r="K551" s="40" t="s">
        <v>407</v>
      </c>
      <c r="L551" s="40" t="s">
        <v>408</v>
      </c>
      <c r="M551" s="40"/>
      <c r="N551" s="40" t="s">
        <v>409</v>
      </c>
      <c r="O551" s="40" t="s">
        <v>28</v>
      </c>
      <c r="P551" s="40" t="s">
        <v>42</v>
      </c>
      <c r="Q551" s="40"/>
      <c r="R551" s="40"/>
      <c r="S551" s="40"/>
      <c r="T551" s="40" t="s">
        <v>121</v>
      </c>
      <c r="U551" s="59">
        <v>22886059</v>
      </c>
      <c r="V551" s="59">
        <v>20279055</v>
      </c>
      <c r="W551" s="59">
        <v>27280593</v>
      </c>
      <c r="X551" s="59">
        <v>18649025</v>
      </c>
      <c r="Y551" s="40"/>
      <c r="Z551" s="20"/>
      <c r="AA551" s="20"/>
    </row>
    <row r="552" spans="1:1025" x14ac:dyDescent="0.25">
      <c r="A552" s="40" t="s">
        <v>402</v>
      </c>
      <c r="B552" s="40" t="s">
        <v>25</v>
      </c>
      <c r="C552" s="40" t="s">
        <v>403</v>
      </c>
      <c r="D552" s="40" t="s">
        <v>147</v>
      </c>
      <c r="E552" s="40" t="s">
        <v>404</v>
      </c>
      <c r="F552" s="40" t="s">
        <v>405</v>
      </c>
      <c r="G552" s="48" t="s">
        <v>337</v>
      </c>
      <c r="H552" s="40" t="s">
        <v>26</v>
      </c>
      <c r="I552" s="40" t="s">
        <v>406</v>
      </c>
      <c r="J552" s="40">
        <v>339616816</v>
      </c>
      <c r="K552" s="40" t="s">
        <v>407</v>
      </c>
      <c r="L552" s="40" t="s">
        <v>408</v>
      </c>
      <c r="M552" s="40"/>
      <c r="N552" s="40" t="s">
        <v>409</v>
      </c>
      <c r="O552" s="40" t="s">
        <v>28</v>
      </c>
      <c r="P552" s="40" t="s">
        <v>42</v>
      </c>
      <c r="Q552" s="40"/>
      <c r="R552" s="40"/>
      <c r="S552" s="40"/>
      <c r="T552" s="40" t="s">
        <v>47</v>
      </c>
      <c r="U552" s="59">
        <v>19300</v>
      </c>
      <c r="V552" s="59"/>
      <c r="W552" s="59"/>
      <c r="X552" s="59"/>
      <c r="Y552" s="40"/>
      <c r="Z552" s="20"/>
      <c r="AA552" s="20"/>
    </row>
    <row r="553" spans="1:1025" x14ac:dyDescent="0.25">
      <c r="A553" s="40" t="s">
        <v>402</v>
      </c>
      <c r="B553" s="40" t="s">
        <v>25</v>
      </c>
      <c r="C553" s="40" t="s">
        <v>403</v>
      </c>
      <c r="D553" s="40" t="s">
        <v>147</v>
      </c>
      <c r="E553" s="40" t="s">
        <v>404</v>
      </c>
      <c r="F553" s="40" t="s">
        <v>405</v>
      </c>
      <c r="G553" s="48" t="s">
        <v>337</v>
      </c>
      <c r="H553" s="40" t="s">
        <v>26</v>
      </c>
      <c r="I553" s="40" t="s">
        <v>406</v>
      </c>
      <c r="J553" s="40">
        <v>339616816</v>
      </c>
      <c r="K553" s="40" t="s">
        <v>407</v>
      </c>
      <c r="L553" s="40" t="s">
        <v>408</v>
      </c>
      <c r="M553" s="40"/>
      <c r="N553" s="40" t="s">
        <v>409</v>
      </c>
      <c r="O553" s="40" t="s">
        <v>28</v>
      </c>
      <c r="P553" s="40" t="s">
        <v>42</v>
      </c>
      <c r="Q553" s="40"/>
      <c r="R553" s="40"/>
      <c r="S553" s="40"/>
      <c r="T553" s="40" t="s">
        <v>70</v>
      </c>
      <c r="U553" s="59">
        <v>6141626</v>
      </c>
      <c r="V553" s="59">
        <v>2051500</v>
      </c>
      <c r="W553" s="59">
        <v>2190200</v>
      </c>
      <c r="X553" s="59"/>
      <c r="Y553" s="40"/>
      <c r="Z553" s="20"/>
      <c r="AA553" s="20"/>
    </row>
    <row r="554" spans="1:1025" x14ac:dyDescent="0.25">
      <c r="A554" s="40" t="s">
        <v>402</v>
      </c>
      <c r="B554" s="40" t="s">
        <v>25</v>
      </c>
      <c r="C554" s="40" t="s">
        <v>403</v>
      </c>
      <c r="D554" s="40" t="s">
        <v>147</v>
      </c>
      <c r="E554" s="40" t="s">
        <v>147</v>
      </c>
      <c r="F554" s="40" t="s">
        <v>405</v>
      </c>
      <c r="G554" s="48" t="s">
        <v>337</v>
      </c>
      <c r="H554" s="40" t="s">
        <v>26</v>
      </c>
      <c r="I554" s="40" t="s">
        <v>406</v>
      </c>
      <c r="J554" s="40">
        <v>339616816</v>
      </c>
      <c r="K554" s="40" t="s">
        <v>407</v>
      </c>
      <c r="L554" s="40" t="s">
        <v>408</v>
      </c>
      <c r="M554" s="40"/>
      <c r="N554" s="40" t="s">
        <v>409</v>
      </c>
      <c r="O554" s="40" t="s">
        <v>30</v>
      </c>
      <c r="P554" s="40"/>
      <c r="Q554" s="40"/>
      <c r="R554" s="40" t="s">
        <v>31</v>
      </c>
      <c r="S554" s="40" t="s">
        <v>49</v>
      </c>
      <c r="T554" s="40"/>
      <c r="U554" s="59">
        <v>6952635</v>
      </c>
      <c r="V554" s="59">
        <v>5898951</v>
      </c>
      <c r="W554" s="59">
        <v>9880151</v>
      </c>
      <c r="X554" s="59">
        <v>4079970</v>
      </c>
      <c r="Y554" s="40"/>
      <c r="Z554" s="20"/>
      <c r="AA554" s="20"/>
    </row>
    <row r="555" spans="1:1025" x14ac:dyDescent="0.25">
      <c r="A555" s="40" t="s">
        <v>402</v>
      </c>
      <c r="B555" s="40" t="s">
        <v>25</v>
      </c>
      <c r="C555" s="40" t="s">
        <v>403</v>
      </c>
      <c r="D555" s="40" t="s">
        <v>147</v>
      </c>
      <c r="E555" s="40" t="s">
        <v>147</v>
      </c>
      <c r="F555" s="40" t="s">
        <v>405</v>
      </c>
      <c r="G555" s="48" t="s">
        <v>337</v>
      </c>
      <c r="H555" s="40" t="s">
        <v>26</v>
      </c>
      <c r="I555" s="40" t="s">
        <v>406</v>
      </c>
      <c r="J555" s="40">
        <v>339616816</v>
      </c>
      <c r="K555" s="40" t="s">
        <v>407</v>
      </c>
      <c r="L555" s="40" t="s">
        <v>408</v>
      </c>
      <c r="M555" s="40"/>
      <c r="N555" s="40" t="s">
        <v>409</v>
      </c>
      <c r="O555" s="40" t="s">
        <v>30</v>
      </c>
      <c r="P555" s="40"/>
      <c r="Q555" s="40"/>
      <c r="R555" s="40" t="s">
        <v>31</v>
      </c>
      <c r="S555" s="40" t="s">
        <v>422</v>
      </c>
      <c r="T555" s="40"/>
      <c r="U555" s="59"/>
      <c r="V555" s="59"/>
      <c r="W555" s="59">
        <v>783000</v>
      </c>
      <c r="X555" s="59">
        <v>571500</v>
      </c>
      <c r="Y555" s="40"/>
      <c r="Z555" s="20"/>
      <c r="AA555" s="20"/>
    </row>
    <row r="556" spans="1:1025" x14ac:dyDescent="0.25">
      <c r="A556" s="40" t="s">
        <v>402</v>
      </c>
      <c r="B556" s="40" t="s">
        <v>25</v>
      </c>
      <c r="C556" s="40" t="s">
        <v>403</v>
      </c>
      <c r="D556" s="40" t="s">
        <v>147</v>
      </c>
      <c r="E556" s="40" t="s">
        <v>147</v>
      </c>
      <c r="F556" s="40" t="s">
        <v>405</v>
      </c>
      <c r="G556" s="48" t="s">
        <v>337</v>
      </c>
      <c r="H556" s="40" t="s">
        <v>26</v>
      </c>
      <c r="I556" s="40" t="s">
        <v>406</v>
      </c>
      <c r="J556" s="40">
        <v>339616816</v>
      </c>
      <c r="K556" s="40" t="s">
        <v>407</v>
      </c>
      <c r="L556" s="40" t="s">
        <v>408</v>
      </c>
      <c r="M556" s="40"/>
      <c r="N556" s="40" t="s">
        <v>409</v>
      </c>
      <c r="O556" s="40" t="s">
        <v>30</v>
      </c>
      <c r="P556" s="40"/>
      <c r="Q556" s="40"/>
      <c r="R556" s="40" t="s">
        <v>31</v>
      </c>
      <c r="S556" s="40" t="s">
        <v>56</v>
      </c>
      <c r="T556" s="40"/>
      <c r="U556" s="59"/>
      <c r="V556" s="59"/>
      <c r="W556" s="59">
        <v>957600</v>
      </c>
      <c r="X556" s="59">
        <v>475900</v>
      </c>
      <c r="Y556" s="40"/>
      <c r="Z556" s="20"/>
      <c r="AA556" s="20"/>
    </row>
    <row r="557" spans="1:1025" customFormat="1" x14ac:dyDescent="0.25">
      <c r="A557" s="40" t="s">
        <v>402</v>
      </c>
      <c r="B557" s="40" t="s">
        <v>25</v>
      </c>
      <c r="C557" s="40" t="s">
        <v>403</v>
      </c>
      <c r="D557" s="40" t="s">
        <v>147</v>
      </c>
      <c r="E557" s="40" t="s">
        <v>147</v>
      </c>
      <c r="F557" s="40" t="s">
        <v>405</v>
      </c>
      <c r="G557" s="48" t="s">
        <v>337</v>
      </c>
      <c r="H557" s="40" t="s">
        <v>26</v>
      </c>
      <c r="I557" s="40" t="s">
        <v>406</v>
      </c>
      <c r="J557" s="40">
        <v>339616816</v>
      </c>
      <c r="K557" s="40" t="s">
        <v>407</v>
      </c>
      <c r="L557" s="40" t="s">
        <v>408</v>
      </c>
      <c r="M557" s="40"/>
      <c r="N557" s="40" t="s">
        <v>409</v>
      </c>
      <c r="O557" s="40" t="s">
        <v>30</v>
      </c>
      <c r="P557" s="40"/>
      <c r="Q557" s="40"/>
      <c r="R557" s="40" t="s">
        <v>31</v>
      </c>
      <c r="S557" s="40" t="s">
        <v>122</v>
      </c>
      <c r="T557" s="40"/>
      <c r="U557" s="59"/>
      <c r="V557" s="59"/>
      <c r="W557" s="59">
        <v>2610000</v>
      </c>
      <c r="X557" s="59">
        <v>571500</v>
      </c>
      <c r="Y557" s="40"/>
      <c r="Z557" s="20"/>
      <c r="AA557" s="20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  <c r="DR557" s="74"/>
      <c r="DS557" s="74"/>
      <c r="DT557" s="74"/>
      <c r="DU557" s="74"/>
      <c r="DV557" s="74"/>
      <c r="DW557" s="74"/>
      <c r="DX557" s="74"/>
      <c r="DY557" s="74"/>
      <c r="DZ557" s="74"/>
      <c r="EA557" s="74"/>
      <c r="EB557" s="74"/>
      <c r="EC557" s="74"/>
      <c r="ED557" s="74"/>
      <c r="EE557" s="74"/>
      <c r="EF557" s="74"/>
      <c r="EG557" s="74"/>
      <c r="EH557" s="74"/>
      <c r="EI557" s="74"/>
      <c r="EJ557" s="74"/>
      <c r="EK557" s="74"/>
      <c r="EL557" s="74"/>
      <c r="EM557" s="74"/>
      <c r="EN557" s="74"/>
      <c r="EO557" s="74"/>
      <c r="EP557" s="74"/>
      <c r="EQ557" s="74"/>
      <c r="ER557" s="74"/>
      <c r="ES557" s="74"/>
      <c r="ET557" s="74"/>
      <c r="EU557" s="74"/>
      <c r="EV557" s="74"/>
      <c r="EW557" s="74"/>
      <c r="EX557" s="74"/>
      <c r="EY557" s="74"/>
      <c r="EZ557" s="74"/>
      <c r="FA557" s="74"/>
      <c r="FB557" s="74"/>
      <c r="FC557" s="74"/>
      <c r="FD557" s="74"/>
      <c r="FE557" s="74"/>
      <c r="FF557" s="74"/>
      <c r="FG557" s="74"/>
      <c r="FH557" s="74"/>
      <c r="FI557" s="74"/>
      <c r="FJ557" s="74"/>
      <c r="FK557" s="74"/>
      <c r="FL557" s="74"/>
      <c r="FM557" s="74"/>
      <c r="FN557" s="74"/>
      <c r="FO557" s="74"/>
      <c r="FP557" s="74"/>
      <c r="FQ557" s="74"/>
      <c r="FR557" s="74"/>
      <c r="FS557" s="74"/>
      <c r="FT557" s="74"/>
      <c r="FU557" s="74"/>
      <c r="FV557" s="74"/>
      <c r="FW557" s="74"/>
      <c r="FX557" s="74"/>
      <c r="FY557" s="74"/>
      <c r="FZ557" s="74"/>
      <c r="GA557" s="74"/>
      <c r="GB557" s="74"/>
      <c r="GC557" s="74"/>
      <c r="GD557" s="74"/>
      <c r="GE557" s="74"/>
      <c r="GF557" s="74"/>
      <c r="GG557" s="74"/>
      <c r="GH557" s="74"/>
      <c r="GI557" s="74"/>
      <c r="GJ557" s="74"/>
      <c r="GK557" s="74"/>
      <c r="GL557" s="74"/>
      <c r="GM557" s="74"/>
      <c r="GN557" s="74"/>
      <c r="GO557" s="74"/>
      <c r="GP557" s="74"/>
      <c r="GQ557" s="74"/>
      <c r="GR557" s="74"/>
      <c r="GS557" s="74"/>
      <c r="GT557" s="74"/>
      <c r="GU557" s="74"/>
      <c r="GV557" s="74"/>
      <c r="GW557" s="74"/>
      <c r="GX557" s="74"/>
      <c r="GY557" s="74"/>
      <c r="GZ557" s="74"/>
      <c r="HA557" s="74"/>
      <c r="HB557" s="74"/>
      <c r="HC557" s="74"/>
      <c r="HD557" s="74"/>
      <c r="HE557" s="74"/>
      <c r="HF557" s="74"/>
      <c r="HG557" s="74"/>
      <c r="HH557" s="74"/>
      <c r="HI557" s="74"/>
      <c r="HJ557" s="74"/>
      <c r="HK557" s="74"/>
      <c r="HL557" s="74"/>
      <c r="HM557" s="74"/>
      <c r="HN557" s="74"/>
      <c r="HO557" s="74"/>
      <c r="HP557" s="74"/>
      <c r="HQ557" s="74"/>
      <c r="HR557" s="74"/>
      <c r="HS557" s="74"/>
      <c r="HT557" s="74"/>
      <c r="HU557" s="74"/>
      <c r="HV557" s="74"/>
      <c r="HW557" s="74"/>
      <c r="HX557" s="74"/>
      <c r="HY557" s="74"/>
      <c r="HZ557" s="74"/>
      <c r="IA557" s="74"/>
      <c r="IB557" s="74"/>
      <c r="IC557" s="74"/>
      <c r="ID557" s="74"/>
      <c r="IE557" s="74"/>
      <c r="IF557" s="74"/>
      <c r="IG557" s="74"/>
      <c r="IH557" s="74"/>
      <c r="II557" s="74"/>
      <c r="IJ557" s="74"/>
      <c r="IK557" s="74"/>
      <c r="IL557" s="74"/>
      <c r="IM557" s="74"/>
      <c r="IN557" s="74"/>
      <c r="IO557" s="74"/>
      <c r="IP557" s="74"/>
      <c r="IQ557" s="74"/>
      <c r="IR557" s="74"/>
      <c r="IS557" s="74"/>
      <c r="IT557" s="74"/>
      <c r="IU557" s="74"/>
      <c r="IV557" s="74"/>
      <c r="IW557" s="74"/>
      <c r="IX557" s="74"/>
      <c r="IY557" s="74"/>
      <c r="IZ557" s="74"/>
      <c r="JA557" s="74"/>
      <c r="JB557" s="74"/>
      <c r="JC557" s="74"/>
      <c r="JD557" s="74"/>
      <c r="JE557" s="74"/>
      <c r="JF557" s="74"/>
      <c r="JG557" s="74"/>
      <c r="JH557" s="74"/>
      <c r="JI557" s="74"/>
      <c r="JJ557" s="74"/>
      <c r="JK557" s="74"/>
      <c r="JL557" s="74"/>
      <c r="JM557" s="74"/>
      <c r="JN557" s="74"/>
      <c r="JO557" s="74"/>
      <c r="JP557" s="74"/>
      <c r="JQ557" s="74"/>
      <c r="JR557" s="74"/>
      <c r="JS557" s="74"/>
      <c r="JT557" s="74"/>
      <c r="JU557" s="74"/>
      <c r="JV557" s="74"/>
      <c r="JW557" s="74"/>
      <c r="JX557" s="74"/>
      <c r="JY557" s="74"/>
      <c r="JZ557" s="74"/>
      <c r="KA557" s="74"/>
      <c r="KB557" s="74"/>
      <c r="KC557" s="74"/>
      <c r="KD557" s="74"/>
      <c r="KE557" s="74"/>
      <c r="KF557" s="74"/>
      <c r="KG557" s="74"/>
      <c r="KH557" s="74"/>
      <c r="KI557" s="74"/>
      <c r="KJ557" s="74"/>
      <c r="KK557" s="74"/>
      <c r="KL557" s="74"/>
      <c r="KM557" s="74"/>
      <c r="KN557" s="74"/>
      <c r="KO557" s="74"/>
      <c r="KP557" s="74"/>
      <c r="KQ557" s="74"/>
      <c r="KR557" s="74"/>
      <c r="KS557" s="74"/>
      <c r="KT557" s="74"/>
      <c r="KU557" s="74"/>
      <c r="KV557" s="74"/>
      <c r="KW557" s="74"/>
      <c r="KX557" s="74"/>
      <c r="KY557" s="74"/>
      <c r="KZ557" s="74"/>
      <c r="LA557" s="74"/>
      <c r="LB557" s="74"/>
      <c r="LC557" s="74"/>
      <c r="LD557" s="74"/>
      <c r="LE557" s="74"/>
      <c r="LF557" s="74"/>
      <c r="LG557" s="74"/>
      <c r="LH557" s="74"/>
      <c r="LI557" s="74"/>
      <c r="LJ557" s="74"/>
      <c r="LK557" s="74"/>
      <c r="LL557" s="74"/>
      <c r="LM557" s="74"/>
      <c r="LN557" s="74"/>
      <c r="LO557" s="74"/>
      <c r="LP557" s="74"/>
      <c r="LQ557" s="74"/>
      <c r="LR557" s="74"/>
      <c r="LS557" s="74"/>
      <c r="LT557" s="74"/>
      <c r="LU557" s="74"/>
      <c r="LV557" s="74"/>
      <c r="LW557" s="74"/>
      <c r="LX557" s="74"/>
      <c r="LY557" s="74"/>
      <c r="LZ557" s="74"/>
      <c r="MA557" s="74"/>
      <c r="MB557" s="74"/>
      <c r="MC557" s="74"/>
      <c r="MD557" s="74"/>
      <c r="ME557" s="74"/>
      <c r="MF557" s="74"/>
      <c r="MG557" s="74"/>
      <c r="MH557" s="74"/>
      <c r="MI557" s="74"/>
      <c r="MJ557" s="74"/>
      <c r="MK557" s="74"/>
      <c r="ML557" s="74"/>
      <c r="MM557" s="74"/>
      <c r="MN557" s="74"/>
      <c r="MO557" s="74"/>
      <c r="MP557" s="74"/>
      <c r="MQ557" s="74"/>
      <c r="MR557" s="74"/>
      <c r="MS557" s="74"/>
      <c r="MT557" s="74"/>
      <c r="MU557" s="74"/>
      <c r="MV557" s="74"/>
      <c r="MW557" s="74"/>
      <c r="MX557" s="74"/>
      <c r="MY557" s="74"/>
      <c r="MZ557" s="74"/>
      <c r="NA557" s="74"/>
      <c r="NB557" s="74"/>
      <c r="NC557" s="74"/>
      <c r="ND557" s="74"/>
      <c r="NE557" s="74"/>
      <c r="NF557" s="74"/>
      <c r="NG557" s="74"/>
      <c r="NH557" s="74"/>
      <c r="NI557" s="74"/>
      <c r="NJ557" s="74"/>
      <c r="NK557" s="74"/>
      <c r="NL557" s="74"/>
      <c r="NM557" s="74"/>
      <c r="NN557" s="74"/>
      <c r="NO557" s="74"/>
      <c r="NP557" s="74"/>
      <c r="NQ557" s="74"/>
      <c r="NR557" s="74"/>
      <c r="NS557" s="74"/>
      <c r="NT557" s="74"/>
      <c r="NU557" s="74"/>
      <c r="NV557" s="74"/>
      <c r="NW557" s="74"/>
      <c r="NX557" s="74"/>
      <c r="NY557" s="74"/>
      <c r="NZ557" s="74"/>
      <c r="OA557" s="74"/>
      <c r="OB557" s="74"/>
      <c r="OC557" s="74"/>
      <c r="OD557" s="74"/>
      <c r="OE557" s="74"/>
      <c r="OF557" s="74"/>
      <c r="OG557" s="74"/>
      <c r="OH557" s="74"/>
      <c r="OI557" s="74"/>
      <c r="OJ557" s="74"/>
      <c r="OK557" s="74"/>
      <c r="OL557" s="74"/>
      <c r="OM557" s="74"/>
      <c r="ON557" s="74"/>
      <c r="OO557" s="74"/>
      <c r="OP557" s="74"/>
      <c r="OQ557" s="74"/>
      <c r="OR557" s="74"/>
      <c r="OS557" s="74"/>
      <c r="OT557" s="74"/>
      <c r="OU557" s="74"/>
      <c r="OV557" s="74"/>
      <c r="OW557" s="74"/>
      <c r="OX557" s="74"/>
      <c r="OY557" s="74"/>
      <c r="OZ557" s="74"/>
      <c r="PA557" s="74"/>
      <c r="PB557" s="74"/>
      <c r="PC557" s="74"/>
      <c r="PD557" s="74"/>
      <c r="PE557" s="74"/>
      <c r="PF557" s="74"/>
      <c r="PG557" s="74"/>
      <c r="PH557" s="74"/>
      <c r="PI557" s="74"/>
      <c r="PJ557" s="74"/>
      <c r="PK557" s="74"/>
      <c r="PL557" s="74"/>
      <c r="PM557" s="74"/>
      <c r="PN557" s="74"/>
      <c r="PO557" s="74"/>
      <c r="PP557" s="74"/>
      <c r="PQ557" s="74"/>
      <c r="PR557" s="74"/>
      <c r="PS557" s="74"/>
      <c r="PT557" s="74"/>
      <c r="PU557" s="74"/>
      <c r="PV557" s="74"/>
      <c r="PW557" s="74"/>
      <c r="PX557" s="74"/>
      <c r="PY557" s="74"/>
      <c r="PZ557" s="74"/>
      <c r="QA557" s="74"/>
      <c r="QB557" s="74"/>
      <c r="QC557" s="74"/>
      <c r="QD557" s="74"/>
      <c r="QE557" s="74"/>
      <c r="QF557" s="74"/>
      <c r="QG557" s="74"/>
      <c r="QH557" s="74"/>
      <c r="QI557" s="74"/>
      <c r="QJ557" s="74"/>
      <c r="QK557" s="74"/>
      <c r="QL557" s="74"/>
      <c r="QM557" s="74"/>
      <c r="QN557" s="74"/>
      <c r="QO557" s="74"/>
      <c r="QP557" s="74"/>
      <c r="QQ557" s="74"/>
      <c r="QR557" s="74"/>
      <c r="QS557" s="74"/>
      <c r="QT557" s="74"/>
      <c r="QU557" s="74"/>
      <c r="QV557" s="74"/>
      <c r="QW557" s="74"/>
      <c r="QX557" s="74"/>
      <c r="QY557" s="74"/>
      <c r="QZ557" s="74"/>
      <c r="RA557" s="74"/>
      <c r="RB557" s="74"/>
      <c r="RC557" s="74"/>
      <c r="RD557" s="74"/>
      <c r="RE557" s="74"/>
      <c r="RF557" s="74"/>
      <c r="RG557" s="74"/>
      <c r="RH557" s="74"/>
      <c r="RI557" s="74"/>
      <c r="RJ557" s="74"/>
      <c r="RK557" s="74"/>
      <c r="RL557" s="74"/>
      <c r="RM557" s="74"/>
      <c r="RN557" s="74"/>
      <c r="RO557" s="74"/>
      <c r="RP557" s="74"/>
      <c r="RQ557" s="74"/>
      <c r="RR557" s="74"/>
      <c r="RS557" s="74"/>
      <c r="RT557" s="74"/>
      <c r="RU557" s="74"/>
      <c r="RV557" s="74"/>
      <c r="RW557" s="74"/>
      <c r="RX557" s="74"/>
      <c r="RY557" s="74"/>
      <c r="RZ557" s="74"/>
      <c r="SA557" s="74"/>
      <c r="SB557" s="74"/>
      <c r="SC557" s="74"/>
      <c r="SD557" s="74"/>
      <c r="SE557" s="74"/>
      <c r="SF557" s="74"/>
      <c r="SG557" s="74"/>
      <c r="SH557" s="74"/>
      <c r="SI557" s="74"/>
      <c r="SJ557" s="74"/>
      <c r="SK557" s="74"/>
      <c r="SL557" s="74"/>
      <c r="SM557" s="74"/>
      <c r="SN557" s="74"/>
      <c r="SO557" s="74"/>
      <c r="SP557" s="74"/>
      <c r="SQ557" s="74"/>
      <c r="SR557" s="74"/>
      <c r="SS557" s="74"/>
      <c r="ST557" s="74"/>
      <c r="SU557" s="74"/>
      <c r="SV557" s="74"/>
      <c r="SW557" s="74"/>
      <c r="SX557" s="74"/>
      <c r="SY557" s="74"/>
      <c r="SZ557" s="74"/>
      <c r="TA557" s="74"/>
      <c r="TB557" s="74"/>
      <c r="TC557" s="74"/>
      <c r="TD557" s="74"/>
      <c r="TE557" s="74"/>
      <c r="TF557" s="74"/>
      <c r="TG557" s="74"/>
      <c r="TH557" s="74"/>
      <c r="TI557" s="74"/>
      <c r="TJ557" s="74"/>
      <c r="TK557" s="74"/>
      <c r="TL557" s="74"/>
      <c r="TM557" s="74"/>
      <c r="TN557" s="74"/>
      <c r="TO557" s="74"/>
      <c r="TP557" s="74"/>
      <c r="TQ557" s="74"/>
      <c r="TR557" s="74"/>
      <c r="TS557" s="74"/>
      <c r="TT557" s="74"/>
      <c r="TU557" s="74"/>
      <c r="TV557" s="74"/>
      <c r="TW557" s="74"/>
      <c r="TX557" s="74"/>
      <c r="TY557" s="74"/>
      <c r="TZ557" s="74"/>
      <c r="UA557" s="74"/>
      <c r="UB557" s="74"/>
      <c r="UC557" s="74"/>
      <c r="UD557" s="74"/>
      <c r="UE557" s="74"/>
      <c r="UF557" s="74"/>
      <c r="UG557" s="74"/>
      <c r="UH557" s="74"/>
      <c r="UI557" s="74"/>
      <c r="UJ557" s="74"/>
      <c r="UK557" s="74"/>
      <c r="UL557" s="74"/>
      <c r="UM557" s="74"/>
      <c r="UN557" s="74"/>
      <c r="UO557" s="74"/>
      <c r="UP557" s="74"/>
      <c r="UQ557" s="74"/>
      <c r="UR557" s="74"/>
      <c r="US557" s="74"/>
      <c r="UT557" s="74"/>
      <c r="UU557" s="74"/>
      <c r="UV557" s="74"/>
      <c r="UW557" s="74"/>
      <c r="UX557" s="74"/>
      <c r="UY557" s="74"/>
      <c r="UZ557" s="74"/>
      <c r="VA557" s="74"/>
      <c r="VB557" s="74"/>
      <c r="VC557" s="74"/>
      <c r="VD557" s="74"/>
      <c r="VE557" s="74"/>
      <c r="VF557" s="74"/>
      <c r="VG557" s="74"/>
      <c r="VH557" s="74"/>
      <c r="VI557" s="74"/>
      <c r="VJ557" s="74"/>
      <c r="VK557" s="74"/>
      <c r="VL557" s="74"/>
      <c r="VM557" s="74"/>
      <c r="VN557" s="74"/>
      <c r="VO557" s="74"/>
      <c r="VP557" s="74"/>
      <c r="VQ557" s="74"/>
      <c r="VR557" s="74"/>
      <c r="VS557" s="74"/>
      <c r="VT557" s="74"/>
      <c r="VU557" s="74"/>
      <c r="VV557" s="74"/>
      <c r="VW557" s="74"/>
      <c r="VX557" s="74"/>
      <c r="VY557" s="74"/>
      <c r="VZ557" s="74"/>
      <c r="WA557" s="74"/>
      <c r="WB557" s="74"/>
      <c r="WC557" s="74"/>
      <c r="WD557" s="74"/>
      <c r="WE557" s="74"/>
      <c r="WF557" s="74"/>
      <c r="WG557" s="74"/>
      <c r="WH557" s="74"/>
      <c r="WI557" s="74"/>
      <c r="WJ557" s="74"/>
      <c r="WK557" s="74"/>
      <c r="WL557" s="74"/>
      <c r="WM557" s="74"/>
      <c r="WN557" s="74"/>
      <c r="WO557" s="74"/>
      <c r="WP557" s="74"/>
      <c r="WQ557" s="74"/>
      <c r="WR557" s="74"/>
      <c r="WS557" s="74"/>
      <c r="WT557" s="74"/>
      <c r="WU557" s="74"/>
      <c r="WV557" s="74"/>
      <c r="WW557" s="74"/>
      <c r="WX557" s="74"/>
      <c r="WY557" s="74"/>
      <c r="WZ557" s="74"/>
      <c r="XA557" s="74"/>
      <c r="XB557" s="74"/>
      <c r="XC557" s="74"/>
      <c r="XD557" s="74"/>
      <c r="XE557" s="74"/>
      <c r="XF557" s="74"/>
      <c r="XG557" s="74"/>
      <c r="XH557" s="74"/>
      <c r="XI557" s="74"/>
      <c r="XJ557" s="74"/>
      <c r="XK557" s="74"/>
      <c r="XL557" s="74"/>
      <c r="XM557" s="74"/>
      <c r="XN557" s="74"/>
      <c r="XO557" s="74"/>
      <c r="XP557" s="74"/>
      <c r="XQ557" s="74"/>
      <c r="XR557" s="74"/>
      <c r="XS557" s="74"/>
      <c r="XT557" s="74"/>
      <c r="XU557" s="74"/>
      <c r="XV557" s="74"/>
      <c r="XW557" s="74"/>
      <c r="XX557" s="74"/>
      <c r="XY557" s="74"/>
      <c r="XZ557" s="74"/>
      <c r="YA557" s="74"/>
      <c r="YB557" s="74"/>
      <c r="YC557" s="74"/>
      <c r="YD557" s="74"/>
      <c r="YE557" s="74"/>
      <c r="YF557" s="74"/>
      <c r="YG557" s="74"/>
      <c r="YH557" s="74"/>
      <c r="YI557" s="74"/>
      <c r="YJ557" s="74"/>
      <c r="YK557" s="74"/>
      <c r="YL557" s="74"/>
      <c r="YM557" s="74"/>
      <c r="YN557" s="74"/>
      <c r="YO557" s="74"/>
      <c r="YP557" s="74"/>
      <c r="YQ557" s="74"/>
      <c r="YR557" s="74"/>
      <c r="YS557" s="74"/>
      <c r="YT557" s="74"/>
      <c r="YU557" s="74"/>
      <c r="YV557" s="74"/>
      <c r="YW557" s="74"/>
      <c r="YX557" s="74"/>
      <c r="YY557" s="74"/>
      <c r="YZ557" s="74"/>
      <c r="ZA557" s="74"/>
      <c r="ZB557" s="74"/>
      <c r="ZC557" s="74"/>
      <c r="ZD557" s="74"/>
      <c r="ZE557" s="74"/>
      <c r="ZF557" s="74"/>
      <c r="ZG557" s="74"/>
      <c r="ZH557" s="74"/>
      <c r="ZI557" s="74"/>
      <c r="ZJ557" s="74"/>
      <c r="ZK557" s="74"/>
      <c r="ZL557" s="74"/>
      <c r="ZM557" s="74"/>
      <c r="ZN557" s="74"/>
      <c r="ZO557" s="74"/>
      <c r="ZP557" s="74"/>
      <c r="ZQ557" s="74"/>
      <c r="ZR557" s="74"/>
      <c r="ZS557" s="74"/>
      <c r="ZT557" s="74"/>
      <c r="ZU557" s="74"/>
      <c r="ZV557" s="74"/>
      <c r="ZW557" s="74"/>
      <c r="ZX557" s="74"/>
      <c r="ZY557" s="74"/>
      <c r="ZZ557" s="74"/>
      <c r="AAA557" s="74"/>
      <c r="AAB557" s="74"/>
      <c r="AAC557" s="74"/>
      <c r="AAD557" s="74"/>
      <c r="AAE557" s="74"/>
      <c r="AAF557" s="74"/>
      <c r="AAG557" s="74"/>
      <c r="AAH557" s="74"/>
      <c r="AAI557" s="74"/>
      <c r="AAJ557" s="74"/>
      <c r="AAK557" s="74"/>
      <c r="AAL557" s="74"/>
      <c r="AAM557" s="74"/>
      <c r="AAN557" s="74"/>
      <c r="AAO557" s="74"/>
      <c r="AAP557" s="74"/>
      <c r="AAQ557" s="74"/>
      <c r="AAR557" s="74"/>
      <c r="AAS557" s="74"/>
      <c r="AAT557" s="74"/>
      <c r="AAU557" s="74"/>
      <c r="AAV557" s="74"/>
      <c r="AAW557" s="74"/>
      <c r="AAX557" s="74"/>
      <c r="AAY557" s="74"/>
      <c r="AAZ557" s="74"/>
      <c r="ABA557" s="74"/>
      <c r="ABB557" s="74"/>
      <c r="ABC557" s="74"/>
      <c r="ABD557" s="74"/>
      <c r="ABE557" s="74"/>
      <c r="ABF557" s="74"/>
      <c r="ABG557" s="74"/>
      <c r="ABH557" s="74"/>
      <c r="ABI557" s="74"/>
      <c r="ABJ557" s="74"/>
      <c r="ABK557" s="74"/>
      <c r="ABL557" s="74"/>
      <c r="ABM557" s="74"/>
      <c r="ABN557" s="74"/>
      <c r="ABO557" s="74"/>
      <c r="ABP557" s="74"/>
      <c r="ABQ557" s="74"/>
      <c r="ABR557" s="74"/>
      <c r="ABS557" s="74"/>
      <c r="ABT557" s="74"/>
      <c r="ABU557" s="74"/>
      <c r="ABV557" s="74"/>
      <c r="ABW557" s="74"/>
      <c r="ABX557" s="74"/>
      <c r="ABY557" s="74"/>
      <c r="ABZ557" s="74"/>
      <c r="ACA557" s="74"/>
      <c r="ACB557" s="74"/>
      <c r="ACC557" s="74"/>
      <c r="ACD557" s="74"/>
      <c r="ACE557" s="74"/>
      <c r="ACF557" s="74"/>
      <c r="ACG557" s="74"/>
      <c r="ACH557" s="74"/>
      <c r="ACI557" s="74"/>
      <c r="ACJ557" s="74"/>
      <c r="ACK557" s="74"/>
      <c r="ACL557" s="74"/>
      <c r="ACM557" s="74"/>
      <c r="ACN557" s="74"/>
      <c r="ACO557" s="74"/>
      <c r="ACP557" s="74"/>
      <c r="ACQ557" s="74"/>
      <c r="ACR557" s="74"/>
      <c r="ACS557" s="74"/>
      <c r="ACT557" s="74"/>
      <c r="ACU557" s="74"/>
      <c r="ACV557" s="74"/>
      <c r="ACW557" s="74"/>
      <c r="ACX557" s="74"/>
      <c r="ACY557" s="74"/>
      <c r="ACZ557" s="74"/>
      <c r="ADA557" s="74"/>
      <c r="ADB557" s="74"/>
      <c r="ADC557" s="74"/>
      <c r="ADD557" s="74"/>
      <c r="ADE557" s="74"/>
      <c r="ADF557" s="74"/>
      <c r="ADG557" s="74"/>
      <c r="ADH557" s="74"/>
      <c r="ADI557" s="74"/>
      <c r="ADJ557" s="74"/>
      <c r="ADK557" s="74"/>
      <c r="ADL557" s="74"/>
      <c r="ADM557" s="74"/>
      <c r="ADN557" s="74"/>
      <c r="ADO557" s="74"/>
      <c r="ADP557" s="74"/>
      <c r="ADQ557" s="74"/>
      <c r="ADR557" s="74"/>
      <c r="ADS557" s="74"/>
      <c r="ADT557" s="74"/>
      <c r="ADU557" s="74"/>
      <c r="ADV557" s="74"/>
      <c r="ADW557" s="74"/>
      <c r="ADX557" s="74"/>
      <c r="ADY557" s="74"/>
      <c r="ADZ557" s="74"/>
      <c r="AEA557" s="74"/>
      <c r="AEB557" s="74"/>
      <c r="AEC557" s="74"/>
      <c r="AED557" s="74"/>
      <c r="AEE557" s="74"/>
      <c r="AEF557" s="74"/>
      <c r="AEG557" s="74"/>
      <c r="AEH557" s="74"/>
      <c r="AEI557" s="74"/>
      <c r="AEJ557" s="74"/>
      <c r="AEK557" s="74"/>
      <c r="AEL557" s="74"/>
      <c r="AEM557" s="74"/>
      <c r="AEN557" s="74"/>
      <c r="AEO557" s="74"/>
      <c r="AEP557" s="74"/>
      <c r="AEQ557" s="74"/>
      <c r="AER557" s="74"/>
      <c r="AES557" s="74"/>
      <c r="AET557" s="74"/>
      <c r="AEU557" s="74"/>
      <c r="AEV557" s="74"/>
      <c r="AEW557" s="74"/>
      <c r="AEX557" s="74"/>
      <c r="AEY557" s="74"/>
      <c r="AEZ557" s="74"/>
      <c r="AFA557" s="74"/>
      <c r="AFB557" s="74"/>
      <c r="AFC557" s="74"/>
      <c r="AFD557" s="74"/>
      <c r="AFE557" s="74"/>
      <c r="AFF557" s="74"/>
      <c r="AFG557" s="74"/>
      <c r="AFH557" s="74"/>
      <c r="AFI557" s="74"/>
      <c r="AFJ557" s="74"/>
      <c r="AFK557" s="74"/>
      <c r="AFL557" s="74"/>
      <c r="AFM557" s="74"/>
      <c r="AFN557" s="74"/>
      <c r="AFO557" s="74"/>
      <c r="AFP557" s="74"/>
      <c r="AFQ557" s="74"/>
      <c r="AFR557" s="74"/>
      <c r="AFS557" s="74"/>
      <c r="AFT557" s="74"/>
      <c r="AFU557" s="74"/>
      <c r="AFV557" s="74"/>
      <c r="AFW557" s="74"/>
      <c r="AFX557" s="74"/>
      <c r="AFY557" s="74"/>
      <c r="AFZ557" s="74"/>
      <c r="AGA557" s="74"/>
      <c r="AGB557" s="74"/>
      <c r="AGC557" s="74"/>
      <c r="AGD557" s="74"/>
      <c r="AGE557" s="74"/>
      <c r="AGF557" s="74"/>
      <c r="AGG557" s="74"/>
      <c r="AGH557" s="74"/>
      <c r="AGI557" s="74"/>
      <c r="AGJ557" s="74"/>
      <c r="AGK557" s="74"/>
      <c r="AGL557" s="74"/>
      <c r="AGM557" s="74"/>
      <c r="AGN557" s="74"/>
      <c r="AGO557" s="74"/>
      <c r="AGP557" s="74"/>
      <c r="AGQ557" s="74"/>
      <c r="AGR557" s="74"/>
      <c r="AGS557" s="74"/>
      <c r="AGT557" s="74"/>
      <c r="AGU557" s="74"/>
      <c r="AGV557" s="74"/>
      <c r="AGW557" s="74"/>
      <c r="AGX557" s="74"/>
      <c r="AGY557" s="74"/>
      <c r="AGZ557" s="74"/>
      <c r="AHA557" s="74"/>
      <c r="AHB557" s="74"/>
      <c r="AHC557" s="74"/>
      <c r="AHD557" s="74"/>
      <c r="AHE557" s="74"/>
      <c r="AHF557" s="74"/>
      <c r="AHG557" s="74"/>
      <c r="AHH557" s="74"/>
      <c r="AHI557" s="74"/>
      <c r="AHJ557" s="74"/>
      <c r="AHK557" s="74"/>
      <c r="AHL557" s="74"/>
      <c r="AHM557" s="74"/>
      <c r="AHN557" s="74"/>
      <c r="AHO557" s="74"/>
      <c r="AHP557" s="74"/>
      <c r="AHQ557" s="74"/>
      <c r="AHR557" s="74"/>
      <c r="AHS557" s="74"/>
      <c r="AHT557" s="74"/>
      <c r="AHU557" s="74"/>
      <c r="AHV557" s="74"/>
      <c r="AHW557" s="74"/>
      <c r="AHX557" s="74"/>
      <c r="AHY557" s="74"/>
      <c r="AHZ557" s="74"/>
      <c r="AIA557" s="74"/>
      <c r="AIB557" s="74"/>
      <c r="AIC557" s="74"/>
      <c r="AID557" s="74"/>
      <c r="AIE557" s="74"/>
      <c r="AIF557" s="74"/>
      <c r="AIG557" s="74"/>
      <c r="AIH557" s="74"/>
      <c r="AII557" s="74"/>
      <c r="AIJ557" s="74"/>
      <c r="AIK557" s="74"/>
      <c r="AIL557" s="74"/>
      <c r="AIM557" s="74"/>
      <c r="AIN557" s="74"/>
      <c r="AIO557" s="74"/>
      <c r="AIP557" s="74"/>
      <c r="AIQ557" s="74"/>
      <c r="AIR557" s="74"/>
      <c r="AIS557" s="74"/>
      <c r="AIT557" s="74"/>
      <c r="AIU557" s="74"/>
      <c r="AIV557" s="74"/>
      <c r="AIW557" s="74"/>
      <c r="AIX557" s="74"/>
      <c r="AIY557" s="74"/>
      <c r="AIZ557" s="74"/>
      <c r="AJA557" s="74"/>
      <c r="AJB557" s="74"/>
      <c r="AJC557" s="74"/>
      <c r="AJD557" s="74"/>
      <c r="AJE557" s="74"/>
      <c r="AJF557" s="74"/>
      <c r="AJG557" s="74"/>
      <c r="AJH557" s="74"/>
      <c r="AJI557" s="74"/>
      <c r="AJJ557" s="74"/>
      <c r="AJK557" s="74"/>
      <c r="AJL557" s="74"/>
      <c r="AJM557" s="74"/>
      <c r="AJN557" s="74"/>
      <c r="AJO557" s="74"/>
      <c r="AJP557" s="74"/>
      <c r="AJQ557" s="74"/>
      <c r="AJR557" s="74"/>
      <c r="AJS557" s="74"/>
      <c r="AJT557" s="74"/>
      <c r="AJU557" s="74"/>
      <c r="AJV557" s="74"/>
      <c r="AJW557" s="74"/>
      <c r="AJX557" s="74"/>
      <c r="AJY557" s="74"/>
      <c r="AJZ557" s="74"/>
      <c r="AKA557" s="74"/>
      <c r="AKB557" s="74"/>
      <c r="AKC557" s="74"/>
      <c r="AKD557" s="74"/>
      <c r="AKE557" s="74"/>
      <c r="AKF557" s="74"/>
      <c r="AKG557" s="74"/>
      <c r="AKH557" s="74"/>
      <c r="AKI557" s="74"/>
      <c r="AKJ557" s="74"/>
      <c r="AKK557" s="74"/>
      <c r="AKL557" s="74"/>
      <c r="AKM557" s="74"/>
      <c r="AKN557" s="74"/>
      <c r="AKO557" s="74"/>
      <c r="AKP557" s="74"/>
      <c r="AKQ557" s="74"/>
      <c r="AKR557" s="74"/>
      <c r="AKS557" s="74"/>
      <c r="AKT557" s="74"/>
      <c r="AKU557" s="74"/>
      <c r="AKV557" s="74"/>
      <c r="AKW557" s="74"/>
      <c r="AKX557" s="74"/>
      <c r="AKY557" s="74"/>
      <c r="AKZ557" s="74"/>
      <c r="ALA557" s="74"/>
      <c r="ALB557" s="74"/>
      <c r="ALC557" s="74"/>
      <c r="ALD557" s="74"/>
      <c r="ALE557" s="74"/>
      <c r="ALF557" s="74"/>
      <c r="ALG557" s="74"/>
      <c r="ALH557" s="74"/>
      <c r="ALI557" s="74"/>
      <c r="ALJ557" s="74"/>
      <c r="ALK557" s="74"/>
      <c r="ALL557" s="74"/>
      <c r="ALM557" s="74"/>
      <c r="ALN557" s="74"/>
      <c r="ALO557" s="74"/>
      <c r="ALP557" s="74"/>
      <c r="ALQ557" s="74"/>
      <c r="ALR557" s="74"/>
      <c r="ALS557" s="74"/>
      <c r="ALT557" s="74"/>
      <c r="ALU557" s="74"/>
      <c r="ALV557" s="74"/>
      <c r="ALW557" s="74"/>
      <c r="ALX557" s="74"/>
      <c r="ALY557" s="74"/>
      <c r="ALZ557" s="74"/>
      <c r="AMA557" s="74"/>
      <c r="AMB557" s="74"/>
      <c r="AMC557" s="74"/>
      <c r="AMD557" s="74"/>
      <c r="AME557" s="74"/>
      <c r="AMF557" s="74"/>
      <c r="AMG557" s="74"/>
      <c r="AMH557" s="74"/>
      <c r="AMI557" s="74"/>
      <c r="AMJ557" s="74"/>
      <c r="AMK557" s="74"/>
    </row>
    <row r="558" spans="1:1025" customFormat="1" x14ac:dyDescent="0.25">
      <c r="A558" s="40" t="s">
        <v>402</v>
      </c>
      <c r="B558" s="40" t="s">
        <v>25</v>
      </c>
      <c r="C558" s="40" t="s">
        <v>403</v>
      </c>
      <c r="D558" s="40" t="s">
        <v>147</v>
      </c>
      <c r="E558" s="40" t="s">
        <v>147</v>
      </c>
      <c r="F558" s="40" t="s">
        <v>405</v>
      </c>
      <c r="G558" s="48" t="s">
        <v>337</v>
      </c>
      <c r="H558" s="40" t="s">
        <v>26</v>
      </c>
      <c r="I558" s="40" t="s">
        <v>406</v>
      </c>
      <c r="J558" s="40">
        <v>339616816</v>
      </c>
      <c r="K558" s="40" t="s">
        <v>407</v>
      </c>
      <c r="L558" s="40" t="s">
        <v>408</v>
      </c>
      <c r="M558" s="40"/>
      <c r="N558" s="40" t="s">
        <v>409</v>
      </c>
      <c r="O558" s="40" t="s">
        <v>30</v>
      </c>
      <c r="P558" s="40"/>
      <c r="Q558" s="40"/>
      <c r="R558" s="40" t="s">
        <v>31</v>
      </c>
      <c r="S558" s="40" t="s">
        <v>57</v>
      </c>
      <c r="T558" s="40"/>
      <c r="U558" s="59"/>
      <c r="V558" s="59"/>
      <c r="W558" s="59">
        <v>22629726</v>
      </c>
      <c r="X558" s="59">
        <v>9241154</v>
      </c>
      <c r="Y558" s="40"/>
      <c r="Z558" s="20"/>
      <c r="AA558" s="20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  <c r="DR558" s="74"/>
      <c r="DS558" s="74"/>
      <c r="DT558" s="74"/>
      <c r="DU558" s="74"/>
      <c r="DV558" s="74"/>
      <c r="DW558" s="74"/>
      <c r="DX558" s="74"/>
      <c r="DY558" s="74"/>
      <c r="DZ558" s="74"/>
      <c r="EA558" s="74"/>
      <c r="EB558" s="74"/>
      <c r="EC558" s="74"/>
      <c r="ED558" s="74"/>
      <c r="EE558" s="74"/>
      <c r="EF558" s="74"/>
      <c r="EG558" s="74"/>
      <c r="EH558" s="74"/>
      <c r="EI558" s="74"/>
      <c r="EJ558" s="74"/>
      <c r="EK558" s="74"/>
      <c r="EL558" s="74"/>
      <c r="EM558" s="74"/>
      <c r="EN558" s="74"/>
      <c r="EO558" s="74"/>
      <c r="EP558" s="74"/>
      <c r="EQ558" s="74"/>
      <c r="ER558" s="74"/>
      <c r="ES558" s="74"/>
      <c r="ET558" s="74"/>
      <c r="EU558" s="74"/>
      <c r="EV558" s="74"/>
      <c r="EW558" s="74"/>
      <c r="EX558" s="74"/>
      <c r="EY558" s="74"/>
      <c r="EZ558" s="74"/>
      <c r="FA558" s="74"/>
      <c r="FB558" s="74"/>
      <c r="FC558" s="74"/>
      <c r="FD558" s="74"/>
      <c r="FE558" s="74"/>
      <c r="FF558" s="74"/>
      <c r="FG558" s="74"/>
      <c r="FH558" s="74"/>
      <c r="FI558" s="74"/>
      <c r="FJ558" s="74"/>
      <c r="FK558" s="74"/>
      <c r="FL558" s="74"/>
      <c r="FM558" s="74"/>
      <c r="FN558" s="74"/>
      <c r="FO558" s="74"/>
      <c r="FP558" s="74"/>
      <c r="FQ558" s="74"/>
      <c r="FR558" s="74"/>
      <c r="FS558" s="74"/>
      <c r="FT558" s="74"/>
      <c r="FU558" s="74"/>
      <c r="FV558" s="74"/>
      <c r="FW558" s="74"/>
      <c r="FX558" s="74"/>
      <c r="FY558" s="74"/>
      <c r="FZ558" s="74"/>
      <c r="GA558" s="74"/>
      <c r="GB558" s="74"/>
      <c r="GC558" s="74"/>
      <c r="GD558" s="74"/>
      <c r="GE558" s="74"/>
      <c r="GF558" s="74"/>
      <c r="GG558" s="74"/>
      <c r="GH558" s="74"/>
      <c r="GI558" s="74"/>
      <c r="GJ558" s="74"/>
      <c r="GK558" s="74"/>
      <c r="GL558" s="74"/>
      <c r="GM558" s="74"/>
      <c r="GN558" s="74"/>
      <c r="GO558" s="74"/>
      <c r="GP558" s="74"/>
      <c r="GQ558" s="74"/>
      <c r="GR558" s="74"/>
      <c r="GS558" s="74"/>
      <c r="GT558" s="74"/>
      <c r="GU558" s="74"/>
      <c r="GV558" s="74"/>
      <c r="GW558" s="74"/>
      <c r="GX558" s="74"/>
      <c r="GY558" s="74"/>
      <c r="GZ558" s="74"/>
      <c r="HA558" s="74"/>
      <c r="HB558" s="74"/>
      <c r="HC558" s="74"/>
      <c r="HD558" s="74"/>
      <c r="HE558" s="74"/>
      <c r="HF558" s="74"/>
      <c r="HG558" s="74"/>
      <c r="HH558" s="74"/>
      <c r="HI558" s="74"/>
      <c r="HJ558" s="74"/>
      <c r="HK558" s="74"/>
      <c r="HL558" s="74"/>
      <c r="HM558" s="74"/>
      <c r="HN558" s="74"/>
      <c r="HO558" s="74"/>
      <c r="HP558" s="74"/>
      <c r="HQ558" s="74"/>
      <c r="HR558" s="74"/>
      <c r="HS558" s="74"/>
      <c r="HT558" s="74"/>
      <c r="HU558" s="74"/>
      <c r="HV558" s="74"/>
      <c r="HW558" s="74"/>
      <c r="HX558" s="74"/>
      <c r="HY558" s="74"/>
      <c r="HZ558" s="74"/>
      <c r="IA558" s="74"/>
      <c r="IB558" s="74"/>
      <c r="IC558" s="74"/>
      <c r="ID558" s="74"/>
      <c r="IE558" s="74"/>
      <c r="IF558" s="74"/>
      <c r="IG558" s="74"/>
      <c r="IH558" s="74"/>
      <c r="II558" s="74"/>
      <c r="IJ558" s="74"/>
      <c r="IK558" s="74"/>
      <c r="IL558" s="74"/>
      <c r="IM558" s="74"/>
      <c r="IN558" s="74"/>
      <c r="IO558" s="74"/>
      <c r="IP558" s="74"/>
      <c r="IQ558" s="74"/>
      <c r="IR558" s="74"/>
      <c r="IS558" s="74"/>
      <c r="IT558" s="74"/>
      <c r="IU558" s="74"/>
      <c r="IV558" s="74"/>
      <c r="IW558" s="74"/>
      <c r="IX558" s="74"/>
      <c r="IY558" s="74"/>
      <c r="IZ558" s="74"/>
      <c r="JA558" s="74"/>
      <c r="JB558" s="74"/>
      <c r="JC558" s="74"/>
      <c r="JD558" s="74"/>
      <c r="JE558" s="74"/>
      <c r="JF558" s="74"/>
      <c r="JG558" s="74"/>
      <c r="JH558" s="74"/>
      <c r="JI558" s="74"/>
      <c r="JJ558" s="74"/>
      <c r="JK558" s="74"/>
      <c r="JL558" s="74"/>
      <c r="JM558" s="74"/>
      <c r="JN558" s="74"/>
      <c r="JO558" s="74"/>
      <c r="JP558" s="74"/>
      <c r="JQ558" s="74"/>
      <c r="JR558" s="74"/>
      <c r="JS558" s="74"/>
      <c r="JT558" s="74"/>
      <c r="JU558" s="74"/>
      <c r="JV558" s="74"/>
      <c r="JW558" s="74"/>
      <c r="JX558" s="74"/>
      <c r="JY558" s="74"/>
      <c r="JZ558" s="74"/>
      <c r="KA558" s="74"/>
      <c r="KB558" s="74"/>
      <c r="KC558" s="74"/>
      <c r="KD558" s="74"/>
      <c r="KE558" s="74"/>
      <c r="KF558" s="74"/>
      <c r="KG558" s="74"/>
      <c r="KH558" s="74"/>
      <c r="KI558" s="74"/>
      <c r="KJ558" s="74"/>
      <c r="KK558" s="74"/>
      <c r="KL558" s="74"/>
      <c r="KM558" s="74"/>
      <c r="KN558" s="74"/>
      <c r="KO558" s="74"/>
      <c r="KP558" s="74"/>
      <c r="KQ558" s="74"/>
      <c r="KR558" s="74"/>
      <c r="KS558" s="74"/>
      <c r="KT558" s="74"/>
      <c r="KU558" s="74"/>
      <c r="KV558" s="74"/>
      <c r="KW558" s="74"/>
      <c r="KX558" s="74"/>
      <c r="KY558" s="74"/>
      <c r="KZ558" s="74"/>
      <c r="LA558" s="74"/>
      <c r="LB558" s="74"/>
      <c r="LC558" s="74"/>
      <c r="LD558" s="74"/>
      <c r="LE558" s="74"/>
      <c r="LF558" s="74"/>
      <c r="LG558" s="74"/>
      <c r="LH558" s="74"/>
      <c r="LI558" s="74"/>
      <c r="LJ558" s="74"/>
      <c r="LK558" s="74"/>
      <c r="LL558" s="74"/>
      <c r="LM558" s="74"/>
      <c r="LN558" s="74"/>
      <c r="LO558" s="74"/>
      <c r="LP558" s="74"/>
      <c r="LQ558" s="74"/>
      <c r="LR558" s="74"/>
      <c r="LS558" s="74"/>
      <c r="LT558" s="74"/>
      <c r="LU558" s="74"/>
      <c r="LV558" s="74"/>
      <c r="LW558" s="74"/>
      <c r="LX558" s="74"/>
      <c r="LY558" s="74"/>
      <c r="LZ558" s="74"/>
      <c r="MA558" s="74"/>
      <c r="MB558" s="74"/>
      <c r="MC558" s="74"/>
      <c r="MD558" s="74"/>
      <c r="ME558" s="74"/>
      <c r="MF558" s="74"/>
      <c r="MG558" s="74"/>
      <c r="MH558" s="74"/>
      <c r="MI558" s="74"/>
      <c r="MJ558" s="74"/>
      <c r="MK558" s="74"/>
      <c r="ML558" s="74"/>
      <c r="MM558" s="74"/>
      <c r="MN558" s="74"/>
      <c r="MO558" s="74"/>
      <c r="MP558" s="74"/>
      <c r="MQ558" s="74"/>
      <c r="MR558" s="74"/>
      <c r="MS558" s="74"/>
      <c r="MT558" s="74"/>
      <c r="MU558" s="74"/>
      <c r="MV558" s="74"/>
      <c r="MW558" s="74"/>
      <c r="MX558" s="74"/>
      <c r="MY558" s="74"/>
      <c r="MZ558" s="74"/>
      <c r="NA558" s="74"/>
      <c r="NB558" s="74"/>
      <c r="NC558" s="74"/>
      <c r="ND558" s="74"/>
      <c r="NE558" s="74"/>
      <c r="NF558" s="74"/>
      <c r="NG558" s="74"/>
      <c r="NH558" s="74"/>
      <c r="NI558" s="74"/>
      <c r="NJ558" s="74"/>
      <c r="NK558" s="74"/>
      <c r="NL558" s="74"/>
      <c r="NM558" s="74"/>
      <c r="NN558" s="74"/>
      <c r="NO558" s="74"/>
      <c r="NP558" s="74"/>
      <c r="NQ558" s="74"/>
      <c r="NR558" s="74"/>
      <c r="NS558" s="74"/>
      <c r="NT558" s="74"/>
      <c r="NU558" s="74"/>
      <c r="NV558" s="74"/>
      <c r="NW558" s="74"/>
      <c r="NX558" s="74"/>
      <c r="NY558" s="74"/>
      <c r="NZ558" s="74"/>
      <c r="OA558" s="74"/>
      <c r="OB558" s="74"/>
      <c r="OC558" s="74"/>
      <c r="OD558" s="74"/>
      <c r="OE558" s="74"/>
      <c r="OF558" s="74"/>
      <c r="OG558" s="74"/>
      <c r="OH558" s="74"/>
      <c r="OI558" s="74"/>
      <c r="OJ558" s="74"/>
      <c r="OK558" s="74"/>
      <c r="OL558" s="74"/>
      <c r="OM558" s="74"/>
      <c r="ON558" s="74"/>
      <c r="OO558" s="74"/>
      <c r="OP558" s="74"/>
      <c r="OQ558" s="74"/>
      <c r="OR558" s="74"/>
      <c r="OS558" s="74"/>
      <c r="OT558" s="74"/>
      <c r="OU558" s="74"/>
      <c r="OV558" s="74"/>
      <c r="OW558" s="74"/>
      <c r="OX558" s="74"/>
      <c r="OY558" s="74"/>
      <c r="OZ558" s="74"/>
      <c r="PA558" s="74"/>
      <c r="PB558" s="74"/>
      <c r="PC558" s="74"/>
      <c r="PD558" s="74"/>
      <c r="PE558" s="74"/>
      <c r="PF558" s="74"/>
      <c r="PG558" s="74"/>
      <c r="PH558" s="74"/>
      <c r="PI558" s="74"/>
      <c r="PJ558" s="74"/>
      <c r="PK558" s="74"/>
      <c r="PL558" s="74"/>
      <c r="PM558" s="74"/>
      <c r="PN558" s="74"/>
      <c r="PO558" s="74"/>
      <c r="PP558" s="74"/>
      <c r="PQ558" s="74"/>
      <c r="PR558" s="74"/>
      <c r="PS558" s="74"/>
      <c r="PT558" s="74"/>
      <c r="PU558" s="74"/>
      <c r="PV558" s="74"/>
      <c r="PW558" s="74"/>
      <c r="PX558" s="74"/>
      <c r="PY558" s="74"/>
      <c r="PZ558" s="74"/>
      <c r="QA558" s="74"/>
      <c r="QB558" s="74"/>
      <c r="QC558" s="74"/>
      <c r="QD558" s="74"/>
      <c r="QE558" s="74"/>
      <c r="QF558" s="74"/>
      <c r="QG558" s="74"/>
      <c r="QH558" s="74"/>
      <c r="QI558" s="74"/>
      <c r="QJ558" s="74"/>
      <c r="QK558" s="74"/>
      <c r="QL558" s="74"/>
      <c r="QM558" s="74"/>
      <c r="QN558" s="74"/>
      <c r="QO558" s="74"/>
      <c r="QP558" s="74"/>
      <c r="QQ558" s="74"/>
      <c r="QR558" s="74"/>
      <c r="QS558" s="74"/>
      <c r="QT558" s="74"/>
      <c r="QU558" s="74"/>
      <c r="QV558" s="74"/>
      <c r="QW558" s="74"/>
      <c r="QX558" s="74"/>
      <c r="QY558" s="74"/>
      <c r="QZ558" s="74"/>
      <c r="RA558" s="74"/>
      <c r="RB558" s="74"/>
      <c r="RC558" s="74"/>
      <c r="RD558" s="74"/>
      <c r="RE558" s="74"/>
      <c r="RF558" s="74"/>
      <c r="RG558" s="74"/>
      <c r="RH558" s="74"/>
      <c r="RI558" s="74"/>
      <c r="RJ558" s="74"/>
      <c r="RK558" s="74"/>
      <c r="RL558" s="74"/>
      <c r="RM558" s="74"/>
      <c r="RN558" s="74"/>
      <c r="RO558" s="74"/>
      <c r="RP558" s="74"/>
      <c r="RQ558" s="74"/>
      <c r="RR558" s="74"/>
      <c r="RS558" s="74"/>
      <c r="RT558" s="74"/>
      <c r="RU558" s="74"/>
      <c r="RV558" s="74"/>
      <c r="RW558" s="74"/>
      <c r="RX558" s="74"/>
      <c r="RY558" s="74"/>
      <c r="RZ558" s="74"/>
      <c r="SA558" s="74"/>
      <c r="SB558" s="74"/>
      <c r="SC558" s="74"/>
      <c r="SD558" s="74"/>
      <c r="SE558" s="74"/>
      <c r="SF558" s="74"/>
      <c r="SG558" s="74"/>
      <c r="SH558" s="74"/>
      <c r="SI558" s="74"/>
      <c r="SJ558" s="74"/>
      <c r="SK558" s="74"/>
      <c r="SL558" s="74"/>
      <c r="SM558" s="74"/>
      <c r="SN558" s="74"/>
      <c r="SO558" s="74"/>
      <c r="SP558" s="74"/>
      <c r="SQ558" s="74"/>
      <c r="SR558" s="74"/>
      <c r="SS558" s="74"/>
      <c r="ST558" s="74"/>
      <c r="SU558" s="74"/>
      <c r="SV558" s="74"/>
      <c r="SW558" s="74"/>
      <c r="SX558" s="74"/>
      <c r="SY558" s="74"/>
      <c r="SZ558" s="74"/>
      <c r="TA558" s="74"/>
      <c r="TB558" s="74"/>
      <c r="TC558" s="74"/>
      <c r="TD558" s="74"/>
      <c r="TE558" s="74"/>
      <c r="TF558" s="74"/>
      <c r="TG558" s="74"/>
      <c r="TH558" s="74"/>
      <c r="TI558" s="74"/>
      <c r="TJ558" s="74"/>
      <c r="TK558" s="74"/>
      <c r="TL558" s="74"/>
      <c r="TM558" s="74"/>
      <c r="TN558" s="74"/>
      <c r="TO558" s="74"/>
      <c r="TP558" s="74"/>
      <c r="TQ558" s="74"/>
      <c r="TR558" s="74"/>
      <c r="TS558" s="74"/>
      <c r="TT558" s="74"/>
      <c r="TU558" s="74"/>
      <c r="TV558" s="74"/>
      <c r="TW558" s="74"/>
      <c r="TX558" s="74"/>
      <c r="TY558" s="74"/>
      <c r="TZ558" s="74"/>
      <c r="UA558" s="74"/>
      <c r="UB558" s="74"/>
      <c r="UC558" s="74"/>
      <c r="UD558" s="74"/>
      <c r="UE558" s="74"/>
      <c r="UF558" s="74"/>
      <c r="UG558" s="74"/>
      <c r="UH558" s="74"/>
      <c r="UI558" s="74"/>
      <c r="UJ558" s="74"/>
      <c r="UK558" s="74"/>
      <c r="UL558" s="74"/>
      <c r="UM558" s="74"/>
      <c r="UN558" s="74"/>
      <c r="UO558" s="74"/>
      <c r="UP558" s="74"/>
      <c r="UQ558" s="74"/>
      <c r="UR558" s="74"/>
      <c r="US558" s="74"/>
      <c r="UT558" s="74"/>
      <c r="UU558" s="74"/>
      <c r="UV558" s="74"/>
      <c r="UW558" s="74"/>
      <c r="UX558" s="74"/>
      <c r="UY558" s="74"/>
      <c r="UZ558" s="74"/>
      <c r="VA558" s="74"/>
      <c r="VB558" s="74"/>
      <c r="VC558" s="74"/>
      <c r="VD558" s="74"/>
      <c r="VE558" s="74"/>
      <c r="VF558" s="74"/>
      <c r="VG558" s="74"/>
      <c r="VH558" s="74"/>
      <c r="VI558" s="74"/>
      <c r="VJ558" s="74"/>
      <c r="VK558" s="74"/>
      <c r="VL558" s="74"/>
      <c r="VM558" s="74"/>
      <c r="VN558" s="74"/>
      <c r="VO558" s="74"/>
      <c r="VP558" s="74"/>
      <c r="VQ558" s="74"/>
      <c r="VR558" s="74"/>
      <c r="VS558" s="74"/>
      <c r="VT558" s="74"/>
      <c r="VU558" s="74"/>
      <c r="VV558" s="74"/>
      <c r="VW558" s="74"/>
      <c r="VX558" s="74"/>
      <c r="VY558" s="74"/>
      <c r="VZ558" s="74"/>
      <c r="WA558" s="74"/>
      <c r="WB558" s="74"/>
      <c r="WC558" s="74"/>
      <c r="WD558" s="74"/>
      <c r="WE558" s="74"/>
      <c r="WF558" s="74"/>
      <c r="WG558" s="74"/>
      <c r="WH558" s="74"/>
      <c r="WI558" s="74"/>
      <c r="WJ558" s="74"/>
      <c r="WK558" s="74"/>
      <c r="WL558" s="74"/>
      <c r="WM558" s="74"/>
      <c r="WN558" s="74"/>
      <c r="WO558" s="74"/>
      <c r="WP558" s="74"/>
      <c r="WQ558" s="74"/>
      <c r="WR558" s="74"/>
      <c r="WS558" s="74"/>
      <c r="WT558" s="74"/>
      <c r="WU558" s="74"/>
      <c r="WV558" s="74"/>
      <c r="WW558" s="74"/>
      <c r="WX558" s="74"/>
      <c r="WY558" s="74"/>
      <c r="WZ558" s="74"/>
      <c r="XA558" s="74"/>
      <c r="XB558" s="74"/>
      <c r="XC558" s="74"/>
      <c r="XD558" s="74"/>
      <c r="XE558" s="74"/>
      <c r="XF558" s="74"/>
      <c r="XG558" s="74"/>
      <c r="XH558" s="74"/>
      <c r="XI558" s="74"/>
      <c r="XJ558" s="74"/>
      <c r="XK558" s="74"/>
      <c r="XL558" s="74"/>
      <c r="XM558" s="74"/>
      <c r="XN558" s="74"/>
      <c r="XO558" s="74"/>
      <c r="XP558" s="74"/>
      <c r="XQ558" s="74"/>
      <c r="XR558" s="74"/>
      <c r="XS558" s="74"/>
      <c r="XT558" s="74"/>
      <c r="XU558" s="74"/>
      <c r="XV558" s="74"/>
      <c r="XW558" s="74"/>
      <c r="XX558" s="74"/>
      <c r="XY558" s="74"/>
      <c r="XZ558" s="74"/>
      <c r="YA558" s="74"/>
      <c r="YB558" s="74"/>
      <c r="YC558" s="74"/>
      <c r="YD558" s="74"/>
      <c r="YE558" s="74"/>
      <c r="YF558" s="74"/>
      <c r="YG558" s="74"/>
      <c r="YH558" s="74"/>
      <c r="YI558" s="74"/>
      <c r="YJ558" s="74"/>
      <c r="YK558" s="74"/>
      <c r="YL558" s="74"/>
      <c r="YM558" s="74"/>
      <c r="YN558" s="74"/>
      <c r="YO558" s="74"/>
      <c r="YP558" s="74"/>
      <c r="YQ558" s="74"/>
      <c r="YR558" s="74"/>
      <c r="YS558" s="74"/>
      <c r="YT558" s="74"/>
      <c r="YU558" s="74"/>
      <c r="YV558" s="74"/>
      <c r="YW558" s="74"/>
      <c r="YX558" s="74"/>
      <c r="YY558" s="74"/>
      <c r="YZ558" s="74"/>
      <c r="ZA558" s="74"/>
      <c r="ZB558" s="74"/>
      <c r="ZC558" s="74"/>
      <c r="ZD558" s="74"/>
      <c r="ZE558" s="74"/>
      <c r="ZF558" s="74"/>
      <c r="ZG558" s="74"/>
      <c r="ZH558" s="74"/>
      <c r="ZI558" s="74"/>
      <c r="ZJ558" s="74"/>
      <c r="ZK558" s="74"/>
      <c r="ZL558" s="74"/>
      <c r="ZM558" s="74"/>
      <c r="ZN558" s="74"/>
      <c r="ZO558" s="74"/>
      <c r="ZP558" s="74"/>
      <c r="ZQ558" s="74"/>
      <c r="ZR558" s="74"/>
      <c r="ZS558" s="74"/>
      <c r="ZT558" s="74"/>
      <c r="ZU558" s="74"/>
      <c r="ZV558" s="74"/>
      <c r="ZW558" s="74"/>
      <c r="ZX558" s="74"/>
      <c r="ZY558" s="74"/>
      <c r="ZZ558" s="74"/>
      <c r="AAA558" s="74"/>
      <c r="AAB558" s="74"/>
      <c r="AAC558" s="74"/>
      <c r="AAD558" s="74"/>
      <c r="AAE558" s="74"/>
      <c r="AAF558" s="74"/>
      <c r="AAG558" s="74"/>
      <c r="AAH558" s="74"/>
      <c r="AAI558" s="74"/>
      <c r="AAJ558" s="74"/>
      <c r="AAK558" s="74"/>
      <c r="AAL558" s="74"/>
      <c r="AAM558" s="74"/>
      <c r="AAN558" s="74"/>
      <c r="AAO558" s="74"/>
      <c r="AAP558" s="74"/>
      <c r="AAQ558" s="74"/>
      <c r="AAR558" s="74"/>
      <c r="AAS558" s="74"/>
      <c r="AAT558" s="74"/>
      <c r="AAU558" s="74"/>
      <c r="AAV558" s="74"/>
      <c r="AAW558" s="74"/>
      <c r="AAX558" s="74"/>
      <c r="AAY558" s="74"/>
      <c r="AAZ558" s="74"/>
      <c r="ABA558" s="74"/>
      <c r="ABB558" s="74"/>
      <c r="ABC558" s="74"/>
      <c r="ABD558" s="74"/>
      <c r="ABE558" s="74"/>
      <c r="ABF558" s="74"/>
      <c r="ABG558" s="74"/>
      <c r="ABH558" s="74"/>
      <c r="ABI558" s="74"/>
      <c r="ABJ558" s="74"/>
      <c r="ABK558" s="74"/>
      <c r="ABL558" s="74"/>
      <c r="ABM558" s="74"/>
      <c r="ABN558" s="74"/>
      <c r="ABO558" s="74"/>
      <c r="ABP558" s="74"/>
      <c r="ABQ558" s="74"/>
      <c r="ABR558" s="74"/>
      <c r="ABS558" s="74"/>
      <c r="ABT558" s="74"/>
      <c r="ABU558" s="74"/>
      <c r="ABV558" s="74"/>
      <c r="ABW558" s="74"/>
      <c r="ABX558" s="74"/>
      <c r="ABY558" s="74"/>
      <c r="ABZ558" s="74"/>
      <c r="ACA558" s="74"/>
      <c r="ACB558" s="74"/>
      <c r="ACC558" s="74"/>
      <c r="ACD558" s="74"/>
      <c r="ACE558" s="74"/>
      <c r="ACF558" s="74"/>
      <c r="ACG558" s="74"/>
      <c r="ACH558" s="74"/>
      <c r="ACI558" s="74"/>
      <c r="ACJ558" s="74"/>
      <c r="ACK558" s="74"/>
      <c r="ACL558" s="74"/>
      <c r="ACM558" s="74"/>
      <c r="ACN558" s="74"/>
      <c r="ACO558" s="74"/>
      <c r="ACP558" s="74"/>
      <c r="ACQ558" s="74"/>
      <c r="ACR558" s="74"/>
      <c r="ACS558" s="74"/>
      <c r="ACT558" s="74"/>
      <c r="ACU558" s="74"/>
      <c r="ACV558" s="74"/>
      <c r="ACW558" s="74"/>
      <c r="ACX558" s="74"/>
      <c r="ACY558" s="74"/>
      <c r="ACZ558" s="74"/>
      <c r="ADA558" s="74"/>
      <c r="ADB558" s="74"/>
      <c r="ADC558" s="74"/>
      <c r="ADD558" s="74"/>
      <c r="ADE558" s="74"/>
      <c r="ADF558" s="74"/>
      <c r="ADG558" s="74"/>
      <c r="ADH558" s="74"/>
      <c r="ADI558" s="74"/>
      <c r="ADJ558" s="74"/>
      <c r="ADK558" s="74"/>
      <c r="ADL558" s="74"/>
      <c r="ADM558" s="74"/>
      <c r="ADN558" s="74"/>
      <c r="ADO558" s="74"/>
      <c r="ADP558" s="74"/>
      <c r="ADQ558" s="74"/>
      <c r="ADR558" s="74"/>
      <c r="ADS558" s="74"/>
      <c r="ADT558" s="74"/>
      <c r="ADU558" s="74"/>
      <c r="ADV558" s="74"/>
      <c r="ADW558" s="74"/>
      <c r="ADX558" s="74"/>
      <c r="ADY558" s="74"/>
      <c r="ADZ558" s="74"/>
      <c r="AEA558" s="74"/>
      <c r="AEB558" s="74"/>
      <c r="AEC558" s="74"/>
      <c r="AED558" s="74"/>
      <c r="AEE558" s="74"/>
      <c r="AEF558" s="74"/>
      <c r="AEG558" s="74"/>
      <c r="AEH558" s="74"/>
      <c r="AEI558" s="74"/>
      <c r="AEJ558" s="74"/>
      <c r="AEK558" s="74"/>
      <c r="AEL558" s="74"/>
      <c r="AEM558" s="74"/>
      <c r="AEN558" s="74"/>
      <c r="AEO558" s="74"/>
      <c r="AEP558" s="74"/>
      <c r="AEQ558" s="74"/>
      <c r="AER558" s="74"/>
      <c r="AES558" s="74"/>
      <c r="AET558" s="74"/>
      <c r="AEU558" s="74"/>
      <c r="AEV558" s="74"/>
      <c r="AEW558" s="74"/>
      <c r="AEX558" s="74"/>
      <c r="AEY558" s="74"/>
      <c r="AEZ558" s="74"/>
      <c r="AFA558" s="74"/>
      <c r="AFB558" s="74"/>
      <c r="AFC558" s="74"/>
      <c r="AFD558" s="74"/>
      <c r="AFE558" s="74"/>
      <c r="AFF558" s="74"/>
      <c r="AFG558" s="74"/>
      <c r="AFH558" s="74"/>
      <c r="AFI558" s="74"/>
      <c r="AFJ558" s="74"/>
      <c r="AFK558" s="74"/>
      <c r="AFL558" s="74"/>
      <c r="AFM558" s="74"/>
      <c r="AFN558" s="74"/>
      <c r="AFO558" s="74"/>
      <c r="AFP558" s="74"/>
      <c r="AFQ558" s="74"/>
      <c r="AFR558" s="74"/>
      <c r="AFS558" s="74"/>
      <c r="AFT558" s="74"/>
      <c r="AFU558" s="74"/>
      <c r="AFV558" s="74"/>
      <c r="AFW558" s="74"/>
      <c r="AFX558" s="74"/>
      <c r="AFY558" s="74"/>
      <c r="AFZ558" s="74"/>
      <c r="AGA558" s="74"/>
      <c r="AGB558" s="74"/>
      <c r="AGC558" s="74"/>
      <c r="AGD558" s="74"/>
      <c r="AGE558" s="74"/>
      <c r="AGF558" s="74"/>
      <c r="AGG558" s="74"/>
      <c r="AGH558" s="74"/>
      <c r="AGI558" s="74"/>
      <c r="AGJ558" s="74"/>
      <c r="AGK558" s="74"/>
      <c r="AGL558" s="74"/>
      <c r="AGM558" s="74"/>
      <c r="AGN558" s="74"/>
      <c r="AGO558" s="74"/>
      <c r="AGP558" s="74"/>
      <c r="AGQ558" s="74"/>
      <c r="AGR558" s="74"/>
      <c r="AGS558" s="74"/>
      <c r="AGT558" s="74"/>
      <c r="AGU558" s="74"/>
      <c r="AGV558" s="74"/>
      <c r="AGW558" s="74"/>
      <c r="AGX558" s="74"/>
      <c r="AGY558" s="74"/>
      <c r="AGZ558" s="74"/>
      <c r="AHA558" s="74"/>
      <c r="AHB558" s="74"/>
      <c r="AHC558" s="74"/>
      <c r="AHD558" s="74"/>
      <c r="AHE558" s="74"/>
      <c r="AHF558" s="74"/>
      <c r="AHG558" s="74"/>
      <c r="AHH558" s="74"/>
      <c r="AHI558" s="74"/>
      <c r="AHJ558" s="74"/>
      <c r="AHK558" s="74"/>
      <c r="AHL558" s="74"/>
      <c r="AHM558" s="74"/>
      <c r="AHN558" s="74"/>
      <c r="AHO558" s="74"/>
      <c r="AHP558" s="74"/>
      <c r="AHQ558" s="74"/>
      <c r="AHR558" s="74"/>
      <c r="AHS558" s="74"/>
      <c r="AHT558" s="74"/>
      <c r="AHU558" s="74"/>
      <c r="AHV558" s="74"/>
      <c r="AHW558" s="74"/>
      <c r="AHX558" s="74"/>
      <c r="AHY558" s="74"/>
      <c r="AHZ558" s="74"/>
      <c r="AIA558" s="74"/>
      <c r="AIB558" s="74"/>
      <c r="AIC558" s="74"/>
      <c r="AID558" s="74"/>
      <c r="AIE558" s="74"/>
      <c r="AIF558" s="74"/>
      <c r="AIG558" s="74"/>
      <c r="AIH558" s="74"/>
      <c r="AII558" s="74"/>
      <c r="AIJ558" s="74"/>
      <c r="AIK558" s="74"/>
      <c r="AIL558" s="74"/>
      <c r="AIM558" s="74"/>
      <c r="AIN558" s="74"/>
      <c r="AIO558" s="74"/>
      <c r="AIP558" s="74"/>
      <c r="AIQ558" s="74"/>
      <c r="AIR558" s="74"/>
      <c r="AIS558" s="74"/>
      <c r="AIT558" s="74"/>
      <c r="AIU558" s="74"/>
      <c r="AIV558" s="74"/>
      <c r="AIW558" s="74"/>
      <c r="AIX558" s="74"/>
      <c r="AIY558" s="74"/>
      <c r="AIZ558" s="74"/>
      <c r="AJA558" s="74"/>
      <c r="AJB558" s="74"/>
      <c r="AJC558" s="74"/>
      <c r="AJD558" s="74"/>
      <c r="AJE558" s="74"/>
      <c r="AJF558" s="74"/>
      <c r="AJG558" s="74"/>
      <c r="AJH558" s="74"/>
      <c r="AJI558" s="74"/>
      <c r="AJJ558" s="74"/>
      <c r="AJK558" s="74"/>
      <c r="AJL558" s="74"/>
      <c r="AJM558" s="74"/>
      <c r="AJN558" s="74"/>
      <c r="AJO558" s="74"/>
      <c r="AJP558" s="74"/>
      <c r="AJQ558" s="74"/>
      <c r="AJR558" s="74"/>
      <c r="AJS558" s="74"/>
      <c r="AJT558" s="74"/>
      <c r="AJU558" s="74"/>
      <c r="AJV558" s="74"/>
      <c r="AJW558" s="74"/>
      <c r="AJX558" s="74"/>
      <c r="AJY558" s="74"/>
      <c r="AJZ558" s="74"/>
      <c r="AKA558" s="74"/>
      <c r="AKB558" s="74"/>
      <c r="AKC558" s="74"/>
      <c r="AKD558" s="74"/>
      <c r="AKE558" s="74"/>
      <c r="AKF558" s="74"/>
      <c r="AKG558" s="74"/>
      <c r="AKH558" s="74"/>
      <c r="AKI558" s="74"/>
      <c r="AKJ558" s="74"/>
      <c r="AKK558" s="74"/>
      <c r="AKL558" s="74"/>
      <c r="AKM558" s="74"/>
      <c r="AKN558" s="74"/>
      <c r="AKO558" s="74"/>
      <c r="AKP558" s="74"/>
      <c r="AKQ558" s="74"/>
      <c r="AKR558" s="74"/>
      <c r="AKS558" s="74"/>
      <c r="AKT558" s="74"/>
      <c r="AKU558" s="74"/>
      <c r="AKV558" s="74"/>
      <c r="AKW558" s="74"/>
      <c r="AKX558" s="74"/>
      <c r="AKY558" s="74"/>
      <c r="AKZ558" s="74"/>
      <c r="ALA558" s="74"/>
      <c r="ALB558" s="74"/>
      <c r="ALC558" s="74"/>
      <c r="ALD558" s="74"/>
      <c r="ALE558" s="74"/>
      <c r="ALF558" s="74"/>
      <c r="ALG558" s="74"/>
      <c r="ALH558" s="74"/>
      <c r="ALI558" s="74"/>
      <c r="ALJ558" s="74"/>
      <c r="ALK558" s="74"/>
      <c r="ALL558" s="74"/>
      <c r="ALM558" s="74"/>
      <c r="ALN558" s="74"/>
      <c r="ALO558" s="74"/>
      <c r="ALP558" s="74"/>
      <c r="ALQ558" s="74"/>
      <c r="ALR558" s="74"/>
      <c r="ALS558" s="74"/>
      <c r="ALT558" s="74"/>
      <c r="ALU558" s="74"/>
      <c r="ALV558" s="74"/>
      <c r="ALW558" s="74"/>
      <c r="ALX558" s="74"/>
      <c r="ALY558" s="74"/>
      <c r="ALZ558" s="74"/>
      <c r="AMA558" s="74"/>
      <c r="AMB558" s="74"/>
      <c r="AMC558" s="74"/>
      <c r="AMD558" s="74"/>
      <c r="AME558" s="74"/>
      <c r="AMF558" s="74"/>
      <c r="AMG558" s="74"/>
      <c r="AMH558" s="74"/>
      <c r="AMI558" s="74"/>
      <c r="AMJ558" s="74"/>
      <c r="AMK558" s="74"/>
    </row>
    <row r="559" spans="1:1025" customFormat="1" x14ac:dyDescent="0.25">
      <c r="A559" s="40" t="s">
        <v>402</v>
      </c>
      <c r="B559" s="40" t="s">
        <v>25</v>
      </c>
      <c r="C559" s="40" t="s">
        <v>403</v>
      </c>
      <c r="D559" s="40" t="s">
        <v>147</v>
      </c>
      <c r="E559" s="40" t="s">
        <v>147</v>
      </c>
      <c r="F559" s="40" t="s">
        <v>405</v>
      </c>
      <c r="G559" s="48" t="s">
        <v>337</v>
      </c>
      <c r="H559" s="40" t="s">
        <v>26</v>
      </c>
      <c r="I559" s="40" t="s">
        <v>406</v>
      </c>
      <c r="J559" s="40">
        <v>339616816</v>
      </c>
      <c r="K559" s="40" t="s">
        <v>407</v>
      </c>
      <c r="L559" s="40" t="s">
        <v>408</v>
      </c>
      <c r="M559" s="40"/>
      <c r="N559" s="40" t="s">
        <v>409</v>
      </c>
      <c r="O559" s="40" t="s">
        <v>30</v>
      </c>
      <c r="P559" s="40"/>
      <c r="Q559" s="40"/>
      <c r="R559" s="40" t="s">
        <v>31</v>
      </c>
      <c r="S559" s="40" t="s">
        <v>58</v>
      </c>
      <c r="T559" s="40"/>
      <c r="U559" s="59"/>
      <c r="V559" s="59"/>
      <c r="W559" s="59">
        <v>1118700</v>
      </c>
      <c r="X559" s="59">
        <v>1924340</v>
      </c>
      <c r="Y559" s="40"/>
      <c r="Z559" s="20"/>
      <c r="AA559" s="20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  <c r="DR559" s="74"/>
      <c r="DS559" s="74"/>
      <c r="DT559" s="74"/>
      <c r="DU559" s="74"/>
      <c r="DV559" s="74"/>
      <c r="DW559" s="74"/>
      <c r="DX559" s="74"/>
      <c r="DY559" s="74"/>
      <c r="DZ559" s="74"/>
      <c r="EA559" s="74"/>
      <c r="EB559" s="74"/>
      <c r="EC559" s="74"/>
      <c r="ED559" s="74"/>
      <c r="EE559" s="74"/>
      <c r="EF559" s="74"/>
      <c r="EG559" s="74"/>
      <c r="EH559" s="74"/>
      <c r="EI559" s="74"/>
      <c r="EJ559" s="74"/>
      <c r="EK559" s="74"/>
      <c r="EL559" s="74"/>
      <c r="EM559" s="74"/>
      <c r="EN559" s="74"/>
      <c r="EO559" s="74"/>
      <c r="EP559" s="74"/>
      <c r="EQ559" s="74"/>
      <c r="ER559" s="74"/>
      <c r="ES559" s="74"/>
      <c r="ET559" s="74"/>
      <c r="EU559" s="74"/>
      <c r="EV559" s="74"/>
      <c r="EW559" s="74"/>
      <c r="EX559" s="74"/>
      <c r="EY559" s="74"/>
      <c r="EZ559" s="74"/>
      <c r="FA559" s="74"/>
      <c r="FB559" s="74"/>
      <c r="FC559" s="74"/>
      <c r="FD559" s="74"/>
      <c r="FE559" s="74"/>
      <c r="FF559" s="74"/>
      <c r="FG559" s="74"/>
      <c r="FH559" s="74"/>
      <c r="FI559" s="74"/>
      <c r="FJ559" s="74"/>
      <c r="FK559" s="74"/>
      <c r="FL559" s="74"/>
      <c r="FM559" s="74"/>
      <c r="FN559" s="74"/>
      <c r="FO559" s="74"/>
      <c r="FP559" s="74"/>
      <c r="FQ559" s="74"/>
      <c r="FR559" s="74"/>
      <c r="FS559" s="74"/>
      <c r="FT559" s="74"/>
      <c r="FU559" s="74"/>
      <c r="FV559" s="74"/>
      <c r="FW559" s="74"/>
      <c r="FX559" s="74"/>
      <c r="FY559" s="74"/>
      <c r="FZ559" s="74"/>
      <c r="GA559" s="74"/>
      <c r="GB559" s="74"/>
      <c r="GC559" s="74"/>
      <c r="GD559" s="74"/>
      <c r="GE559" s="74"/>
      <c r="GF559" s="74"/>
      <c r="GG559" s="74"/>
      <c r="GH559" s="74"/>
      <c r="GI559" s="74"/>
      <c r="GJ559" s="74"/>
      <c r="GK559" s="74"/>
      <c r="GL559" s="74"/>
      <c r="GM559" s="74"/>
      <c r="GN559" s="74"/>
      <c r="GO559" s="74"/>
      <c r="GP559" s="74"/>
      <c r="GQ559" s="74"/>
      <c r="GR559" s="74"/>
      <c r="GS559" s="74"/>
      <c r="GT559" s="74"/>
      <c r="GU559" s="74"/>
      <c r="GV559" s="74"/>
      <c r="GW559" s="74"/>
      <c r="GX559" s="74"/>
      <c r="GY559" s="74"/>
      <c r="GZ559" s="74"/>
      <c r="HA559" s="74"/>
      <c r="HB559" s="74"/>
      <c r="HC559" s="74"/>
      <c r="HD559" s="74"/>
      <c r="HE559" s="74"/>
      <c r="HF559" s="74"/>
      <c r="HG559" s="74"/>
      <c r="HH559" s="74"/>
      <c r="HI559" s="74"/>
      <c r="HJ559" s="74"/>
      <c r="HK559" s="74"/>
      <c r="HL559" s="74"/>
      <c r="HM559" s="74"/>
      <c r="HN559" s="74"/>
      <c r="HO559" s="74"/>
      <c r="HP559" s="74"/>
      <c r="HQ559" s="74"/>
      <c r="HR559" s="74"/>
      <c r="HS559" s="74"/>
      <c r="HT559" s="74"/>
      <c r="HU559" s="74"/>
      <c r="HV559" s="74"/>
      <c r="HW559" s="74"/>
      <c r="HX559" s="74"/>
      <c r="HY559" s="74"/>
      <c r="HZ559" s="74"/>
      <c r="IA559" s="74"/>
      <c r="IB559" s="74"/>
      <c r="IC559" s="74"/>
      <c r="ID559" s="74"/>
      <c r="IE559" s="74"/>
      <c r="IF559" s="74"/>
      <c r="IG559" s="74"/>
      <c r="IH559" s="74"/>
      <c r="II559" s="74"/>
      <c r="IJ559" s="74"/>
      <c r="IK559" s="74"/>
      <c r="IL559" s="74"/>
      <c r="IM559" s="74"/>
      <c r="IN559" s="74"/>
      <c r="IO559" s="74"/>
      <c r="IP559" s="74"/>
      <c r="IQ559" s="74"/>
      <c r="IR559" s="74"/>
      <c r="IS559" s="74"/>
      <c r="IT559" s="74"/>
      <c r="IU559" s="74"/>
      <c r="IV559" s="74"/>
      <c r="IW559" s="74"/>
      <c r="IX559" s="74"/>
      <c r="IY559" s="74"/>
      <c r="IZ559" s="74"/>
      <c r="JA559" s="74"/>
      <c r="JB559" s="74"/>
      <c r="JC559" s="74"/>
      <c r="JD559" s="74"/>
      <c r="JE559" s="74"/>
      <c r="JF559" s="74"/>
      <c r="JG559" s="74"/>
      <c r="JH559" s="74"/>
      <c r="JI559" s="74"/>
      <c r="JJ559" s="74"/>
      <c r="JK559" s="74"/>
      <c r="JL559" s="74"/>
      <c r="JM559" s="74"/>
      <c r="JN559" s="74"/>
      <c r="JO559" s="74"/>
      <c r="JP559" s="74"/>
      <c r="JQ559" s="74"/>
      <c r="JR559" s="74"/>
      <c r="JS559" s="74"/>
      <c r="JT559" s="74"/>
      <c r="JU559" s="74"/>
      <c r="JV559" s="74"/>
      <c r="JW559" s="74"/>
      <c r="JX559" s="74"/>
      <c r="JY559" s="74"/>
      <c r="JZ559" s="74"/>
      <c r="KA559" s="74"/>
      <c r="KB559" s="74"/>
      <c r="KC559" s="74"/>
      <c r="KD559" s="74"/>
      <c r="KE559" s="74"/>
      <c r="KF559" s="74"/>
      <c r="KG559" s="74"/>
      <c r="KH559" s="74"/>
      <c r="KI559" s="74"/>
      <c r="KJ559" s="74"/>
      <c r="KK559" s="74"/>
      <c r="KL559" s="74"/>
      <c r="KM559" s="74"/>
      <c r="KN559" s="74"/>
      <c r="KO559" s="74"/>
      <c r="KP559" s="74"/>
      <c r="KQ559" s="74"/>
      <c r="KR559" s="74"/>
      <c r="KS559" s="74"/>
      <c r="KT559" s="74"/>
      <c r="KU559" s="74"/>
      <c r="KV559" s="74"/>
      <c r="KW559" s="74"/>
      <c r="KX559" s="74"/>
      <c r="KY559" s="74"/>
      <c r="KZ559" s="74"/>
      <c r="LA559" s="74"/>
      <c r="LB559" s="74"/>
      <c r="LC559" s="74"/>
      <c r="LD559" s="74"/>
      <c r="LE559" s="74"/>
      <c r="LF559" s="74"/>
      <c r="LG559" s="74"/>
      <c r="LH559" s="74"/>
      <c r="LI559" s="74"/>
      <c r="LJ559" s="74"/>
      <c r="LK559" s="74"/>
      <c r="LL559" s="74"/>
      <c r="LM559" s="74"/>
      <c r="LN559" s="74"/>
      <c r="LO559" s="74"/>
      <c r="LP559" s="74"/>
      <c r="LQ559" s="74"/>
      <c r="LR559" s="74"/>
      <c r="LS559" s="74"/>
      <c r="LT559" s="74"/>
      <c r="LU559" s="74"/>
      <c r="LV559" s="74"/>
      <c r="LW559" s="74"/>
      <c r="LX559" s="74"/>
      <c r="LY559" s="74"/>
      <c r="LZ559" s="74"/>
      <c r="MA559" s="74"/>
      <c r="MB559" s="74"/>
      <c r="MC559" s="74"/>
      <c r="MD559" s="74"/>
      <c r="ME559" s="74"/>
      <c r="MF559" s="74"/>
      <c r="MG559" s="74"/>
      <c r="MH559" s="74"/>
      <c r="MI559" s="74"/>
      <c r="MJ559" s="74"/>
      <c r="MK559" s="74"/>
      <c r="ML559" s="74"/>
      <c r="MM559" s="74"/>
      <c r="MN559" s="74"/>
      <c r="MO559" s="74"/>
      <c r="MP559" s="74"/>
      <c r="MQ559" s="74"/>
      <c r="MR559" s="74"/>
      <c r="MS559" s="74"/>
      <c r="MT559" s="74"/>
      <c r="MU559" s="74"/>
      <c r="MV559" s="74"/>
      <c r="MW559" s="74"/>
      <c r="MX559" s="74"/>
      <c r="MY559" s="74"/>
      <c r="MZ559" s="74"/>
      <c r="NA559" s="74"/>
      <c r="NB559" s="74"/>
      <c r="NC559" s="74"/>
      <c r="ND559" s="74"/>
      <c r="NE559" s="74"/>
      <c r="NF559" s="74"/>
      <c r="NG559" s="74"/>
      <c r="NH559" s="74"/>
      <c r="NI559" s="74"/>
      <c r="NJ559" s="74"/>
      <c r="NK559" s="74"/>
      <c r="NL559" s="74"/>
      <c r="NM559" s="74"/>
      <c r="NN559" s="74"/>
      <c r="NO559" s="74"/>
      <c r="NP559" s="74"/>
      <c r="NQ559" s="74"/>
      <c r="NR559" s="74"/>
      <c r="NS559" s="74"/>
      <c r="NT559" s="74"/>
      <c r="NU559" s="74"/>
      <c r="NV559" s="74"/>
      <c r="NW559" s="74"/>
      <c r="NX559" s="74"/>
      <c r="NY559" s="74"/>
      <c r="NZ559" s="74"/>
      <c r="OA559" s="74"/>
      <c r="OB559" s="74"/>
      <c r="OC559" s="74"/>
      <c r="OD559" s="74"/>
      <c r="OE559" s="74"/>
      <c r="OF559" s="74"/>
      <c r="OG559" s="74"/>
      <c r="OH559" s="74"/>
      <c r="OI559" s="74"/>
      <c r="OJ559" s="74"/>
      <c r="OK559" s="74"/>
      <c r="OL559" s="74"/>
      <c r="OM559" s="74"/>
      <c r="ON559" s="74"/>
      <c r="OO559" s="74"/>
      <c r="OP559" s="74"/>
      <c r="OQ559" s="74"/>
      <c r="OR559" s="74"/>
      <c r="OS559" s="74"/>
      <c r="OT559" s="74"/>
      <c r="OU559" s="74"/>
      <c r="OV559" s="74"/>
      <c r="OW559" s="74"/>
      <c r="OX559" s="74"/>
      <c r="OY559" s="74"/>
      <c r="OZ559" s="74"/>
      <c r="PA559" s="74"/>
      <c r="PB559" s="74"/>
      <c r="PC559" s="74"/>
      <c r="PD559" s="74"/>
      <c r="PE559" s="74"/>
      <c r="PF559" s="74"/>
      <c r="PG559" s="74"/>
      <c r="PH559" s="74"/>
      <c r="PI559" s="74"/>
      <c r="PJ559" s="74"/>
      <c r="PK559" s="74"/>
      <c r="PL559" s="74"/>
      <c r="PM559" s="74"/>
      <c r="PN559" s="74"/>
      <c r="PO559" s="74"/>
      <c r="PP559" s="74"/>
      <c r="PQ559" s="74"/>
      <c r="PR559" s="74"/>
      <c r="PS559" s="74"/>
      <c r="PT559" s="74"/>
      <c r="PU559" s="74"/>
      <c r="PV559" s="74"/>
      <c r="PW559" s="74"/>
      <c r="PX559" s="74"/>
      <c r="PY559" s="74"/>
      <c r="PZ559" s="74"/>
      <c r="QA559" s="74"/>
      <c r="QB559" s="74"/>
      <c r="QC559" s="74"/>
      <c r="QD559" s="74"/>
      <c r="QE559" s="74"/>
      <c r="QF559" s="74"/>
      <c r="QG559" s="74"/>
      <c r="QH559" s="74"/>
      <c r="QI559" s="74"/>
      <c r="QJ559" s="74"/>
      <c r="QK559" s="74"/>
      <c r="QL559" s="74"/>
      <c r="QM559" s="74"/>
      <c r="QN559" s="74"/>
      <c r="QO559" s="74"/>
      <c r="QP559" s="74"/>
      <c r="QQ559" s="74"/>
      <c r="QR559" s="74"/>
      <c r="QS559" s="74"/>
      <c r="QT559" s="74"/>
      <c r="QU559" s="74"/>
      <c r="QV559" s="74"/>
      <c r="QW559" s="74"/>
      <c r="QX559" s="74"/>
      <c r="QY559" s="74"/>
      <c r="QZ559" s="74"/>
      <c r="RA559" s="74"/>
      <c r="RB559" s="74"/>
      <c r="RC559" s="74"/>
      <c r="RD559" s="74"/>
      <c r="RE559" s="74"/>
      <c r="RF559" s="74"/>
      <c r="RG559" s="74"/>
      <c r="RH559" s="74"/>
      <c r="RI559" s="74"/>
      <c r="RJ559" s="74"/>
      <c r="RK559" s="74"/>
      <c r="RL559" s="74"/>
      <c r="RM559" s="74"/>
      <c r="RN559" s="74"/>
      <c r="RO559" s="74"/>
      <c r="RP559" s="74"/>
      <c r="RQ559" s="74"/>
      <c r="RR559" s="74"/>
      <c r="RS559" s="74"/>
      <c r="RT559" s="74"/>
      <c r="RU559" s="74"/>
      <c r="RV559" s="74"/>
      <c r="RW559" s="74"/>
      <c r="RX559" s="74"/>
      <c r="RY559" s="74"/>
      <c r="RZ559" s="74"/>
      <c r="SA559" s="74"/>
      <c r="SB559" s="74"/>
      <c r="SC559" s="74"/>
      <c r="SD559" s="74"/>
      <c r="SE559" s="74"/>
      <c r="SF559" s="74"/>
      <c r="SG559" s="74"/>
      <c r="SH559" s="74"/>
      <c r="SI559" s="74"/>
      <c r="SJ559" s="74"/>
      <c r="SK559" s="74"/>
      <c r="SL559" s="74"/>
      <c r="SM559" s="74"/>
      <c r="SN559" s="74"/>
      <c r="SO559" s="74"/>
      <c r="SP559" s="74"/>
      <c r="SQ559" s="74"/>
      <c r="SR559" s="74"/>
      <c r="SS559" s="74"/>
      <c r="ST559" s="74"/>
      <c r="SU559" s="74"/>
      <c r="SV559" s="74"/>
      <c r="SW559" s="74"/>
      <c r="SX559" s="74"/>
      <c r="SY559" s="74"/>
      <c r="SZ559" s="74"/>
      <c r="TA559" s="74"/>
      <c r="TB559" s="74"/>
      <c r="TC559" s="74"/>
      <c r="TD559" s="74"/>
      <c r="TE559" s="74"/>
      <c r="TF559" s="74"/>
      <c r="TG559" s="74"/>
      <c r="TH559" s="74"/>
      <c r="TI559" s="74"/>
      <c r="TJ559" s="74"/>
      <c r="TK559" s="74"/>
      <c r="TL559" s="74"/>
      <c r="TM559" s="74"/>
      <c r="TN559" s="74"/>
      <c r="TO559" s="74"/>
      <c r="TP559" s="74"/>
      <c r="TQ559" s="74"/>
      <c r="TR559" s="74"/>
      <c r="TS559" s="74"/>
      <c r="TT559" s="74"/>
      <c r="TU559" s="74"/>
      <c r="TV559" s="74"/>
      <c r="TW559" s="74"/>
      <c r="TX559" s="74"/>
      <c r="TY559" s="74"/>
      <c r="TZ559" s="74"/>
      <c r="UA559" s="74"/>
      <c r="UB559" s="74"/>
      <c r="UC559" s="74"/>
      <c r="UD559" s="74"/>
      <c r="UE559" s="74"/>
      <c r="UF559" s="74"/>
      <c r="UG559" s="74"/>
      <c r="UH559" s="74"/>
      <c r="UI559" s="74"/>
      <c r="UJ559" s="74"/>
      <c r="UK559" s="74"/>
      <c r="UL559" s="74"/>
      <c r="UM559" s="74"/>
      <c r="UN559" s="74"/>
      <c r="UO559" s="74"/>
      <c r="UP559" s="74"/>
      <c r="UQ559" s="74"/>
      <c r="UR559" s="74"/>
      <c r="US559" s="74"/>
      <c r="UT559" s="74"/>
      <c r="UU559" s="74"/>
      <c r="UV559" s="74"/>
      <c r="UW559" s="74"/>
      <c r="UX559" s="74"/>
      <c r="UY559" s="74"/>
      <c r="UZ559" s="74"/>
      <c r="VA559" s="74"/>
      <c r="VB559" s="74"/>
      <c r="VC559" s="74"/>
      <c r="VD559" s="74"/>
      <c r="VE559" s="74"/>
      <c r="VF559" s="74"/>
      <c r="VG559" s="74"/>
      <c r="VH559" s="74"/>
      <c r="VI559" s="74"/>
      <c r="VJ559" s="74"/>
      <c r="VK559" s="74"/>
      <c r="VL559" s="74"/>
      <c r="VM559" s="74"/>
      <c r="VN559" s="74"/>
      <c r="VO559" s="74"/>
      <c r="VP559" s="74"/>
      <c r="VQ559" s="74"/>
      <c r="VR559" s="74"/>
      <c r="VS559" s="74"/>
      <c r="VT559" s="74"/>
      <c r="VU559" s="74"/>
      <c r="VV559" s="74"/>
      <c r="VW559" s="74"/>
      <c r="VX559" s="74"/>
      <c r="VY559" s="74"/>
      <c r="VZ559" s="74"/>
      <c r="WA559" s="74"/>
      <c r="WB559" s="74"/>
      <c r="WC559" s="74"/>
      <c r="WD559" s="74"/>
      <c r="WE559" s="74"/>
      <c r="WF559" s="74"/>
      <c r="WG559" s="74"/>
      <c r="WH559" s="74"/>
      <c r="WI559" s="74"/>
      <c r="WJ559" s="74"/>
      <c r="WK559" s="74"/>
      <c r="WL559" s="74"/>
      <c r="WM559" s="74"/>
      <c r="WN559" s="74"/>
      <c r="WO559" s="74"/>
      <c r="WP559" s="74"/>
      <c r="WQ559" s="74"/>
      <c r="WR559" s="74"/>
      <c r="WS559" s="74"/>
      <c r="WT559" s="74"/>
      <c r="WU559" s="74"/>
      <c r="WV559" s="74"/>
      <c r="WW559" s="74"/>
      <c r="WX559" s="74"/>
      <c r="WY559" s="74"/>
      <c r="WZ559" s="74"/>
      <c r="XA559" s="74"/>
      <c r="XB559" s="74"/>
      <c r="XC559" s="74"/>
      <c r="XD559" s="74"/>
      <c r="XE559" s="74"/>
      <c r="XF559" s="74"/>
      <c r="XG559" s="74"/>
      <c r="XH559" s="74"/>
      <c r="XI559" s="74"/>
      <c r="XJ559" s="74"/>
      <c r="XK559" s="74"/>
      <c r="XL559" s="74"/>
      <c r="XM559" s="74"/>
      <c r="XN559" s="74"/>
      <c r="XO559" s="74"/>
      <c r="XP559" s="74"/>
      <c r="XQ559" s="74"/>
      <c r="XR559" s="74"/>
      <c r="XS559" s="74"/>
      <c r="XT559" s="74"/>
      <c r="XU559" s="74"/>
      <c r="XV559" s="74"/>
      <c r="XW559" s="74"/>
      <c r="XX559" s="74"/>
      <c r="XY559" s="74"/>
      <c r="XZ559" s="74"/>
      <c r="YA559" s="74"/>
      <c r="YB559" s="74"/>
      <c r="YC559" s="74"/>
      <c r="YD559" s="74"/>
      <c r="YE559" s="74"/>
      <c r="YF559" s="74"/>
      <c r="YG559" s="74"/>
      <c r="YH559" s="74"/>
      <c r="YI559" s="74"/>
      <c r="YJ559" s="74"/>
      <c r="YK559" s="74"/>
      <c r="YL559" s="74"/>
      <c r="YM559" s="74"/>
      <c r="YN559" s="74"/>
      <c r="YO559" s="74"/>
      <c r="YP559" s="74"/>
      <c r="YQ559" s="74"/>
      <c r="YR559" s="74"/>
      <c r="YS559" s="74"/>
      <c r="YT559" s="74"/>
      <c r="YU559" s="74"/>
      <c r="YV559" s="74"/>
      <c r="YW559" s="74"/>
      <c r="YX559" s="74"/>
      <c r="YY559" s="74"/>
      <c r="YZ559" s="74"/>
      <c r="ZA559" s="74"/>
      <c r="ZB559" s="74"/>
      <c r="ZC559" s="74"/>
      <c r="ZD559" s="74"/>
      <c r="ZE559" s="74"/>
      <c r="ZF559" s="74"/>
      <c r="ZG559" s="74"/>
      <c r="ZH559" s="74"/>
      <c r="ZI559" s="74"/>
      <c r="ZJ559" s="74"/>
      <c r="ZK559" s="74"/>
      <c r="ZL559" s="74"/>
      <c r="ZM559" s="74"/>
      <c r="ZN559" s="74"/>
      <c r="ZO559" s="74"/>
      <c r="ZP559" s="74"/>
      <c r="ZQ559" s="74"/>
      <c r="ZR559" s="74"/>
      <c r="ZS559" s="74"/>
      <c r="ZT559" s="74"/>
      <c r="ZU559" s="74"/>
      <c r="ZV559" s="74"/>
      <c r="ZW559" s="74"/>
      <c r="ZX559" s="74"/>
      <c r="ZY559" s="74"/>
      <c r="ZZ559" s="74"/>
      <c r="AAA559" s="74"/>
      <c r="AAB559" s="74"/>
      <c r="AAC559" s="74"/>
      <c r="AAD559" s="74"/>
      <c r="AAE559" s="74"/>
      <c r="AAF559" s="74"/>
      <c r="AAG559" s="74"/>
      <c r="AAH559" s="74"/>
      <c r="AAI559" s="74"/>
      <c r="AAJ559" s="74"/>
      <c r="AAK559" s="74"/>
      <c r="AAL559" s="74"/>
      <c r="AAM559" s="74"/>
      <c r="AAN559" s="74"/>
      <c r="AAO559" s="74"/>
      <c r="AAP559" s="74"/>
      <c r="AAQ559" s="74"/>
      <c r="AAR559" s="74"/>
      <c r="AAS559" s="74"/>
      <c r="AAT559" s="74"/>
      <c r="AAU559" s="74"/>
      <c r="AAV559" s="74"/>
      <c r="AAW559" s="74"/>
      <c r="AAX559" s="74"/>
      <c r="AAY559" s="74"/>
      <c r="AAZ559" s="74"/>
      <c r="ABA559" s="74"/>
      <c r="ABB559" s="74"/>
      <c r="ABC559" s="74"/>
      <c r="ABD559" s="74"/>
      <c r="ABE559" s="74"/>
      <c r="ABF559" s="74"/>
      <c r="ABG559" s="74"/>
      <c r="ABH559" s="74"/>
      <c r="ABI559" s="74"/>
      <c r="ABJ559" s="74"/>
      <c r="ABK559" s="74"/>
      <c r="ABL559" s="74"/>
      <c r="ABM559" s="74"/>
      <c r="ABN559" s="74"/>
      <c r="ABO559" s="74"/>
      <c r="ABP559" s="74"/>
      <c r="ABQ559" s="74"/>
      <c r="ABR559" s="74"/>
      <c r="ABS559" s="74"/>
      <c r="ABT559" s="74"/>
      <c r="ABU559" s="74"/>
      <c r="ABV559" s="74"/>
      <c r="ABW559" s="74"/>
      <c r="ABX559" s="74"/>
      <c r="ABY559" s="74"/>
      <c r="ABZ559" s="74"/>
      <c r="ACA559" s="74"/>
      <c r="ACB559" s="74"/>
      <c r="ACC559" s="74"/>
      <c r="ACD559" s="74"/>
      <c r="ACE559" s="74"/>
      <c r="ACF559" s="74"/>
      <c r="ACG559" s="74"/>
      <c r="ACH559" s="74"/>
      <c r="ACI559" s="74"/>
      <c r="ACJ559" s="74"/>
      <c r="ACK559" s="74"/>
      <c r="ACL559" s="74"/>
      <c r="ACM559" s="74"/>
      <c r="ACN559" s="74"/>
      <c r="ACO559" s="74"/>
      <c r="ACP559" s="74"/>
      <c r="ACQ559" s="74"/>
      <c r="ACR559" s="74"/>
      <c r="ACS559" s="74"/>
      <c r="ACT559" s="74"/>
      <c r="ACU559" s="74"/>
      <c r="ACV559" s="74"/>
      <c r="ACW559" s="74"/>
      <c r="ACX559" s="74"/>
      <c r="ACY559" s="74"/>
      <c r="ACZ559" s="74"/>
      <c r="ADA559" s="74"/>
      <c r="ADB559" s="74"/>
      <c r="ADC559" s="74"/>
      <c r="ADD559" s="74"/>
      <c r="ADE559" s="74"/>
      <c r="ADF559" s="74"/>
      <c r="ADG559" s="74"/>
      <c r="ADH559" s="74"/>
      <c r="ADI559" s="74"/>
      <c r="ADJ559" s="74"/>
      <c r="ADK559" s="74"/>
      <c r="ADL559" s="74"/>
      <c r="ADM559" s="74"/>
      <c r="ADN559" s="74"/>
      <c r="ADO559" s="74"/>
      <c r="ADP559" s="74"/>
      <c r="ADQ559" s="74"/>
      <c r="ADR559" s="74"/>
      <c r="ADS559" s="74"/>
      <c r="ADT559" s="74"/>
      <c r="ADU559" s="74"/>
      <c r="ADV559" s="74"/>
      <c r="ADW559" s="74"/>
      <c r="ADX559" s="74"/>
      <c r="ADY559" s="74"/>
      <c r="ADZ559" s="74"/>
      <c r="AEA559" s="74"/>
      <c r="AEB559" s="74"/>
      <c r="AEC559" s="74"/>
      <c r="AED559" s="74"/>
      <c r="AEE559" s="74"/>
      <c r="AEF559" s="74"/>
      <c r="AEG559" s="74"/>
      <c r="AEH559" s="74"/>
      <c r="AEI559" s="74"/>
      <c r="AEJ559" s="74"/>
      <c r="AEK559" s="74"/>
      <c r="AEL559" s="74"/>
      <c r="AEM559" s="74"/>
      <c r="AEN559" s="74"/>
      <c r="AEO559" s="74"/>
      <c r="AEP559" s="74"/>
      <c r="AEQ559" s="74"/>
      <c r="AER559" s="74"/>
      <c r="AES559" s="74"/>
      <c r="AET559" s="74"/>
      <c r="AEU559" s="74"/>
      <c r="AEV559" s="74"/>
      <c r="AEW559" s="74"/>
      <c r="AEX559" s="74"/>
      <c r="AEY559" s="74"/>
      <c r="AEZ559" s="74"/>
      <c r="AFA559" s="74"/>
      <c r="AFB559" s="74"/>
      <c r="AFC559" s="74"/>
      <c r="AFD559" s="74"/>
      <c r="AFE559" s="74"/>
      <c r="AFF559" s="74"/>
      <c r="AFG559" s="74"/>
      <c r="AFH559" s="74"/>
      <c r="AFI559" s="74"/>
      <c r="AFJ559" s="74"/>
      <c r="AFK559" s="74"/>
      <c r="AFL559" s="74"/>
      <c r="AFM559" s="74"/>
      <c r="AFN559" s="74"/>
      <c r="AFO559" s="74"/>
      <c r="AFP559" s="74"/>
      <c r="AFQ559" s="74"/>
      <c r="AFR559" s="74"/>
      <c r="AFS559" s="74"/>
      <c r="AFT559" s="74"/>
      <c r="AFU559" s="74"/>
      <c r="AFV559" s="74"/>
      <c r="AFW559" s="74"/>
      <c r="AFX559" s="74"/>
      <c r="AFY559" s="74"/>
      <c r="AFZ559" s="74"/>
      <c r="AGA559" s="74"/>
      <c r="AGB559" s="74"/>
      <c r="AGC559" s="74"/>
      <c r="AGD559" s="74"/>
      <c r="AGE559" s="74"/>
      <c r="AGF559" s="74"/>
      <c r="AGG559" s="74"/>
      <c r="AGH559" s="74"/>
      <c r="AGI559" s="74"/>
      <c r="AGJ559" s="74"/>
      <c r="AGK559" s="74"/>
      <c r="AGL559" s="74"/>
      <c r="AGM559" s="74"/>
      <c r="AGN559" s="74"/>
      <c r="AGO559" s="74"/>
      <c r="AGP559" s="74"/>
      <c r="AGQ559" s="74"/>
      <c r="AGR559" s="74"/>
      <c r="AGS559" s="74"/>
      <c r="AGT559" s="74"/>
      <c r="AGU559" s="74"/>
      <c r="AGV559" s="74"/>
      <c r="AGW559" s="74"/>
      <c r="AGX559" s="74"/>
      <c r="AGY559" s="74"/>
      <c r="AGZ559" s="74"/>
      <c r="AHA559" s="74"/>
      <c r="AHB559" s="74"/>
      <c r="AHC559" s="74"/>
      <c r="AHD559" s="74"/>
      <c r="AHE559" s="74"/>
      <c r="AHF559" s="74"/>
      <c r="AHG559" s="74"/>
      <c r="AHH559" s="74"/>
      <c r="AHI559" s="74"/>
      <c r="AHJ559" s="74"/>
      <c r="AHK559" s="74"/>
      <c r="AHL559" s="74"/>
      <c r="AHM559" s="74"/>
      <c r="AHN559" s="74"/>
      <c r="AHO559" s="74"/>
      <c r="AHP559" s="74"/>
      <c r="AHQ559" s="74"/>
      <c r="AHR559" s="74"/>
      <c r="AHS559" s="74"/>
      <c r="AHT559" s="74"/>
      <c r="AHU559" s="74"/>
      <c r="AHV559" s="74"/>
      <c r="AHW559" s="74"/>
      <c r="AHX559" s="74"/>
      <c r="AHY559" s="74"/>
      <c r="AHZ559" s="74"/>
      <c r="AIA559" s="74"/>
      <c r="AIB559" s="74"/>
      <c r="AIC559" s="74"/>
      <c r="AID559" s="74"/>
      <c r="AIE559" s="74"/>
      <c r="AIF559" s="74"/>
      <c r="AIG559" s="74"/>
      <c r="AIH559" s="74"/>
      <c r="AII559" s="74"/>
      <c r="AIJ559" s="74"/>
      <c r="AIK559" s="74"/>
      <c r="AIL559" s="74"/>
      <c r="AIM559" s="74"/>
      <c r="AIN559" s="74"/>
      <c r="AIO559" s="74"/>
      <c r="AIP559" s="74"/>
      <c r="AIQ559" s="74"/>
      <c r="AIR559" s="74"/>
      <c r="AIS559" s="74"/>
      <c r="AIT559" s="74"/>
      <c r="AIU559" s="74"/>
      <c r="AIV559" s="74"/>
      <c r="AIW559" s="74"/>
      <c r="AIX559" s="74"/>
      <c r="AIY559" s="74"/>
      <c r="AIZ559" s="74"/>
      <c r="AJA559" s="74"/>
      <c r="AJB559" s="74"/>
      <c r="AJC559" s="74"/>
      <c r="AJD559" s="74"/>
      <c r="AJE559" s="74"/>
      <c r="AJF559" s="74"/>
      <c r="AJG559" s="74"/>
      <c r="AJH559" s="74"/>
      <c r="AJI559" s="74"/>
      <c r="AJJ559" s="74"/>
      <c r="AJK559" s="74"/>
      <c r="AJL559" s="74"/>
      <c r="AJM559" s="74"/>
      <c r="AJN559" s="74"/>
      <c r="AJO559" s="74"/>
      <c r="AJP559" s="74"/>
      <c r="AJQ559" s="74"/>
      <c r="AJR559" s="74"/>
      <c r="AJS559" s="74"/>
      <c r="AJT559" s="74"/>
      <c r="AJU559" s="74"/>
      <c r="AJV559" s="74"/>
      <c r="AJW559" s="74"/>
      <c r="AJX559" s="74"/>
      <c r="AJY559" s="74"/>
      <c r="AJZ559" s="74"/>
      <c r="AKA559" s="74"/>
      <c r="AKB559" s="74"/>
      <c r="AKC559" s="74"/>
      <c r="AKD559" s="74"/>
      <c r="AKE559" s="74"/>
      <c r="AKF559" s="74"/>
      <c r="AKG559" s="74"/>
      <c r="AKH559" s="74"/>
      <c r="AKI559" s="74"/>
      <c r="AKJ559" s="74"/>
      <c r="AKK559" s="74"/>
      <c r="AKL559" s="74"/>
      <c r="AKM559" s="74"/>
      <c r="AKN559" s="74"/>
      <c r="AKO559" s="74"/>
      <c r="AKP559" s="74"/>
      <c r="AKQ559" s="74"/>
      <c r="AKR559" s="74"/>
      <c r="AKS559" s="74"/>
      <c r="AKT559" s="74"/>
      <c r="AKU559" s="74"/>
      <c r="AKV559" s="74"/>
      <c r="AKW559" s="74"/>
      <c r="AKX559" s="74"/>
      <c r="AKY559" s="74"/>
      <c r="AKZ559" s="74"/>
      <c r="ALA559" s="74"/>
      <c r="ALB559" s="74"/>
      <c r="ALC559" s="74"/>
      <c r="ALD559" s="74"/>
      <c r="ALE559" s="74"/>
      <c r="ALF559" s="74"/>
      <c r="ALG559" s="74"/>
      <c r="ALH559" s="74"/>
      <c r="ALI559" s="74"/>
      <c r="ALJ559" s="74"/>
      <c r="ALK559" s="74"/>
      <c r="ALL559" s="74"/>
      <c r="ALM559" s="74"/>
      <c r="ALN559" s="74"/>
      <c r="ALO559" s="74"/>
      <c r="ALP559" s="74"/>
      <c r="ALQ559" s="74"/>
      <c r="ALR559" s="74"/>
      <c r="ALS559" s="74"/>
      <c r="ALT559" s="74"/>
      <c r="ALU559" s="74"/>
      <c r="ALV559" s="74"/>
      <c r="ALW559" s="74"/>
      <c r="ALX559" s="74"/>
      <c r="ALY559" s="74"/>
      <c r="ALZ559" s="74"/>
      <c r="AMA559" s="74"/>
      <c r="AMB559" s="74"/>
      <c r="AMC559" s="74"/>
      <c r="AMD559" s="74"/>
      <c r="AME559" s="74"/>
      <c r="AMF559" s="74"/>
      <c r="AMG559" s="74"/>
      <c r="AMH559" s="74"/>
      <c r="AMI559" s="74"/>
      <c r="AMJ559" s="74"/>
      <c r="AMK559" s="74"/>
    </row>
    <row r="560" spans="1:1025" customFormat="1" x14ac:dyDescent="0.25">
      <c r="A560" s="40" t="s">
        <v>402</v>
      </c>
      <c r="B560" s="40" t="s">
        <v>25</v>
      </c>
      <c r="C560" s="40" t="s">
        <v>403</v>
      </c>
      <c r="D560" s="40" t="s">
        <v>147</v>
      </c>
      <c r="E560" s="40" t="s">
        <v>147</v>
      </c>
      <c r="F560" s="40" t="s">
        <v>405</v>
      </c>
      <c r="G560" s="48" t="s">
        <v>337</v>
      </c>
      <c r="H560" s="40" t="s">
        <v>26</v>
      </c>
      <c r="I560" s="40" t="s">
        <v>406</v>
      </c>
      <c r="J560" s="40">
        <v>339616816</v>
      </c>
      <c r="K560" s="40" t="s">
        <v>407</v>
      </c>
      <c r="L560" s="40" t="s">
        <v>408</v>
      </c>
      <c r="M560" s="40"/>
      <c r="N560" s="40" t="s">
        <v>409</v>
      </c>
      <c r="O560" s="40" t="s">
        <v>30</v>
      </c>
      <c r="P560" s="40"/>
      <c r="Q560" s="40"/>
      <c r="R560" s="40" t="s">
        <v>31</v>
      </c>
      <c r="S560" s="40" t="s">
        <v>423</v>
      </c>
      <c r="T560" s="40"/>
      <c r="U560" s="59"/>
      <c r="V560" s="59"/>
      <c r="W560" s="59">
        <v>571500</v>
      </c>
      <c r="X560" s="59">
        <v>104000</v>
      </c>
      <c r="Y560" s="40"/>
      <c r="Z560" s="20"/>
      <c r="AA560" s="20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  <c r="DR560" s="74"/>
      <c r="DS560" s="74"/>
      <c r="DT560" s="74"/>
      <c r="DU560" s="74"/>
      <c r="DV560" s="74"/>
      <c r="DW560" s="74"/>
      <c r="DX560" s="74"/>
      <c r="DY560" s="74"/>
      <c r="DZ560" s="74"/>
      <c r="EA560" s="74"/>
      <c r="EB560" s="74"/>
      <c r="EC560" s="74"/>
      <c r="ED560" s="74"/>
      <c r="EE560" s="74"/>
      <c r="EF560" s="74"/>
      <c r="EG560" s="74"/>
      <c r="EH560" s="74"/>
      <c r="EI560" s="74"/>
      <c r="EJ560" s="74"/>
      <c r="EK560" s="74"/>
      <c r="EL560" s="74"/>
      <c r="EM560" s="74"/>
      <c r="EN560" s="74"/>
      <c r="EO560" s="74"/>
      <c r="EP560" s="74"/>
      <c r="EQ560" s="74"/>
      <c r="ER560" s="74"/>
      <c r="ES560" s="74"/>
      <c r="ET560" s="74"/>
      <c r="EU560" s="74"/>
      <c r="EV560" s="74"/>
      <c r="EW560" s="74"/>
      <c r="EX560" s="74"/>
      <c r="EY560" s="74"/>
      <c r="EZ560" s="74"/>
      <c r="FA560" s="74"/>
      <c r="FB560" s="74"/>
      <c r="FC560" s="74"/>
      <c r="FD560" s="74"/>
      <c r="FE560" s="74"/>
      <c r="FF560" s="74"/>
      <c r="FG560" s="74"/>
      <c r="FH560" s="74"/>
      <c r="FI560" s="74"/>
      <c r="FJ560" s="74"/>
      <c r="FK560" s="74"/>
      <c r="FL560" s="74"/>
      <c r="FM560" s="74"/>
      <c r="FN560" s="74"/>
      <c r="FO560" s="74"/>
      <c r="FP560" s="74"/>
      <c r="FQ560" s="74"/>
      <c r="FR560" s="74"/>
      <c r="FS560" s="74"/>
      <c r="FT560" s="74"/>
      <c r="FU560" s="74"/>
      <c r="FV560" s="74"/>
      <c r="FW560" s="74"/>
      <c r="FX560" s="74"/>
      <c r="FY560" s="74"/>
      <c r="FZ560" s="74"/>
      <c r="GA560" s="74"/>
      <c r="GB560" s="74"/>
      <c r="GC560" s="74"/>
      <c r="GD560" s="74"/>
      <c r="GE560" s="74"/>
      <c r="GF560" s="74"/>
      <c r="GG560" s="74"/>
      <c r="GH560" s="74"/>
      <c r="GI560" s="74"/>
      <c r="GJ560" s="74"/>
      <c r="GK560" s="74"/>
      <c r="GL560" s="74"/>
      <c r="GM560" s="74"/>
      <c r="GN560" s="74"/>
      <c r="GO560" s="74"/>
      <c r="GP560" s="74"/>
      <c r="GQ560" s="74"/>
      <c r="GR560" s="74"/>
      <c r="GS560" s="74"/>
      <c r="GT560" s="74"/>
      <c r="GU560" s="74"/>
      <c r="GV560" s="74"/>
      <c r="GW560" s="74"/>
      <c r="GX560" s="74"/>
      <c r="GY560" s="74"/>
      <c r="GZ560" s="74"/>
      <c r="HA560" s="74"/>
      <c r="HB560" s="74"/>
      <c r="HC560" s="74"/>
      <c r="HD560" s="74"/>
      <c r="HE560" s="74"/>
      <c r="HF560" s="74"/>
      <c r="HG560" s="74"/>
      <c r="HH560" s="74"/>
      <c r="HI560" s="74"/>
      <c r="HJ560" s="74"/>
      <c r="HK560" s="74"/>
      <c r="HL560" s="74"/>
      <c r="HM560" s="74"/>
      <c r="HN560" s="74"/>
      <c r="HO560" s="74"/>
      <c r="HP560" s="74"/>
      <c r="HQ560" s="74"/>
      <c r="HR560" s="74"/>
      <c r="HS560" s="74"/>
      <c r="HT560" s="74"/>
      <c r="HU560" s="74"/>
      <c r="HV560" s="74"/>
      <c r="HW560" s="74"/>
      <c r="HX560" s="74"/>
      <c r="HY560" s="74"/>
      <c r="HZ560" s="74"/>
      <c r="IA560" s="74"/>
      <c r="IB560" s="74"/>
      <c r="IC560" s="74"/>
      <c r="ID560" s="74"/>
      <c r="IE560" s="74"/>
      <c r="IF560" s="74"/>
      <c r="IG560" s="74"/>
      <c r="IH560" s="74"/>
      <c r="II560" s="74"/>
      <c r="IJ560" s="74"/>
      <c r="IK560" s="74"/>
      <c r="IL560" s="74"/>
      <c r="IM560" s="74"/>
      <c r="IN560" s="74"/>
      <c r="IO560" s="74"/>
      <c r="IP560" s="74"/>
      <c r="IQ560" s="74"/>
      <c r="IR560" s="74"/>
      <c r="IS560" s="74"/>
      <c r="IT560" s="74"/>
      <c r="IU560" s="74"/>
      <c r="IV560" s="74"/>
      <c r="IW560" s="74"/>
      <c r="IX560" s="74"/>
      <c r="IY560" s="74"/>
      <c r="IZ560" s="74"/>
      <c r="JA560" s="74"/>
      <c r="JB560" s="74"/>
      <c r="JC560" s="74"/>
      <c r="JD560" s="74"/>
      <c r="JE560" s="74"/>
      <c r="JF560" s="74"/>
      <c r="JG560" s="74"/>
      <c r="JH560" s="74"/>
      <c r="JI560" s="74"/>
      <c r="JJ560" s="74"/>
      <c r="JK560" s="74"/>
      <c r="JL560" s="74"/>
      <c r="JM560" s="74"/>
      <c r="JN560" s="74"/>
      <c r="JO560" s="74"/>
      <c r="JP560" s="74"/>
      <c r="JQ560" s="74"/>
      <c r="JR560" s="74"/>
      <c r="JS560" s="74"/>
      <c r="JT560" s="74"/>
      <c r="JU560" s="74"/>
      <c r="JV560" s="74"/>
      <c r="JW560" s="74"/>
      <c r="JX560" s="74"/>
      <c r="JY560" s="74"/>
      <c r="JZ560" s="74"/>
      <c r="KA560" s="74"/>
      <c r="KB560" s="74"/>
      <c r="KC560" s="74"/>
      <c r="KD560" s="74"/>
      <c r="KE560" s="74"/>
      <c r="KF560" s="74"/>
      <c r="KG560" s="74"/>
      <c r="KH560" s="74"/>
      <c r="KI560" s="74"/>
      <c r="KJ560" s="74"/>
      <c r="KK560" s="74"/>
      <c r="KL560" s="74"/>
      <c r="KM560" s="74"/>
      <c r="KN560" s="74"/>
      <c r="KO560" s="74"/>
      <c r="KP560" s="74"/>
      <c r="KQ560" s="74"/>
      <c r="KR560" s="74"/>
      <c r="KS560" s="74"/>
      <c r="KT560" s="74"/>
      <c r="KU560" s="74"/>
      <c r="KV560" s="74"/>
      <c r="KW560" s="74"/>
      <c r="KX560" s="74"/>
      <c r="KY560" s="74"/>
      <c r="KZ560" s="74"/>
      <c r="LA560" s="74"/>
      <c r="LB560" s="74"/>
      <c r="LC560" s="74"/>
      <c r="LD560" s="74"/>
      <c r="LE560" s="74"/>
      <c r="LF560" s="74"/>
      <c r="LG560" s="74"/>
      <c r="LH560" s="74"/>
      <c r="LI560" s="74"/>
      <c r="LJ560" s="74"/>
      <c r="LK560" s="74"/>
      <c r="LL560" s="74"/>
      <c r="LM560" s="74"/>
      <c r="LN560" s="74"/>
      <c r="LO560" s="74"/>
      <c r="LP560" s="74"/>
      <c r="LQ560" s="74"/>
      <c r="LR560" s="74"/>
      <c r="LS560" s="74"/>
      <c r="LT560" s="74"/>
      <c r="LU560" s="74"/>
      <c r="LV560" s="74"/>
      <c r="LW560" s="74"/>
      <c r="LX560" s="74"/>
      <c r="LY560" s="74"/>
      <c r="LZ560" s="74"/>
      <c r="MA560" s="74"/>
      <c r="MB560" s="74"/>
      <c r="MC560" s="74"/>
      <c r="MD560" s="74"/>
      <c r="ME560" s="74"/>
      <c r="MF560" s="74"/>
      <c r="MG560" s="74"/>
      <c r="MH560" s="74"/>
      <c r="MI560" s="74"/>
      <c r="MJ560" s="74"/>
      <c r="MK560" s="74"/>
      <c r="ML560" s="74"/>
      <c r="MM560" s="74"/>
      <c r="MN560" s="74"/>
      <c r="MO560" s="74"/>
      <c r="MP560" s="74"/>
      <c r="MQ560" s="74"/>
      <c r="MR560" s="74"/>
      <c r="MS560" s="74"/>
      <c r="MT560" s="74"/>
      <c r="MU560" s="74"/>
      <c r="MV560" s="74"/>
      <c r="MW560" s="74"/>
      <c r="MX560" s="74"/>
      <c r="MY560" s="74"/>
      <c r="MZ560" s="74"/>
      <c r="NA560" s="74"/>
      <c r="NB560" s="74"/>
      <c r="NC560" s="74"/>
      <c r="ND560" s="74"/>
      <c r="NE560" s="74"/>
      <c r="NF560" s="74"/>
      <c r="NG560" s="74"/>
      <c r="NH560" s="74"/>
      <c r="NI560" s="74"/>
      <c r="NJ560" s="74"/>
      <c r="NK560" s="74"/>
      <c r="NL560" s="74"/>
      <c r="NM560" s="74"/>
      <c r="NN560" s="74"/>
      <c r="NO560" s="74"/>
      <c r="NP560" s="74"/>
      <c r="NQ560" s="74"/>
      <c r="NR560" s="74"/>
      <c r="NS560" s="74"/>
      <c r="NT560" s="74"/>
      <c r="NU560" s="74"/>
      <c r="NV560" s="74"/>
      <c r="NW560" s="74"/>
      <c r="NX560" s="74"/>
      <c r="NY560" s="74"/>
      <c r="NZ560" s="74"/>
      <c r="OA560" s="74"/>
      <c r="OB560" s="74"/>
      <c r="OC560" s="74"/>
      <c r="OD560" s="74"/>
      <c r="OE560" s="74"/>
      <c r="OF560" s="74"/>
      <c r="OG560" s="74"/>
      <c r="OH560" s="74"/>
      <c r="OI560" s="74"/>
      <c r="OJ560" s="74"/>
      <c r="OK560" s="74"/>
      <c r="OL560" s="74"/>
      <c r="OM560" s="74"/>
      <c r="ON560" s="74"/>
      <c r="OO560" s="74"/>
      <c r="OP560" s="74"/>
      <c r="OQ560" s="74"/>
      <c r="OR560" s="74"/>
      <c r="OS560" s="74"/>
      <c r="OT560" s="74"/>
      <c r="OU560" s="74"/>
      <c r="OV560" s="74"/>
      <c r="OW560" s="74"/>
      <c r="OX560" s="74"/>
      <c r="OY560" s="74"/>
      <c r="OZ560" s="74"/>
      <c r="PA560" s="74"/>
      <c r="PB560" s="74"/>
      <c r="PC560" s="74"/>
      <c r="PD560" s="74"/>
      <c r="PE560" s="74"/>
      <c r="PF560" s="74"/>
      <c r="PG560" s="74"/>
      <c r="PH560" s="74"/>
      <c r="PI560" s="74"/>
      <c r="PJ560" s="74"/>
      <c r="PK560" s="74"/>
      <c r="PL560" s="74"/>
      <c r="PM560" s="74"/>
      <c r="PN560" s="74"/>
      <c r="PO560" s="74"/>
      <c r="PP560" s="74"/>
      <c r="PQ560" s="74"/>
      <c r="PR560" s="74"/>
      <c r="PS560" s="74"/>
      <c r="PT560" s="74"/>
      <c r="PU560" s="74"/>
      <c r="PV560" s="74"/>
      <c r="PW560" s="74"/>
      <c r="PX560" s="74"/>
      <c r="PY560" s="74"/>
      <c r="PZ560" s="74"/>
      <c r="QA560" s="74"/>
      <c r="QB560" s="74"/>
      <c r="QC560" s="74"/>
      <c r="QD560" s="74"/>
      <c r="QE560" s="74"/>
      <c r="QF560" s="74"/>
      <c r="QG560" s="74"/>
      <c r="QH560" s="74"/>
      <c r="QI560" s="74"/>
      <c r="QJ560" s="74"/>
      <c r="QK560" s="74"/>
      <c r="QL560" s="74"/>
      <c r="QM560" s="74"/>
      <c r="QN560" s="74"/>
      <c r="QO560" s="74"/>
      <c r="QP560" s="74"/>
      <c r="QQ560" s="74"/>
      <c r="QR560" s="74"/>
      <c r="QS560" s="74"/>
      <c r="QT560" s="74"/>
      <c r="QU560" s="74"/>
      <c r="QV560" s="74"/>
      <c r="QW560" s="74"/>
      <c r="QX560" s="74"/>
      <c r="QY560" s="74"/>
      <c r="QZ560" s="74"/>
      <c r="RA560" s="74"/>
      <c r="RB560" s="74"/>
      <c r="RC560" s="74"/>
      <c r="RD560" s="74"/>
      <c r="RE560" s="74"/>
      <c r="RF560" s="74"/>
      <c r="RG560" s="74"/>
      <c r="RH560" s="74"/>
      <c r="RI560" s="74"/>
      <c r="RJ560" s="74"/>
      <c r="RK560" s="74"/>
      <c r="RL560" s="74"/>
      <c r="RM560" s="74"/>
      <c r="RN560" s="74"/>
      <c r="RO560" s="74"/>
      <c r="RP560" s="74"/>
      <c r="RQ560" s="74"/>
      <c r="RR560" s="74"/>
      <c r="RS560" s="74"/>
      <c r="RT560" s="74"/>
      <c r="RU560" s="74"/>
      <c r="RV560" s="74"/>
      <c r="RW560" s="74"/>
      <c r="RX560" s="74"/>
      <c r="RY560" s="74"/>
      <c r="RZ560" s="74"/>
      <c r="SA560" s="74"/>
      <c r="SB560" s="74"/>
      <c r="SC560" s="74"/>
      <c r="SD560" s="74"/>
      <c r="SE560" s="74"/>
      <c r="SF560" s="74"/>
      <c r="SG560" s="74"/>
      <c r="SH560" s="74"/>
      <c r="SI560" s="74"/>
      <c r="SJ560" s="74"/>
      <c r="SK560" s="74"/>
      <c r="SL560" s="74"/>
      <c r="SM560" s="74"/>
      <c r="SN560" s="74"/>
      <c r="SO560" s="74"/>
      <c r="SP560" s="74"/>
      <c r="SQ560" s="74"/>
      <c r="SR560" s="74"/>
      <c r="SS560" s="74"/>
      <c r="ST560" s="74"/>
      <c r="SU560" s="74"/>
      <c r="SV560" s="74"/>
      <c r="SW560" s="74"/>
      <c r="SX560" s="74"/>
      <c r="SY560" s="74"/>
      <c r="SZ560" s="74"/>
      <c r="TA560" s="74"/>
      <c r="TB560" s="74"/>
      <c r="TC560" s="74"/>
      <c r="TD560" s="74"/>
      <c r="TE560" s="74"/>
      <c r="TF560" s="74"/>
      <c r="TG560" s="74"/>
      <c r="TH560" s="74"/>
      <c r="TI560" s="74"/>
      <c r="TJ560" s="74"/>
      <c r="TK560" s="74"/>
      <c r="TL560" s="74"/>
      <c r="TM560" s="74"/>
      <c r="TN560" s="74"/>
      <c r="TO560" s="74"/>
      <c r="TP560" s="74"/>
      <c r="TQ560" s="74"/>
      <c r="TR560" s="74"/>
      <c r="TS560" s="74"/>
      <c r="TT560" s="74"/>
      <c r="TU560" s="74"/>
      <c r="TV560" s="74"/>
      <c r="TW560" s="74"/>
      <c r="TX560" s="74"/>
      <c r="TY560" s="74"/>
      <c r="TZ560" s="74"/>
      <c r="UA560" s="74"/>
      <c r="UB560" s="74"/>
      <c r="UC560" s="74"/>
      <c r="UD560" s="74"/>
      <c r="UE560" s="74"/>
      <c r="UF560" s="74"/>
      <c r="UG560" s="74"/>
      <c r="UH560" s="74"/>
      <c r="UI560" s="74"/>
      <c r="UJ560" s="74"/>
      <c r="UK560" s="74"/>
      <c r="UL560" s="74"/>
      <c r="UM560" s="74"/>
      <c r="UN560" s="74"/>
      <c r="UO560" s="74"/>
      <c r="UP560" s="74"/>
      <c r="UQ560" s="74"/>
      <c r="UR560" s="74"/>
      <c r="US560" s="74"/>
      <c r="UT560" s="74"/>
      <c r="UU560" s="74"/>
      <c r="UV560" s="74"/>
      <c r="UW560" s="74"/>
      <c r="UX560" s="74"/>
      <c r="UY560" s="74"/>
      <c r="UZ560" s="74"/>
      <c r="VA560" s="74"/>
      <c r="VB560" s="74"/>
      <c r="VC560" s="74"/>
      <c r="VD560" s="74"/>
      <c r="VE560" s="74"/>
      <c r="VF560" s="74"/>
      <c r="VG560" s="74"/>
      <c r="VH560" s="74"/>
      <c r="VI560" s="74"/>
      <c r="VJ560" s="74"/>
      <c r="VK560" s="74"/>
      <c r="VL560" s="74"/>
      <c r="VM560" s="74"/>
      <c r="VN560" s="74"/>
      <c r="VO560" s="74"/>
      <c r="VP560" s="74"/>
      <c r="VQ560" s="74"/>
      <c r="VR560" s="74"/>
      <c r="VS560" s="74"/>
      <c r="VT560" s="74"/>
      <c r="VU560" s="74"/>
      <c r="VV560" s="74"/>
      <c r="VW560" s="74"/>
      <c r="VX560" s="74"/>
      <c r="VY560" s="74"/>
      <c r="VZ560" s="74"/>
      <c r="WA560" s="74"/>
      <c r="WB560" s="74"/>
      <c r="WC560" s="74"/>
      <c r="WD560" s="74"/>
      <c r="WE560" s="74"/>
      <c r="WF560" s="74"/>
      <c r="WG560" s="74"/>
      <c r="WH560" s="74"/>
      <c r="WI560" s="74"/>
      <c r="WJ560" s="74"/>
      <c r="WK560" s="74"/>
      <c r="WL560" s="74"/>
      <c r="WM560" s="74"/>
      <c r="WN560" s="74"/>
      <c r="WO560" s="74"/>
      <c r="WP560" s="74"/>
      <c r="WQ560" s="74"/>
      <c r="WR560" s="74"/>
      <c r="WS560" s="74"/>
      <c r="WT560" s="74"/>
      <c r="WU560" s="74"/>
      <c r="WV560" s="74"/>
      <c r="WW560" s="74"/>
      <c r="WX560" s="74"/>
      <c r="WY560" s="74"/>
      <c r="WZ560" s="74"/>
      <c r="XA560" s="74"/>
      <c r="XB560" s="74"/>
      <c r="XC560" s="74"/>
      <c r="XD560" s="74"/>
      <c r="XE560" s="74"/>
      <c r="XF560" s="74"/>
      <c r="XG560" s="74"/>
      <c r="XH560" s="74"/>
      <c r="XI560" s="74"/>
      <c r="XJ560" s="74"/>
      <c r="XK560" s="74"/>
      <c r="XL560" s="74"/>
      <c r="XM560" s="74"/>
      <c r="XN560" s="74"/>
      <c r="XO560" s="74"/>
      <c r="XP560" s="74"/>
      <c r="XQ560" s="74"/>
      <c r="XR560" s="74"/>
      <c r="XS560" s="74"/>
      <c r="XT560" s="74"/>
      <c r="XU560" s="74"/>
      <c r="XV560" s="74"/>
      <c r="XW560" s="74"/>
      <c r="XX560" s="74"/>
      <c r="XY560" s="74"/>
      <c r="XZ560" s="74"/>
      <c r="YA560" s="74"/>
      <c r="YB560" s="74"/>
      <c r="YC560" s="74"/>
      <c r="YD560" s="74"/>
      <c r="YE560" s="74"/>
      <c r="YF560" s="74"/>
      <c r="YG560" s="74"/>
      <c r="YH560" s="74"/>
      <c r="YI560" s="74"/>
      <c r="YJ560" s="74"/>
      <c r="YK560" s="74"/>
      <c r="YL560" s="74"/>
      <c r="YM560" s="74"/>
      <c r="YN560" s="74"/>
      <c r="YO560" s="74"/>
      <c r="YP560" s="74"/>
      <c r="YQ560" s="74"/>
      <c r="YR560" s="74"/>
      <c r="YS560" s="74"/>
      <c r="YT560" s="74"/>
      <c r="YU560" s="74"/>
      <c r="YV560" s="74"/>
      <c r="YW560" s="74"/>
      <c r="YX560" s="74"/>
      <c r="YY560" s="74"/>
      <c r="YZ560" s="74"/>
      <c r="ZA560" s="74"/>
      <c r="ZB560" s="74"/>
      <c r="ZC560" s="74"/>
      <c r="ZD560" s="74"/>
      <c r="ZE560" s="74"/>
      <c r="ZF560" s="74"/>
      <c r="ZG560" s="74"/>
      <c r="ZH560" s="74"/>
      <c r="ZI560" s="74"/>
      <c r="ZJ560" s="74"/>
      <c r="ZK560" s="74"/>
      <c r="ZL560" s="74"/>
      <c r="ZM560" s="74"/>
      <c r="ZN560" s="74"/>
      <c r="ZO560" s="74"/>
      <c r="ZP560" s="74"/>
      <c r="ZQ560" s="74"/>
      <c r="ZR560" s="74"/>
      <c r="ZS560" s="74"/>
      <c r="ZT560" s="74"/>
      <c r="ZU560" s="74"/>
      <c r="ZV560" s="74"/>
      <c r="ZW560" s="74"/>
      <c r="ZX560" s="74"/>
      <c r="ZY560" s="74"/>
      <c r="ZZ560" s="74"/>
      <c r="AAA560" s="74"/>
      <c r="AAB560" s="74"/>
      <c r="AAC560" s="74"/>
      <c r="AAD560" s="74"/>
      <c r="AAE560" s="74"/>
      <c r="AAF560" s="74"/>
      <c r="AAG560" s="74"/>
      <c r="AAH560" s="74"/>
      <c r="AAI560" s="74"/>
      <c r="AAJ560" s="74"/>
      <c r="AAK560" s="74"/>
      <c r="AAL560" s="74"/>
      <c r="AAM560" s="74"/>
      <c r="AAN560" s="74"/>
      <c r="AAO560" s="74"/>
      <c r="AAP560" s="74"/>
      <c r="AAQ560" s="74"/>
      <c r="AAR560" s="74"/>
      <c r="AAS560" s="74"/>
      <c r="AAT560" s="74"/>
      <c r="AAU560" s="74"/>
      <c r="AAV560" s="74"/>
      <c r="AAW560" s="74"/>
      <c r="AAX560" s="74"/>
      <c r="AAY560" s="74"/>
      <c r="AAZ560" s="74"/>
      <c r="ABA560" s="74"/>
      <c r="ABB560" s="74"/>
      <c r="ABC560" s="74"/>
      <c r="ABD560" s="74"/>
      <c r="ABE560" s="74"/>
      <c r="ABF560" s="74"/>
      <c r="ABG560" s="74"/>
      <c r="ABH560" s="74"/>
      <c r="ABI560" s="74"/>
      <c r="ABJ560" s="74"/>
      <c r="ABK560" s="74"/>
      <c r="ABL560" s="74"/>
      <c r="ABM560" s="74"/>
      <c r="ABN560" s="74"/>
      <c r="ABO560" s="74"/>
      <c r="ABP560" s="74"/>
      <c r="ABQ560" s="74"/>
      <c r="ABR560" s="74"/>
      <c r="ABS560" s="74"/>
      <c r="ABT560" s="74"/>
      <c r="ABU560" s="74"/>
      <c r="ABV560" s="74"/>
      <c r="ABW560" s="74"/>
      <c r="ABX560" s="74"/>
      <c r="ABY560" s="74"/>
      <c r="ABZ560" s="74"/>
      <c r="ACA560" s="74"/>
      <c r="ACB560" s="74"/>
      <c r="ACC560" s="74"/>
      <c r="ACD560" s="74"/>
      <c r="ACE560" s="74"/>
      <c r="ACF560" s="74"/>
      <c r="ACG560" s="74"/>
      <c r="ACH560" s="74"/>
      <c r="ACI560" s="74"/>
      <c r="ACJ560" s="74"/>
      <c r="ACK560" s="74"/>
      <c r="ACL560" s="74"/>
      <c r="ACM560" s="74"/>
      <c r="ACN560" s="74"/>
      <c r="ACO560" s="74"/>
      <c r="ACP560" s="74"/>
      <c r="ACQ560" s="74"/>
      <c r="ACR560" s="74"/>
      <c r="ACS560" s="74"/>
      <c r="ACT560" s="74"/>
      <c r="ACU560" s="74"/>
      <c r="ACV560" s="74"/>
      <c r="ACW560" s="74"/>
      <c r="ACX560" s="74"/>
      <c r="ACY560" s="74"/>
      <c r="ACZ560" s="74"/>
      <c r="ADA560" s="74"/>
      <c r="ADB560" s="74"/>
      <c r="ADC560" s="74"/>
      <c r="ADD560" s="74"/>
      <c r="ADE560" s="74"/>
      <c r="ADF560" s="74"/>
      <c r="ADG560" s="74"/>
      <c r="ADH560" s="74"/>
      <c r="ADI560" s="74"/>
      <c r="ADJ560" s="74"/>
      <c r="ADK560" s="74"/>
      <c r="ADL560" s="74"/>
      <c r="ADM560" s="74"/>
      <c r="ADN560" s="74"/>
      <c r="ADO560" s="74"/>
      <c r="ADP560" s="74"/>
      <c r="ADQ560" s="74"/>
      <c r="ADR560" s="74"/>
      <c r="ADS560" s="74"/>
      <c r="ADT560" s="74"/>
      <c r="ADU560" s="74"/>
      <c r="ADV560" s="74"/>
      <c r="ADW560" s="74"/>
      <c r="ADX560" s="74"/>
      <c r="ADY560" s="74"/>
      <c r="ADZ560" s="74"/>
      <c r="AEA560" s="74"/>
      <c r="AEB560" s="74"/>
      <c r="AEC560" s="74"/>
      <c r="AED560" s="74"/>
      <c r="AEE560" s="74"/>
      <c r="AEF560" s="74"/>
      <c r="AEG560" s="74"/>
      <c r="AEH560" s="74"/>
      <c r="AEI560" s="74"/>
      <c r="AEJ560" s="74"/>
      <c r="AEK560" s="74"/>
      <c r="AEL560" s="74"/>
      <c r="AEM560" s="74"/>
      <c r="AEN560" s="74"/>
      <c r="AEO560" s="74"/>
      <c r="AEP560" s="74"/>
      <c r="AEQ560" s="74"/>
      <c r="AER560" s="74"/>
      <c r="AES560" s="74"/>
      <c r="AET560" s="74"/>
      <c r="AEU560" s="74"/>
      <c r="AEV560" s="74"/>
      <c r="AEW560" s="74"/>
      <c r="AEX560" s="74"/>
      <c r="AEY560" s="74"/>
      <c r="AEZ560" s="74"/>
      <c r="AFA560" s="74"/>
      <c r="AFB560" s="74"/>
      <c r="AFC560" s="74"/>
      <c r="AFD560" s="74"/>
      <c r="AFE560" s="74"/>
      <c r="AFF560" s="74"/>
      <c r="AFG560" s="74"/>
      <c r="AFH560" s="74"/>
      <c r="AFI560" s="74"/>
      <c r="AFJ560" s="74"/>
      <c r="AFK560" s="74"/>
      <c r="AFL560" s="74"/>
      <c r="AFM560" s="74"/>
      <c r="AFN560" s="74"/>
      <c r="AFO560" s="74"/>
      <c r="AFP560" s="74"/>
      <c r="AFQ560" s="74"/>
      <c r="AFR560" s="74"/>
      <c r="AFS560" s="74"/>
      <c r="AFT560" s="74"/>
      <c r="AFU560" s="74"/>
      <c r="AFV560" s="74"/>
      <c r="AFW560" s="74"/>
      <c r="AFX560" s="74"/>
      <c r="AFY560" s="74"/>
      <c r="AFZ560" s="74"/>
      <c r="AGA560" s="74"/>
      <c r="AGB560" s="74"/>
      <c r="AGC560" s="74"/>
      <c r="AGD560" s="74"/>
      <c r="AGE560" s="74"/>
      <c r="AGF560" s="74"/>
      <c r="AGG560" s="74"/>
      <c r="AGH560" s="74"/>
      <c r="AGI560" s="74"/>
      <c r="AGJ560" s="74"/>
      <c r="AGK560" s="74"/>
      <c r="AGL560" s="74"/>
      <c r="AGM560" s="74"/>
      <c r="AGN560" s="74"/>
      <c r="AGO560" s="74"/>
      <c r="AGP560" s="74"/>
      <c r="AGQ560" s="74"/>
      <c r="AGR560" s="74"/>
      <c r="AGS560" s="74"/>
      <c r="AGT560" s="74"/>
      <c r="AGU560" s="74"/>
      <c r="AGV560" s="74"/>
      <c r="AGW560" s="74"/>
      <c r="AGX560" s="74"/>
      <c r="AGY560" s="74"/>
      <c r="AGZ560" s="74"/>
      <c r="AHA560" s="74"/>
      <c r="AHB560" s="74"/>
      <c r="AHC560" s="74"/>
      <c r="AHD560" s="74"/>
      <c r="AHE560" s="74"/>
      <c r="AHF560" s="74"/>
      <c r="AHG560" s="74"/>
      <c r="AHH560" s="74"/>
      <c r="AHI560" s="74"/>
      <c r="AHJ560" s="74"/>
      <c r="AHK560" s="74"/>
      <c r="AHL560" s="74"/>
      <c r="AHM560" s="74"/>
      <c r="AHN560" s="74"/>
      <c r="AHO560" s="74"/>
      <c r="AHP560" s="74"/>
      <c r="AHQ560" s="74"/>
      <c r="AHR560" s="74"/>
      <c r="AHS560" s="74"/>
      <c r="AHT560" s="74"/>
      <c r="AHU560" s="74"/>
      <c r="AHV560" s="74"/>
      <c r="AHW560" s="74"/>
      <c r="AHX560" s="74"/>
      <c r="AHY560" s="74"/>
      <c r="AHZ560" s="74"/>
      <c r="AIA560" s="74"/>
      <c r="AIB560" s="74"/>
      <c r="AIC560" s="74"/>
      <c r="AID560" s="74"/>
      <c r="AIE560" s="74"/>
      <c r="AIF560" s="74"/>
      <c r="AIG560" s="74"/>
      <c r="AIH560" s="74"/>
      <c r="AII560" s="74"/>
      <c r="AIJ560" s="74"/>
      <c r="AIK560" s="74"/>
      <c r="AIL560" s="74"/>
      <c r="AIM560" s="74"/>
      <c r="AIN560" s="74"/>
      <c r="AIO560" s="74"/>
      <c r="AIP560" s="74"/>
      <c r="AIQ560" s="74"/>
      <c r="AIR560" s="74"/>
      <c r="AIS560" s="74"/>
      <c r="AIT560" s="74"/>
      <c r="AIU560" s="74"/>
      <c r="AIV560" s="74"/>
      <c r="AIW560" s="74"/>
      <c r="AIX560" s="74"/>
      <c r="AIY560" s="74"/>
      <c r="AIZ560" s="74"/>
      <c r="AJA560" s="74"/>
      <c r="AJB560" s="74"/>
      <c r="AJC560" s="74"/>
      <c r="AJD560" s="74"/>
      <c r="AJE560" s="74"/>
      <c r="AJF560" s="74"/>
      <c r="AJG560" s="74"/>
      <c r="AJH560" s="74"/>
      <c r="AJI560" s="74"/>
      <c r="AJJ560" s="74"/>
      <c r="AJK560" s="74"/>
      <c r="AJL560" s="74"/>
      <c r="AJM560" s="74"/>
      <c r="AJN560" s="74"/>
      <c r="AJO560" s="74"/>
      <c r="AJP560" s="74"/>
      <c r="AJQ560" s="74"/>
      <c r="AJR560" s="74"/>
      <c r="AJS560" s="74"/>
      <c r="AJT560" s="74"/>
      <c r="AJU560" s="74"/>
      <c r="AJV560" s="74"/>
      <c r="AJW560" s="74"/>
      <c r="AJX560" s="74"/>
      <c r="AJY560" s="74"/>
      <c r="AJZ560" s="74"/>
      <c r="AKA560" s="74"/>
      <c r="AKB560" s="74"/>
      <c r="AKC560" s="74"/>
      <c r="AKD560" s="74"/>
      <c r="AKE560" s="74"/>
      <c r="AKF560" s="74"/>
      <c r="AKG560" s="74"/>
      <c r="AKH560" s="74"/>
      <c r="AKI560" s="74"/>
      <c r="AKJ560" s="74"/>
      <c r="AKK560" s="74"/>
      <c r="AKL560" s="74"/>
      <c r="AKM560" s="74"/>
      <c r="AKN560" s="74"/>
      <c r="AKO560" s="74"/>
      <c r="AKP560" s="74"/>
      <c r="AKQ560" s="74"/>
      <c r="AKR560" s="74"/>
      <c r="AKS560" s="74"/>
      <c r="AKT560" s="74"/>
      <c r="AKU560" s="74"/>
      <c r="AKV560" s="74"/>
      <c r="AKW560" s="74"/>
      <c r="AKX560" s="74"/>
      <c r="AKY560" s="74"/>
      <c r="AKZ560" s="74"/>
      <c r="ALA560" s="74"/>
      <c r="ALB560" s="74"/>
      <c r="ALC560" s="74"/>
      <c r="ALD560" s="74"/>
      <c r="ALE560" s="74"/>
      <c r="ALF560" s="74"/>
      <c r="ALG560" s="74"/>
      <c r="ALH560" s="74"/>
      <c r="ALI560" s="74"/>
      <c r="ALJ560" s="74"/>
      <c r="ALK560" s="74"/>
      <c r="ALL560" s="74"/>
      <c r="ALM560" s="74"/>
      <c r="ALN560" s="74"/>
      <c r="ALO560" s="74"/>
      <c r="ALP560" s="74"/>
      <c r="ALQ560" s="74"/>
      <c r="ALR560" s="74"/>
      <c r="ALS560" s="74"/>
      <c r="ALT560" s="74"/>
      <c r="ALU560" s="74"/>
      <c r="ALV560" s="74"/>
      <c r="ALW560" s="74"/>
      <c r="ALX560" s="74"/>
      <c r="ALY560" s="74"/>
      <c r="ALZ560" s="74"/>
      <c r="AMA560" s="74"/>
      <c r="AMB560" s="74"/>
      <c r="AMC560" s="74"/>
      <c r="AMD560" s="74"/>
      <c r="AME560" s="74"/>
      <c r="AMF560" s="74"/>
      <c r="AMG560" s="74"/>
      <c r="AMH560" s="74"/>
      <c r="AMI560" s="74"/>
      <c r="AMJ560" s="74"/>
      <c r="AMK560" s="74"/>
    </row>
    <row r="561" spans="1:1025" customFormat="1" x14ac:dyDescent="0.25">
      <c r="A561" s="40" t="s">
        <v>402</v>
      </c>
      <c r="B561" s="40" t="s">
        <v>25</v>
      </c>
      <c r="C561" s="40" t="s">
        <v>403</v>
      </c>
      <c r="D561" s="40" t="s">
        <v>147</v>
      </c>
      <c r="E561" s="40" t="s">
        <v>147</v>
      </c>
      <c r="F561" s="40" t="s">
        <v>405</v>
      </c>
      <c r="G561" s="48" t="s">
        <v>337</v>
      </c>
      <c r="H561" s="40" t="s">
        <v>26</v>
      </c>
      <c r="I561" s="40" t="s">
        <v>406</v>
      </c>
      <c r="J561" s="40">
        <v>339616816</v>
      </c>
      <c r="K561" s="40" t="s">
        <v>407</v>
      </c>
      <c r="L561" s="40" t="s">
        <v>408</v>
      </c>
      <c r="M561" s="40"/>
      <c r="N561" s="40" t="s">
        <v>409</v>
      </c>
      <c r="O561" s="40" t="s">
        <v>30</v>
      </c>
      <c r="P561" s="40"/>
      <c r="Q561" s="40"/>
      <c r="R561" s="40" t="s">
        <v>31</v>
      </c>
      <c r="S561" s="40" t="s">
        <v>424</v>
      </c>
      <c r="T561" s="40"/>
      <c r="U561" s="59"/>
      <c r="V561" s="59"/>
      <c r="W561" s="59"/>
      <c r="X561" s="59">
        <v>163000</v>
      </c>
      <c r="Y561" s="40"/>
      <c r="Z561" s="20"/>
      <c r="AA561" s="20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  <c r="DR561" s="74"/>
      <c r="DS561" s="74"/>
      <c r="DT561" s="74"/>
      <c r="DU561" s="74"/>
      <c r="DV561" s="74"/>
      <c r="DW561" s="74"/>
      <c r="DX561" s="74"/>
      <c r="DY561" s="74"/>
      <c r="DZ561" s="74"/>
      <c r="EA561" s="74"/>
      <c r="EB561" s="74"/>
      <c r="EC561" s="74"/>
      <c r="ED561" s="74"/>
      <c r="EE561" s="74"/>
      <c r="EF561" s="74"/>
      <c r="EG561" s="74"/>
      <c r="EH561" s="74"/>
      <c r="EI561" s="74"/>
      <c r="EJ561" s="74"/>
      <c r="EK561" s="74"/>
      <c r="EL561" s="74"/>
      <c r="EM561" s="74"/>
      <c r="EN561" s="74"/>
      <c r="EO561" s="74"/>
      <c r="EP561" s="74"/>
      <c r="EQ561" s="74"/>
      <c r="ER561" s="74"/>
      <c r="ES561" s="74"/>
      <c r="ET561" s="74"/>
      <c r="EU561" s="74"/>
      <c r="EV561" s="74"/>
      <c r="EW561" s="74"/>
      <c r="EX561" s="74"/>
      <c r="EY561" s="74"/>
      <c r="EZ561" s="74"/>
      <c r="FA561" s="74"/>
      <c r="FB561" s="74"/>
      <c r="FC561" s="74"/>
      <c r="FD561" s="74"/>
      <c r="FE561" s="74"/>
      <c r="FF561" s="74"/>
      <c r="FG561" s="74"/>
      <c r="FH561" s="74"/>
      <c r="FI561" s="74"/>
      <c r="FJ561" s="74"/>
      <c r="FK561" s="74"/>
      <c r="FL561" s="74"/>
      <c r="FM561" s="74"/>
      <c r="FN561" s="74"/>
      <c r="FO561" s="74"/>
      <c r="FP561" s="74"/>
      <c r="FQ561" s="74"/>
      <c r="FR561" s="74"/>
      <c r="FS561" s="74"/>
      <c r="FT561" s="74"/>
      <c r="FU561" s="74"/>
      <c r="FV561" s="74"/>
      <c r="FW561" s="74"/>
      <c r="FX561" s="74"/>
      <c r="FY561" s="74"/>
      <c r="FZ561" s="74"/>
      <c r="GA561" s="74"/>
      <c r="GB561" s="74"/>
      <c r="GC561" s="74"/>
      <c r="GD561" s="74"/>
      <c r="GE561" s="74"/>
      <c r="GF561" s="74"/>
      <c r="GG561" s="74"/>
      <c r="GH561" s="74"/>
      <c r="GI561" s="74"/>
      <c r="GJ561" s="74"/>
      <c r="GK561" s="74"/>
      <c r="GL561" s="74"/>
      <c r="GM561" s="74"/>
      <c r="GN561" s="74"/>
      <c r="GO561" s="74"/>
      <c r="GP561" s="74"/>
      <c r="GQ561" s="74"/>
      <c r="GR561" s="74"/>
      <c r="GS561" s="74"/>
      <c r="GT561" s="74"/>
      <c r="GU561" s="74"/>
      <c r="GV561" s="74"/>
      <c r="GW561" s="74"/>
      <c r="GX561" s="74"/>
      <c r="GY561" s="74"/>
      <c r="GZ561" s="74"/>
      <c r="HA561" s="74"/>
      <c r="HB561" s="74"/>
      <c r="HC561" s="74"/>
      <c r="HD561" s="74"/>
      <c r="HE561" s="74"/>
      <c r="HF561" s="74"/>
      <c r="HG561" s="74"/>
      <c r="HH561" s="74"/>
      <c r="HI561" s="74"/>
      <c r="HJ561" s="74"/>
      <c r="HK561" s="74"/>
      <c r="HL561" s="74"/>
      <c r="HM561" s="74"/>
      <c r="HN561" s="74"/>
      <c r="HO561" s="74"/>
      <c r="HP561" s="74"/>
      <c r="HQ561" s="74"/>
      <c r="HR561" s="74"/>
      <c r="HS561" s="74"/>
      <c r="HT561" s="74"/>
      <c r="HU561" s="74"/>
      <c r="HV561" s="74"/>
      <c r="HW561" s="74"/>
      <c r="HX561" s="74"/>
      <c r="HY561" s="74"/>
      <c r="HZ561" s="74"/>
      <c r="IA561" s="74"/>
      <c r="IB561" s="74"/>
      <c r="IC561" s="74"/>
      <c r="ID561" s="74"/>
      <c r="IE561" s="74"/>
      <c r="IF561" s="74"/>
      <c r="IG561" s="74"/>
      <c r="IH561" s="74"/>
      <c r="II561" s="74"/>
      <c r="IJ561" s="74"/>
      <c r="IK561" s="74"/>
      <c r="IL561" s="74"/>
      <c r="IM561" s="74"/>
      <c r="IN561" s="74"/>
      <c r="IO561" s="74"/>
      <c r="IP561" s="74"/>
      <c r="IQ561" s="74"/>
      <c r="IR561" s="74"/>
      <c r="IS561" s="74"/>
      <c r="IT561" s="74"/>
      <c r="IU561" s="74"/>
      <c r="IV561" s="74"/>
      <c r="IW561" s="74"/>
      <c r="IX561" s="74"/>
      <c r="IY561" s="74"/>
      <c r="IZ561" s="74"/>
      <c r="JA561" s="74"/>
      <c r="JB561" s="74"/>
      <c r="JC561" s="74"/>
      <c r="JD561" s="74"/>
      <c r="JE561" s="74"/>
      <c r="JF561" s="74"/>
      <c r="JG561" s="74"/>
      <c r="JH561" s="74"/>
      <c r="JI561" s="74"/>
      <c r="JJ561" s="74"/>
      <c r="JK561" s="74"/>
      <c r="JL561" s="74"/>
      <c r="JM561" s="74"/>
      <c r="JN561" s="74"/>
      <c r="JO561" s="74"/>
      <c r="JP561" s="74"/>
      <c r="JQ561" s="74"/>
      <c r="JR561" s="74"/>
      <c r="JS561" s="74"/>
      <c r="JT561" s="74"/>
      <c r="JU561" s="74"/>
      <c r="JV561" s="74"/>
      <c r="JW561" s="74"/>
      <c r="JX561" s="74"/>
      <c r="JY561" s="74"/>
      <c r="JZ561" s="74"/>
      <c r="KA561" s="74"/>
      <c r="KB561" s="74"/>
      <c r="KC561" s="74"/>
      <c r="KD561" s="74"/>
      <c r="KE561" s="74"/>
      <c r="KF561" s="74"/>
      <c r="KG561" s="74"/>
      <c r="KH561" s="74"/>
      <c r="KI561" s="74"/>
      <c r="KJ561" s="74"/>
      <c r="KK561" s="74"/>
      <c r="KL561" s="74"/>
      <c r="KM561" s="74"/>
      <c r="KN561" s="74"/>
      <c r="KO561" s="74"/>
      <c r="KP561" s="74"/>
      <c r="KQ561" s="74"/>
      <c r="KR561" s="74"/>
      <c r="KS561" s="74"/>
      <c r="KT561" s="74"/>
      <c r="KU561" s="74"/>
      <c r="KV561" s="74"/>
      <c r="KW561" s="74"/>
      <c r="KX561" s="74"/>
      <c r="KY561" s="74"/>
      <c r="KZ561" s="74"/>
      <c r="LA561" s="74"/>
      <c r="LB561" s="74"/>
      <c r="LC561" s="74"/>
      <c r="LD561" s="74"/>
      <c r="LE561" s="74"/>
      <c r="LF561" s="74"/>
      <c r="LG561" s="74"/>
      <c r="LH561" s="74"/>
      <c r="LI561" s="74"/>
      <c r="LJ561" s="74"/>
      <c r="LK561" s="74"/>
      <c r="LL561" s="74"/>
      <c r="LM561" s="74"/>
      <c r="LN561" s="74"/>
      <c r="LO561" s="74"/>
      <c r="LP561" s="74"/>
      <c r="LQ561" s="74"/>
      <c r="LR561" s="74"/>
      <c r="LS561" s="74"/>
      <c r="LT561" s="74"/>
      <c r="LU561" s="74"/>
      <c r="LV561" s="74"/>
      <c r="LW561" s="74"/>
      <c r="LX561" s="74"/>
      <c r="LY561" s="74"/>
      <c r="LZ561" s="74"/>
      <c r="MA561" s="74"/>
      <c r="MB561" s="74"/>
      <c r="MC561" s="74"/>
      <c r="MD561" s="74"/>
      <c r="ME561" s="74"/>
      <c r="MF561" s="74"/>
      <c r="MG561" s="74"/>
      <c r="MH561" s="74"/>
      <c r="MI561" s="74"/>
      <c r="MJ561" s="74"/>
      <c r="MK561" s="74"/>
      <c r="ML561" s="74"/>
      <c r="MM561" s="74"/>
      <c r="MN561" s="74"/>
      <c r="MO561" s="74"/>
      <c r="MP561" s="74"/>
      <c r="MQ561" s="74"/>
      <c r="MR561" s="74"/>
      <c r="MS561" s="74"/>
      <c r="MT561" s="74"/>
      <c r="MU561" s="74"/>
      <c r="MV561" s="74"/>
      <c r="MW561" s="74"/>
      <c r="MX561" s="74"/>
      <c r="MY561" s="74"/>
      <c r="MZ561" s="74"/>
      <c r="NA561" s="74"/>
      <c r="NB561" s="74"/>
      <c r="NC561" s="74"/>
      <c r="ND561" s="74"/>
      <c r="NE561" s="74"/>
      <c r="NF561" s="74"/>
      <c r="NG561" s="74"/>
      <c r="NH561" s="74"/>
      <c r="NI561" s="74"/>
      <c r="NJ561" s="74"/>
      <c r="NK561" s="74"/>
      <c r="NL561" s="74"/>
      <c r="NM561" s="74"/>
      <c r="NN561" s="74"/>
      <c r="NO561" s="74"/>
      <c r="NP561" s="74"/>
      <c r="NQ561" s="74"/>
      <c r="NR561" s="74"/>
      <c r="NS561" s="74"/>
      <c r="NT561" s="74"/>
      <c r="NU561" s="74"/>
      <c r="NV561" s="74"/>
      <c r="NW561" s="74"/>
      <c r="NX561" s="74"/>
      <c r="NY561" s="74"/>
      <c r="NZ561" s="74"/>
      <c r="OA561" s="74"/>
      <c r="OB561" s="74"/>
      <c r="OC561" s="74"/>
      <c r="OD561" s="74"/>
      <c r="OE561" s="74"/>
      <c r="OF561" s="74"/>
      <c r="OG561" s="74"/>
      <c r="OH561" s="74"/>
      <c r="OI561" s="74"/>
      <c r="OJ561" s="74"/>
      <c r="OK561" s="74"/>
      <c r="OL561" s="74"/>
      <c r="OM561" s="74"/>
      <c r="ON561" s="74"/>
      <c r="OO561" s="74"/>
      <c r="OP561" s="74"/>
      <c r="OQ561" s="74"/>
      <c r="OR561" s="74"/>
      <c r="OS561" s="74"/>
      <c r="OT561" s="74"/>
      <c r="OU561" s="74"/>
      <c r="OV561" s="74"/>
      <c r="OW561" s="74"/>
      <c r="OX561" s="74"/>
      <c r="OY561" s="74"/>
      <c r="OZ561" s="74"/>
      <c r="PA561" s="74"/>
      <c r="PB561" s="74"/>
      <c r="PC561" s="74"/>
      <c r="PD561" s="74"/>
      <c r="PE561" s="74"/>
      <c r="PF561" s="74"/>
      <c r="PG561" s="74"/>
      <c r="PH561" s="74"/>
      <c r="PI561" s="74"/>
      <c r="PJ561" s="74"/>
      <c r="PK561" s="74"/>
      <c r="PL561" s="74"/>
      <c r="PM561" s="74"/>
      <c r="PN561" s="74"/>
      <c r="PO561" s="74"/>
      <c r="PP561" s="74"/>
      <c r="PQ561" s="74"/>
      <c r="PR561" s="74"/>
      <c r="PS561" s="74"/>
      <c r="PT561" s="74"/>
      <c r="PU561" s="74"/>
      <c r="PV561" s="74"/>
      <c r="PW561" s="74"/>
      <c r="PX561" s="74"/>
      <c r="PY561" s="74"/>
      <c r="PZ561" s="74"/>
      <c r="QA561" s="74"/>
      <c r="QB561" s="74"/>
      <c r="QC561" s="74"/>
      <c r="QD561" s="74"/>
      <c r="QE561" s="74"/>
      <c r="QF561" s="74"/>
      <c r="QG561" s="74"/>
      <c r="QH561" s="74"/>
      <c r="QI561" s="74"/>
      <c r="QJ561" s="74"/>
      <c r="QK561" s="74"/>
      <c r="QL561" s="74"/>
      <c r="QM561" s="74"/>
      <c r="QN561" s="74"/>
      <c r="QO561" s="74"/>
      <c r="QP561" s="74"/>
      <c r="QQ561" s="74"/>
      <c r="QR561" s="74"/>
      <c r="QS561" s="74"/>
      <c r="QT561" s="74"/>
      <c r="QU561" s="74"/>
      <c r="QV561" s="74"/>
      <c r="QW561" s="74"/>
      <c r="QX561" s="74"/>
      <c r="QY561" s="74"/>
      <c r="QZ561" s="74"/>
      <c r="RA561" s="74"/>
      <c r="RB561" s="74"/>
      <c r="RC561" s="74"/>
      <c r="RD561" s="74"/>
      <c r="RE561" s="74"/>
      <c r="RF561" s="74"/>
      <c r="RG561" s="74"/>
      <c r="RH561" s="74"/>
      <c r="RI561" s="74"/>
      <c r="RJ561" s="74"/>
      <c r="RK561" s="74"/>
      <c r="RL561" s="74"/>
      <c r="RM561" s="74"/>
      <c r="RN561" s="74"/>
      <c r="RO561" s="74"/>
      <c r="RP561" s="74"/>
      <c r="RQ561" s="74"/>
      <c r="RR561" s="74"/>
      <c r="RS561" s="74"/>
      <c r="RT561" s="74"/>
      <c r="RU561" s="74"/>
      <c r="RV561" s="74"/>
      <c r="RW561" s="74"/>
      <c r="RX561" s="74"/>
      <c r="RY561" s="74"/>
      <c r="RZ561" s="74"/>
      <c r="SA561" s="74"/>
      <c r="SB561" s="74"/>
      <c r="SC561" s="74"/>
      <c r="SD561" s="74"/>
      <c r="SE561" s="74"/>
      <c r="SF561" s="74"/>
      <c r="SG561" s="74"/>
      <c r="SH561" s="74"/>
      <c r="SI561" s="74"/>
      <c r="SJ561" s="74"/>
      <c r="SK561" s="74"/>
      <c r="SL561" s="74"/>
      <c r="SM561" s="74"/>
      <c r="SN561" s="74"/>
      <c r="SO561" s="74"/>
      <c r="SP561" s="74"/>
      <c r="SQ561" s="74"/>
      <c r="SR561" s="74"/>
      <c r="SS561" s="74"/>
      <c r="ST561" s="74"/>
      <c r="SU561" s="74"/>
      <c r="SV561" s="74"/>
      <c r="SW561" s="74"/>
      <c r="SX561" s="74"/>
      <c r="SY561" s="74"/>
      <c r="SZ561" s="74"/>
      <c r="TA561" s="74"/>
      <c r="TB561" s="74"/>
      <c r="TC561" s="74"/>
      <c r="TD561" s="74"/>
      <c r="TE561" s="74"/>
      <c r="TF561" s="74"/>
      <c r="TG561" s="74"/>
      <c r="TH561" s="74"/>
      <c r="TI561" s="74"/>
      <c r="TJ561" s="74"/>
      <c r="TK561" s="74"/>
      <c r="TL561" s="74"/>
      <c r="TM561" s="74"/>
      <c r="TN561" s="74"/>
      <c r="TO561" s="74"/>
      <c r="TP561" s="74"/>
      <c r="TQ561" s="74"/>
      <c r="TR561" s="74"/>
      <c r="TS561" s="74"/>
      <c r="TT561" s="74"/>
      <c r="TU561" s="74"/>
      <c r="TV561" s="74"/>
      <c r="TW561" s="74"/>
      <c r="TX561" s="74"/>
      <c r="TY561" s="74"/>
      <c r="TZ561" s="74"/>
      <c r="UA561" s="74"/>
      <c r="UB561" s="74"/>
      <c r="UC561" s="74"/>
      <c r="UD561" s="74"/>
      <c r="UE561" s="74"/>
      <c r="UF561" s="74"/>
      <c r="UG561" s="74"/>
      <c r="UH561" s="74"/>
      <c r="UI561" s="74"/>
      <c r="UJ561" s="74"/>
      <c r="UK561" s="74"/>
      <c r="UL561" s="74"/>
      <c r="UM561" s="74"/>
      <c r="UN561" s="74"/>
      <c r="UO561" s="74"/>
      <c r="UP561" s="74"/>
      <c r="UQ561" s="74"/>
      <c r="UR561" s="74"/>
      <c r="US561" s="74"/>
      <c r="UT561" s="74"/>
      <c r="UU561" s="74"/>
      <c r="UV561" s="74"/>
      <c r="UW561" s="74"/>
      <c r="UX561" s="74"/>
      <c r="UY561" s="74"/>
      <c r="UZ561" s="74"/>
      <c r="VA561" s="74"/>
      <c r="VB561" s="74"/>
      <c r="VC561" s="74"/>
      <c r="VD561" s="74"/>
      <c r="VE561" s="74"/>
      <c r="VF561" s="74"/>
      <c r="VG561" s="74"/>
      <c r="VH561" s="74"/>
      <c r="VI561" s="74"/>
      <c r="VJ561" s="74"/>
      <c r="VK561" s="74"/>
      <c r="VL561" s="74"/>
      <c r="VM561" s="74"/>
      <c r="VN561" s="74"/>
      <c r="VO561" s="74"/>
      <c r="VP561" s="74"/>
      <c r="VQ561" s="74"/>
      <c r="VR561" s="74"/>
      <c r="VS561" s="74"/>
      <c r="VT561" s="74"/>
      <c r="VU561" s="74"/>
      <c r="VV561" s="74"/>
      <c r="VW561" s="74"/>
      <c r="VX561" s="74"/>
      <c r="VY561" s="74"/>
      <c r="VZ561" s="74"/>
      <c r="WA561" s="74"/>
      <c r="WB561" s="74"/>
      <c r="WC561" s="74"/>
      <c r="WD561" s="74"/>
      <c r="WE561" s="74"/>
      <c r="WF561" s="74"/>
      <c r="WG561" s="74"/>
      <c r="WH561" s="74"/>
      <c r="WI561" s="74"/>
      <c r="WJ561" s="74"/>
      <c r="WK561" s="74"/>
      <c r="WL561" s="74"/>
      <c r="WM561" s="74"/>
      <c r="WN561" s="74"/>
      <c r="WO561" s="74"/>
      <c r="WP561" s="74"/>
      <c r="WQ561" s="74"/>
      <c r="WR561" s="74"/>
      <c r="WS561" s="74"/>
      <c r="WT561" s="74"/>
      <c r="WU561" s="74"/>
      <c r="WV561" s="74"/>
      <c r="WW561" s="74"/>
      <c r="WX561" s="74"/>
      <c r="WY561" s="74"/>
      <c r="WZ561" s="74"/>
      <c r="XA561" s="74"/>
      <c r="XB561" s="74"/>
      <c r="XC561" s="74"/>
      <c r="XD561" s="74"/>
      <c r="XE561" s="74"/>
      <c r="XF561" s="74"/>
      <c r="XG561" s="74"/>
      <c r="XH561" s="74"/>
      <c r="XI561" s="74"/>
      <c r="XJ561" s="74"/>
      <c r="XK561" s="74"/>
      <c r="XL561" s="74"/>
      <c r="XM561" s="74"/>
      <c r="XN561" s="74"/>
      <c r="XO561" s="74"/>
      <c r="XP561" s="74"/>
      <c r="XQ561" s="74"/>
      <c r="XR561" s="74"/>
      <c r="XS561" s="74"/>
      <c r="XT561" s="74"/>
      <c r="XU561" s="74"/>
      <c r="XV561" s="74"/>
      <c r="XW561" s="74"/>
      <c r="XX561" s="74"/>
      <c r="XY561" s="74"/>
      <c r="XZ561" s="74"/>
      <c r="YA561" s="74"/>
      <c r="YB561" s="74"/>
      <c r="YC561" s="74"/>
      <c r="YD561" s="74"/>
      <c r="YE561" s="74"/>
      <c r="YF561" s="74"/>
      <c r="YG561" s="74"/>
      <c r="YH561" s="74"/>
      <c r="YI561" s="74"/>
      <c r="YJ561" s="74"/>
      <c r="YK561" s="74"/>
      <c r="YL561" s="74"/>
      <c r="YM561" s="74"/>
      <c r="YN561" s="74"/>
      <c r="YO561" s="74"/>
      <c r="YP561" s="74"/>
      <c r="YQ561" s="74"/>
      <c r="YR561" s="74"/>
      <c r="YS561" s="74"/>
      <c r="YT561" s="74"/>
      <c r="YU561" s="74"/>
      <c r="YV561" s="74"/>
      <c r="YW561" s="74"/>
      <c r="YX561" s="74"/>
      <c r="YY561" s="74"/>
      <c r="YZ561" s="74"/>
      <c r="ZA561" s="74"/>
      <c r="ZB561" s="74"/>
      <c r="ZC561" s="74"/>
      <c r="ZD561" s="74"/>
      <c r="ZE561" s="74"/>
      <c r="ZF561" s="74"/>
      <c r="ZG561" s="74"/>
      <c r="ZH561" s="74"/>
      <c r="ZI561" s="74"/>
      <c r="ZJ561" s="74"/>
      <c r="ZK561" s="74"/>
      <c r="ZL561" s="74"/>
      <c r="ZM561" s="74"/>
      <c r="ZN561" s="74"/>
      <c r="ZO561" s="74"/>
      <c r="ZP561" s="74"/>
      <c r="ZQ561" s="74"/>
      <c r="ZR561" s="74"/>
      <c r="ZS561" s="74"/>
      <c r="ZT561" s="74"/>
      <c r="ZU561" s="74"/>
      <c r="ZV561" s="74"/>
      <c r="ZW561" s="74"/>
      <c r="ZX561" s="74"/>
      <c r="ZY561" s="74"/>
      <c r="ZZ561" s="74"/>
      <c r="AAA561" s="74"/>
      <c r="AAB561" s="74"/>
      <c r="AAC561" s="74"/>
      <c r="AAD561" s="74"/>
      <c r="AAE561" s="74"/>
      <c r="AAF561" s="74"/>
      <c r="AAG561" s="74"/>
      <c r="AAH561" s="74"/>
      <c r="AAI561" s="74"/>
      <c r="AAJ561" s="74"/>
      <c r="AAK561" s="74"/>
      <c r="AAL561" s="74"/>
      <c r="AAM561" s="74"/>
      <c r="AAN561" s="74"/>
      <c r="AAO561" s="74"/>
      <c r="AAP561" s="74"/>
      <c r="AAQ561" s="74"/>
      <c r="AAR561" s="74"/>
      <c r="AAS561" s="74"/>
      <c r="AAT561" s="74"/>
      <c r="AAU561" s="74"/>
      <c r="AAV561" s="74"/>
      <c r="AAW561" s="74"/>
      <c r="AAX561" s="74"/>
      <c r="AAY561" s="74"/>
      <c r="AAZ561" s="74"/>
      <c r="ABA561" s="74"/>
      <c r="ABB561" s="74"/>
      <c r="ABC561" s="74"/>
      <c r="ABD561" s="74"/>
      <c r="ABE561" s="74"/>
      <c r="ABF561" s="74"/>
      <c r="ABG561" s="74"/>
      <c r="ABH561" s="74"/>
      <c r="ABI561" s="74"/>
      <c r="ABJ561" s="74"/>
      <c r="ABK561" s="74"/>
      <c r="ABL561" s="74"/>
      <c r="ABM561" s="74"/>
      <c r="ABN561" s="74"/>
      <c r="ABO561" s="74"/>
      <c r="ABP561" s="74"/>
      <c r="ABQ561" s="74"/>
      <c r="ABR561" s="74"/>
      <c r="ABS561" s="74"/>
      <c r="ABT561" s="74"/>
      <c r="ABU561" s="74"/>
      <c r="ABV561" s="74"/>
      <c r="ABW561" s="74"/>
      <c r="ABX561" s="74"/>
      <c r="ABY561" s="74"/>
      <c r="ABZ561" s="74"/>
      <c r="ACA561" s="74"/>
      <c r="ACB561" s="74"/>
      <c r="ACC561" s="74"/>
      <c r="ACD561" s="74"/>
      <c r="ACE561" s="74"/>
      <c r="ACF561" s="74"/>
      <c r="ACG561" s="74"/>
      <c r="ACH561" s="74"/>
      <c r="ACI561" s="74"/>
      <c r="ACJ561" s="74"/>
      <c r="ACK561" s="74"/>
      <c r="ACL561" s="74"/>
      <c r="ACM561" s="74"/>
      <c r="ACN561" s="74"/>
      <c r="ACO561" s="74"/>
      <c r="ACP561" s="74"/>
      <c r="ACQ561" s="74"/>
      <c r="ACR561" s="74"/>
      <c r="ACS561" s="74"/>
      <c r="ACT561" s="74"/>
      <c r="ACU561" s="74"/>
      <c r="ACV561" s="74"/>
      <c r="ACW561" s="74"/>
      <c r="ACX561" s="74"/>
      <c r="ACY561" s="74"/>
      <c r="ACZ561" s="74"/>
      <c r="ADA561" s="74"/>
      <c r="ADB561" s="74"/>
      <c r="ADC561" s="74"/>
      <c r="ADD561" s="74"/>
      <c r="ADE561" s="74"/>
      <c r="ADF561" s="74"/>
      <c r="ADG561" s="74"/>
      <c r="ADH561" s="74"/>
      <c r="ADI561" s="74"/>
      <c r="ADJ561" s="74"/>
      <c r="ADK561" s="74"/>
      <c r="ADL561" s="74"/>
      <c r="ADM561" s="74"/>
      <c r="ADN561" s="74"/>
      <c r="ADO561" s="74"/>
      <c r="ADP561" s="74"/>
      <c r="ADQ561" s="74"/>
      <c r="ADR561" s="74"/>
      <c r="ADS561" s="74"/>
      <c r="ADT561" s="74"/>
      <c r="ADU561" s="74"/>
      <c r="ADV561" s="74"/>
      <c r="ADW561" s="74"/>
      <c r="ADX561" s="74"/>
      <c r="ADY561" s="74"/>
      <c r="ADZ561" s="74"/>
      <c r="AEA561" s="74"/>
      <c r="AEB561" s="74"/>
      <c r="AEC561" s="74"/>
      <c r="AED561" s="74"/>
      <c r="AEE561" s="74"/>
      <c r="AEF561" s="74"/>
      <c r="AEG561" s="74"/>
      <c r="AEH561" s="74"/>
      <c r="AEI561" s="74"/>
      <c r="AEJ561" s="74"/>
      <c r="AEK561" s="74"/>
      <c r="AEL561" s="74"/>
      <c r="AEM561" s="74"/>
      <c r="AEN561" s="74"/>
      <c r="AEO561" s="74"/>
      <c r="AEP561" s="74"/>
      <c r="AEQ561" s="74"/>
      <c r="AER561" s="74"/>
      <c r="AES561" s="74"/>
      <c r="AET561" s="74"/>
      <c r="AEU561" s="74"/>
      <c r="AEV561" s="74"/>
      <c r="AEW561" s="74"/>
      <c r="AEX561" s="74"/>
      <c r="AEY561" s="74"/>
      <c r="AEZ561" s="74"/>
      <c r="AFA561" s="74"/>
      <c r="AFB561" s="74"/>
      <c r="AFC561" s="74"/>
      <c r="AFD561" s="74"/>
      <c r="AFE561" s="74"/>
      <c r="AFF561" s="74"/>
      <c r="AFG561" s="74"/>
      <c r="AFH561" s="74"/>
      <c r="AFI561" s="74"/>
      <c r="AFJ561" s="74"/>
      <c r="AFK561" s="74"/>
      <c r="AFL561" s="74"/>
      <c r="AFM561" s="74"/>
      <c r="AFN561" s="74"/>
      <c r="AFO561" s="74"/>
      <c r="AFP561" s="74"/>
      <c r="AFQ561" s="74"/>
      <c r="AFR561" s="74"/>
      <c r="AFS561" s="74"/>
      <c r="AFT561" s="74"/>
      <c r="AFU561" s="74"/>
      <c r="AFV561" s="74"/>
      <c r="AFW561" s="74"/>
      <c r="AFX561" s="74"/>
      <c r="AFY561" s="74"/>
      <c r="AFZ561" s="74"/>
      <c r="AGA561" s="74"/>
      <c r="AGB561" s="74"/>
      <c r="AGC561" s="74"/>
      <c r="AGD561" s="74"/>
      <c r="AGE561" s="74"/>
      <c r="AGF561" s="74"/>
      <c r="AGG561" s="74"/>
      <c r="AGH561" s="74"/>
      <c r="AGI561" s="74"/>
      <c r="AGJ561" s="74"/>
      <c r="AGK561" s="74"/>
      <c r="AGL561" s="74"/>
      <c r="AGM561" s="74"/>
      <c r="AGN561" s="74"/>
      <c r="AGO561" s="74"/>
      <c r="AGP561" s="74"/>
      <c r="AGQ561" s="74"/>
      <c r="AGR561" s="74"/>
      <c r="AGS561" s="74"/>
      <c r="AGT561" s="74"/>
      <c r="AGU561" s="74"/>
      <c r="AGV561" s="74"/>
      <c r="AGW561" s="74"/>
      <c r="AGX561" s="74"/>
      <c r="AGY561" s="74"/>
      <c r="AGZ561" s="74"/>
      <c r="AHA561" s="74"/>
      <c r="AHB561" s="74"/>
      <c r="AHC561" s="74"/>
      <c r="AHD561" s="74"/>
      <c r="AHE561" s="74"/>
      <c r="AHF561" s="74"/>
      <c r="AHG561" s="74"/>
      <c r="AHH561" s="74"/>
      <c r="AHI561" s="74"/>
      <c r="AHJ561" s="74"/>
      <c r="AHK561" s="74"/>
      <c r="AHL561" s="74"/>
      <c r="AHM561" s="74"/>
      <c r="AHN561" s="74"/>
      <c r="AHO561" s="74"/>
      <c r="AHP561" s="74"/>
      <c r="AHQ561" s="74"/>
      <c r="AHR561" s="74"/>
      <c r="AHS561" s="74"/>
      <c r="AHT561" s="74"/>
      <c r="AHU561" s="74"/>
      <c r="AHV561" s="74"/>
      <c r="AHW561" s="74"/>
      <c r="AHX561" s="74"/>
      <c r="AHY561" s="74"/>
      <c r="AHZ561" s="74"/>
      <c r="AIA561" s="74"/>
      <c r="AIB561" s="74"/>
      <c r="AIC561" s="74"/>
      <c r="AID561" s="74"/>
      <c r="AIE561" s="74"/>
      <c r="AIF561" s="74"/>
      <c r="AIG561" s="74"/>
      <c r="AIH561" s="74"/>
      <c r="AII561" s="74"/>
      <c r="AIJ561" s="74"/>
      <c r="AIK561" s="74"/>
      <c r="AIL561" s="74"/>
      <c r="AIM561" s="74"/>
      <c r="AIN561" s="74"/>
      <c r="AIO561" s="74"/>
      <c r="AIP561" s="74"/>
      <c r="AIQ561" s="74"/>
      <c r="AIR561" s="74"/>
      <c r="AIS561" s="74"/>
      <c r="AIT561" s="74"/>
      <c r="AIU561" s="74"/>
      <c r="AIV561" s="74"/>
      <c r="AIW561" s="74"/>
      <c r="AIX561" s="74"/>
      <c r="AIY561" s="74"/>
      <c r="AIZ561" s="74"/>
      <c r="AJA561" s="74"/>
      <c r="AJB561" s="74"/>
      <c r="AJC561" s="74"/>
      <c r="AJD561" s="74"/>
      <c r="AJE561" s="74"/>
      <c r="AJF561" s="74"/>
      <c r="AJG561" s="74"/>
      <c r="AJH561" s="74"/>
      <c r="AJI561" s="74"/>
      <c r="AJJ561" s="74"/>
      <c r="AJK561" s="74"/>
      <c r="AJL561" s="74"/>
      <c r="AJM561" s="74"/>
      <c r="AJN561" s="74"/>
      <c r="AJO561" s="74"/>
      <c r="AJP561" s="74"/>
      <c r="AJQ561" s="74"/>
      <c r="AJR561" s="74"/>
      <c r="AJS561" s="74"/>
      <c r="AJT561" s="74"/>
      <c r="AJU561" s="74"/>
      <c r="AJV561" s="74"/>
      <c r="AJW561" s="74"/>
      <c r="AJX561" s="74"/>
      <c r="AJY561" s="74"/>
      <c r="AJZ561" s="74"/>
      <c r="AKA561" s="74"/>
      <c r="AKB561" s="74"/>
      <c r="AKC561" s="74"/>
      <c r="AKD561" s="74"/>
      <c r="AKE561" s="74"/>
      <c r="AKF561" s="74"/>
      <c r="AKG561" s="74"/>
      <c r="AKH561" s="74"/>
      <c r="AKI561" s="74"/>
      <c r="AKJ561" s="74"/>
      <c r="AKK561" s="74"/>
      <c r="AKL561" s="74"/>
      <c r="AKM561" s="74"/>
      <c r="AKN561" s="74"/>
      <c r="AKO561" s="74"/>
      <c r="AKP561" s="74"/>
      <c r="AKQ561" s="74"/>
      <c r="AKR561" s="74"/>
      <c r="AKS561" s="74"/>
      <c r="AKT561" s="74"/>
      <c r="AKU561" s="74"/>
      <c r="AKV561" s="74"/>
      <c r="AKW561" s="74"/>
      <c r="AKX561" s="74"/>
      <c r="AKY561" s="74"/>
      <c r="AKZ561" s="74"/>
      <c r="ALA561" s="74"/>
      <c r="ALB561" s="74"/>
      <c r="ALC561" s="74"/>
      <c r="ALD561" s="74"/>
      <c r="ALE561" s="74"/>
      <c r="ALF561" s="74"/>
      <c r="ALG561" s="74"/>
      <c r="ALH561" s="74"/>
      <c r="ALI561" s="74"/>
      <c r="ALJ561" s="74"/>
      <c r="ALK561" s="74"/>
      <c r="ALL561" s="74"/>
      <c r="ALM561" s="74"/>
      <c r="ALN561" s="74"/>
      <c r="ALO561" s="74"/>
      <c r="ALP561" s="74"/>
      <c r="ALQ561" s="74"/>
      <c r="ALR561" s="74"/>
      <c r="ALS561" s="74"/>
      <c r="ALT561" s="74"/>
      <c r="ALU561" s="74"/>
      <c r="ALV561" s="74"/>
      <c r="ALW561" s="74"/>
      <c r="ALX561" s="74"/>
      <c r="ALY561" s="74"/>
      <c r="ALZ561" s="74"/>
      <c r="AMA561" s="74"/>
      <c r="AMB561" s="74"/>
      <c r="AMC561" s="74"/>
      <c r="AMD561" s="74"/>
      <c r="AME561" s="74"/>
      <c r="AMF561" s="74"/>
      <c r="AMG561" s="74"/>
      <c r="AMH561" s="74"/>
      <c r="AMI561" s="74"/>
      <c r="AMJ561" s="74"/>
      <c r="AMK561" s="74"/>
    </row>
    <row r="562" spans="1:1025" customFormat="1" x14ac:dyDescent="0.25">
      <c r="A562" s="40" t="s">
        <v>402</v>
      </c>
      <c r="B562" s="40" t="s">
        <v>25</v>
      </c>
      <c r="C562" s="40" t="s">
        <v>403</v>
      </c>
      <c r="D562" s="40" t="s">
        <v>147</v>
      </c>
      <c r="E562" s="40" t="s">
        <v>147</v>
      </c>
      <c r="F562" s="40" t="s">
        <v>405</v>
      </c>
      <c r="G562" s="48" t="s">
        <v>337</v>
      </c>
      <c r="H562" s="40" t="s">
        <v>26</v>
      </c>
      <c r="I562" s="40" t="s">
        <v>406</v>
      </c>
      <c r="J562" s="40">
        <v>339616816</v>
      </c>
      <c r="K562" s="40" t="s">
        <v>407</v>
      </c>
      <c r="L562" s="40" t="s">
        <v>408</v>
      </c>
      <c r="M562" s="40"/>
      <c r="N562" s="40" t="s">
        <v>409</v>
      </c>
      <c r="O562" s="40" t="s">
        <v>30</v>
      </c>
      <c r="P562" s="40"/>
      <c r="Q562" s="40"/>
      <c r="R562" s="40" t="s">
        <v>31</v>
      </c>
      <c r="S562" s="40" t="s">
        <v>425</v>
      </c>
      <c r="T562" s="40"/>
      <c r="U562" s="59"/>
      <c r="V562" s="59"/>
      <c r="W562" s="59">
        <v>226096</v>
      </c>
      <c r="X562" s="59">
        <v>267147</v>
      </c>
      <c r="Y562" s="40"/>
      <c r="Z562" s="20"/>
      <c r="AA562" s="20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  <c r="DR562" s="74"/>
      <c r="DS562" s="74"/>
      <c r="DT562" s="74"/>
      <c r="DU562" s="74"/>
      <c r="DV562" s="74"/>
      <c r="DW562" s="74"/>
      <c r="DX562" s="74"/>
      <c r="DY562" s="74"/>
      <c r="DZ562" s="74"/>
      <c r="EA562" s="74"/>
      <c r="EB562" s="74"/>
      <c r="EC562" s="74"/>
      <c r="ED562" s="74"/>
      <c r="EE562" s="74"/>
      <c r="EF562" s="74"/>
      <c r="EG562" s="74"/>
      <c r="EH562" s="74"/>
      <c r="EI562" s="74"/>
      <c r="EJ562" s="74"/>
      <c r="EK562" s="74"/>
      <c r="EL562" s="74"/>
      <c r="EM562" s="74"/>
      <c r="EN562" s="74"/>
      <c r="EO562" s="74"/>
      <c r="EP562" s="74"/>
      <c r="EQ562" s="74"/>
      <c r="ER562" s="74"/>
      <c r="ES562" s="74"/>
      <c r="ET562" s="74"/>
      <c r="EU562" s="74"/>
      <c r="EV562" s="74"/>
      <c r="EW562" s="74"/>
      <c r="EX562" s="74"/>
      <c r="EY562" s="74"/>
      <c r="EZ562" s="74"/>
      <c r="FA562" s="74"/>
      <c r="FB562" s="74"/>
      <c r="FC562" s="74"/>
      <c r="FD562" s="74"/>
      <c r="FE562" s="74"/>
      <c r="FF562" s="74"/>
      <c r="FG562" s="74"/>
      <c r="FH562" s="74"/>
      <c r="FI562" s="74"/>
      <c r="FJ562" s="74"/>
      <c r="FK562" s="74"/>
      <c r="FL562" s="74"/>
      <c r="FM562" s="74"/>
      <c r="FN562" s="74"/>
      <c r="FO562" s="74"/>
      <c r="FP562" s="74"/>
      <c r="FQ562" s="74"/>
      <c r="FR562" s="74"/>
      <c r="FS562" s="74"/>
      <c r="FT562" s="74"/>
      <c r="FU562" s="74"/>
      <c r="FV562" s="74"/>
      <c r="FW562" s="74"/>
      <c r="FX562" s="74"/>
      <c r="FY562" s="74"/>
      <c r="FZ562" s="74"/>
      <c r="GA562" s="74"/>
      <c r="GB562" s="74"/>
      <c r="GC562" s="74"/>
      <c r="GD562" s="74"/>
      <c r="GE562" s="74"/>
      <c r="GF562" s="74"/>
      <c r="GG562" s="74"/>
      <c r="GH562" s="74"/>
      <c r="GI562" s="74"/>
      <c r="GJ562" s="74"/>
      <c r="GK562" s="74"/>
      <c r="GL562" s="74"/>
      <c r="GM562" s="74"/>
      <c r="GN562" s="74"/>
      <c r="GO562" s="74"/>
      <c r="GP562" s="74"/>
      <c r="GQ562" s="74"/>
      <c r="GR562" s="74"/>
      <c r="GS562" s="74"/>
      <c r="GT562" s="74"/>
      <c r="GU562" s="74"/>
      <c r="GV562" s="74"/>
      <c r="GW562" s="74"/>
      <c r="GX562" s="74"/>
      <c r="GY562" s="74"/>
      <c r="GZ562" s="74"/>
      <c r="HA562" s="74"/>
      <c r="HB562" s="74"/>
      <c r="HC562" s="74"/>
      <c r="HD562" s="74"/>
      <c r="HE562" s="74"/>
      <c r="HF562" s="74"/>
      <c r="HG562" s="74"/>
      <c r="HH562" s="74"/>
      <c r="HI562" s="74"/>
      <c r="HJ562" s="74"/>
      <c r="HK562" s="74"/>
      <c r="HL562" s="74"/>
      <c r="HM562" s="74"/>
      <c r="HN562" s="74"/>
      <c r="HO562" s="74"/>
      <c r="HP562" s="74"/>
      <c r="HQ562" s="74"/>
      <c r="HR562" s="74"/>
      <c r="HS562" s="74"/>
      <c r="HT562" s="74"/>
      <c r="HU562" s="74"/>
      <c r="HV562" s="74"/>
      <c r="HW562" s="74"/>
      <c r="HX562" s="74"/>
      <c r="HY562" s="74"/>
      <c r="HZ562" s="74"/>
      <c r="IA562" s="74"/>
      <c r="IB562" s="74"/>
      <c r="IC562" s="74"/>
      <c r="ID562" s="74"/>
      <c r="IE562" s="74"/>
      <c r="IF562" s="74"/>
      <c r="IG562" s="74"/>
      <c r="IH562" s="74"/>
      <c r="II562" s="74"/>
      <c r="IJ562" s="74"/>
      <c r="IK562" s="74"/>
      <c r="IL562" s="74"/>
      <c r="IM562" s="74"/>
      <c r="IN562" s="74"/>
      <c r="IO562" s="74"/>
      <c r="IP562" s="74"/>
      <c r="IQ562" s="74"/>
      <c r="IR562" s="74"/>
      <c r="IS562" s="74"/>
      <c r="IT562" s="74"/>
      <c r="IU562" s="74"/>
      <c r="IV562" s="74"/>
      <c r="IW562" s="74"/>
      <c r="IX562" s="74"/>
      <c r="IY562" s="74"/>
      <c r="IZ562" s="74"/>
      <c r="JA562" s="74"/>
      <c r="JB562" s="74"/>
      <c r="JC562" s="74"/>
      <c r="JD562" s="74"/>
      <c r="JE562" s="74"/>
      <c r="JF562" s="74"/>
      <c r="JG562" s="74"/>
      <c r="JH562" s="74"/>
      <c r="JI562" s="74"/>
      <c r="JJ562" s="74"/>
      <c r="JK562" s="74"/>
      <c r="JL562" s="74"/>
      <c r="JM562" s="74"/>
      <c r="JN562" s="74"/>
      <c r="JO562" s="74"/>
      <c r="JP562" s="74"/>
      <c r="JQ562" s="74"/>
      <c r="JR562" s="74"/>
      <c r="JS562" s="74"/>
      <c r="JT562" s="74"/>
      <c r="JU562" s="74"/>
      <c r="JV562" s="74"/>
      <c r="JW562" s="74"/>
      <c r="JX562" s="74"/>
      <c r="JY562" s="74"/>
      <c r="JZ562" s="74"/>
      <c r="KA562" s="74"/>
      <c r="KB562" s="74"/>
      <c r="KC562" s="74"/>
      <c r="KD562" s="74"/>
      <c r="KE562" s="74"/>
      <c r="KF562" s="74"/>
      <c r="KG562" s="74"/>
      <c r="KH562" s="74"/>
      <c r="KI562" s="74"/>
      <c r="KJ562" s="74"/>
      <c r="KK562" s="74"/>
      <c r="KL562" s="74"/>
      <c r="KM562" s="74"/>
      <c r="KN562" s="74"/>
      <c r="KO562" s="74"/>
      <c r="KP562" s="74"/>
      <c r="KQ562" s="74"/>
      <c r="KR562" s="74"/>
      <c r="KS562" s="74"/>
      <c r="KT562" s="74"/>
      <c r="KU562" s="74"/>
      <c r="KV562" s="74"/>
      <c r="KW562" s="74"/>
      <c r="KX562" s="74"/>
      <c r="KY562" s="74"/>
      <c r="KZ562" s="74"/>
      <c r="LA562" s="74"/>
      <c r="LB562" s="74"/>
      <c r="LC562" s="74"/>
      <c r="LD562" s="74"/>
      <c r="LE562" s="74"/>
      <c r="LF562" s="74"/>
      <c r="LG562" s="74"/>
      <c r="LH562" s="74"/>
      <c r="LI562" s="74"/>
      <c r="LJ562" s="74"/>
      <c r="LK562" s="74"/>
      <c r="LL562" s="74"/>
      <c r="LM562" s="74"/>
      <c r="LN562" s="74"/>
      <c r="LO562" s="74"/>
      <c r="LP562" s="74"/>
      <c r="LQ562" s="74"/>
      <c r="LR562" s="74"/>
      <c r="LS562" s="74"/>
      <c r="LT562" s="74"/>
      <c r="LU562" s="74"/>
      <c r="LV562" s="74"/>
      <c r="LW562" s="74"/>
      <c r="LX562" s="74"/>
      <c r="LY562" s="74"/>
      <c r="LZ562" s="74"/>
      <c r="MA562" s="74"/>
      <c r="MB562" s="74"/>
      <c r="MC562" s="74"/>
      <c r="MD562" s="74"/>
      <c r="ME562" s="74"/>
      <c r="MF562" s="74"/>
      <c r="MG562" s="74"/>
      <c r="MH562" s="74"/>
      <c r="MI562" s="74"/>
      <c r="MJ562" s="74"/>
      <c r="MK562" s="74"/>
      <c r="ML562" s="74"/>
      <c r="MM562" s="74"/>
      <c r="MN562" s="74"/>
      <c r="MO562" s="74"/>
      <c r="MP562" s="74"/>
      <c r="MQ562" s="74"/>
      <c r="MR562" s="74"/>
      <c r="MS562" s="74"/>
      <c r="MT562" s="74"/>
      <c r="MU562" s="74"/>
      <c r="MV562" s="74"/>
      <c r="MW562" s="74"/>
      <c r="MX562" s="74"/>
      <c r="MY562" s="74"/>
      <c r="MZ562" s="74"/>
      <c r="NA562" s="74"/>
      <c r="NB562" s="74"/>
      <c r="NC562" s="74"/>
      <c r="ND562" s="74"/>
      <c r="NE562" s="74"/>
      <c r="NF562" s="74"/>
      <c r="NG562" s="74"/>
      <c r="NH562" s="74"/>
      <c r="NI562" s="74"/>
      <c r="NJ562" s="74"/>
      <c r="NK562" s="74"/>
      <c r="NL562" s="74"/>
      <c r="NM562" s="74"/>
      <c r="NN562" s="74"/>
      <c r="NO562" s="74"/>
      <c r="NP562" s="74"/>
      <c r="NQ562" s="74"/>
      <c r="NR562" s="74"/>
      <c r="NS562" s="74"/>
      <c r="NT562" s="74"/>
      <c r="NU562" s="74"/>
      <c r="NV562" s="74"/>
      <c r="NW562" s="74"/>
      <c r="NX562" s="74"/>
      <c r="NY562" s="74"/>
      <c r="NZ562" s="74"/>
      <c r="OA562" s="74"/>
      <c r="OB562" s="74"/>
      <c r="OC562" s="74"/>
      <c r="OD562" s="74"/>
      <c r="OE562" s="74"/>
      <c r="OF562" s="74"/>
      <c r="OG562" s="74"/>
      <c r="OH562" s="74"/>
      <c r="OI562" s="74"/>
      <c r="OJ562" s="74"/>
      <c r="OK562" s="74"/>
      <c r="OL562" s="74"/>
      <c r="OM562" s="74"/>
      <c r="ON562" s="74"/>
      <c r="OO562" s="74"/>
      <c r="OP562" s="74"/>
      <c r="OQ562" s="74"/>
      <c r="OR562" s="74"/>
      <c r="OS562" s="74"/>
      <c r="OT562" s="74"/>
      <c r="OU562" s="74"/>
      <c r="OV562" s="74"/>
      <c r="OW562" s="74"/>
      <c r="OX562" s="74"/>
      <c r="OY562" s="74"/>
      <c r="OZ562" s="74"/>
      <c r="PA562" s="74"/>
      <c r="PB562" s="74"/>
      <c r="PC562" s="74"/>
      <c r="PD562" s="74"/>
      <c r="PE562" s="74"/>
      <c r="PF562" s="74"/>
      <c r="PG562" s="74"/>
      <c r="PH562" s="74"/>
      <c r="PI562" s="74"/>
      <c r="PJ562" s="74"/>
      <c r="PK562" s="74"/>
      <c r="PL562" s="74"/>
      <c r="PM562" s="74"/>
      <c r="PN562" s="74"/>
      <c r="PO562" s="74"/>
      <c r="PP562" s="74"/>
      <c r="PQ562" s="74"/>
      <c r="PR562" s="74"/>
      <c r="PS562" s="74"/>
      <c r="PT562" s="74"/>
      <c r="PU562" s="74"/>
      <c r="PV562" s="74"/>
      <c r="PW562" s="74"/>
      <c r="PX562" s="74"/>
      <c r="PY562" s="74"/>
      <c r="PZ562" s="74"/>
      <c r="QA562" s="74"/>
      <c r="QB562" s="74"/>
      <c r="QC562" s="74"/>
      <c r="QD562" s="74"/>
      <c r="QE562" s="74"/>
      <c r="QF562" s="74"/>
      <c r="QG562" s="74"/>
      <c r="QH562" s="74"/>
      <c r="QI562" s="74"/>
      <c r="QJ562" s="74"/>
      <c r="QK562" s="74"/>
      <c r="QL562" s="74"/>
      <c r="QM562" s="74"/>
      <c r="QN562" s="74"/>
      <c r="QO562" s="74"/>
      <c r="QP562" s="74"/>
      <c r="QQ562" s="74"/>
      <c r="QR562" s="74"/>
      <c r="QS562" s="74"/>
      <c r="QT562" s="74"/>
      <c r="QU562" s="74"/>
      <c r="QV562" s="74"/>
      <c r="QW562" s="74"/>
      <c r="QX562" s="74"/>
      <c r="QY562" s="74"/>
      <c r="QZ562" s="74"/>
      <c r="RA562" s="74"/>
      <c r="RB562" s="74"/>
      <c r="RC562" s="74"/>
      <c r="RD562" s="74"/>
      <c r="RE562" s="74"/>
      <c r="RF562" s="74"/>
      <c r="RG562" s="74"/>
      <c r="RH562" s="74"/>
      <c r="RI562" s="74"/>
      <c r="RJ562" s="74"/>
      <c r="RK562" s="74"/>
      <c r="RL562" s="74"/>
      <c r="RM562" s="74"/>
      <c r="RN562" s="74"/>
      <c r="RO562" s="74"/>
      <c r="RP562" s="74"/>
      <c r="RQ562" s="74"/>
      <c r="RR562" s="74"/>
      <c r="RS562" s="74"/>
      <c r="RT562" s="74"/>
      <c r="RU562" s="74"/>
      <c r="RV562" s="74"/>
      <c r="RW562" s="74"/>
      <c r="RX562" s="74"/>
      <c r="RY562" s="74"/>
      <c r="RZ562" s="74"/>
      <c r="SA562" s="74"/>
      <c r="SB562" s="74"/>
      <c r="SC562" s="74"/>
      <c r="SD562" s="74"/>
      <c r="SE562" s="74"/>
      <c r="SF562" s="74"/>
      <c r="SG562" s="74"/>
      <c r="SH562" s="74"/>
      <c r="SI562" s="74"/>
      <c r="SJ562" s="74"/>
      <c r="SK562" s="74"/>
      <c r="SL562" s="74"/>
      <c r="SM562" s="74"/>
      <c r="SN562" s="74"/>
      <c r="SO562" s="74"/>
      <c r="SP562" s="74"/>
      <c r="SQ562" s="74"/>
      <c r="SR562" s="74"/>
      <c r="SS562" s="74"/>
      <c r="ST562" s="74"/>
      <c r="SU562" s="74"/>
      <c r="SV562" s="74"/>
      <c r="SW562" s="74"/>
      <c r="SX562" s="74"/>
      <c r="SY562" s="74"/>
      <c r="SZ562" s="74"/>
      <c r="TA562" s="74"/>
      <c r="TB562" s="74"/>
      <c r="TC562" s="74"/>
      <c r="TD562" s="74"/>
      <c r="TE562" s="74"/>
      <c r="TF562" s="74"/>
      <c r="TG562" s="74"/>
      <c r="TH562" s="74"/>
      <c r="TI562" s="74"/>
      <c r="TJ562" s="74"/>
      <c r="TK562" s="74"/>
      <c r="TL562" s="74"/>
      <c r="TM562" s="74"/>
      <c r="TN562" s="74"/>
      <c r="TO562" s="74"/>
      <c r="TP562" s="74"/>
      <c r="TQ562" s="74"/>
      <c r="TR562" s="74"/>
      <c r="TS562" s="74"/>
      <c r="TT562" s="74"/>
      <c r="TU562" s="74"/>
      <c r="TV562" s="74"/>
      <c r="TW562" s="74"/>
      <c r="TX562" s="74"/>
      <c r="TY562" s="74"/>
      <c r="TZ562" s="74"/>
      <c r="UA562" s="74"/>
      <c r="UB562" s="74"/>
      <c r="UC562" s="74"/>
      <c r="UD562" s="74"/>
      <c r="UE562" s="74"/>
      <c r="UF562" s="74"/>
      <c r="UG562" s="74"/>
      <c r="UH562" s="74"/>
      <c r="UI562" s="74"/>
      <c r="UJ562" s="74"/>
      <c r="UK562" s="74"/>
      <c r="UL562" s="74"/>
      <c r="UM562" s="74"/>
      <c r="UN562" s="74"/>
      <c r="UO562" s="74"/>
      <c r="UP562" s="74"/>
      <c r="UQ562" s="74"/>
      <c r="UR562" s="74"/>
      <c r="US562" s="74"/>
      <c r="UT562" s="74"/>
      <c r="UU562" s="74"/>
      <c r="UV562" s="74"/>
      <c r="UW562" s="74"/>
      <c r="UX562" s="74"/>
      <c r="UY562" s="74"/>
      <c r="UZ562" s="74"/>
      <c r="VA562" s="74"/>
      <c r="VB562" s="74"/>
      <c r="VC562" s="74"/>
      <c r="VD562" s="74"/>
      <c r="VE562" s="74"/>
      <c r="VF562" s="74"/>
      <c r="VG562" s="74"/>
      <c r="VH562" s="74"/>
      <c r="VI562" s="74"/>
      <c r="VJ562" s="74"/>
      <c r="VK562" s="74"/>
      <c r="VL562" s="74"/>
      <c r="VM562" s="74"/>
      <c r="VN562" s="74"/>
      <c r="VO562" s="74"/>
      <c r="VP562" s="74"/>
      <c r="VQ562" s="74"/>
      <c r="VR562" s="74"/>
      <c r="VS562" s="74"/>
      <c r="VT562" s="74"/>
      <c r="VU562" s="74"/>
      <c r="VV562" s="74"/>
      <c r="VW562" s="74"/>
      <c r="VX562" s="74"/>
      <c r="VY562" s="74"/>
      <c r="VZ562" s="74"/>
      <c r="WA562" s="74"/>
      <c r="WB562" s="74"/>
      <c r="WC562" s="74"/>
      <c r="WD562" s="74"/>
      <c r="WE562" s="74"/>
      <c r="WF562" s="74"/>
      <c r="WG562" s="74"/>
      <c r="WH562" s="74"/>
      <c r="WI562" s="74"/>
      <c r="WJ562" s="74"/>
      <c r="WK562" s="74"/>
      <c r="WL562" s="74"/>
      <c r="WM562" s="74"/>
      <c r="WN562" s="74"/>
      <c r="WO562" s="74"/>
      <c r="WP562" s="74"/>
      <c r="WQ562" s="74"/>
      <c r="WR562" s="74"/>
      <c r="WS562" s="74"/>
      <c r="WT562" s="74"/>
      <c r="WU562" s="74"/>
      <c r="WV562" s="74"/>
      <c r="WW562" s="74"/>
      <c r="WX562" s="74"/>
      <c r="WY562" s="74"/>
      <c r="WZ562" s="74"/>
      <c r="XA562" s="74"/>
      <c r="XB562" s="74"/>
      <c r="XC562" s="74"/>
      <c r="XD562" s="74"/>
      <c r="XE562" s="74"/>
      <c r="XF562" s="74"/>
      <c r="XG562" s="74"/>
      <c r="XH562" s="74"/>
      <c r="XI562" s="74"/>
      <c r="XJ562" s="74"/>
      <c r="XK562" s="74"/>
      <c r="XL562" s="74"/>
      <c r="XM562" s="74"/>
      <c r="XN562" s="74"/>
      <c r="XO562" s="74"/>
      <c r="XP562" s="74"/>
      <c r="XQ562" s="74"/>
      <c r="XR562" s="74"/>
      <c r="XS562" s="74"/>
      <c r="XT562" s="74"/>
      <c r="XU562" s="74"/>
      <c r="XV562" s="74"/>
      <c r="XW562" s="74"/>
      <c r="XX562" s="74"/>
      <c r="XY562" s="74"/>
      <c r="XZ562" s="74"/>
      <c r="YA562" s="74"/>
      <c r="YB562" s="74"/>
      <c r="YC562" s="74"/>
      <c r="YD562" s="74"/>
      <c r="YE562" s="74"/>
      <c r="YF562" s="74"/>
      <c r="YG562" s="74"/>
      <c r="YH562" s="74"/>
      <c r="YI562" s="74"/>
      <c r="YJ562" s="74"/>
      <c r="YK562" s="74"/>
      <c r="YL562" s="74"/>
      <c r="YM562" s="74"/>
      <c r="YN562" s="74"/>
      <c r="YO562" s="74"/>
      <c r="YP562" s="74"/>
      <c r="YQ562" s="74"/>
      <c r="YR562" s="74"/>
      <c r="YS562" s="74"/>
      <c r="YT562" s="74"/>
      <c r="YU562" s="74"/>
      <c r="YV562" s="74"/>
      <c r="YW562" s="74"/>
      <c r="YX562" s="74"/>
      <c r="YY562" s="74"/>
      <c r="YZ562" s="74"/>
      <c r="ZA562" s="74"/>
      <c r="ZB562" s="74"/>
      <c r="ZC562" s="74"/>
      <c r="ZD562" s="74"/>
      <c r="ZE562" s="74"/>
      <c r="ZF562" s="74"/>
      <c r="ZG562" s="74"/>
      <c r="ZH562" s="74"/>
      <c r="ZI562" s="74"/>
      <c r="ZJ562" s="74"/>
      <c r="ZK562" s="74"/>
      <c r="ZL562" s="74"/>
      <c r="ZM562" s="74"/>
      <c r="ZN562" s="74"/>
      <c r="ZO562" s="74"/>
      <c r="ZP562" s="74"/>
      <c r="ZQ562" s="74"/>
      <c r="ZR562" s="74"/>
      <c r="ZS562" s="74"/>
      <c r="ZT562" s="74"/>
      <c r="ZU562" s="74"/>
      <c r="ZV562" s="74"/>
      <c r="ZW562" s="74"/>
      <c r="ZX562" s="74"/>
      <c r="ZY562" s="74"/>
      <c r="ZZ562" s="74"/>
      <c r="AAA562" s="74"/>
      <c r="AAB562" s="74"/>
      <c r="AAC562" s="74"/>
      <c r="AAD562" s="74"/>
      <c r="AAE562" s="74"/>
      <c r="AAF562" s="74"/>
      <c r="AAG562" s="74"/>
      <c r="AAH562" s="74"/>
      <c r="AAI562" s="74"/>
      <c r="AAJ562" s="74"/>
      <c r="AAK562" s="74"/>
      <c r="AAL562" s="74"/>
      <c r="AAM562" s="74"/>
      <c r="AAN562" s="74"/>
      <c r="AAO562" s="74"/>
      <c r="AAP562" s="74"/>
      <c r="AAQ562" s="74"/>
      <c r="AAR562" s="74"/>
      <c r="AAS562" s="74"/>
      <c r="AAT562" s="74"/>
      <c r="AAU562" s="74"/>
      <c r="AAV562" s="74"/>
      <c r="AAW562" s="74"/>
      <c r="AAX562" s="74"/>
      <c r="AAY562" s="74"/>
      <c r="AAZ562" s="74"/>
      <c r="ABA562" s="74"/>
      <c r="ABB562" s="74"/>
      <c r="ABC562" s="74"/>
      <c r="ABD562" s="74"/>
      <c r="ABE562" s="74"/>
      <c r="ABF562" s="74"/>
      <c r="ABG562" s="74"/>
      <c r="ABH562" s="74"/>
      <c r="ABI562" s="74"/>
      <c r="ABJ562" s="74"/>
      <c r="ABK562" s="74"/>
      <c r="ABL562" s="74"/>
      <c r="ABM562" s="74"/>
      <c r="ABN562" s="74"/>
      <c r="ABO562" s="74"/>
      <c r="ABP562" s="74"/>
      <c r="ABQ562" s="74"/>
      <c r="ABR562" s="74"/>
      <c r="ABS562" s="74"/>
      <c r="ABT562" s="74"/>
      <c r="ABU562" s="74"/>
      <c r="ABV562" s="74"/>
      <c r="ABW562" s="74"/>
      <c r="ABX562" s="74"/>
      <c r="ABY562" s="74"/>
      <c r="ABZ562" s="74"/>
      <c r="ACA562" s="74"/>
      <c r="ACB562" s="74"/>
      <c r="ACC562" s="74"/>
      <c r="ACD562" s="74"/>
      <c r="ACE562" s="74"/>
      <c r="ACF562" s="74"/>
      <c r="ACG562" s="74"/>
      <c r="ACH562" s="74"/>
      <c r="ACI562" s="74"/>
      <c r="ACJ562" s="74"/>
      <c r="ACK562" s="74"/>
      <c r="ACL562" s="74"/>
      <c r="ACM562" s="74"/>
      <c r="ACN562" s="74"/>
      <c r="ACO562" s="74"/>
      <c r="ACP562" s="74"/>
      <c r="ACQ562" s="74"/>
      <c r="ACR562" s="74"/>
      <c r="ACS562" s="74"/>
      <c r="ACT562" s="74"/>
      <c r="ACU562" s="74"/>
      <c r="ACV562" s="74"/>
      <c r="ACW562" s="74"/>
      <c r="ACX562" s="74"/>
      <c r="ACY562" s="74"/>
      <c r="ACZ562" s="74"/>
      <c r="ADA562" s="74"/>
      <c r="ADB562" s="74"/>
      <c r="ADC562" s="74"/>
      <c r="ADD562" s="74"/>
      <c r="ADE562" s="74"/>
      <c r="ADF562" s="74"/>
      <c r="ADG562" s="74"/>
      <c r="ADH562" s="74"/>
      <c r="ADI562" s="74"/>
      <c r="ADJ562" s="74"/>
      <c r="ADK562" s="74"/>
      <c r="ADL562" s="74"/>
      <c r="ADM562" s="74"/>
      <c r="ADN562" s="74"/>
      <c r="ADO562" s="74"/>
      <c r="ADP562" s="74"/>
      <c r="ADQ562" s="74"/>
      <c r="ADR562" s="74"/>
      <c r="ADS562" s="74"/>
      <c r="ADT562" s="74"/>
      <c r="ADU562" s="74"/>
      <c r="ADV562" s="74"/>
      <c r="ADW562" s="74"/>
      <c r="ADX562" s="74"/>
      <c r="ADY562" s="74"/>
      <c r="ADZ562" s="74"/>
      <c r="AEA562" s="74"/>
      <c r="AEB562" s="74"/>
      <c r="AEC562" s="74"/>
      <c r="AED562" s="74"/>
      <c r="AEE562" s="74"/>
      <c r="AEF562" s="74"/>
      <c r="AEG562" s="74"/>
      <c r="AEH562" s="74"/>
      <c r="AEI562" s="74"/>
      <c r="AEJ562" s="74"/>
      <c r="AEK562" s="74"/>
      <c r="AEL562" s="74"/>
      <c r="AEM562" s="74"/>
      <c r="AEN562" s="74"/>
      <c r="AEO562" s="74"/>
      <c r="AEP562" s="74"/>
      <c r="AEQ562" s="74"/>
      <c r="AER562" s="74"/>
      <c r="AES562" s="74"/>
      <c r="AET562" s="74"/>
      <c r="AEU562" s="74"/>
      <c r="AEV562" s="74"/>
      <c r="AEW562" s="74"/>
      <c r="AEX562" s="74"/>
      <c r="AEY562" s="74"/>
      <c r="AEZ562" s="74"/>
      <c r="AFA562" s="74"/>
      <c r="AFB562" s="74"/>
      <c r="AFC562" s="74"/>
      <c r="AFD562" s="74"/>
      <c r="AFE562" s="74"/>
      <c r="AFF562" s="74"/>
      <c r="AFG562" s="74"/>
      <c r="AFH562" s="74"/>
      <c r="AFI562" s="74"/>
      <c r="AFJ562" s="74"/>
      <c r="AFK562" s="74"/>
      <c r="AFL562" s="74"/>
      <c r="AFM562" s="74"/>
      <c r="AFN562" s="74"/>
      <c r="AFO562" s="74"/>
      <c r="AFP562" s="74"/>
      <c r="AFQ562" s="74"/>
      <c r="AFR562" s="74"/>
      <c r="AFS562" s="74"/>
      <c r="AFT562" s="74"/>
      <c r="AFU562" s="74"/>
      <c r="AFV562" s="74"/>
      <c r="AFW562" s="74"/>
      <c r="AFX562" s="74"/>
      <c r="AFY562" s="74"/>
      <c r="AFZ562" s="74"/>
      <c r="AGA562" s="74"/>
      <c r="AGB562" s="74"/>
      <c r="AGC562" s="74"/>
      <c r="AGD562" s="74"/>
      <c r="AGE562" s="74"/>
      <c r="AGF562" s="74"/>
      <c r="AGG562" s="74"/>
      <c r="AGH562" s="74"/>
      <c r="AGI562" s="74"/>
      <c r="AGJ562" s="74"/>
      <c r="AGK562" s="74"/>
      <c r="AGL562" s="74"/>
      <c r="AGM562" s="74"/>
      <c r="AGN562" s="74"/>
      <c r="AGO562" s="74"/>
      <c r="AGP562" s="74"/>
      <c r="AGQ562" s="74"/>
      <c r="AGR562" s="74"/>
      <c r="AGS562" s="74"/>
      <c r="AGT562" s="74"/>
      <c r="AGU562" s="74"/>
      <c r="AGV562" s="74"/>
      <c r="AGW562" s="74"/>
      <c r="AGX562" s="74"/>
      <c r="AGY562" s="74"/>
      <c r="AGZ562" s="74"/>
      <c r="AHA562" s="74"/>
      <c r="AHB562" s="74"/>
      <c r="AHC562" s="74"/>
      <c r="AHD562" s="74"/>
      <c r="AHE562" s="74"/>
      <c r="AHF562" s="74"/>
      <c r="AHG562" s="74"/>
      <c r="AHH562" s="74"/>
      <c r="AHI562" s="74"/>
      <c r="AHJ562" s="74"/>
      <c r="AHK562" s="74"/>
      <c r="AHL562" s="74"/>
      <c r="AHM562" s="74"/>
      <c r="AHN562" s="74"/>
      <c r="AHO562" s="74"/>
      <c r="AHP562" s="74"/>
      <c r="AHQ562" s="74"/>
      <c r="AHR562" s="74"/>
      <c r="AHS562" s="74"/>
      <c r="AHT562" s="74"/>
      <c r="AHU562" s="74"/>
      <c r="AHV562" s="74"/>
      <c r="AHW562" s="74"/>
      <c r="AHX562" s="74"/>
      <c r="AHY562" s="74"/>
      <c r="AHZ562" s="74"/>
      <c r="AIA562" s="74"/>
      <c r="AIB562" s="74"/>
      <c r="AIC562" s="74"/>
      <c r="AID562" s="74"/>
      <c r="AIE562" s="74"/>
      <c r="AIF562" s="74"/>
      <c r="AIG562" s="74"/>
      <c r="AIH562" s="74"/>
      <c r="AII562" s="74"/>
      <c r="AIJ562" s="74"/>
      <c r="AIK562" s="74"/>
      <c r="AIL562" s="74"/>
      <c r="AIM562" s="74"/>
      <c r="AIN562" s="74"/>
      <c r="AIO562" s="74"/>
      <c r="AIP562" s="74"/>
      <c r="AIQ562" s="74"/>
      <c r="AIR562" s="74"/>
      <c r="AIS562" s="74"/>
      <c r="AIT562" s="74"/>
      <c r="AIU562" s="74"/>
      <c r="AIV562" s="74"/>
      <c r="AIW562" s="74"/>
      <c r="AIX562" s="74"/>
      <c r="AIY562" s="74"/>
      <c r="AIZ562" s="74"/>
      <c r="AJA562" s="74"/>
      <c r="AJB562" s="74"/>
      <c r="AJC562" s="74"/>
      <c r="AJD562" s="74"/>
      <c r="AJE562" s="74"/>
      <c r="AJF562" s="74"/>
      <c r="AJG562" s="74"/>
      <c r="AJH562" s="74"/>
      <c r="AJI562" s="74"/>
      <c r="AJJ562" s="74"/>
      <c r="AJK562" s="74"/>
      <c r="AJL562" s="74"/>
      <c r="AJM562" s="74"/>
      <c r="AJN562" s="74"/>
      <c r="AJO562" s="74"/>
      <c r="AJP562" s="74"/>
      <c r="AJQ562" s="74"/>
      <c r="AJR562" s="74"/>
      <c r="AJS562" s="74"/>
      <c r="AJT562" s="74"/>
      <c r="AJU562" s="74"/>
      <c r="AJV562" s="74"/>
      <c r="AJW562" s="74"/>
      <c r="AJX562" s="74"/>
      <c r="AJY562" s="74"/>
      <c r="AJZ562" s="74"/>
      <c r="AKA562" s="74"/>
      <c r="AKB562" s="74"/>
      <c r="AKC562" s="74"/>
      <c r="AKD562" s="74"/>
      <c r="AKE562" s="74"/>
      <c r="AKF562" s="74"/>
      <c r="AKG562" s="74"/>
      <c r="AKH562" s="74"/>
      <c r="AKI562" s="74"/>
      <c r="AKJ562" s="74"/>
      <c r="AKK562" s="74"/>
      <c r="AKL562" s="74"/>
      <c r="AKM562" s="74"/>
      <c r="AKN562" s="74"/>
      <c r="AKO562" s="74"/>
      <c r="AKP562" s="74"/>
      <c r="AKQ562" s="74"/>
      <c r="AKR562" s="74"/>
      <c r="AKS562" s="74"/>
      <c r="AKT562" s="74"/>
      <c r="AKU562" s="74"/>
      <c r="AKV562" s="74"/>
      <c r="AKW562" s="74"/>
      <c r="AKX562" s="74"/>
      <c r="AKY562" s="74"/>
      <c r="AKZ562" s="74"/>
      <c r="ALA562" s="74"/>
      <c r="ALB562" s="74"/>
      <c r="ALC562" s="74"/>
      <c r="ALD562" s="74"/>
      <c r="ALE562" s="74"/>
      <c r="ALF562" s="74"/>
      <c r="ALG562" s="74"/>
      <c r="ALH562" s="74"/>
      <c r="ALI562" s="74"/>
      <c r="ALJ562" s="74"/>
      <c r="ALK562" s="74"/>
      <c r="ALL562" s="74"/>
      <c r="ALM562" s="74"/>
      <c r="ALN562" s="74"/>
      <c r="ALO562" s="74"/>
      <c r="ALP562" s="74"/>
      <c r="ALQ562" s="74"/>
      <c r="ALR562" s="74"/>
      <c r="ALS562" s="74"/>
      <c r="ALT562" s="74"/>
      <c r="ALU562" s="74"/>
      <c r="ALV562" s="74"/>
      <c r="ALW562" s="74"/>
      <c r="ALX562" s="74"/>
      <c r="ALY562" s="74"/>
      <c r="ALZ562" s="74"/>
      <c r="AMA562" s="74"/>
      <c r="AMB562" s="74"/>
      <c r="AMC562" s="74"/>
      <c r="AMD562" s="74"/>
      <c r="AME562" s="74"/>
      <c r="AMF562" s="74"/>
      <c r="AMG562" s="74"/>
      <c r="AMH562" s="74"/>
      <c r="AMI562" s="74"/>
      <c r="AMJ562" s="74"/>
      <c r="AMK562" s="74"/>
    </row>
    <row r="563" spans="1:1025" customFormat="1" x14ac:dyDescent="0.25">
      <c r="A563" s="40" t="s">
        <v>402</v>
      </c>
      <c r="B563" s="40" t="s">
        <v>25</v>
      </c>
      <c r="C563" s="40" t="s">
        <v>403</v>
      </c>
      <c r="D563" s="40" t="s">
        <v>147</v>
      </c>
      <c r="E563" s="40" t="s">
        <v>147</v>
      </c>
      <c r="F563" s="40" t="s">
        <v>405</v>
      </c>
      <c r="G563" s="48" t="s">
        <v>337</v>
      </c>
      <c r="H563" s="40" t="s">
        <v>26</v>
      </c>
      <c r="I563" s="40" t="s">
        <v>406</v>
      </c>
      <c r="J563" s="40">
        <v>339616816</v>
      </c>
      <c r="K563" s="40" t="s">
        <v>407</v>
      </c>
      <c r="L563" s="40" t="s">
        <v>408</v>
      </c>
      <c r="M563" s="40"/>
      <c r="N563" s="40" t="s">
        <v>409</v>
      </c>
      <c r="O563" s="40" t="s">
        <v>30</v>
      </c>
      <c r="P563" s="40"/>
      <c r="Q563" s="40"/>
      <c r="R563" s="40" t="s">
        <v>31</v>
      </c>
      <c r="S563" s="40" t="s">
        <v>426</v>
      </c>
      <c r="T563" s="40"/>
      <c r="U563" s="59"/>
      <c r="V563" s="59"/>
      <c r="W563" s="59">
        <v>791750</v>
      </c>
      <c r="X563" s="59"/>
      <c r="Y563" s="40"/>
      <c r="Z563" s="20"/>
      <c r="AA563" s="20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  <c r="DR563" s="74"/>
      <c r="DS563" s="74"/>
      <c r="DT563" s="74"/>
      <c r="DU563" s="74"/>
      <c r="DV563" s="74"/>
      <c r="DW563" s="74"/>
      <c r="DX563" s="74"/>
      <c r="DY563" s="74"/>
      <c r="DZ563" s="74"/>
      <c r="EA563" s="74"/>
      <c r="EB563" s="74"/>
      <c r="EC563" s="74"/>
      <c r="ED563" s="74"/>
      <c r="EE563" s="74"/>
      <c r="EF563" s="74"/>
      <c r="EG563" s="74"/>
      <c r="EH563" s="74"/>
      <c r="EI563" s="74"/>
      <c r="EJ563" s="74"/>
      <c r="EK563" s="74"/>
      <c r="EL563" s="74"/>
      <c r="EM563" s="74"/>
      <c r="EN563" s="74"/>
      <c r="EO563" s="74"/>
      <c r="EP563" s="74"/>
      <c r="EQ563" s="74"/>
      <c r="ER563" s="74"/>
      <c r="ES563" s="74"/>
      <c r="ET563" s="74"/>
      <c r="EU563" s="74"/>
      <c r="EV563" s="74"/>
      <c r="EW563" s="74"/>
      <c r="EX563" s="74"/>
      <c r="EY563" s="74"/>
      <c r="EZ563" s="74"/>
      <c r="FA563" s="74"/>
      <c r="FB563" s="74"/>
      <c r="FC563" s="74"/>
      <c r="FD563" s="74"/>
      <c r="FE563" s="74"/>
      <c r="FF563" s="74"/>
      <c r="FG563" s="74"/>
      <c r="FH563" s="74"/>
      <c r="FI563" s="74"/>
      <c r="FJ563" s="74"/>
      <c r="FK563" s="74"/>
      <c r="FL563" s="74"/>
      <c r="FM563" s="74"/>
      <c r="FN563" s="74"/>
      <c r="FO563" s="74"/>
      <c r="FP563" s="74"/>
      <c r="FQ563" s="74"/>
      <c r="FR563" s="74"/>
      <c r="FS563" s="74"/>
      <c r="FT563" s="74"/>
      <c r="FU563" s="74"/>
      <c r="FV563" s="74"/>
      <c r="FW563" s="74"/>
      <c r="FX563" s="74"/>
      <c r="FY563" s="74"/>
      <c r="FZ563" s="74"/>
      <c r="GA563" s="74"/>
      <c r="GB563" s="74"/>
      <c r="GC563" s="74"/>
      <c r="GD563" s="74"/>
      <c r="GE563" s="74"/>
      <c r="GF563" s="74"/>
      <c r="GG563" s="74"/>
      <c r="GH563" s="74"/>
      <c r="GI563" s="74"/>
      <c r="GJ563" s="74"/>
      <c r="GK563" s="74"/>
      <c r="GL563" s="74"/>
      <c r="GM563" s="74"/>
      <c r="GN563" s="74"/>
      <c r="GO563" s="74"/>
      <c r="GP563" s="74"/>
      <c r="GQ563" s="74"/>
      <c r="GR563" s="74"/>
      <c r="GS563" s="74"/>
      <c r="GT563" s="74"/>
      <c r="GU563" s="74"/>
      <c r="GV563" s="74"/>
      <c r="GW563" s="74"/>
      <c r="GX563" s="74"/>
      <c r="GY563" s="74"/>
      <c r="GZ563" s="74"/>
      <c r="HA563" s="74"/>
      <c r="HB563" s="74"/>
      <c r="HC563" s="74"/>
      <c r="HD563" s="74"/>
      <c r="HE563" s="74"/>
      <c r="HF563" s="74"/>
      <c r="HG563" s="74"/>
      <c r="HH563" s="74"/>
      <c r="HI563" s="74"/>
      <c r="HJ563" s="74"/>
      <c r="HK563" s="74"/>
      <c r="HL563" s="74"/>
      <c r="HM563" s="74"/>
      <c r="HN563" s="74"/>
      <c r="HO563" s="74"/>
      <c r="HP563" s="74"/>
      <c r="HQ563" s="74"/>
      <c r="HR563" s="74"/>
      <c r="HS563" s="74"/>
      <c r="HT563" s="74"/>
      <c r="HU563" s="74"/>
      <c r="HV563" s="74"/>
      <c r="HW563" s="74"/>
      <c r="HX563" s="74"/>
      <c r="HY563" s="74"/>
      <c r="HZ563" s="74"/>
      <c r="IA563" s="74"/>
      <c r="IB563" s="74"/>
      <c r="IC563" s="74"/>
      <c r="ID563" s="74"/>
      <c r="IE563" s="74"/>
      <c r="IF563" s="74"/>
      <c r="IG563" s="74"/>
      <c r="IH563" s="74"/>
      <c r="II563" s="74"/>
      <c r="IJ563" s="74"/>
      <c r="IK563" s="74"/>
      <c r="IL563" s="74"/>
      <c r="IM563" s="74"/>
      <c r="IN563" s="74"/>
      <c r="IO563" s="74"/>
      <c r="IP563" s="74"/>
      <c r="IQ563" s="74"/>
      <c r="IR563" s="74"/>
      <c r="IS563" s="74"/>
      <c r="IT563" s="74"/>
      <c r="IU563" s="74"/>
      <c r="IV563" s="74"/>
      <c r="IW563" s="74"/>
      <c r="IX563" s="74"/>
      <c r="IY563" s="74"/>
      <c r="IZ563" s="74"/>
      <c r="JA563" s="74"/>
      <c r="JB563" s="74"/>
      <c r="JC563" s="74"/>
      <c r="JD563" s="74"/>
      <c r="JE563" s="74"/>
      <c r="JF563" s="74"/>
      <c r="JG563" s="74"/>
      <c r="JH563" s="74"/>
      <c r="JI563" s="74"/>
      <c r="JJ563" s="74"/>
      <c r="JK563" s="74"/>
      <c r="JL563" s="74"/>
      <c r="JM563" s="74"/>
      <c r="JN563" s="74"/>
      <c r="JO563" s="74"/>
      <c r="JP563" s="74"/>
      <c r="JQ563" s="74"/>
      <c r="JR563" s="74"/>
      <c r="JS563" s="74"/>
      <c r="JT563" s="74"/>
      <c r="JU563" s="74"/>
      <c r="JV563" s="74"/>
      <c r="JW563" s="74"/>
      <c r="JX563" s="74"/>
      <c r="JY563" s="74"/>
      <c r="JZ563" s="74"/>
      <c r="KA563" s="74"/>
      <c r="KB563" s="74"/>
      <c r="KC563" s="74"/>
      <c r="KD563" s="74"/>
      <c r="KE563" s="74"/>
      <c r="KF563" s="74"/>
      <c r="KG563" s="74"/>
      <c r="KH563" s="74"/>
      <c r="KI563" s="74"/>
      <c r="KJ563" s="74"/>
      <c r="KK563" s="74"/>
      <c r="KL563" s="74"/>
      <c r="KM563" s="74"/>
      <c r="KN563" s="74"/>
      <c r="KO563" s="74"/>
      <c r="KP563" s="74"/>
      <c r="KQ563" s="74"/>
      <c r="KR563" s="74"/>
      <c r="KS563" s="74"/>
      <c r="KT563" s="74"/>
      <c r="KU563" s="74"/>
      <c r="KV563" s="74"/>
      <c r="KW563" s="74"/>
      <c r="KX563" s="74"/>
      <c r="KY563" s="74"/>
      <c r="KZ563" s="74"/>
      <c r="LA563" s="74"/>
      <c r="LB563" s="74"/>
      <c r="LC563" s="74"/>
      <c r="LD563" s="74"/>
      <c r="LE563" s="74"/>
      <c r="LF563" s="74"/>
      <c r="LG563" s="74"/>
      <c r="LH563" s="74"/>
      <c r="LI563" s="74"/>
      <c r="LJ563" s="74"/>
      <c r="LK563" s="74"/>
      <c r="LL563" s="74"/>
      <c r="LM563" s="74"/>
      <c r="LN563" s="74"/>
      <c r="LO563" s="74"/>
      <c r="LP563" s="74"/>
      <c r="LQ563" s="74"/>
      <c r="LR563" s="74"/>
      <c r="LS563" s="74"/>
      <c r="LT563" s="74"/>
      <c r="LU563" s="74"/>
      <c r="LV563" s="74"/>
      <c r="LW563" s="74"/>
      <c r="LX563" s="74"/>
      <c r="LY563" s="74"/>
      <c r="LZ563" s="74"/>
      <c r="MA563" s="74"/>
      <c r="MB563" s="74"/>
      <c r="MC563" s="74"/>
      <c r="MD563" s="74"/>
      <c r="ME563" s="74"/>
      <c r="MF563" s="74"/>
      <c r="MG563" s="74"/>
      <c r="MH563" s="74"/>
      <c r="MI563" s="74"/>
      <c r="MJ563" s="74"/>
      <c r="MK563" s="74"/>
      <c r="ML563" s="74"/>
      <c r="MM563" s="74"/>
      <c r="MN563" s="74"/>
      <c r="MO563" s="74"/>
      <c r="MP563" s="74"/>
      <c r="MQ563" s="74"/>
      <c r="MR563" s="74"/>
      <c r="MS563" s="74"/>
      <c r="MT563" s="74"/>
      <c r="MU563" s="74"/>
      <c r="MV563" s="74"/>
      <c r="MW563" s="74"/>
      <c r="MX563" s="74"/>
      <c r="MY563" s="74"/>
      <c r="MZ563" s="74"/>
      <c r="NA563" s="74"/>
      <c r="NB563" s="74"/>
      <c r="NC563" s="74"/>
      <c r="ND563" s="74"/>
      <c r="NE563" s="74"/>
      <c r="NF563" s="74"/>
      <c r="NG563" s="74"/>
      <c r="NH563" s="74"/>
      <c r="NI563" s="74"/>
      <c r="NJ563" s="74"/>
      <c r="NK563" s="74"/>
      <c r="NL563" s="74"/>
      <c r="NM563" s="74"/>
      <c r="NN563" s="74"/>
      <c r="NO563" s="74"/>
      <c r="NP563" s="74"/>
      <c r="NQ563" s="74"/>
      <c r="NR563" s="74"/>
      <c r="NS563" s="74"/>
      <c r="NT563" s="74"/>
      <c r="NU563" s="74"/>
      <c r="NV563" s="74"/>
      <c r="NW563" s="74"/>
      <c r="NX563" s="74"/>
      <c r="NY563" s="74"/>
      <c r="NZ563" s="74"/>
      <c r="OA563" s="74"/>
      <c r="OB563" s="74"/>
      <c r="OC563" s="74"/>
      <c r="OD563" s="74"/>
      <c r="OE563" s="74"/>
      <c r="OF563" s="74"/>
      <c r="OG563" s="74"/>
      <c r="OH563" s="74"/>
      <c r="OI563" s="74"/>
      <c r="OJ563" s="74"/>
      <c r="OK563" s="74"/>
      <c r="OL563" s="74"/>
      <c r="OM563" s="74"/>
      <c r="ON563" s="74"/>
      <c r="OO563" s="74"/>
      <c r="OP563" s="74"/>
      <c r="OQ563" s="74"/>
      <c r="OR563" s="74"/>
      <c r="OS563" s="74"/>
      <c r="OT563" s="74"/>
      <c r="OU563" s="74"/>
      <c r="OV563" s="74"/>
      <c r="OW563" s="74"/>
      <c r="OX563" s="74"/>
      <c r="OY563" s="74"/>
      <c r="OZ563" s="74"/>
      <c r="PA563" s="74"/>
      <c r="PB563" s="74"/>
      <c r="PC563" s="74"/>
      <c r="PD563" s="74"/>
      <c r="PE563" s="74"/>
      <c r="PF563" s="74"/>
      <c r="PG563" s="74"/>
      <c r="PH563" s="74"/>
      <c r="PI563" s="74"/>
      <c r="PJ563" s="74"/>
      <c r="PK563" s="74"/>
      <c r="PL563" s="74"/>
      <c r="PM563" s="74"/>
      <c r="PN563" s="74"/>
      <c r="PO563" s="74"/>
      <c r="PP563" s="74"/>
      <c r="PQ563" s="74"/>
      <c r="PR563" s="74"/>
      <c r="PS563" s="74"/>
      <c r="PT563" s="74"/>
      <c r="PU563" s="74"/>
      <c r="PV563" s="74"/>
      <c r="PW563" s="74"/>
      <c r="PX563" s="74"/>
      <c r="PY563" s="74"/>
      <c r="PZ563" s="74"/>
      <c r="QA563" s="74"/>
      <c r="QB563" s="74"/>
      <c r="QC563" s="74"/>
      <c r="QD563" s="74"/>
      <c r="QE563" s="74"/>
      <c r="QF563" s="74"/>
      <c r="QG563" s="74"/>
      <c r="QH563" s="74"/>
      <c r="QI563" s="74"/>
      <c r="QJ563" s="74"/>
      <c r="QK563" s="74"/>
      <c r="QL563" s="74"/>
      <c r="QM563" s="74"/>
      <c r="QN563" s="74"/>
      <c r="QO563" s="74"/>
      <c r="QP563" s="74"/>
      <c r="QQ563" s="74"/>
      <c r="QR563" s="74"/>
      <c r="QS563" s="74"/>
      <c r="QT563" s="74"/>
      <c r="QU563" s="74"/>
      <c r="QV563" s="74"/>
      <c r="QW563" s="74"/>
      <c r="QX563" s="74"/>
      <c r="QY563" s="74"/>
      <c r="QZ563" s="74"/>
      <c r="RA563" s="74"/>
      <c r="RB563" s="74"/>
      <c r="RC563" s="74"/>
      <c r="RD563" s="74"/>
      <c r="RE563" s="74"/>
      <c r="RF563" s="74"/>
      <c r="RG563" s="74"/>
      <c r="RH563" s="74"/>
      <c r="RI563" s="74"/>
      <c r="RJ563" s="74"/>
      <c r="RK563" s="74"/>
      <c r="RL563" s="74"/>
      <c r="RM563" s="74"/>
      <c r="RN563" s="74"/>
      <c r="RO563" s="74"/>
      <c r="RP563" s="74"/>
      <c r="RQ563" s="74"/>
      <c r="RR563" s="74"/>
      <c r="RS563" s="74"/>
      <c r="RT563" s="74"/>
      <c r="RU563" s="74"/>
      <c r="RV563" s="74"/>
      <c r="RW563" s="74"/>
      <c r="RX563" s="74"/>
      <c r="RY563" s="74"/>
      <c r="RZ563" s="74"/>
      <c r="SA563" s="74"/>
      <c r="SB563" s="74"/>
      <c r="SC563" s="74"/>
      <c r="SD563" s="74"/>
      <c r="SE563" s="74"/>
      <c r="SF563" s="74"/>
      <c r="SG563" s="74"/>
      <c r="SH563" s="74"/>
      <c r="SI563" s="74"/>
      <c r="SJ563" s="74"/>
      <c r="SK563" s="74"/>
      <c r="SL563" s="74"/>
      <c r="SM563" s="74"/>
      <c r="SN563" s="74"/>
      <c r="SO563" s="74"/>
      <c r="SP563" s="74"/>
      <c r="SQ563" s="74"/>
      <c r="SR563" s="74"/>
      <c r="SS563" s="74"/>
      <c r="ST563" s="74"/>
      <c r="SU563" s="74"/>
      <c r="SV563" s="74"/>
      <c r="SW563" s="74"/>
      <c r="SX563" s="74"/>
      <c r="SY563" s="74"/>
      <c r="SZ563" s="74"/>
      <c r="TA563" s="74"/>
      <c r="TB563" s="74"/>
      <c r="TC563" s="74"/>
      <c r="TD563" s="74"/>
      <c r="TE563" s="74"/>
      <c r="TF563" s="74"/>
      <c r="TG563" s="74"/>
      <c r="TH563" s="74"/>
      <c r="TI563" s="74"/>
      <c r="TJ563" s="74"/>
      <c r="TK563" s="74"/>
      <c r="TL563" s="74"/>
      <c r="TM563" s="74"/>
      <c r="TN563" s="74"/>
      <c r="TO563" s="74"/>
      <c r="TP563" s="74"/>
      <c r="TQ563" s="74"/>
      <c r="TR563" s="74"/>
      <c r="TS563" s="74"/>
      <c r="TT563" s="74"/>
      <c r="TU563" s="74"/>
      <c r="TV563" s="74"/>
      <c r="TW563" s="74"/>
      <c r="TX563" s="74"/>
      <c r="TY563" s="74"/>
      <c r="TZ563" s="74"/>
      <c r="UA563" s="74"/>
      <c r="UB563" s="74"/>
      <c r="UC563" s="74"/>
      <c r="UD563" s="74"/>
      <c r="UE563" s="74"/>
      <c r="UF563" s="74"/>
      <c r="UG563" s="74"/>
      <c r="UH563" s="74"/>
      <c r="UI563" s="74"/>
      <c r="UJ563" s="74"/>
      <c r="UK563" s="74"/>
      <c r="UL563" s="74"/>
      <c r="UM563" s="74"/>
      <c r="UN563" s="74"/>
      <c r="UO563" s="74"/>
      <c r="UP563" s="74"/>
      <c r="UQ563" s="74"/>
      <c r="UR563" s="74"/>
      <c r="US563" s="74"/>
      <c r="UT563" s="74"/>
      <c r="UU563" s="74"/>
      <c r="UV563" s="74"/>
      <c r="UW563" s="74"/>
      <c r="UX563" s="74"/>
      <c r="UY563" s="74"/>
      <c r="UZ563" s="74"/>
      <c r="VA563" s="74"/>
      <c r="VB563" s="74"/>
      <c r="VC563" s="74"/>
      <c r="VD563" s="74"/>
      <c r="VE563" s="74"/>
      <c r="VF563" s="74"/>
      <c r="VG563" s="74"/>
      <c r="VH563" s="74"/>
      <c r="VI563" s="74"/>
      <c r="VJ563" s="74"/>
      <c r="VK563" s="74"/>
      <c r="VL563" s="74"/>
      <c r="VM563" s="74"/>
      <c r="VN563" s="74"/>
      <c r="VO563" s="74"/>
      <c r="VP563" s="74"/>
      <c r="VQ563" s="74"/>
      <c r="VR563" s="74"/>
      <c r="VS563" s="74"/>
      <c r="VT563" s="74"/>
      <c r="VU563" s="74"/>
      <c r="VV563" s="74"/>
      <c r="VW563" s="74"/>
      <c r="VX563" s="74"/>
      <c r="VY563" s="74"/>
      <c r="VZ563" s="74"/>
      <c r="WA563" s="74"/>
      <c r="WB563" s="74"/>
      <c r="WC563" s="74"/>
      <c r="WD563" s="74"/>
      <c r="WE563" s="74"/>
      <c r="WF563" s="74"/>
      <c r="WG563" s="74"/>
      <c r="WH563" s="74"/>
      <c r="WI563" s="74"/>
      <c r="WJ563" s="74"/>
      <c r="WK563" s="74"/>
      <c r="WL563" s="74"/>
      <c r="WM563" s="74"/>
      <c r="WN563" s="74"/>
      <c r="WO563" s="74"/>
      <c r="WP563" s="74"/>
      <c r="WQ563" s="74"/>
      <c r="WR563" s="74"/>
      <c r="WS563" s="74"/>
      <c r="WT563" s="74"/>
      <c r="WU563" s="74"/>
      <c r="WV563" s="74"/>
      <c r="WW563" s="74"/>
      <c r="WX563" s="74"/>
      <c r="WY563" s="74"/>
      <c r="WZ563" s="74"/>
      <c r="XA563" s="74"/>
      <c r="XB563" s="74"/>
      <c r="XC563" s="74"/>
      <c r="XD563" s="74"/>
      <c r="XE563" s="74"/>
      <c r="XF563" s="74"/>
      <c r="XG563" s="74"/>
      <c r="XH563" s="74"/>
      <c r="XI563" s="74"/>
      <c r="XJ563" s="74"/>
      <c r="XK563" s="74"/>
      <c r="XL563" s="74"/>
      <c r="XM563" s="74"/>
      <c r="XN563" s="74"/>
      <c r="XO563" s="74"/>
      <c r="XP563" s="74"/>
      <c r="XQ563" s="74"/>
      <c r="XR563" s="74"/>
      <c r="XS563" s="74"/>
      <c r="XT563" s="74"/>
      <c r="XU563" s="74"/>
      <c r="XV563" s="74"/>
      <c r="XW563" s="74"/>
      <c r="XX563" s="74"/>
      <c r="XY563" s="74"/>
      <c r="XZ563" s="74"/>
      <c r="YA563" s="74"/>
      <c r="YB563" s="74"/>
      <c r="YC563" s="74"/>
      <c r="YD563" s="74"/>
      <c r="YE563" s="74"/>
      <c r="YF563" s="74"/>
      <c r="YG563" s="74"/>
      <c r="YH563" s="74"/>
      <c r="YI563" s="74"/>
      <c r="YJ563" s="74"/>
      <c r="YK563" s="74"/>
      <c r="YL563" s="74"/>
      <c r="YM563" s="74"/>
      <c r="YN563" s="74"/>
      <c r="YO563" s="74"/>
      <c r="YP563" s="74"/>
      <c r="YQ563" s="74"/>
      <c r="YR563" s="74"/>
      <c r="YS563" s="74"/>
      <c r="YT563" s="74"/>
      <c r="YU563" s="74"/>
      <c r="YV563" s="74"/>
      <c r="YW563" s="74"/>
      <c r="YX563" s="74"/>
      <c r="YY563" s="74"/>
      <c r="YZ563" s="74"/>
      <c r="ZA563" s="74"/>
      <c r="ZB563" s="74"/>
      <c r="ZC563" s="74"/>
      <c r="ZD563" s="74"/>
      <c r="ZE563" s="74"/>
      <c r="ZF563" s="74"/>
      <c r="ZG563" s="74"/>
      <c r="ZH563" s="74"/>
      <c r="ZI563" s="74"/>
      <c r="ZJ563" s="74"/>
      <c r="ZK563" s="74"/>
      <c r="ZL563" s="74"/>
      <c r="ZM563" s="74"/>
      <c r="ZN563" s="74"/>
      <c r="ZO563" s="74"/>
      <c r="ZP563" s="74"/>
      <c r="ZQ563" s="74"/>
      <c r="ZR563" s="74"/>
      <c r="ZS563" s="74"/>
      <c r="ZT563" s="74"/>
      <c r="ZU563" s="74"/>
      <c r="ZV563" s="74"/>
      <c r="ZW563" s="74"/>
      <c r="ZX563" s="74"/>
      <c r="ZY563" s="74"/>
      <c r="ZZ563" s="74"/>
      <c r="AAA563" s="74"/>
      <c r="AAB563" s="74"/>
      <c r="AAC563" s="74"/>
      <c r="AAD563" s="74"/>
      <c r="AAE563" s="74"/>
      <c r="AAF563" s="74"/>
      <c r="AAG563" s="74"/>
      <c r="AAH563" s="74"/>
      <c r="AAI563" s="74"/>
      <c r="AAJ563" s="74"/>
      <c r="AAK563" s="74"/>
      <c r="AAL563" s="74"/>
      <c r="AAM563" s="74"/>
      <c r="AAN563" s="74"/>
      <c r="AAO563" s="74"/>
      <c r="AAP563" s="74"/>
      <c r="AAQ563" s="74"/>
      <c r="AAR563" s="74"/>
      <c r="AAS563" s="74"/>
      <c r="AAT563" s="74"/>
      <c r="AAU563" s="74"/>
      <c r="AAV563" s="74"/>
      <c r="AAW563" s="74"/>
      <c r="AAX563" s="74"/>
      <c r="AAY563" s="74"/>
      <c r="AAZ563" s="74"/>
      <c r="ABA563" s="74"/>
      <c r="ABB563" s="74"/>
      <c r="ABC563" s="74"/>
      <c r="ABD563" s="74"/>
      <c r="ABE563" s="74"/>
      <c r="ABF563" s="74"/>
      <c r="ABG563" s="74"/>
      <c r="ABH563" s="74"/>
      <c r="ABI563" s="74"/>
      <c r="ABJ563" s="74"/>
      <c r="ABK563" s="74"/>
      <c r="ABL563" s="74"/>
      <c r="ABM563" s="74"/>
      <c r="ABN563" s="74"/>
      <c r="ABO563" s="74"/>
      <c r="ABP563" s="74"/>
      <c r="ABQ563" s="74"/>
      <c r="ABR563" s="74"/>
      <c r="ABS563" s="74"/>
      <c r="ABT563" s="74"/>
      <c r="ABU563" s="74"/>
      <c r="ABV563" s="74"/>
      <c r="ABW563" s="74"/>
      <c r="ABX563" s="74"/>
      <c r="ABY563" s="74"/>
      <c r="ABZ563" s="74"/>
      <c r="ACA563" s="74"/>
      <c r="ACB563" s="74"/>
      <c r="ACC563" s="74"/>
      <c r="ACD563" s="74"/>
      <c r="ACE563" s="74"/>
      <c r="ACF563" s="74"/>
      <c r="ACG563" s="74"/>
      <c r="ACH563" s="74"/>
      <c r="ACI563" s="74"/>
      <c r="ACJ563" s="74"/>
      <c r="ACK563" s="74"/>
      <c r="ACL563" s="74"/>
      <c r="ACM563" s="74"/>
      <c r="ACN563" s="74"/>
      <c r="ACO563" s="74"/>
      <c r="ACP563" s="74"/>
      <c r="ACQ563" s="74"/>
      <c r="ACR563" s="74"/>
      <c r="ACS563" s="74"/>
      <c r="ACT563" s="74"/>
      <c r="ACU563" s="74"/>
      <c r="ACV563" s="74"/>
      <c r="ACW563" s="74"/>
      <c r="ACX563" s="74"/>
      <c r="ACY563" s="74"/>
      <c r="ACZ563" s="74"/>
      <c r="ADA563" s="74"/>
      <c r="ADB563" s="74"/>
      <c r="ADC563" s="74"/>
      <c r="ADD563" s="74"/>
      <c r="ADE563" s="74"/>
      <c r="ADF563" s="74"/>
      <c r="ADG563" s="74"/>
      <c r="ADH563" s="74"/>
      <c r="ADI563" s="74"/>
      <c r="ADJ563" s="74"/>
      <c r="ADK563" s="74"/>
      <c r="ADL563" s="74"/>
      <c r="ADM563" s="74"/>
      <c r="ADN563" s="74"/>
      <c r="ADO563" s="74"/>
      <c r="ADP563" s="74"/>
      <c r="ADQ563" s="74"/>
      <c r="ADR563" s="74"/>
      <c r="ADS563" s="74"/>
      <c r="ADT563" s="74"/>
      <c r="ADU563" s="74"/>
      <c r="ADV563" s="74"/>
      <c r="ADW563" s="74"/>
      <c r="ADX563" s="74"/>
      <c r="ADY563" s="74"/>
      <c r="ADZ563" s="74"/>
      <c r="AEA563" s="74"/>
      <c r="AEB563" s="74"/>
      <c r="AEC563" s="74"/>
      <c r="AED563" s="74"/>
      <c r="AEE563" s="74"/>
      <c r="AEF563" s="74"/>
      <c r="AEG563" s="74"/>
      <c r="AEH563" s="74"/>
      <c r="AEI563" s="74"/>
      <c r="AEJ563" s="74"/>
      <c r="AEK563" s="74"/>
      <c r="AEL563" s="74"/>
      <c r="AEM563" s="74"/>
      <c r="AEN563" s="74"/>
      <c r="AEO563" s="74"/>
      <c r="AEP563" s="74"/>
      <c r="AEQ563" s="74"/>
      <c r="AER563" s="74"/>
      <c r="AES563" s="74"/>
      <c r="AET563" s="74"/>
      <c r="AEU563" s="74"/>
      <c r="AEV563" s="74"/>
      <c r="AEW563" s="74"/>
      <c r="AEX563" s="74"/>
      <c r="AEY563" s="74"/>
      <c r="AEZ563" s="74"/>
      <c r="AFA563" s="74"/>
      <c r="AFB563" s="74"/>
      <c r="AFC563" s="74"/>
      <c r="AFD563" s="74"/>
      <c r="AFE563" s="74"/>
      <c r="AFF563" s="74"/>
      <c r="AFG563" s="74"/>
      <c r="AFH563" s="74"/>
      <c r="AFI563" s="74"/>
      <c r="AFJ563" s="74"/>
      <c r="AFK563" s="74"/>
      <c r="AFL563" s="74"/>
      <c r="AFM563" s="74"/>
      <c r="AFN563" s="74"/>
      <c r="AFO563" s="74"/>
      <c r="AFP563" s="74"/>
      <c r="AFQ563" s="74"/>
      <c r="AFR563" s="74"/>
      <c r="AFS563" s="74"/>
      <c r="AFT563" s="74"/>
      <c r="AFU563" s="74"/>
      <c r="AFV563" s="74"/>
      <c r="AFW563" s="74"/>
      <c r="AFX563" s="74"/>
      <c r="AFY563" s="74"/>
      <c r="AFZ563" s="74"/>
      <c r="AGA563" s="74"/>
      <c r="AGB563" s="74"/>
      <c r="AGC563" s="74"/>
      <c r="AGD563" s="74"/>
      <c r="AGE563" s="74"/>
      <c r="AGF563" s="74"/>
      <c r="AGG563" s="74"/>
      <c r="AGH563" s="74"/>
      <c r="AGI563" s="74"/>
      <c r="AGJ563" s="74"/>
      <c r="AGK563" s="74"/>
      <c r="AGL563" s="74"/>
      <c r="AGM563" s="74"/>
      <c r="AGN563" s="74"/>
      <c r="AGO563" s="74"/>
      <c r="AGP563" s="74"/>
      <c r="AGQ563" s="74"/>
      <c r="AGR563" s="74"/>
      <c r="AGS563" s="74"/>
      <c r="AGT563" s="74"/>
      <c r="AGU563" s="74"/>
      <c r="AGV563" s="74"/>
      <c r="AGW563" s="74"/>
      <c r="AGX563" s="74"/>
      <c r="AGY563" s="74"/>
      <c r="AGZ563" s="74"/>
      <c r="AHA563" s="74"/>
      <c r="AHB563" s="74"/>
      <c r="AHC563" s="74"/>
      <c r="AHD563" s="74"/>
      <c r="AHE563" s="74"/>
      <c r="AHF563" s="74"/>
      <c r="AHG563" s="74"/>
      <c r="AHH563" s="74"/>
      <c r="AHI563" s="74"/>
      <c r="AHJ563" s="74"/>
      <c r="AHK563" s="74"/>
      <c r="AHL563" s="74"/>
      <c r="AHM563" s="74"/>
      <c r="AHN563" s="74"/>
      <c r="AHO563" s="74"/>
      <c r="AHP563" s="74"/>
      <c r="AHQ563" s="74"/>
      <c r="AHR563" s="74"/>
      <c r="AHS563" s="74"/>
      <c r="AHT563" s="74"/>
      <c r="AHU563" s="74"/>
      <c r="AHV563" s="74"/>
      <c r="AHW563" s="74"/>
      <c r="AHX563" s="74"/>
      <c r="AHY563" s="74"/>
      <c r="AHZ563" s="74"/>
      <c r="AIA563" s="74"/>
      <c r="AIB563" s="74"/>
      <c r="AIC563" s="74"/>
      <c r="AID563" s="74"/>
      <c r="AIE563" s="74"/>
      <c r="AIF563" s="74"/>
      <c r="AIG563" s="74"/>
      <c r="AIH563" s="74"/>
      <c r="AII563" s="74"/>
      <c r="AIJ563" s="74"/>
      <c r="AIK563" s="74"/>
      <c r="AIL563" s="74"/>
      <c r="AIM563" s="74"/>
      <c r="AIN563" s="74"/>
      <c r="AIO563" s="74"/>
      <c r="AIP563" s="74"/>
      <c r="AIQ563" s="74"/>
      <c r="AIR563" s="74"/>
      <c r="AIS563" s="74"/>
      <c r="AIT563" s="74"/>
      <c r="AIU563" s="74"/>
      <c r="AIV563" s="74"/>
      <c r="AIW563" s="74"/>
      <c r="AIX563" s="74"/>
      <c r="AIY563" s="74"/>
      <c r="AIZ563" s="74"/>
      <c r="AJA563" s="74"/>
      <c r="AJB563" s="74"/>
      <c r="AJC563" s="74"/>
      <c r="AJD563" s="74"/>
      <c r="AJE563" s="74"/>
      <c r="AJF563" s="74"/>
      <c r="AJG563" s="74"/>
      <c r="AJH563" s="74"/>
      <c r="AJI563" s="74"/>
      <c r="AJJ563" s="74"/>
      <c r="AJK563" s="74"/>
      <c r="AJL563" s="74"/>
      <c r="AJM563" s="74"/>
      <c r="AJN563" s="74"/>
      <c r="AJO563" s="74"/>
      <c r="AJP563" s="74"/>
      <c r="AJQ563" s="74"/>
      <c r="AJR563" s="74"/>
      <c r="AJS563" s="74"/>
      <c r="AJT563" s="74"/>
      <c r="AJU563" s="74"/>
      <c r="AJV563" s="74"/>
      <c r="AJW563" s="74"/>
      <c r="AJX563" s="74"/>
      <c r="AJY563" s="74"/>
      <c r="AJZ563" s="74"/>
      <c r="AKA563" s="74"/>
      <c r="AKB563" s="74"/>
      <c r="AKC563" s="74"/>
      <c r="AKD563" s="74"/>
      <c r="AKE563" s="74"/>
      <c r="AKF563" s="74"/>
      <c r="AKG563" s="74"/>
      <c r="AKH563" s="74"/>
      <c r="AKI563" s="74"/>
      <c r="AKJ563" s="74"/>
      <c r="AKK563" s="74"/>
      <c r="AKL563" s="74"/>
      <c r="AKM563" s="74"/>
      <c r="AKN563" s="74"/>
      <c r="AKO563" s="74"/>
      <c r="AKP563" s="74"/>
      <c r="AKQ563" s="74"/>
      <c r="AKR563" s="74"/>
      <c r="AKS563" s="74"/>
      <c r="AKT563" s="74"/>
      <c r="AKU563" s="74"/>
      <c r="AKV563" s="74"/>
      <c r="AKW563" s="74"/>
      <c r="AKX563" s="74"/>
      <c r="AKY563" s="74"/>
      <c r="AKZ563" s="74"/>
      <c r="ALA563" s="74"/>
      <c r="ALB563" s="74"/>
      <c r="ALC563" s="74"/>
      <c r="ALD563" s="74"/>
      <c r="ALE563" s="74"/>
      <c r="ALF563" s="74"/>
      <c r="ALG563" s="74"/>
      <c r="ALH563" s="74"/>
      <c r="ALI563" s="74"/>
      <c r="ALJ563" s="74"/>
      <c r="ALK563" s="74"/>
      <c r="ALL563" s="74"/>
      <c r="ALM563" s="74"/>
      <c r="ALN563" s="74"/>
      <c r="ALO563" s="74"/>
      <c r="ALP563" s="74"/>
      <c r="ALQ563" s="74"/>
      <c r="ALR563" s="74"/>
      <c r="ALS563" s="74"/>
      <c r="ALT563" s="74"/>
      <c r="ALU563" s="74"/>
      <c r="ALV563" s="74"/>
      <c r="ALW563" s="74"/>
      <c r="ALX563" s="74"/>
      <c r="ALY563" s="74"/>
      <c r="ALZ563" s="74"/>
      <c r="AMA563" s="74"/>
      <c r="AMB563" s="74"/>
      <c r="AMC563" s="74"/>
      <c r="AMD563" s="74"/>
      <c r="AME563" s="74"/>
      <c r="AMF563" s="74"/>
      <c r="AMG563" s="74"/>
      <c r="AMH563" s="74"/>
      <c r="AMI563" s="74"/>
      <c r="AMJ563" s="74"/>
      <c r="AMK563" s="74"/>
    </row>
    <row r="564" spans="1:1025" customFormat="1" x14ac:dyDescent="0.25">
      <c r="A564" s="40" t="s">
        <v>402</v>
      </c>
      <c r="B564" s="40" t="s">
        <v>25</v>
      </c>
      <c r="C564" s="40" t="s">
        <v>403</v>
      </c>
      <c r="D564" s="40" t="s">
        <v>147</v>
      </c>
      <c r="E564" s="40" t="s">
        <v>147</v>
      </c>
      <c r="F564" s="40" t="s">
        <v>405</v>
      </c>
      <c r="G564" s="48" t="s">
        <v>337</v>
      </c>
      <c r="H564" s="40" t="s">
        <v>26</v>
      </c>
      <c r="I564" s="40" t="s">
        <v>406</v>
      </c>
      <c r="J564" s="40">
        <v>339616816</v>
      </c>
      <c r="K564" s="40" t="s">
        <v>407</v>
      </c>
      <c r="L564" s="40" t="s">
        <v>408</v>
      </c>
      <c r="M564" s="40"/>
      <c r="N564" s="40" t="s">
        <v>409</v>
      </c>
      <c r="O564" s="40" t="s">
        <v>30</v>
      </c>
      <c r="P564" s="40"/>
      <c r="Q564" s="40"/>
      <c r="R564" s="40" t="s">
        <v>31</v>
      </c>
      <c r="S564" s="40" t="s">
        <v>401</v>
      </c>
      <c r="T564" s="40"/>
      <c r="U564" s="59"/>
      <c r="V564" s="59"/>
      <c r="W564" s="59">
        <v>418198</v>
      </c>
      <c r="X564" s="59">
        <v>360875</v>
      </c>
      <c r="Y564" s="40"/>
      <c r="Z564" s="20"/>
      <c r="AA564" s="20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  <c r="DR564" s="74"/>
      <c r="DS564" s="74"/>
      <c r="DT564" s="74"/>
      <c r="DU564" s="74"/>
      <c r="DV564" s="74"/>
      <c r="DW564" s="74"/>
      <c r="DX564" s="74"/>
      <c r="DY564" s="74"/>
      <c r="DZ564" s="74"/>
      <c r="EA564" s="74"/>
      <c r="EB564" s="74"/>
      <c r="EC564" s="74"/>
      <c r="ED564" s="74"/>
      <c r="EE564" s="74"/>
      <c r="EF564" s="74"/>
      <c r="EG564" s="74"/>
      <c r="EH564" s="74"/>
      <c r="EI564" s="74"/>
      <c r="EJ564" s="74"/>
      <c r="EK564" s="74"/>
      <c r="EL564" s="74"/>
      <c r="EM564" s="74"/>
      <c r="EN564" s="74"/>
      <c r="EO564" s="74"/>
      <c r="EP564" s="74"/>
      <c r="EQ564" s="74"/>
      <c r="ER564" s="74"/>
      <c r="ES564" s="74"/>
      <c r="ET564" s="74"/>
      <c r="EU564" s="74"/>
      <c r="EV564" s="74"/>
      <c r="EW564" s="74"/>
      <c r="EX564" s="74"/>
      <c r="EY564" s="74"/>
      <c r="EZ564" s="74"/>
      <c r="FA564" s="74"/>
      <c r="FB564" s="74"/>
      <c r="FC564" s="74"/>
      <c r="FD564" s="74"/>
      <c r="FE564" s="74"/>
      <c r="FF564" s="74"/>
      <c r="FG564" s="74"/>
      <c r="FH564" s="74"/>
      <c r="FI564" s="74"/>
      <c r="FJ564" s="74"/>
      <c r="FK564" s="74"/>
      <c r="FL564" s="74"/>
      <c r="FM564" s="74"/>
      <c r="FN564" s="74"/>
      <c r="FO564" s="74"/>
      <c r="FP564" s="74"/>
      <c r="FQ564" s="74"/>
      <c r="FR564" s="74"/>
      <c r="FS564" s="74"/>
      <c r="FT564" s="74"/>
      <c r="FU564" s="74"/>
      <c r="FV564" s="74"/>
      <c r="FW564" s="74"/>
      <c r="FX564" s="74"/>
      <c r="FY564" s="74"/>
      <c r="FZ564" s="74"/>
      <c r="GA564" s="74"/>
      <c r="GB564" s="74"/>
      <c r="GC564" s="74"/>
      <c r="GD564" s="74"/>
      <c r="GE564" s="74"/>
      <c r="GF564" s="74"/>
      <c r="GG564" s="74"/>
      <c r="GH564" s="74"/>
      <c r="GI564" s="74"/>
      <c r="GJ564" s="74"/>
      <c r="GK564" s="74"/>
      <c r="GL564" s="74"/>
      <c r="GM564" s="74"/>
      <c r="GN564" s="74"/>
      <c r="GO564" s="74"/>
      <c r="GP564" s="74"/>
      <c r="GQ564" s="74"/>
      <c r="GR564" s="74"/>
      <c r="GS564" s="74"/>
      <c r="GT564" s="74"/>
      <c r="GU564" s="74"/>
      <c r="GV564" s="74"/>
      <c r="GW564" s="74"/>
      <c r="GX564" s="74"/>
      <c r="GY564" s="74"/>
      <c r="GZ564" s="74"/>
      <c r="HA564" s="74"/>
      <c r="HB564" s="74"/>
      <c r="HC564" s="74"/>
      <c r="HD564" s="74"/>
      <c r="HE564" s="74"/>
      <c r="HF564" s="74"/>
      <c r="HG564" s="74"/>
      <c r="HH564" s="74"/>
      <c r="HI564" s="74"/>
      <c r="HJ564" s="74"/>
      <c r="HK564" s="74"/>
      <c r="HL564" s="74"/>
      <c r="HM564" s="74"/>
      <c r="HN564" s="74"/>
      <c r="HO564" s="74"/>
      <c r="HP564" s="74"/>
      <c r="HQ564" s="74"/>
      <c r="HR564" s="74"/>
      <c r="HS564" s="74"/>
      <c r="HT564" s="74"/>
      <c r="HU564" s="74"/>
      <c r="HV564" s="74"/>
      <c r="HW564" s="74"/>
      <c r="HX564" s="74"/>
      <c r="HY564" s="74"/>
      <c r="HZ564" s="74"/>
      <c r="IA564" s="74"/>
      <c r="IB564" s="74"/>
      <c r="IC564" s="74"/>
      <c r="ID564" s="74"/>
      <c r="IE564" s="74"/>
      <c r="IF564" s="74"/>
      <c r="IG564" s="74"/>
      <c r="IH564" s="74"/>
      <c r="II564" s="74"/>
      <c r="IJ564" s="74"/>
      <c r="IK564" s="74"/>
      <c r="IL564" s="74"/>
      <c r="IM564" s="74"/>
      <c r="IN564" s="74"/>
      <c r="IO564" s="74"/>
      <c r="IP564" s="74"/>
      <c r="IQ564" s="74"/>
      <c r="IR564" s="74"/>
      <c r="IS564" s="74"/>
      <c r="IT564" s="74"/>
      <c r="IU564" s="74"/>
      <c r="IV564" s="74"/>
      <c r="IW564" s="74"/>
      <c r="IX564" s="74"/>
      <c r="IY564" s="74"/>
      <c r="IZ564" s="74"/>
      <c r="JA564" s="74"/>
      <c r="JB564" s="74"/>
      <c r="JC564" s="74"/>
      <c r="JD564" s="74"/>
      <c r="JE564" s="74"/>
      <c r="JF564" s="74"/>
      <c r="JG564" s="74"/>
      <c r="JH564" s="74"/>
      <c r="JI564" s="74"/>
      <c r="JJ564" s="74"/>
      <c r="JK564" s="74"/>
      <c r="JL564" s="74"/>
      <c r="JM564" s="74"/>
      <c r="JN564" s="74"/>
      <c r="JO564" s="74"/>
      <c r="JP564" s="74"/>
      <c r="JQ564" s="74"/>
      <c r="JR564" s="74"/>
      <c r="JS564" s="74"/>
      <c r="JT564" s="74"/>
      <c r="JU564" s="74"/>
      <c r="JV564" s="74"/>
      <c r="JW564" s="74"/>
      <c r="JX564" s="74"/>
      <c r="JY564" s="74"/>
      <c r="JZ564" s="74"/>
      <c r="KA564" s="74"/>
      <c r="KB564" s="74"/>
      <c r="KC564" s="74"/>
      <c r="KD564" s="74"/>
      <c r="KE564" s="74"/>
      <c r="KF564" s="74"/>
      <c r="KG564" s="74"/>
      <c r="KH564" s="74"/>
      <c r="KI564" s="74"/>
      <c r="KJ564" s="74"/>
      <c r="KK564" s="74"/>
      <c r="KL564" s="74"/>
      <c r="KM564" s="74"/>
      <c r="KN564" s="74"/>
      <c r="KO564" s="74"/>
      <c r="KP564" s="74"/>
      <c r="KQ564" s="74"/>
      <c r="KR564" s="74"/>
      <c r="KS564" s="74"/>
      <c r="KT564" s="74"/>
      <c r="KU564" s="74"/>
      <c r="KV564" s="74"/>
      <c r="KW564" s="74"/>
      <c r="KX564" s="74"/>
      <c r="KY564" s="74"/>
      <c r="KZ564" s="74"/>
      <c r="LA564" s="74"/>
      <c r="LB564" s="74"/>
      <c r="LC564" s="74"/>
      <c r="LD564" s="74"/>
      <c r="LE564" s="74"/>
      <c r="LF564" s="74"/>
      <c r="LG564" s="74"/>
      <c r="LH564" s="74"/>
      <c r="LI564" s="74"/>
      <c r="LJ564" s="74"/>
      <c r="LK564" s="74"/>
      <c r="LL564" s="74"/>
      <c r="LM564" s="74"/>
      <c r="LN564" s="74"/>
      <c r="LO564" s="74"/>
      <c r="LP564" s="74"/>
      <c r="LQ564" s="74"/>
      <c r="LR564" s="74"/>
      <c r="LS564" s="74"/>
      <c r="LT564" s="74"/>
      <c r="LU564" s="74"/>
      <c r="LV564" s="74"/>
      <c r="LW564" s="74"/>
      <c r="LX564" s="74"/>
      <c r="LY564" s="74"/>
      <c r="LZ564" s="74"/>
      <c r="MA564" s="74"/>
      <c r="MB564" s="74"/>
      <c r="MC564" s="74"/>
      <c r="MD564" s="74"/>
      <c r="ME564" s="74"/>
      <c r="MF564" s="74"/>
      <c r="MG564" s="74"/>
      <c r="MH564" s="74"/>
      <c r="MI564" s="74"/>
      <c r="MJ564" s="74"/>
      <c r="MK564" s="74"/>
      <c r="ML564" s="74"/>
      <c r="MM564" s="74"/>
      <c r="MN564" s="74"/>
      <c r="MO564" s="74"/>
      <c r="MP564" s="74"/>
      <c r="MQ564" s="74"/>
      <c r="MR564" s="74"/>
      <c r="MS564" s="74"/>
      <c r="MT564" s="74"/>
      <c r="MU564" s="74"/>
      <c r="MV564" s="74"/>
      <c r="MW564" s="74"/>
      <c r="MX564" s="74"/>
      <c r="MY564" s="74"/>
      <c r="MZ564" s="74"/>
      <c r="NA564" s="74"/>
      <c r="NB564" s="74"/>
      <c r="NC564" s="74"/>
      <c r="ND564" s="74"/>
      <c r="NE564" s="74"/>
      <c r="NF564" s="74"/>
      <c r="NG564" s="74"/>
      <c r="NH564" s="74"/>
      <c r="NI564" s="74"/>
      <c r="NJ564" s="74"/>
      <c r="NK564" s="74"/>
      <c r="NL564" s="74"/>
      <c r="NM564" s="74"/>
      <c r="NN564" s="74"/>
      <c r="NO564" s="74"/>
      <c r="NP564" s="74"/>
      <c r="NQ564" s="74"/>
      <c r="NR564" s="74"/>
      <c r="NS564" s="74"/>
      <c r="NT564" s="74"/>
      <c r="NU564" s="74"/>
      <c r="NV564" s="74"/>
      <c r="NW564" s="74"/>
      <c r="NX564" s="74"/>
      <c r="NY564" s="74"/>
      <c r="NZ564" s="74"/>
      <c r="OA564" s="74"/>
      <c r="OB564" s="74"/>
      <c r="OC564" s="74"/>
      <c r="OD564" s="74"/>
      <c r="OE564" s="74"/>
      <c r="OF564" s="74"/>
      <c r="OG564" s="74"/>
      <c r="OH564" s="74"/>
      <c r="OI564" s="74"/>
      <c r="OJ564" s="74"/>
      <c r="OK564" s="74"/>
      <c r="OL564" s="74"/>
      <c r="OM564" s="74"/>
      <c r="ON564" s="74"/>
      <c r="OO564" s="74"/>
      <c r="OP564" s="74"/>
      <c r="OQ564" s="74"/>
      <c r="OR564" s="74"/>
      <c r="OS564" s="74"/>
      <c r="OT564" s="74"/>
      <c r="OU564" s="74"/>
      <c r="OV564" s="74"/>
      <c r="OW564" s="74"/>
      <c r="OX564" s="74"/>
      <c r="OY564" s="74"/>
      <c r="OZ564" s="74"/>
      <c r="PA564" s="74"/>
      <c r="PB564" s="74"/>
      <c r="PC564" s="74"/>
      <c r="PD564" s="74"/>
      <c r="PE564" s="74"/>
      <c r="PF564" s="74"/>
      <c r="PG564" s="74"/>
      <c r="PH564" s="74"/>
      <c r="PI564" s="74"/>
      <c r="PJ564" s="74"/>
      <c r="PK564" s="74"/>
      <c r="PL564" s="74"/>
      <c r="PM564" s="74"/>
      <c r="PN564" s="74"/>
      <c r="PO564" s="74"/>
      <c r="PP564" s="74"/>
      <c r="PQ564" s="74"/>
      <c r="PR564" s="74"/>
      <c r="PS564" s="74"/>
      <c r="PT564" s="74"/>
      <c r="PU564" s="74"/>
      <c r="PV564" s="74"/>
      <c r="PW564" s="74"/>
      <c r="PX564" s="74"/>
      <c r="PY564" s="74"/>
      <c r="PZ564" s="74"/>
      <c r="QA564" s="74"/>
      <c r="QB564" s="74"/>
      <c r="QC564" s="74"/>
      <c r="QD564" s="74"/>
      <c r="QE564" s="74"/>
      <c r="QF564" s="74"/>
      <c r="QG564" s="74"/>
      <c r="QH564" s="74"/>
      <c r="QI564" s="74"/>
      <c r="QJ564" s="74"/>
      <c r="QK564" s="74"/>
      <c r="QL564" s="74"/>
      <c r="QM564" s="74"/>
      <c r="QN564" s="74"/>
      <c r="QO564" s="74"/>
      <c r="QP564" s="74"/>
      <c r="QQ564" s="74"/>
      <c r="QR564" s="74"/>
      <c r="QS564" s="74"/>
      <c r="QT564" s="74"/>
      <c r="QU564" s="74"/>
      <c r="QV564" s="74"/>
      <c r="QW564" s="74"/>
      <c r="QX564" s="74"/>
      <c r="QY564" s="74"/>
      <c r="QZ564" s="74"/>
      <c r="RA564" s="74"/>
      <c r="RB564" s="74"/>
      <c r="RC564" s="74"/>
      <c r="RD564" s="74"/>
      <c r="RE564" s="74"/>
      <c r="RF564" s="74"/>
      <c r="RG564" s="74"/>
      <c r="RH564" s="74"/>
      <c r="RI564" s="74"/>
      <c r="RJ564" s="74"/>
      <c r="RK564" s="74"/>
      <c r="RL564" s="74"/>
      <c r="RM564" s="74"/>
      <c r="RN564" s="74"/>
      <c r="RO564" s="74"/>
      <c r="RP564" s="74"/>
      <c r="RQ564" s="74"/>
      <c r="RR564" s="74"/>
      <c r="RS564" s="74"/>
      <c r="RT564" s="74"/>
      <c r="RU564" s="74"/>
      <c r="RV564" s="74"/>
      <c r="RW564" s="74"/>
      <c r="RX564" s="74"/>
      <c r="RY564" s="74"/>
      <c r="RZ564" s="74"/>
      <c r="SA564" s="74"/>
      <c r="SB564" s="74"/>
      <c r="SC564" s="74"/>
      <c r="SD564" s="74"/>
      <c r="SE564" s="74"/>
      <c r="SF564" s="74"/>
      <c r="SG564" s="74"/>
      <c r="SH564" s="74"/>
      <c r="SI564" s="74"/>
      <c r="SJ564" s="74"/>
      <c r="SK564" s="74"/>
      <c r="SL564" s="74"/>
      <c r="SM564" s="74"/>
      <c r="SN564" s="74"/>
      <c r="SO564" s="74"/>
      <c r="SP564" s="74"/>
      <c r="SQ564" s="74"/>
      <c r="SR564" s="74"/>
      <c r="SS564" s="74"/>
      <c r="ST564" s="74"/>
      <c r="SU564" s="74"/>
      <c r="SV564" s="74"/>
      <c r="SW564" s="74"/>
      <c r="SX564" s="74"/>
      <c r="SY564" s="74"/>
      <c r="SZ564" s="74"/>
      <c r="TA564" s="74"/>
      <c r="TB564" s="74"/>
      <c r="TC564" s="74"/>
      <c r="TD564" s="74"/>
      <c r="TE564" s="74"/>
      <c r="TF564" s="74"/>
      <c r="TG564" s="74"/>
      <c r="TH564" s="74"/>
      <c r="TI564" s="74"/>
      <c r="TJ564" s="74"/>
      <c r="TK564" s="74"/>
      <c r="TL564" s="74"/>
      <c r="TM564" s="74"/>
      <c r="TN564" s="74"/>
      <c r="TO564" s="74"/>
      <c r="TP564" s="74"/>
      <c r="TQ564" s="74"/>
      <c r="TR564" s="74"/>
      <c r="TS564" s="74"/>
      <c r="TT564" s="74"/>
      <c r="TU564" s="74"/>
      <c r="TV564" s="74"/>
      <c r="TW564" s="74"/>
      <c r="TX564" s="74"/>
      <c r="TY564" s="74"/>
      <c r="TZ564" s="74"/>
      <c r="UA564" s="74"/>
      <c r="UB564" s="74"/>
      <c r="UC564" s="74"/>
      <c r="UD564" s="74"/>
      <c r="UE564" s="74"/>
      <c r="UF564" s="74"/>
      <c r="UG564" s="74"/>
      <c r="UH564" s="74"/>
      <c r="UI564" s="74"/>
      <c r="UJ564" s="74"/>
      <c r="UK564" s="74"/>
      <c r="UL564" s="74"/>
      <c r="UM564" s="74"/>
      <c r="UN564" s="74"/>
      <c r="UO564" s="74"/>
      <c r="UP564" s="74"/>
      <c r="UQ564" s="74"/>
      <c r="UR564" s="74"/>
      <c r="US564" s="74"/>
      <c r="UT564" s="74"/>
      <c r="UU564" s="74"/>
      <c r="UV564" s="74"/>
      <c r="UW564" s="74"/>
      <c r="UX564" s="74"/>
      <c r="UY564" s="74"/>
      <c r="UZ564" s="74"/>
      <c r="VA564" s="74"/>
      <c r="VB564" s="74"/>
      <c r="VC564" s="74"/>
      <c r="VD564" s="74"/>
      <c r="VE564" s="74"/>
      <c r="VF564" s="74"/>
      <c r="VG564" s="74"/>
      <c r="VH564" s="74"/>
      <c r="VI564" s="74"/>
      <c r="VJ564" s="74"/>
      <c r="VK564" s="74"/>
      <c r="VL564" s="74"/>
      <c r="VM564" s="74"/>
      <c r="VN564" s="74"/>
      <c r="VO564" s="74"/>
      <c r="VP564" s="74"/>
      <c r="VQ564" s="74"/>
      <c r="VR564" s="74"/>
      <c r="VS564" s="74"/>
      <c r="VT564" s="74"/>
      <c r="VU564" s="74"/>
      <c r="VV564" s="74"/>
      <c r="VW564" s="74"/>
      <c r="VX564" s="74"/>
      <c r="VY564" s="74"/>
      <c r="VZ564" s="74"/>
      <c r="WA564" s="74"/>
      <c r="WB564" s="74"/>
      <c r="WC564" s="74"/>
      <c r="WD564" s="74"/>
      <c r="WE564" s="74"/>
      <c r="WF564" s="74"/>
      <c r="WG564" s="74"/>
      <c r="WH564" s="74"/>
      <c r="WI564" s="74"/>
      <c r="WJ564" s="74"/>
      <c r="WK564" s="74"/>
      <c r="WL564" s="74"/>
      <c r="WM564" s="74"/>
      <c r="WN564" s="74"/>
      <c r="WO564" s="74"/>
      <c r="WP564" s="74"/>
      <c r="WQ564" s="74"/>
      <c r="WR564" s="74"/>
      <c r="WS564" s="74"/>
      <c r="WT564" s="74"/>
      <c r="WU564" s="74"/>
      <c r="WV564" s="74"/>
      <c r="WW564" s="74"/>
      <c r="WX564" s="74"/>
      <c r="WY564" s="74"/>
      <c r="WZ564" s="74"/>
      <c r="XA564" s="74"/>
      <c r="XB564" s="74"/>
      <c r="XC564" s="74"/>
      <c r="XD564" s="74"/>
      <c r="XE564" s="74"/>
      <c r="XF564" s="74"/>
      <c r="XG564" s="74"/>
      <c r="XH564" s="74"/>
      <c r="XI564" s="74"/>
      <c r="XJ564" s="74"/>
      <c r="XK564" s="74"/>
      <c r="XL564" s="74"/>
      <c r="XM564" s="74"/>
      <c r="XN564" s="74"/>
      <c r="XO564" s="74"/>
      <c r="XP564" s="74"/>
      <c r="XQ564" s="74"/>
      <c r="XR564" s="74"/>
      <c r="XS564" s="74"/>
      <c r="XT564" s="74"/>
      <c r="XU564" s="74"/>
      <c r="XV564" s="74"/>
      <c r="XW564" s="74"/>
      <c r="XX564" s="74"/>
      <c r="XY564" s="74"/>
      <c r="XZ564" s="74"/>
      <c r="YA564" s="74"/>
      <c r="YB564" s="74"/>
      <c r="YC564" s="74"/>
      <c r="YD564" s="74"/>
      <c r="YE564" s="74"/>
      <c r="YF564" s="74"/>
      <c r="YG564" s="74"/>
      <c r="YH564" s="74"/>
      <c r="YI564" s="74"/>
      <c r="YJ564" s="74"/>
      <c r="YK564" s="74"/>
      <c r="YL564" s="74"/>
      <c r="YM564" s="74"/>
      <c r="YN564" s="74"/>
      <c r="YO564" s="74"/>
      <c r="YP564" s="74"/>
      <c r="YQ564" s="74"/>
      <c r="YR564" s="74"/>
      <c r="YS564" s="74"/>
      <c r="YT564" s="74"/>
      <c r="YU564" s="74"/>
      <c r="YV564" s="74"/>
      <c r="YW564" s="74"/>
      <c r="YX564" s="74"/>
      <c r="YY564" s="74"/>
      <c r="YZ564" s="74"/>
      <c r="ZA564" s="74"/>
      <c r="ZB564" s="74"/>
      <c r="ZC564" s="74"/>
      <c r="ZD564" s="74"/>
      <c r="ZE564" s="74"/>
      <c r="ZF564" s="74"/>
      <c r="ZG564" s="74"/>
      <c r="ZH564" s="74"/>
      <c r="ZI564" s="74"/>
      <c r="ZJ564" s="74"/>
      <c r="ZK564" s="74"/>
      <c r="ZL564" s="74"/>
      <c r="ZM564" s="74"/>
      <c r="ZN564" s="74"/>
      <c r="ZO564" s="74"/>
      <c r="ZP564" s="74"/>
      <c r="ZQ564" s="74"/>
      <c r="ZR564" s="74"/>
      <c r="ZS564" s="74"/>
      <c r="ZT564" s="74"/>
      <c r="ZU564" s="74"/>
      <c r="ZV564" s="74"/>
      <c r="ZW564" s="74"/>
      <c r="ZX564" s="74"/>
      <c r="ZY564" s="74"/>
      <c r="ZZ564" s="74"/>
      <c r="AAA564" s="74"/>
      <c r="AAB564" s="74"/>
      <c r="AAC564" s="74"/>
      <c r="AAD564" s="74"/>
      <c r="AAE564" s="74"/>
      <c r="AAF564" s="74"/>
      <c r="AAG564" s="74"/>
      <c r="AAH564" s="74"/>
      <c r="AAI564" s="74"/>
      <c r="AAJ564" s="74"/>
      <c r="AAK564" s="74"/>
      <c r="AAL564" s="74"/>
      <c r="AAM564" s="74"/>
      <c r="AAN564" s="74"/>
      <c r="AAO564" s="74"/>
      <c r="AAP564" s="74"/>
      <c r="AAQ564" s="74"/>
      <c r="AAR564" s="74"/>
      <c r="AAS564" s="74"/>
      <c r="AAT564" s="74"/>
      <c r="AAU564" s="74"/>
      <c r="AAV564" s="74"/>
      <c r="AAW564" s="74"/>
      <c r="AAX564" s="74"/>
      <c r="AAY564" s="74"/>
      <c r="AAZ564" s="74"/>
      <c r="ABA564" s="74"/>
      <c r="ABB564" s="74"/>
      <c r="ABC564" s="74"/>
      <c r="ABD564" s="74"/>
      <c r="ABE564" s="74"/>
      <c r="ABF564" s="74"/>
      <c r="ABG564" s="74"/>
      <c r="ABH564" s="74"/>
      <c r="ABI564" s="74"/>
      <c r="ABJ564" s="74"/>
      <c r="ABK564" s="74"/>
      <c r="ABL564" s="74"/>
      <c r="ABM564" s="74"/>
      <c r="ABN564" s="74"/>
      <c r="ABO564" s="74"/>
      <c r="ABP564" s="74"/>
      <c r="ABQ564" s="74"/>
      <c r="ABR564" s="74"/>
      <c r="ABS564" s="74"/>
      <c r="ABT564" s="74"/>
      <c r="ABU564" s="74"/>
      <c r="ABV564" s="74"/>
      <c r="ABW564" s="74"/>
      <c r="ABX564" s="74"/>
      <c r="ABY564" s="74"/>
      <c r="ABZ564" s="74"/>
      <c r="ACA564" s="74"/>
      <c r="ACB564" s="74"/>
      <c r="ACC564" s="74"/>
      <c r="ACD564" s="74"/>
      <c r="ACE564" s="74"/>
      <c r="ACF564" s="74"/>
      <c r="ACG564" s="74"/>
      <c r="ACH564" s="74"/>
      <c r="ACI564" s="74"/>
      <c r="ACJ564" s="74"/>
      <c r="ACK564" s="74"/>
      <c r="ACL564" s="74"/>
      <c r="ACM564" s="74"/>
      <c r="ACN564" s="74"/>
      <c r="ACO564" s="74"/>
      <c r="ACP564" s="74"/>
      <c r="ACQ564" s="74"/>
      <c r="ACR564" s="74"/>
      <c r="ACS564" s="74"/>
      <c r="ACT564" s="74"/>
      <c r="ACU564" s="74"/>
      <c r="ACV564" s="74"/>
      <c r="ACW564" s="74"/>
      <c r="ACX564" s="74"/>
      <c r="ACY564" s="74"/>
      <c r="ACZ564" s="74"/>
      <c r="ADA564" s="74"/>
      <c r="ADB564" s="74"/>
      <c r="ADC564" s="74"/>
      <c r="ADD564" s="74"/>
      <c r="ADE564" s="74"/>
      <c r="ADF564" s="74"/>
      <c r="ADG564" s="74"/>
      <c r="ADH564" s="74"/>
      <c r="ADI564" s="74"/>
      <c r="ADJ564" s="74"/>
      <c r="ADK564" s="74"/>
      <c r="ADL564" s="74"/>
      <c r="ADM564" s="74"/>
      <c r="ADN564" s="74"/>
      <c r="ADO564" s="74"/>
      <c r="ADP564" s="74"/>
      <c r="ADQ564" s="74"/>
      <c r="ADR564" s="74"/>
      <c r="ADS564" s="74"/>
      <c r="ADT564" s="74"/>
      <c r="ADU564" s="74"/>
      <c r="ADV564" s="74"/>
      <c r="ADW564" s="74"/>
      <c r="ADX564" s="74"/>
      <c r="ADY564" s="74"/>
      <c r="ADZ564" s="74"/>
      <c r="AEA564" s="74"/>
      <c r="AEB564" s="74"/>
      <c r="AEC564" s="74"/>
      <c r="AED564" s="74"/>
      <c r="AEE564" s="74"/>
      <c r="AEF564" s="74"/>
      <c r="AEG564" s="74"/>
      <c r="AEH564" s="74"/>
      <c r="AEI564" s="74"/>
      <c r="AEJ564" s="74"/>
      <c r="AEK564" s="74"/>
      <c r="AEL564" s="74"/>
      <c r="AEM564" s="74"/>
      <c r="AEN564" s="74"/>
      <c r="AEO564" s="74"/>
      <c r="AEP564" s="74"/>
      <c r="AEQ564" s="74"/>
      <c r="AER564" s="74"/>
      <c r="AES564" s="74"/>
      <c r="AET564" s="74"/>
      <c r="AEU564" s="74"/>
      <c r="AEV564" s="74"/>
      <c r="AEW564" s="74"/>
      <c r="AEX564" s="74"/>
      <c r="AEY564" s="74"/>
      <c r="AEZ564" s="74"/>
      <c r="AFA564" s="74"/>
      <c r="AFB564" s="74"/>
      <c r="AFC564" s="74"/>
      <c r="AFD564" s="74"/>
      <c r="AFE564" s="74"/>
      <c r="AFF564" s="74"/>
      <c r="AFG564" s="74"/>
      <c r="AFH564" s="74"/>
      <c r="AFI564" s="74"/>
      <c r="AFJ564" s="74"/>
      <c r="AFK564" s="74"/>
      <c r="AFL564" s="74"/>
      <c r="AFM564" s="74"/>
      <c r="AFN564" s="74"/>
      <c r="AFO564" s="74"/>
      <c r="AFP564" s="74"/>
      <c r="AFQ564" s="74"/>
      <c r="AFR564" s="74"/>
      <c r="AFS564" s="74"/>
      <c r="AFT564" s="74"/>
      <c r="AFU564" s="74"/>
      <c r="AFV564" s="74"/>
      <c r="AFW564" s="74"/>
      <c r="AFX564" s="74"/>
      <c r="AFY564" s="74"/>
      <c r="AFZ564" s="74"/>
      <c r="AGA564" s="74"/>
      <c r="AGB564" s="74"/>
      <c r="AGC564" s="74"/>
      <c r="AGD564" s="74"/>
      <c r="AGE564" s="74"/>
      <c r="AGF564" s="74"/>
      <c r="AGG564" s="74"/>
      <c r="AGH564" s="74"/>
      <c r="AGI564" s="74"/>
      <c r="AGJ564" s="74"/>
      <c r="AGK564" s="74"/>
      <c r="AGL564" s="74"/>
      <c r="AGM564" s="74"/>
      <c r="AGN564" s="74"/>
      <c r="AGO564" s="74"/>
      <c r="AGP564" s="74"/>
      <c r="AGQ564" s="74"/>
      <c r="AGR564" s="74"/>
      <c r="AGS564" s="74"/>
      <c r="AGT564" s="74"/>
      <c r="AGU564" s="74"/>
      <c r="AGV564" s="74"/>
      <c r="AGW564" s="74"/>
      <c r="AGX564" s="74"/>
      <c r="AGY564" s="74"/>
      <c r="AGZ564" s="74"/>
      <c r="AHA564" s="74"/>
      <c r="AHB564" s="74"/>
      <c r="AHC564" s="74"/>
      <c r="AHD564" s="74"/>
      <c r="AHE564" s="74"/>
      <c r="AHF564" s="74"/>
      <c r="AHG564" s="74"/>
      <c r="AHH564" s="74"/>
      <c r="AHI564" s="74"/>
      <c r="AHJ564" s="74"/>
      <c r="AHK564" s="74"/>
      <c r="AHL564" s="74"/>
      <c r="AHM564" s="74"/>
      <c r="AHN564" s="74"/>
      <c r="AHO564" s="74"/>
      <c r="AHP564" s="74"/>
      <c r="AHQ564" s="74"/>
      <c r="AHR564" s="74"/>
      <c r="AHS564" s="74"/>
      <c r="AHT564" s="74"/>
      <c r="AHU564" s="74"/>
      <c r="AHV564" s="74"/>
      <c r="AHW564" s="74"/>
      <c r="AHX564" s="74"/>
      <c r="AHY564" s="74"/>
      <c r="AHZ564" s="74"/>
      <c r="AIA564" s="74"/>
      <c r="AIB564" s="74"/>
      <c r="AIC564" s="74"/>
      <c r="AID564" s="74"/>
      <c r="AIE564" s="74"/>
      <c r="AIF564" s="74"/>
      <c r="AIG564" s="74"/>
      <c r="AIH564" s="74"/>
      <c r="AII564" s="74"/>
      <c r="AIJ564" s="74"/>
      <c r="AIK564" s="74"/>
      <c r="AIL564" s="74"/>
      <c r="AIM564" s="74"/>
      <c r="AIN564" s="74"/>
      <c r="AIO564" s="74"/>
      <c r="AIP564" s="74"/>
      <c r="AIQ564" s="74"/>
      <c r="AIR564" s="74"/>
      <c r="AIS564" s="74"/>
      <c r="AIT564" s="74"/>
      <c r="AIU564" s="74"/>
      <c r="AIV564" s="74"/>
      <c r="AIW564" s="74"/>
      <c r="AIX564" s="74"/>
      <c r="AIY564" s="74"/>
      <c r="AIZ564" s="74"/>
      <c r="AJA564" s="74"/>
      <c r="AJB564" s="74"/>
      <c r="AJC564" s="74"/>
      <c r="AJD564" s="74"/>
      <c r="AJE564" s="74"/>
      <c r="AJF564" s="74"/>
      <c r="AJG564" s="74"/>
      <c r="AJH564" s="74"/>
      <c r="AJI564" s="74"/>
      <c r="AJJ564" s="74"/>
      <c r="AJK564" s="74"/>
      <c r="AJL564" s="74"/>
      <c r="AJM564" s="74"/>
      <c r="AJN564" s="74"/>
      <c r="AJO564" s="74"/>
      <c r="AJP564" s="74"/>
      <c r="AJQ564" s="74"/>
      <c r="AJR564" s="74"/>
      <c r="AJS564" s="74"/>
      <c r="AJT564" s="74"/>
      <c r="AJU564" s="74"/>
      <c r="AJV564" s="74"/>
      <c r="AJW564" s="74"/>
      <c r="AJX564" s="74"/>
      <c r="AJY564" s="74"/>
      <c r="AJZ564" s="74"/>
      <c r="AKA564" s="74"/>
      <c r="AKB564" s="74"/>
      <c r="AKC564" s="74"/>
      <c r="AKD564" s="74"/>
      <c r="AKE564" s="74"/>
      <c r="AKF564" s="74"/>
      <c r="AKG564" s="74"/>
      <c r="AKH564" s="74"/>
      <c r="AKI564" s="74"/>
      <c r="AKJ564" s="74"/>
      <c r="AKK564" s="74"/>
      <c r="AKL564" s="74"/>
      <c r="AKM564" s="74"/>
      <c r="AKN564" s="74"/>
      <c r="AKO564" s="74"/>
      <c r="AKP564" s="74"/>
      <c r="AKQ564" s="74"/>
      <c r="AKR564" s="74"/>
      <c r="AKS564" s="74"/>
      <c r="AKT564" s="74"/>
      <c r="AKU564" s="74"/>
      <c r="AKV564" s="74"/>
      <c r="AKW564" s="74"/>
      <c r="AKX564" s="74"/>
      <c r="AKY564" s="74"/>
      <c r="AKZ564" s="74"/>
      <c r="ALA564" s="74"/>
      <c r="ALB564" s="74"/>
      <c r="ALC564" s="74"/>
      <c r="ALD564" s="74"/>
      <c r="ALE564" s="74"/>
      <c r="ALF564" s="74"/>
      <c r="ALG564" s="74"/>
      <c r="ALH564" s="74"/>
      <c r="ALI564" s="74"/>
      <c r="ALJ564" s="74"/>
      <c r="ALK564" s="74"/>
      <c r="ALL564" s="74"/>
      <c r="ALM564" s="74"/>
      <c r="ALN564" s="74"/>
      <c r="ALO564" s="74"/>
      <c r="ALP564" s="74"/>
      <c r="ALQ564" s="74"/>
      <c r="ALR564" s="74"/>
      <c r="ALS564" s="74"/>
      <c r="ALT564" s="74"/>
      <c r="ALU564" s="74"/>
      <c r="ALV564" s="74"/>
      <c r="ALW564" s="74"/>
      <c r="ALX564" s="74"/>
      <c r="ALY564" s="74"/>
      <c r="ALZ564" s="74"/>
      <c r="AMA564" s="74"/>
      <c r="AMB564" s="74"/>
      <c r="AMC564" s="74"/>
      <c r="AMD564" s="74"/>
      <c r="AME564" s="74"/>
      <c r="AMF564" s="74"/>
      <c r="AMG564" s="74"/>
      <c r="AMH564" s="74"/>
      <c r="AMI564" s="74"/>
      <c r="AMJ564" s="74"/>
      <c r="AMK564" s="74"/>
    </row>
    <row r="565" spans="1:1025" customFormat="1" x14ac:dyDescent="0.25">
      <c r="A565" s="40" t="s">
        <v>402</v>
      </c>
      <c r="B565" s="40" t="s">
        <v>25</v>
      </c>
      <c r="C565" s="40" t="s">
        <v>403</v>
      </c>
      <c r="D565" s="40" t="s">
        <v>147</v>
      </c>
      <c r="E565" s="40" t="s">
        <v>147</v>
      </c>
      <c r="F565" s="40" t="s">
        <v>405</v>
      </c>
      <c r="G565" s="48" t="s">
        <v>337</v>
      </c>
      <c r="H565" s="40" t="s">
        <v>26</v>
      </c>
      <c r="I565" s="40" t="s">
        <v>406</v>
      </c>
      <c r="J565" s="40">
        <v>339616816</v>
      </c>
      <c r="K565" s="40" t="s">
        <v>407</v>
      </c>
      <c r="L565" s="40" t="s">
        <v>408</v>
      </c>
      <c r="M565" s="40"/>
      <c r="N565" s="40" t="s">
        <v>409</v>
      </c>
      <c r="O565" s="40" t="s">
        <v>30</v>
      </c>
      <c r="P565" s="40"/>
      <c r="Q565" s="40"/>
      <c r="R565" s="40" t="s">
        <v>32</v>
      </c>
      <c r="S565" s="40" t="s">
        <v>95</v>
      </c>
      <c r="T565" s="40"/>
      <c r="U565" s="59"/>
      <c r="V565" s="59"/>
      <c r="W565" s="59">
        <v>400000</v>
      </c>
      <c r="X565" s="59">
        <v>900000</v>
      </c>
      <c r="Y565" s="40"/>
      <c r="Z565" s="20"/>
      <c r="AA565" s="20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  <c r="DR565" s="74"/>
      <c r="DS565" s="74"/>
      <c r="DT565" s="74"/>
      <c r="DU565" s="74"/>
      <c r="DV565" s="74"/>
      <c r="DW565" s="74"/>
      <c r="DX565" s="74"/>
      <c r="DY565" s="74"/>
      <c r="DZ565" s="74"/>
      <c r="EA565" s="74"/>
      <c r="EB565" s="74"/>
      <c r="EC565" s="74"/>
      <c r="ED565" s="74"/>
      <c r="EE565" s="74"/>
      <c r="EF565" s="74"/>
      <c r="EG565" s="74"/>
      <c r="EH565" s="74"/>
      <c r="EI565" s="74"/>
      <c r="EJ565" s="74"/>
      <c r="EK565" s="74"/>
      <c r="EL565" s="74"/>
      <c r="EM565" s="74"/>
      <c r="EN565" s="74"/>
      <c r="EO565" s="74"/>
      <c r="EP565" s="74"/>
      <c r="EQ565" s="74"/>
      <c r="ER565" s="74"/>
      <c r="ES565" s="74"/>
      <c r="ET565" s="74"/>
      <c r="EU565" s="74"/>
      <c r="EV565" s="74"/>
      <c r="EW565" s="74"/>
      <c r="EX565" s="74"/>
      <c r="EY565" s="74"/>
      <c r="EZ565" s="74"/>
      <c r="FA565" s="74"/>
      <c r="FB565" s="74"/>
      <c r="FC565" s="74"/>
      <c r="FD565" s="74"/>
      <c r="FE565" s="74"/>
      <c r="FF565" s="74"/>
      <c r="FG565" s="74"/>
      <c r="FH565" s="74"/>
      <c r="FI565" s="74"/>
      <c r="FJ565" s="74"/>
      <c r="FK565" s="74"/>
      <c r="FL565" s="74"/>
      <c r="FM565" s="74"/>
      <c r="FN565" s="74"/>
      <c r="FO565" s="74"/>
      <c r="FP565" s="74"/>
      <c r="FQ565" s="74"/>
      <c r="FR565" s="74"/>
      <c r="FS565" s="74"/>
      <c r="FT565" s="74"/>
      <c r="FU565" s="74"/>
      <c r="FV565" s="74"/>
      <c r="FW565" s="74"/>
      <c r="FX565" s="74"/>
      <c r="FY565" s="74"/>
      <c r="FZ565" s="74"/>
      <c r="GA565" s="74"/>
      <c r="GB565" s="74"/>
      <c r="GC565" s="74"/>
      <c r="GD565" s="74"/>
      <c r="GE565" s="74"/>
      <c r="GF565" s="74"/>
      <c r="GG565" s="74"/>
      <c r="GH565" s="74"/>
      <c r="GI565" s="74"/>
      <c r="GJ565" s="74"/>
      <c r="GK565" s="74"/>
      <c r="GL565" s="74"/>
      <c r="GM565" s="74"/>
      <c r="GN565" s="74"/>
      <c r="GO565" s="74"/>
      <c r="GP565" s="74"/>
      <c r="GQ565" s="74"/>
      <c r="GR565" s="74"/>
      <c r="GS565" s="74"/>
      <c r="GT565" s="74"/>
      <c r="GU565" s="74"/>
      <c r="GV565" s="74"/>
      <c r="GW565" s="74"/>
      <c r="GX565" s="74"/>
      <c r="GY565" s="74"/>
      <c r="GZ565" s="74"/>
      <c r="HA565" s="74"/>
      <c r="HB565" s="74"/>
      <c r="HC565" s="74"/>
      <c r="HD565" s="74"/>
      <c r="HE565" s="74"/>
      <c r="HF565" s="74"/>
      <c r="HG565" s="74"/>
      <c r="HH565" s="74"/>
      <c r="HI565" s="74"/>
      <c r="HJ565" s="74"/>
      <c r="HK565" s="74"/>
      <c r="HL565" s="74"/>
      <c r="HM565" s="74"/>
      <c r="HN565" s="74"/>
      <c r="HO565" s="74"/>
      <c r="HP565" s="74"/>
      <c r="HQ565" s="74"/>
      <c r="HR565" s="74"/>
      <c r="HS565" s="74"/>
      <c r="HT565" s="74"/>
      <c r="HU565" s="74"/>
      <c r="HV565" s="74"/>
      <c r="HW565" s="74"/>
      <c r="HX565" s="74"/>
      <c r="HY565" s="74"/>
      <c r="HZ565" s="74"/>
      <c r="IA565" s="74"/>
      <c r="IB565" s="74"/>
      <c r="IC565" s="74"/>
      <c r="ID565" s="74"/>
      <c r="IE565" s="74"/>
      <c r="IF565" s="74"/>
      <c r="IG565" s="74"/>
      <c r="IH565" s="74"/>
      <c r="II565" s="74"/>
      <c r="IJ565" s="74"/>
      <c r="IK565" s="74"/>
      <c r="IL565" s="74"/>
      <c r="IM565" s="74"/>
      <c r="IN565" s="74"/>
      <c r="IO565" s="74"/>
      <c r="IP565" s="74"/>
      <c r="IQ565" s="74"/>
      <c r="IR565" s="74"/>
      <c r="IS565" s="74"/>
      <c r="IT565" s="74"/>
      <c r="IU565" s="74"/>
      <c r="IV565" s="74"/>
      <c r="IW565" s="74"/>
      <c r="IX565" s="74"/>
      <c r="IY565" s="74"/>
      <c r="IZ565" s="74"/>
      <c r="JA565" s="74"/>
      <c r="JB565" s="74"/>
      <c r="JC565" s="74"/>
      <c r="JD565" s="74"/>
      <c r="JE565" s="74"/>
      <c r="JF565" s="74"/>
      <c r="JG565" s="74"/>
      <c r="JH565" s="74"/>
      <c r="JI565" s="74"/>
      <c r="JJ565" s="74"/>
      <c r="JK565" s="74"/>
      <c r="JL565" s="74"/>
      <c r="JM565" s="74"/>
      <c r="JN565" s="74"/>
      <c r="JO565" s="74"/>
      <c r="JP565" s="74"/>
      <c r="JQ565" s="74"/>
      <c r="JR565" s="74"/>
      <c r="JS565" s="74"/>
      <c r="JT565" s="74"/>
      <c r="JU565" s="74"/>
      <c r="JV565" s="74"/>
      <c r="JW565" s="74"/>
      <c r="JX565" s="74"/>
      <c r="JY565" s="74"/>
      <c r="JZ565" s="74"/>
      <c r="KA565" s="74"/>
      <c r="KB565" s="74"/>
      <c r="KC565" s="74"/>
      <c r="KD565" s="74"/>
      <c r="KE565" s="74"/>
      <c r="KF565" s="74"/>
      <c r="KG565" s="74"/>
      <c r="KH565" s="74"/>
      <c r="KI565" s="74"/>
      <c r="KJ565" s="74"/>
      <c r="KK565" s="74"/>
      <c r="KL565" s="74"/>
      <c r="KM565" s="74"/>
      <c r="KN565" s="74"/>
      <c r="KO565" s="74"/>
      <c r="KP565" s="74"/>
      <c r="KQ565" s="74"/>
      <c r="KR565" s="74"/>
      <c r="KS565" s="74"/>
      <c r="KT565" s="74"/>
      <c r="KU565" s="74"/>
      <c r="KV565" s="74"/>
      <c r="KW565" s="74"/>
      <c r="KX565" s="74"/>
      <c r="KY565" s="74"/>
      <c r="KZ565" s="74"/>
      <c r="LA565" s="74"/>
      <c r="LB565" s="74"/>
      <c r="LC565" s="74"/>
      <c r="LD565" s="74"/>
      <c r="LE565" s="74"/>
      <c r="LF565" s="74"/>
      <c r="LG565" s="74"/>
      <c r="LH565" s="74"/>
      <c r="LI565" s="74"/>
      <c r="LJ565" s="74"/>
      <c r="LK565" s="74"/>
      <c r="LL565" s="74"/>
      <c r="LM565" s="74"/>
      <c r="LN565" s="74"/>
      <c r="LO565" s="74"/>
      <c r="LP565" s="74"/>
      <c r="LQ565" s="74"/>
      <c r="LR565" s="74"/>
      <c r="LS565" s="74"/>
      <c r="LT565" s="74"/>
      <c r="LU565" s="74"/>
      <c r="LV565" s="74"/>
      <c r="LW565" s="74"/>
      <c r="LX565" s="74"/>
      <c r="LY565" s="74"/>
      <c r="LZ565" s="74"/>
      <c r="MA565" s="74"/>
      <c r="MB565" s="74"/>
      <c r="MC565" s="74"/>
      <c r="MD565" s="74"/>
      <c r="ME565" s="74"/>
      <c r="MF565" s="74"/>
      <c r="MG565" s="74"/>
      <c r="MH565" s="74"/>
      <c r="MI565" s="74"/>
      <c r="MJ565" s="74"/>
      <c r="MK565" s="74"/>
      <c r="ML565" s="74"/>
      <c r="MM565" s="74"/>
      <c r="MN565" s="74"/>
      <c r="MO565" s="74"/>
      <c r="MP565" s="74"/>
      <c r="MQ565" s="74"/>
      <c r="MR565" s="74"/>
      <c r="MS565" s="74"/>
      <c r="MT565" s="74"/>
      <c r="MU565" s="74"/>
      <c r="MV565" s="74"/>
      <c r="MW565" s="74"/>
      <c r="MX565" s="74"/>
      <c r="MY565" s="74"/>
      <c r="MZ565" s="74"/>
      <c r="NA565" s="74"/>
      <c r="NB565" s="74"/>
      <c r="NC565" s="74"/>
      <c r="ND565" s="74"/>
      <c r="NE565" s="74"/>
      <c r="NF565" s="74"/>
      <c r="NG565" s="74"/>
      <c r="NH565" s="74"/>
      <c r="NI565" s="74"/>
      <c r="NJ565" s="74"/>
      <c r="NK565" s="74"/>
      <c r="NL565" s="74"/>
      <c r="NM565" s="74"/>
      <c r="NN565" s="74"/>
      <c r="NO565" s="74"/>
      <c r="NP565" s="74"/>
      <c r="NQ565" s="74"/>
      <c r="NR565" s="74"/>
      <c r="NS565" s="74"/>
      <c r="NT565" s="74"/>
      <c r="NU565" s="74"/>
      <c r="NV565" s="74"/>
      <c r="NW565" s="74"/>
      <c r="NX565" s="74"/>
      <c r="NY565" s="74"/>
      <c r="NZ565" s="74"/>
      <c r="OA565" s="74"/>
      <c r="OB565" s="74"/>
      <c r="OC565" s="74"/>
      <c r="OD565" s="74"/>
      <c r="OE565" s="74"/>
      <c r="OF565" s="74"/>
      <c r="OG565" s="74"/>
      <c r="OH565" s="74"/>
      <c r="OI565" s="74"/>
      <c r="OJ565" s="74"/>
      <c r="OK565" s="74"/>
      <c r="OL565" s="74"/>
      <c r="OM565" s="74"/>
      <c r="ON565" s="74"/>
      <c r="OO565" s="74"/>
      <c r="OP565" s="74"/>
      <c r="OQ565" s="74"/>
      <c r="OR565" s="74"/>
      <c r="OS565" s="74"/>
      <c r="OT565" s="74"/>
      <c r="OU565" s="74"/>
      <c r="OV565" s="74"/>
      <c r="OW565" s="74"/>
      <c r="OX565" s="74"/>
      <c r="OY565" s="74"/>
      <c r="OZ565" s="74"/>
      <c r="PA565" s="74"/>
      <c r="PB565" s="74"/>
      <c r="PC565" s="74"/>
      <c r="PD565" s="74"/>
      <c r="PE565" s="74"/>
      <c r="PF565" s="74"/>
      <c r="PG565" s="74"/>
      <c r="PH565" s="74"/>
      <c r="PI565" s="74"/>
      <c r="PJ565" s="74"/>
      <c r="PK565" s="74"/>
      <c r="PL565" s="74"/>
      <c r="PM565" s="74"/>
      <c r="PN565" s="74"/>
      <c r="PO565" s="74"/>
      <c r="PP565" s="74"/>
      <c r="PQ565" s="74"/>
      <c r="PR565" s="74"/>
      <c r="PS565" s="74"/>
      <c r="PT565" s="74"/>
      <c r="PU565" s="74"/>
      <c r="PV565" s="74"/>
      <c r="PW565" s="74"/>
      <c r="PX565" s="74"/>
      <c r="PY565" s="74"/>
      <c r="PZ565" s="74"/>
      <c r="QA565" s="74"/>
      <c r="QB565" s="74"/>
      <c r="QC565" s="74"/>
      <c r="QD565" s="74"/>
      <c r="QE565" s="74"/>
      <c r="QF565" s="74"/>
      <c r="QG565" s="74"/>
      <c r="QH565" s="74"/>
      <c r="QI565" s="74"/>
      <c r="QJ565" s="74"/>
      <c r="QK565" s="74"/>
      <c r="QL565" s="74"/>
      <c r="QM565" s="74"/>
      <c r="QN565" s="74"/>
      <c r="QO565" s="74"/>
      <c r="QP565" s="74"/>
      <c r="QQ565" s="74"/>
      <c r="QR565" s="74"/>
      <c r="QS565" s="74"/>
      <c r="QT565" s="74"/>
      <c r="QU565" s="74"/>
      <c r="QV565" s="74"/>
      <c r="QW565" s="74"/>
      <c r="QX565" s="74"/>
      <c r="QY565" s="74"/>
      <c r="QZ565" s="74"/>
      <c r="RA565" s="74"/>
      <c r="RB565" s="74"/>
      <c r="RC565" s="74"/>
      <c r="RD565" s="74"/>
      <c r="RE565" s="74"/>
      <c r="RF565" s="74"/>
      <c r="RG565" s="74"/>
      <c r="RH565" s="74"/>
      <c r="RI565" s="74"/>
      <c r="RJ565" s="74"/>
      <c r="RK565" s="74"/>
      <c r="RL565" s="74"/>
      <c r="RM565" s="74"/>
      <c r="RN565" s="74"/>
      <c r="RO565" s="74"/>
      <c r="RP565" s="74"/>
      <c r="RQ565" s="74"/>
      <c r="RR565" s="74"/>
      <c r="RS565" s="74"/>
      <c r="RT565" s="74"/>
      <c r="RU565" s="74"/>
      <c r="RV565" s="74"/>
      <c r="RW565" s="74"/>
      <c r="RX565" s="74"/>
      <c r="RY565" s="74"/>
      <c r="RZ565" s="74"/>
      <c r="SA565" s="74"/>
      <c r="SB565" s="74"/>
      <c r="SC565" s="74"/>
      <c r="SD565" s="74"/>
      <c r="SE565" s="74"/>
      <c r="SF565" s="74"/>
      <c r="SG565" s="74"/>
      <c r="SH565" s="74"/>
      <c r="SI565" s="74"/>
      <c r="SJ565" s="74"/>
      <c r="SK565" s="74"/>
      <c r="SL565" s="74"/>
      <c r="SM565" s="74"/>
      <c r="SN565" s="74"/>
      <c r="SO565" s="74"/>
      <c r="SP565" s="74"/>
      <c r="SQ565" s="74"/>
      <c r="SR565" s="74"/>
      <c r="SS565" s="74"/>
      <c r="ST565" s="74"/>
      <c r="SU565" s="74"/>
      <c r="SV565" s="74"/>
      <c r="SW565" s="74"/>
      <c r="SX565" s="74"/>
      <c r="SY565" s="74"/>
      <c r="SZ565" s="74"/>
      <c r="TA565" s="74"/>
      <c r="TB565" s="74"/>
      <c r="TC565" s="74"/>
      <c r="TD565" s="74"/>
      <c r="TE565" s="74"/>
      <c r="TF565" s="74"/>
      <c r="TG565" s="74"/>
      <c r="TH565" s="74"/>
      <c r="TI565" s="74"/>
      <c r="TJ565" s="74"/>
      <c r="TK565" s="74"/>
      <c r="TL565" s="74"/>
      <c r="TM565" s="74"/>
      <c r="TN565" s="74"/>
      <c r="TO565" s="74"/>
      <c r="TP565" s="74"/>
      <c r="TQ565" s="74"/>
      <c r="TR565" s="74"/>
      <c r="TS565" s="74"/>
      <c r="TT565" s="74"/>
      <c r="TU565" s="74"/>
      <c r="TV565" s="74"/>
      <c r="TW565" s="74"/>
      <c r="TX565" s="74"/>
      <c r="TY565" s="74"/>
      <c r="TZ565" s="74"/>
      <c r="UA565" s="74"/>
      <c r="UB565" s="74"/>
      <c r="UC565" s="74"/>
      <c r="UD565" s="74"/>
      <c r="UE565" s="74"/>
      <c r="UF565" s="74"/>
      <c r="UG565" s="74"/>
      <c r="UH565" s="74"/>
      <c r="UI565" s="74"/>
      <c r="UJ565" s="74"/>
      <c r="UK565" s="74"/>
      <c r="UL565" s="74"/>
      <c r="UM565" s="74"/>
      <c r="UN565" s="74"/>
      <c r="UO565" s="74"/>
      <c r="UP565" s="74"/>
      <c r="UQ565" s="74"/>
      <c r="UR565" s="74"/>
      <c r="US565" s="74"/>
      <c r="UT565" s="74"/>
      <c r="UU565" s="74"/>
      <c r="UV565" s="74"/>
      <c r="UW565" s="74"/>
      <c r="UX565" s="74"/>
      <c r="UY565" s="74"/>
      <c r="UZ565" s="74"/>
      <c r="VA565" s="74"/>
      <c r="VB565" s="74"/>
      <c r="VC565" s="74"/>
      <c r="VD565" s="74"/>
      <c r="VE565" s="74"/>
      <c r="VF565" s="74"/>
      <c r="VG565" s="74"/>
      <c r="VH565" s="74"/>
      <c r="VI565" s="74"/>
      <c r="VJ565" s="74"/>
      <c r="VK565" s="74"/>
      <c r="VL565" s="74"/>
      <c r="VM565" s="74"/>
      <c r="VN565" s="74"/>
      <c r="VO565" s="74"/>
      <c r="VP565" s="74"/>
      <c r="VQ565" s="74"/>
      <c r="VR565" s="74"/>
      <c r="VS565" s="74"/>
      <c r="VT565" s="74"/>
      <c r="VU565" s="74"/>
      <c r="VV565" s="74"/>
      <c r="VW565" s="74"/>
      <c r="VX565" s="74"/>
      <c r="VY565" s="74"/>
      <c r="VZ565" s="74"/>
      <c r="WA565" s="74"/>
      <c r="WB565" s="74"/>
      <c r="WC565" s="74"/>
      <c r="WD565" s="74"/>
      <c r="WE565" s="74"/>
      <c r="WF565" s="74"/>
      <c r="WG565" s="74"/>
      <c r="WH565" s="74"/>
      <c r="WI565" s="74"/>
      <c r="WJ565" s="74"/>
      <c r="WK565" s="74"/>
      <c r="WL565" s="74"/>
      <c r="WM565" s="74"/>
      <c r="WN565" s="74"/>
      <c r="WO565" s="74"/>
      <c r="WP565" s="74"/>
      <c r="WQ565" s="74"/>
      <c r="WR565" s="74"/>
      <c r="WS565" s="74"/>
      <c r="WT565" s="74"/>
      <c r="WU565" s="74"/>
      <c r="WV565" s="74"/>
      <c r="WW565" s="74"/>
      <c r="WX565" s="74"/>
      <c r="WY565" s="74"/>
      <c r="WZ565" s="74"/>
      <c r="XA565" s="74"/>
      <c r="XB565" s="74"/>
      <c r="XC565" s="74"/>
      <c r="XD565" s="74"/>
      <c r="XE565" s="74"/>
      <c r="XF565" s="74"/>
      <c r="XG565" s="74"/>
      <c r="XH565" s="74"/>
      <c r="XI565" s="74"/>
      <c r="XJ565" s="74"/>
      <c r="XK565" s="74"/>
      <c r="XL565" s="74"/>
      <c r="XM565" s="74"/>
      <c r="XN565" s="74"/>
      <c r="XO565" s="74"/>
      <c r="XP565" s="74"/>
      <c r="XQ565" s="74"/>
      <c r="XR565" s="74"/>
      <c r="XS565" s="74"/>
      <c r="XT565" s="74"/>
      <c r="XU565" s="74"/>
      <c r="XV565" s="74"/>
      <c r="XW565" s="74"/>
      <c r="XX565" s="74"/>
      <c r="XY565" s="74"/>
      <c r="XZ565" s="74"/>
      <c r="YA565" s="74"/>
      <c r="YB565" s="74"/>
      <c r="YC565" s="74"/>
      <c r="YD565" s="74"/>
      <c r="YE565" s="74"/>
      <c r="YF565" s="74"/>
      <c r="YG565" s="74"/>
      <c r="YH565" s="74"/>
      <c r="YI565" s="74"/>
      <c r="YJ565" s="74"/>
      <c r="YK565" s="74"/>
      <c r="YL565" s="74"/>
      <c r="YM565" s="74"/>
      <c r="YN565" s="74"/>
      <c r="YO565" s="74"/>
      <c r="YP565" s="74"/>
      <c r="YQ565" s="74"/>
      <c r="YR565" s="74"/>
      <c r="YS565" s="74"/>
      <c r="YT565" s="74"/>
      <c r="YU565" s="74"/>
      <c r="YV565" s="74"/>
      <c r="YW565" s="74"/>
      <c r="YX565" s="74"/>
      <c r="YY565" s="74"/>
      <c r="YZ565" s="74"/>
      <c r="ZA565" s="74"/>
      <c r="ZB565" s="74"/>
      <c r="ZC565" s="74"/>
      <c r="ZD565" s="74"/>
      <c r="ZE565" s="74"/>
      <c r="ZF565" s="74"/>
      <c r="ZG565" s="74"/>
      <c r="ZH565" s="74"/>
      <c r="ZI565" s="74"/>
      <c r="ZJ565" s="74"/>
      <c r="ZK565" s="74"/>
      <c r="ZL565" s="74"/>
      <c r="ZM565" s="74"/>
      <c r="ZN565" s="74"/>
      <c r="ZO565" s="74"/>
      <c r="ZP565" s="74"/>
      <c r="ZQ565" s="74"/>
      <c r="ZR565" s="74"/>
      <c r="ZS565" s="74"/>
      <c r="ZT565" s="74"/>
      <c r="ZU565" s="74"/>
      <c r="ZV565" s="74"/>
      <c r="ZW565" s="74"/>
      <c r="ZX565" s="74"/>
      <c r="ZY565" s="74"/>
      <c r="ZZ565" s="74"/>
      <c r="AAA565" s="74"/>
      <c r="AAB565" s="74"/>
      <c r="AAC565" s="74"/>
      <c r="AAD565" s="74"/>
      <c r="AAE565" s="74"/>
      <c r="AAF565" s="74"/>
      <c r="AAG565" s="74"/>
      <c r="AAH565" s="74"/>
      <c r="AAI565" s="74"/>
      <c r="AAJ565" s="74"/>
      <c r="AAK565" s="74"/>
      <c r="AAL565" s="74"/>
      <c r="AAM565" s="74"/>
      <c r="AAN565" s="74"/>
      <c r="AAO565" s="74"/>
      <c r="AAP565" s="74"/>
      <c r="AAQ565" s="74"/>
      <c r="AAR565" s="74"/>
      <c r="AAS565" s="74"/>
      <c r="AAT565" s="74"/>
      <c r="AAU565" s="74"/>
      <c r="AAV565" s="74"/>
      <c r="AAW565" s="74"/>
      <c r="AAX565" s="74"/>
      <c r="AAY565" s="74"/>
      <c r="AAZ565" s="74"/>
      <c r="ABA565" s="74"/>
      <c r="ABB565" s="74"/>
      <c r="ABC565" s="74"/>
      <c r="ABD565" s="74"/>
      <c r="ABE565" s="74"/>
      <c r="ABF565" s="74"/>
      <c r="ABG565" s="74"/>
      <c r="ABH565" s="74"/>
      <c r="ABI565" s="74"/>
      <c r="ABJ565" s="74"/>
      <c r="ABK565" s="74"/>
      <c r="ABL565" s="74"/>
      <c r="ABM565" s="74"/>
      <c r="ABN565" s="74"/>
      <c r="ABO565" s="74"/>
      <c r="ABP565" s="74"/>
      <c r="ABQ565" s="74"/>
      <c r="ABR565" s="74"/>
      <c r="ABS565" s="74"/>
      <c r="ABT565" s="74"/>
      <c r="ABU565" s="74"/>
      <c r="ABV565" s="74"/>
      <c r="ABW565" s="74"/>
      <c r="ABX565" s="74"/>
      <c r="ABY565" s="74"/>
      <c r="ABZ565" s="74"/>
      <c r="ACA565" s="74"/>
      <c r="ACB565" s="74"/>
      <c r="ACC565" s="74"/>
      <c r="ACD565" s="74"/>
      <c r="ACE565" s="74"/>
      <c r="ACF565" s="74"/>
      <c r="ACG565" s="74"/>
      <c r="ACH565" s="74"/>
      <c r="ACI565" s="74"/>
      <c r="ACJ565" s="74"/>
      <c r="ACK565" s="74"/>
      <c r="ACL565" s="74"/>
      <c r="ACM565" s="74"/>
      <c r="ACN565" s="74"/>
      <c r="ACO565" s="74"/>
      <c r="ACP565" s="74"/>
      <c r="ACQ565" s="74"/>
      <c r="ACR565" s="74"/>
      <c r="ACS565" s="74"/>
      <c r="ACT565" s="74"/>
      <c r="ACU565" s="74"/>
      <c r="ACV565" s="74"/>
      <c r="ACW565" s="74"/>
      <c r="ACX565" s="74"/>
      <c r="ACY565" s="74"/>
      <c r="ACZ565" s="74"/>
      <c r="ADA565" s="74"/>
      <c r="ADB565" s="74"/>
      <c r="ADC565" s="74"/>
      <c r="ADD565" s="74"/>
      <c r="ADE565" s="74"/>
      <c r="ADF565" s="74"/>
      <c r="ADG565" s="74"/>
      <c r="ADH565" s="74"/>
      <c r="ADI565" s="74"/>
      <c r="ADJ565" s="74"/>
      <c r="ADK565" s="74"/>
      <c r="ADL565" s="74"/>
      <c r="ADM565" s="74"/>
      <c r="ADN565" s="74"/>
      <c r="ADO565" s="74"/>
      <c r="ADP565" s="74"/>
      <c r="ADQ565" s="74"/>
      <c r="ADR565" s="74"/>
      <c r="ADS565" s="74"/>
      <c r="ADT565" s="74"/>
      <c r="ADU565" s="74"/>
      <c r="ADV565" s="74"/>
      <c r="ADW565" s="74"/>
      <c r="ADX565" s="74"/>
      <c r="ADY565" s="74"/>
      <c r="ADZ565" s="74"/>
      <c r="AEA565" s="74"/>
      <c r="AEB565" s="74"/>
      <c r="AEC565" s="74"/>
      <c r="AED565" s="74"/>
      <c r="AEE565" s="74"/>
      <c r="AEF565" s="74"/>
      <c r="AEG565" s="74"/>
      <c r="AEH565" s="74"/>
      <c r="AEI565" s="74"/>
      <c r="AEJ565" s="74"/>
      <c r="AEK565" s="74"/>
      <c r="AEL565" s="74"/>
      <c r="AEM565" s="74"/>
      <c r="AEN565" s="74"/>
      <c r="AEO565" s="74"/>
      <c r="AEP565" s="74"/>
      <c r="AEQ565" s="74"/>
      <c r="AER565" s="74"/>
      <c r="AES565" s="74"/>
      <c r="AET565" s="74"/>
      <c r="AEU565" s="74"/>
      <c r="AEV565" s="74"/>
      <c r="AEW565" s="74"/>
      <c r="AEX565" s="74"/>
      <c r="AEY565" s="74"/>
      <c r="AEZ565" s="74"/>
      <c r="AFA565" s="74"/>
      <c r="AFB565" s="74"/>
      <c r="AFC565" s="74"/>
      <c r="AFD565" s="74"/>
      <c r="AFE565" s="74"/>
      <c r="AFF565" s="74"/>
      <c r="AFG565" s="74"/>
      <c r="AFH565" s="74"/>
      <c r="AFI565" s="74"/>
      <c r="AFJ565" s="74"/>
      <c r="AFK565" s="74"/>
      <c r="AFL565" s="74"/>
      <c r="AFM565" s="74"/>
      <c r="AFN565" s="74"/>
      <c r="AFO565" s="74"/>
      <c r="AFP565" s="74"/>
      <c r="AFQ565" s="74"/>
      <c r="AFR565" s="74"/>
      <c r="AFS565" s="74"/>
      <c r="AFT565" s="74"/>
      <c r="AFU565" s="74"/>
      <c r="AFV565" s="74"/>
      <c r="AFW565" s="74"/>
      <c r="AFX565" s="74"/>
      <c r="AFY565" s="74"/>
      <c r="AFZ565" s="74"/>
      <c r="AGA565" s="74"/>
      <c r="AGB565" s="74"/>
      <c r="AGC565" s="74"/>
      <c r="AGD565" s="74"/>
      <c r="AGE565" s="74"/>
      <c r="AGF565" s="74"/>
      <c r="AGG565" s="74"/>
      <c r="AGH565" s="74"/>
      <c r="AGI565" s="74"/>
      <c r="AGJ565" s="74"/>
      <c r="AGK565" s="74"/>
      <c r="AGL565" s="74"/>
      <c r="AGM565" s="74"/>
      <c r="AGN565" s="74"/>
      <c r="AGO565" s="74"/>
      <c r="AGP565" s="74"/>
      <c r="AGQ565" s="74"/>
      <c r="AGR565" s="74"/>
      <c r="AGS565" s="74"/>
      <c r="AGT565" s="74"/>
      <c r="AGU565" s="74"/>
      <c r="AGV565" s="74"/>
      <c r="AGW565" s="74"/>
      <c r="AGX565" s="74"/>
      <c r="AGY565" s="74"/>
      <c r="AGZ565" s="74"/>
      <c r="AHA565" s="74"/>
      <c r="AHB565" s="74"/>
      <c r="AHC565" s="74"/>
      <c r="AHD565" s="74"/>
      <c r="AHE565" s="74"/>
      <c r="AHF565" s="74"/>
      <c r="AHG565" s="74"/>
      <c r="AHH565" s="74"/>
      <c r="AHI565" s="74"/>
      <c r="AHJ565" s="74"/>
      <c r="AHK565" s="74"/>
      <c r="AHL565" s="74"/>
      <c r="AHM565" s="74"/>
      <c r="AHN565" s="74"/>
      <c r="AHO565" s="74"/>
      <c r="AHP565" s="74"/>
      <c r="AHQ565" s="74"/>
      <c r="AHR565" s="74"/>
      <c r="AHS565" s="74"/>
      <c r="AHT565" s="74"/>
      <c r="AHU565" s="74"/>
      <c r="AHV565" s="74"/>
      <c r="AHW565" s="74"/>
      <c r="AHX565" s="74"/>
      <c r="AHY565" s="74"/>
      <c r="AHZ565" s="74"/>
      <c r="AIA565" s="74"/>
      <c r="AIB565" s="74"/>
      <c r="AIC565" s="74"/>
      <c r="AID565" s="74"/>
      <c r="AIE565" s="74"/>
      <c r="AIF565" s="74"/>
      <c r="AIG565" s="74"/>
      <c r="AIH565" s="74"/>
      <c r="AII565" s="74"/>
      <c r="AIJ565" s="74"/>
      <c r="AIK565" s="74"/>
      <c r="AIL565" s="74"/>
      <c r="AIM565" s="74"/>
      <c r="AIN565" s="74"/>
      <c r="AIO565" s="74"/>
      <c r="AIP565" s="74"/>
      <c r="AIQ565" s="74"/>
      <c r="AIR565" s="74"/>
      <c r="AIS565" s="74"/>
      <c r="AIT565" s="74"/>
      <c r="AIU565" s="74"/>
      <c r="AIV565" s="74"/>
      <c r="AIW565" s="74"/>
      <c r="AIX565" s="74"/>
      <c r="AIY565" s="74"/>
      <c r="AIZ565" s="74"/>
      <c r="AJA565" s="74"/>
      <c r="AJB565" s="74"/>
      <c r="AJC565" s="74"/>
      <c r="AJD565" s="74"/>
      <c r="AJE565" s="74"/>
      <c r="AJF565" s="74"/>
      <c r="AJG565" s="74"/>
      <c r="AJH565" s="74"/>
      <c r="AJI565" s="74"/>
      <c r="AJJ565" s="74"/>
      <c r="AJK565" s="74"/>
      <c r="AJL565" s="74"/>
      <c r="AJM565" s="74"/>
      <c r="AJN565" s="74"/>
      <c r="AJO565" s="74"/>
      <c r="AJP565" s="74"/>
      <c r="AJQ565" s="74"/>
      <c r="AJR565" s="74"/>
      <c r="AJS565" s="74"/>
      <c r="AJT565" s="74"/>
      <c r="AJU565" s="74"/>
      <c r="AJV565" s="74"/>
      <c r="AJW565" s="74"/>
      <c r="AJX565" s="74"/>
      <c r="AJY565" s="74"/>
      <c r="AJZ565" s="74"/>
      <c r="AKA565" s="74"/>
      <c r="AKB565" s="74"/>
      <c r="AKC565" s="74"/>
      <c r="AKD565" s="74"/>
      <c r="AKE565" s="74"/>
      <c r="AKF565" s="74"/>
      <c r="AKG565" s="74"/>
      <c r="AKH565" s="74"/>
      <c r="AKI565" s="74"/>
      <c r="AKJ565" s="74"/>
      <c r="AKK565" s="74"/>
      <c r="AKL565" s="74"/>
      <c r="AKM565" s="74"/>
      <c r="AKN565" s="74"/>
      <c r="AKO565" s="74"/>
      <c r="AKP565" s="74"/>
      <c r="AKQ565" s="74"/>
      <c r="AKR565" s="74"/>
      <c r="AKS565" s="74"/>
      <c r="AKT565" s="74"/>
      <c r="AKU565" s="74"/>
      <c r="AKV565" s="74"/>
      <c r="AKW565" s="74"/>
      <c r="AKX565" s="74"/>
      <c r="AKY565" s="74"/>
      <c r="AKZ565" s="74"/>
      <c r="ALA565" s="74"/>
      <c r="ALB565" s="74"/>
      <c r="ALC565" s="74"/>
      <c r="ALD565" s="74"/>
      <c r="ALE565" s="74"/>
      <c r="ALF565" s="74"/>
      <c r="ALG565" s="74"/>
      <c r="ALH565" s="74"/>
      <c r="ALI565" s="74"/>
      <c r="ALJ565" s="74"/>
      <c r="ALK565" s="74"/>
      <c r="ALL565" s="74"/>
      <c r="ALM565" s="74"/>
      <c r="ALN565" s="74"/>
      <c r="ALO565" s="74"/>
      <c r="ALP565" s="74"/>
      <c r="ALQ565" s="74"/>
      <c r="ALR565" s="74"/>
      <c r="ALS565" s="74"/>
      <c r="ALT565" s="74"/>
      <c r="ALU565" s="74"/>
      <c r="ALV565" s="74"/>
      <c r="ALW565" s="74"/>
      <c r="ALX565" s="74"/>
      <c r="ALY565" s="74"/>
      <c r="ALZ565" s="74"/>
      <c r="AMA565" s="74"/>
      <c r="AMB565" s="74"/>
      <c r="AMC565" s="74"/>
      <c r="AMD565" s="74"/>
      <c r="AME565" s="74"/>
      <c r="AMF565" s="74"/>
      <c r="AMG565" s="74"/>
      <c r="AMH565" s="74"/>
      <c r="AMI565" s="74"/>
      <c r="AMJ565" s="74"/>
      <c r="AMK565" s="74"/>
    </row>
    <row r="566" spans="1:1025" customFormat="1" x14ac:dyDescent="0.25">
      <c r="A566" s="40" t="s">
        <v>402</v>
      </c>
      <c r="B566" s="40" t="s">
        <v>25</v>
      </c>
      <c r="C566" s="40" t="s">
        <v>403</v>
      </c>
      <c r="D566" s="40" t="s">
        <v>147</v>
      </c>
      <c r="E566" s="40" t="s">
        <v>147</v>
      </c>
      <c r="F566" s="40" t="s">
        <v>405</v>
      </c>
      <c r="G566" s="48" t="s">
        <v>337</v>
      </c>
      <c r="H566" s="40" t="s">
        <v>26</v>
      </c>
      <c r="I566" s="40" t="s">
        <v>406</v>
      </c>
      <c r="J566" s="40">
        <v>339616816</v>
      </c>
      <c r="K566" s="40" t="s">
        <v>407</v>
      </c>
      <c r="L566" s="40" t="s">
        <v>408</v>
      </c>
      <c r="M566" s="40"/>
      <c r="N566" s="40" t="s">
        <v>409</v>
      </c>
      <c r="O566" s="40" t="s">
        <v>30</v>
      </c>
      <c r="P566" s="40"/>
      <c r="Q566" s="40"/>
      <c r="R566" s="40" t="s">
        <v>32</v>
      </c>
      <c r="S566" s="40" t="s">
        <v>60</v>
      </c>
      <c r="T566" s="40"/>
      <c r="U566" s="59"/>
      <c r="V566" s="59"/>
      <c r="W566" s="59"/>
      <c r="X566" s="59">
        <v>200000</v>
      </c>
      <c r="Y566" s="40"/>
      <c r="Z566" s="20"/>
      <c r="AA566" s="20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  <c r="DR566" s="74"/>
      <c r="DS566" s="74"/>
      <c r="DT566" s="74"/>
      <c r="DU566" s="74"/>
      <c r="DV566" s="74"/>
      <c r="DW566" s="74"/>
      <c r="DX566" s="74"/>
      <c r="DY566" s="74"/>
      <c r="DZ566" s="74"/>
      <c r="EA566" s="74"/>
      <c r="EB566" s="74"/>
      <c r="EC566" s="74"/>
      <c r="ED566" s="74"/>
      <c r="EE566" s="74"/>
      <c r="EF566" s="74"/>
      <c r="EG566" s="74"/>
      <c r="EH566" s="74"/>
      <c r="EI566" s="74"/>
      <c r="EJ566" s="74"/>
      <c r="EK566" s="74"/>
      <c r="EL566" s="74"/>
      <c r="EM566" s="74"/>
      <c r="EN566" s="74"/>
      <c r="EO566" s="74"/>
      <c r="EP566" s="74"/>
      <c r="EQ566" s="74"/>
      <c r="ER566" s="74"/>
      <c r="ES566" s="74"/>
      <c r="ET566" s="74"/>
      <c r="EU566" s="74"/>
      <c r="EV566" s="74"/>
      <c r="EW566" s="74"/>
      <c r="EX566" s="74"/>
      <c r="EY566" s="74"/>
      <c r="EZ566" s="74"/>
      <c r="FA566" s="74"/>
      <c r="FB566" s="74"/>
      <c r="FC566" s="74"/>
      <c r="FD566" s="74"/>
      <c r="FE566" s="74"/>
      <c r="FF566" s="74"/>
      <c r="FG566" s="74"/>
      <c r="FH566" s="74"/>
      <c r="FI566" s="74"/>
      <c r="FJ566" s="74"/>
      <c r="FK566" s="74"/>
      <c r="FL566" s="74"/>
      <c r="FM566" s="74"/>
      <c r="FN566" s="74"/>
      <c r="FO566" s="74"/>
      <c r="FP566" s="74"/>
      <c r="FQ566" s="74"/>
      <c r="FR566" s="74"/>
      <c r="FS566" s="74"/>
      <c r="FT566" s="74"/>
      <c r="FU566" s="74"/>
      <c r="FV566" s="74"/>
      <c r="FW566" s="74"/>
      <c r="FX566" s="74"/>
      <c r="FY566" s="74"/>
      <c r="FZ566" s="74"/>
      <c r="GA566" s="74"/>
      <c r="GB566" s="74"/>
      <c r="GC566" s="74"/>
      <c r="GD566" s="74"/>
      <c r="GE566" s="74"/>
      <c r="GF566" s="74"/>
      <c r="GG566" s="74"/>
      <c r="GH566" s="74"/>
      <c r="GI566" s="74"/>
      <c r="GJ566" s="74"/>
      <c r="GK566" s="74"/>
      <c r="GL566" s="74"/>
      <c r="GM566" s="74"/>
      <c r="GN566" s="74"/>
      <c r="GO566" s="74"/>
      <c r="GP566" s="74"/>
      <c r="GQ566" s="74"/>
      <c r="GR566" s="74"/>
      <c r="GS566" s="74"/>
      <c r="GT566" s="74"/>
      <c r="GU566" s="74"/>
      <c r="GV566" s="74"/>
      <c r="GW566" s="74"/>
      <c r="GX566" s="74"/>
      <c r="GY566" s="74"/>
      <c r="GZ566" s="74"/>
      <c r="HA566" s="74"/>
      <c r="HB566" s="74"/>
      <c r="HC566" s="74"/>
      <c r="HD566" s="74"/>
      <c r="HE566" s="74"/>
      <c r="HF566" s="74"/>
      <c r="HG566" s="74"/>
      <c r="HH566" s="74"/>
      <c r="HI566" s="74"/>
      <c r="HJ566" s="74"/>
      <c r="HK566" s="74"/>
      <c r="HL566" s="74"/>
      <c r="HM566" s="74"/>
      <c r="HN566" s="74"/>
      <c r="HO566" s="74"/>
      <c r="HP566" s="74"/>
      <c r="HQ566" s="74"/>
      <c r="HR566" s="74"/>
      <c r="HS566" s="74"/>
      <c r="HT566" s="74"/>
      <c r="HU566" s="74"/>
      <c r="HV566" s="74"/>
      <c r="HW566" s="74"/>
      <c r="HX566" s="74"/>
      <c r="HY566" s="74"/>
      <c r="HZ566" s="74"/>
      <c r="IA566" s="74"/>
      <c r="IB566" s="74"/>
      <c r="IC566" s="74"/>
      <c r="ID566" s="74"/>
      <c r="IE566" s="74"/>
      <c r="IF566" s="74"/>
      <c r="IG566" s="74"/>
      <c r="IH566" s="74"/>
      <c r="II566" s="74"/>
      <c r="IJ566" s="74"/>
      <c r="IK566" s="74"/>
      <c r="IL566" s="74"/>
      <c r="IM566" s="74"/>
      <c r="IN566" s="74"/>
      <c r="IO566" s="74"/>
      <c r="IP566" s="74"/>
      <c r="IQ566" s="74"/>
      <c r="IR566" s="74"/>
      <c r="IS566" s="74"/>
      <c r="IT566" s="74"/>
      <c r="IU566" s="74"/>
      <c r="IV566" s="74"/>
      <c r="IW566" s="74"/>
      <c r="IX566" s="74"/>
      <c r="IY566" s="74"/>
      <c r="IZ566" s="74"/>
      <c r="JA566" s="74"/>
      <c r="JB566" s="74"/>
      <c r="JC566" s="74"/>
      <c r="JD566" s="74"/>
      <c r="JE566" s="74"/>
      <c r="JF566" s="74"/>
      <c r="JG566" s="74"/>
      <c r="JH566" s="74"/>
      <c r="JI566" s="74"/>
      <c r="JJ566" s="74"/>
      <c r="JK566" s="74"/>
      <c r="JL566" s="74"/>
      <c r="JM566" s="74"/>
      <c r="JN566" s="74"/>
      <c r="JO566" s="74"/>
      <c r="JP566" s="74"/>
      <c r="JQ566" s="74"/>
      <c r="JR566" s="74"/>
      <c r="JS566" s="74"/>
      <c r="JT566" s="74"/>
      <c r="JU566" s="74"/>
      <c r="JV566" s="74"/>
      <c r="JW566" s="74"/>
      <c r="JX566" s="74"/>
      <c r="JY566" s="74"/>
      <c r="JZ566" s="74"/>
      <c r="KA566" s="74"/>
      <c r="KB566" s="74"/>
      <c r="KC566" s="74"/>
      <c r="KD566" s="74"/>
      <c r="KE566" s="74"/>
      <c r="KF566" s="74"/>
      <c r="KG566" s="74"/>
      <c r="KH566" s="74"/>
      <c r="KI566" s="74"/>
      <c r="KJ566" s="74"/>
      <c r="KK566" s="74"/>
      <c r="KL566" s="74"/>
      <c r="KM566" s="74"/>
      <c r="KN566" s="74"/>
      <c r="KO566" s="74"/>
      <c r="KP566" s="74"/>
      <c r="KQ566" s="74"/>
      <c r="KR566" s="74"/>
      <c r="KS566" s="74"/>
      <c r="KT566" s="74"/>
      <c r="KU566" s="74"/>
      <c r="KV566" s="74"/>
      <c r="KW566" s="74"/>
      <c r="KX566" s="74"/>
      <c r="KY566" s="74"/>
      <c r="KZ566" s="74"/>
      <c r="LA566" s="74"/>
      <c r="LB566" s="74"/>
      <c r="LC566" s="74"/>
      <c r="LD566" s="74"/>
      <c r="LE566" s="74"/>
      <c r="LF566" s="74"/>
      <c r="LG566" s="74"/>
      <c r="LH566" s="74"/>
      <c r="LI566" s="74"/>
      <c r="LJ566" s="74"/>
      <c r="LK566" s="74"/>
      <c r="LL566" s="74"/>
      <c r="LM566" s="74"/>
      <c r="LN566" s="74"/>
      <c r="LO566" s="74"/>
      <c r="LP566" s="74"/>
      <c r="LQ566" s="74"/>
      <c r="LR566" s="74"/>
      <c r="LS566" s="74"/>
      <c r="LT566" s="74"/>
      <c r="LU566" s="74"/>
      <c r="LV566" s="74"/>
      <c r="LW566" s="74"/>
      <c r="LX566" s="74"/>
      <c r="LY566" s="74"/>
      <c r="LZ566" s="74"/>
      <c r="MA566" s="74"/>
      <c r="MB566" s="74"/>
      <c r="MC566" s="74"/>
      <c r="MD566" s="74"/>
      <c r="ME566" s="74"/>
      <c r="MF566" s="74"/>
      <c r="MG566" s="74"/>
      <c r="MH566" s="74"/>
      <c r="MI566" s="74"/>
      <c r="MJ566" s="74"/>
      <c r="MK566" s="74"/>
      <c r="ML566" s="74"/>
      <c r="MM566" s="74"/>
      <c r="MN566" s="74"/>
      <c r="MO566" s="74"/>
      <c r="MP566" s="74"/>
      <c r="MQ566" s="74"/>
      <c r="MR566" s="74"/>
      <c r="MS566" s="74"/>
      <c r="MT566" s="74"/>
      <c r="MU566" s="74"/>
      <c r="MV566" s="74"/>
      <c r="MW566" s="74"/>
      <c r="MX566" s="74"/>
      <c r="MY566" s="74"/>
      <c r="MZ566" s="74"/>
      <c r="NA566" s="74"/>
      <c r="NB566" s="74"/>
      <c r="NC566" s="74"/>
      <c r="ND566" s="74"/>
      <c r="NE566" s="74"/>
      <c r="NF566" s="74"/>
      <c r="NG566" s="74"/>
      <c r="NH566" s="74"/>
      <c r="NI566" s="74"/>
      <c r="NJ566" s="74"/>
      <c r="NK566" s="74"/>
      <c r="NL566" s="74"/>
      <c r="NM566" s="74"/>
      <c r="NN566" s="74"/>
      <c r="NO566" s="74"/>
      <c r="NP566" s="74"/>
      <c r="NQ566" s="74"/>
      <c r="NR566" s="74"/>
      <c r="NS566" s="74"/>
      <c r="NT566" s="74"/>
      <c r="NU566" s="74"/>
      <c r="NV566" s="74"/>
      <c r="NW566" s="74"/>
      <c r="NX566" s="74"/>
      <c r="NY566" s="74"/>
      <c r="NZ566" s="74"/>
      <c r="OA566" s="74"/>
      <c r="OB566" s="74"/>
      <c r="OC566" s="74"/>
      <c r="OD566" s="74"/>
      <c r="OE566" s="74"/>
      <c r="OF566" s="74"/>
      <c r="OG566" s="74"/>
      <c r="OH566" s="74"/>
      <c r="OI566" s="74"/>
      <c r="OJ566" s="74"/>
      <c r="OK566" s="74"/>
      <c r="OL566" s="74"/>
      <c r="OM566" s="74"/>
      <c r="ON566" s="74"/>
      <c r="OO566" s="74"/>
      <c r="OP566" s="74"/>
      <c r="OQ566" s="74"/>
      <c r="OR566" s="74"/>
      <c r="OS566" s="74"/>
      <c r="OT566" s="74"/>
      <c r="OU566" s="74"/>
      <c r="OV566" s="74"/>
      <c r="OW566" s="74"/>
      <c r="OX566" s="74"/>
      <c r="OY566" s="74"/>
      <c r="OZ566" s="74"/>
      <c r="PA566" s="74"/>
      <c r="PB566" s="74"/>
      <c r="PC566" s="74"/>
      <c r="PD566" s="74"/>
      <c r="PE566" s="74"/>
      <c r="PF566" s="74"/>
      <c r="PG566" s="74"/>
      <c r="PH566" s="74"/>
      <c r="PI566" s="74"/>
      <c r="PJ566" s="74"/>
      <c r="PK566" s="74"/>
      <c r="PL566" s="74"/>
      <c r="PM566" s="74"/>
      <c r="PN566" s="74"/>
      <c r="PO566" s="74"/>
      <c r="PP566" s="74"/>
      <c r="PQ566" s="74"/>
      <c r="PR566" s="74"/>
      <c r="PS566" s="74"/>
      <c r="PT566" s="74"/>
      <c r="PU566" s="74"/>
      <c r="PV566" s="74"/>
      <c r="PW566" s="74"/>
      <c r="PX566" s="74"/>
      <c r="PY566" s="74"/>
      <c r="PZ566" s="74"/>
      <c r="QA566" s="74"/>
      <c r="QB566" s="74"/>
      <c r="QC566" s="74"/>
      <c r="QD566" s="74"/>
      <c r="QE566" s="74"/>
      <c r="QF566" s="74"/>
      <c r="QG566" s="74"/>
      <c r="QH566" s="74"/>
      <c r="QI566" s="74"/>
      <c r="QJ566" s="74"/>
      <c r="QK566" s="74"/>
      <c r="QL566" s="74"/>
      <c r="QM566" s="74"/>
      <c r="QN566" s="74"/>
      <c r="QO566" s="74"/>
      <c r="QP566" s="74"/>
      <c r="QQ566" s="74"/>
      <c r="QR566" s="74"/>
      <c r="QS566" s="74"/>
      <c r="QT566" s="74"/>
      <c r="QU566" s="74"/>
      <c r="QV566" s="74"/>
      <c r="QW566" s="74"/>
      <c r="QX566" s="74"/>
      <c r="QY566" s="74"/>
      <c r="QZ566" s="74"/>
      <c r="RA566" s="74"/>
      <c r="RB566" s="74"/>
      <c r="RC566" s="74"/>
      <c r="RD566" s="74"/>
      <c r="RE566" s="74"/>
      <c r="RF566" s="74"/>
      <c r="RG566" s="74"/>
      <c r="RH566" s="74"/>
      <c r="RI566" s="74"/>
      <c r="RJ566" s="74"/>
      <c r="RK566" s="74"/>
      <c r="RL566" s="74"/>
      <c r="RM566" s="74"/>
      <c r="RN566" s="74"/>
      <c r="RO566" s="74"/>
      <c r="RP566" s="74"/>
      <c r="RQ566" s="74"/>
      <c r="RR566" s="74"/>
      <c r="RS566" s="74"/>
      <c r="RT566" s="74"/>
      <c r="RU566" s="74"/>
      <c r="RV566" s="74"/>
      <c r="RW566" s="74"/>
      <c r="RX566" s="74"/>
      <c r="RY566" s="74"/>
      <c r="RZ566" s="74"/>
      <c r="SA566" s="74"/>
      <c r="SB566" s="74"/>
      <c r="SC566" s="74"/>
      <c r="SD566" s="74"/>
      <c r="SE566" s="74"/>
      <c r="SF566" s="74"/>
      <c r="SG566" s="74"/>
      <c r="SH566" s="74"/>
      <c r="SI566" s="74"/>
      <c r="SJ566" s="74"/>
      <c r="SK566" s="74"/>
      <c r="SL566" s="74"/>
      <c r="SM566" s="74"/>
      <c r="SN566" s="74"/>
      <c r="SO566" s="74"/>
      <c r="SP566" s="74"/>
      <c r="SQ566" s="74"/>
      <c r="SR566" s="74"/>
      <c r="SS566" s="74"/>
      <c r="ST566" s="74"/>
      <c r="SU566" s="74"/>
      <c r="SV566" s="74"/>
      <c r="SW566" s="74"/>
      <c r="SX566" s="74"/>
      <c r="SY566" s="74"/>
      <c r="SZ566" s="74"/>
      <c r="TA566" s="74"/>
      <c r="TB566" s="74"/>
      <c r="TC566" s="74"/>
      <c r="TD566" s="74"/>
      <c r="TE566" s="74"/>
      <c r="TF566" s="74"/>
      <c r="TG566" s="74"/>
      <c r="TH566" s="74"/>
      <c r="TI566" s="74"/>
      <c r="TJ566" s="74"/>
      <c r="TK566" s="74"/>
      <c r="TL566" s="74"/>
      <c r="TM566" s="74"/>
      <c r="TN566" s="74"/>
      <c r="TO566" s="74"/>
      <c r="TP566" s="74"/>
      <c r="TQ566" s="74"/>
      <c r="TR566" s="74"/>
      <c r="TS566" s="74"/>
      <c r="TT566" s="74"/>
      <c r="TU566" s="74"/>
      <c r="TV566" s="74"/>
      <c r="TW566" s="74"/>
      <c r="TX566" s="74"/>
      <c r="TY566" s="74"/>
      <c r="TZ566" s="74"/>
      <c r="UA566" s="74"/>
      <c r="UB566" s="74"/>
      <c r="UC566" s="74"/>
      <c r="UD566" s="74"/>
      <c r="UE566" s="74"/>
      <c r="UF566" s="74"/>
      <c r="UG566" s="74"/>
      <c r="UH566" s="74"/>
      <c r="UI566" s="74"/>
      <c r="UJ566" s="74"/>
      <c r="UK566" s="74"/>
      <c r="UL566" s="74"/>
      <c r="UM566" s="74"/>
      <c r="UN566" s="74"/>
      <c r="UO566" s="74"/>
      <c r="UP566" s="74"/>
      <c r="UQ566" s="74"/>
      <c r="UR566" s="74"/>
      <c r="US566" s="74"/>
      <c r="UT566" s="74"/>
      <c r="UU566" s="74"/>
      <c r="UV566" s="74"/>
      <c r="UW566" s="74"/>
      <c r="UX566" s="74"/>
      <c r="UY566" s="74"/>
      <c r="UZ566" s="74"/>
      <c r="VA566" s="74"/>
      <c r="VB566" s="74"/>
      <c r="VC566" s="74"/>
      <c r="VD566" s="74"/>
      <c r="VE566" s="74"/>
      <c r="VF566" s="74"/>
      <c r="VG566" s="74"/>
      <c r="VH566" s="74"/>
      <c r="VI566" s="74"/>
      <c r="VJ566" s="74"/>
      <c r="VK566" s="74"/>
      <c r="VL566" s="74"/>
      <c r="VM566" s="74"/>
      <c r="VN566" s="74"/>
      <c r="VO566" s="74"/>
      <c r="VP566" s="74"/>
      <c r="VQ566" s="74"/>
      <c r="VR566" s="74"/>
      <c r="VS566" s="74"/>
      <c r="VT566" s="74"/>
      <c r="VU566" s="74"/>
      <c r="VV566" s="74"/>
      <c r="VW566" s="74"/>
      <c r="VX566" s="74"/>
      <c r="VY566" s="74"/>
      <c r="VZ566" s="74"/>
      <c r="WA566" s="74"/>
      <c r="WB566" s="74"/>
      <c r="WC566" s="74"/>
      <c r="WD566" s="74"/>
      <c r="WE566" s="74"/>
      <c r="WF566" s="74"/>
      <c r="WG566" s="74"/>
      <c r="WH566" s="74"/>
      <c r="WI566" s="74"/>
      <c r="WJ566" s="74"/>
      <c r="WK566" s="74"/>
      <c r="WL566" s="74"/>
      <c r="WM566" s="74"/>
      <c r="WN566" s="74"/>
      <c r="WO566" s="74"/>
      <c r="WP566" s="74"/>
      <c r="WQ566" s="74"/>
      <c r="WR566" s="74"/>
      <c r="WS566" s="74"/>
      <c r="WT566" s="74"/>
      <c r="WU566" s="74"/>
      <c r="WV566" s="74"/>
      <c r="WW566" s="74"/>
      <c r="WX566" s="74"/>
      <c r="WY566" s="74"/>
      <c r="WZ566" s="74"/>
      <c r="XA566" s="74"/>
      <c r="XB566" s="74"/>
      <c r="XC566" s="74"/>
      <c r="XD566" s="74"/>
      <c r="XE566" s="74"/>
      <c r="XF566" s="74"/>
      <c r="XG566" s="74"/>
      <c r="XH566" s="74"/>
      <c r="XI566" s="74"/>
      <c r="XJ566" s="74"/>
      <c r="XK566" s="74"/>
      <c r="XL566" s="74"/>
      <c r="XM566" s="74"/>
      <c r="XN566" s="74"/>
      <c r="XO566" s="74"/>
      <c r="XP566" s="74"/>
      <c r="XQ566" s="74"/>
      <c r="XR566" s="74"/>
      <c r="XS566" s="74"/>
      <c r="XT566" s="74"/>
      <c r="XU566" s="74"/>
      <c r="XV566" s="74"/>
      <c r="XW566" s="74"/>
      <c r="XX566" s="74"/>
      <c r="XY566" s="74"/>
      <c r="XZ566" s="74"/>
      <c r="YA566" s="74"/>
      <c r="YB566" s="74"/>
      <c r="YC566" s="74"/>
      <c r="YD566" s="74"/>
      <c r="YE566" s="74"/>
      <c r="YF566" s="74"/>
      <c r="YG566" s="74"/>
      <c r="YH566" s="74"/>
      <c r="YI566" s="74"/>
      <c r="YJ566" s="74"/>
      <c r="YK566" s="74"/>
      <c r="YL566" s="74"/>
      <c r="YM566" s="74"/>
      <c r="YN566" s="74"/>
      <c r="YO566" s="74"/>
      <c r="YP566" s="74"/>
      <c r="YQ566" s="74"/>
      <c r="YR566" s="74"/>
      <c r="YS566" s="74"/>
      <c r="YT566" s="74"/>
      <c r="YU566" s="74"/>
      <c r="YV566" s="74"/>
      <c r="YW566" s="74"/>
      <c r="YX566" s="74"/>
      <c r="YY566" s="74"/>
      <c r="YZ566" s="74"/>
      <c r="ZA566" s="74"/>
      <c r="ZB566" s="74"/>
      <c r="ZC566" s="74"/>
      <c r="ZD566" s="74"/>
      <c r="ZE566" s="74"/>
      <c r="ZF566" s="74"/>
      <c r="ZG566" s="74"/>
      <c r="ZH566" s="74"/>
      <c r="ZI566" s="74"/>
      <c r="ZJ566" s="74"/>
      <c r="ZK566" s="74"/>
      <c r="ZL566" s="74"/>
      <c r="ZM566" s="74"/>
      <c r="ZN566" s="74"/>
      <c r="ZO566" s="74"/>
      <c r="ZP566" s="74"/>
      <c r="ZQ566" s="74"/>
      <c r="ZR566" s="74"/>
      <c r="ZS566" s="74"/>
      <c r="ZT566" s="74"/>
      <c r="ZU566" s="74"/>
      <c r="ZV566" s="74"/>
      <c r="ZW566" s="74"/>
      <c r="ZX566" s="74"/>
      <c r="ZY566" s="74"/>
      <c r="ZZ566" s="74"/>
      <c r="AAA566" s="74"/>
      <c r="AAB566" s="74"/>
      <c r="AAC566" s="74"/>
      <c r="AAD566" s="74"/>
      <c r="AAE566" s="74"/>
      <c r="AAF566" s="74"/>
      <c r="AAG566" s="74"/>
      <c r="AAH566" s="74"/>
      <c r="AAI566" s="74"/>
      <c r="AAJ566" s="74"/>
      <c r="AAK566" s="74"/>
      <c r="AAL566" s="74"/>
      <c r="AAM566" s="74"/>
      <c r="AAN566" s="74"/>
      <c r="AAO566" s="74"/>
      <c r="AAP566" s="74"/>
      <c r="AAQ566" s="74"/>
      <c r="AAR566" s="74"/>
      <c r="AAS566" s="74"/>
      <c r="AAT566" s="74"/>
      <c r="AAU566" s="74"/>
      <c r="AAV566" s="74"/>
      <c r="AAW566" s="74"/>
      <c r="AAX566" s="74"/>
      <c r="AAY566" s="74"/>
      <c r="AAZ566" s="74"/>
      <c r="ABA566" s="74"/>
      <c r="ABB566" s="74"/>
      <c r="ABC566" s="74"/>
      <c r="ABD566" s="74"/>
      <c r="ABE566" s="74"/>
      <c r="ABF566" s="74"/>
      <c r="ABG566" s="74"/>
      <c r="ABH566" s="74"/>
      <c r="ABI566" s="74"/>
      <c r="ABJ566" s="74"/>
      <c r="ABK566" s="74"/>
      <c r="ABL566" s="74"/>
      <c r="ABM566" s="74"/>
      <c r="ABN566" s="74"/>
      <c r="ABO566" s="74"/>
      <c r="ABP566" s="74"/>
      <c r="ABQ566" s="74"/>
      <c r="ABR566" s="74"/>
      <c r="ABS566" s="74"/>
      <c r="ABT566" s="74"/>
      <c r="ABU566" s="74"/>
      <c r="ABV566" s="74"/>
      <c r="ABW566" s="74"/>
      <c r="ABX566" s="74"/>
      <c r="ABY566" s="74"/>
      <c r="ABZ566" s="74"/>
      <c r="ACA566" s="74"/>
      <c r="ACB566" s="74"/>
      <c r="ACC566" s="74"/>
      <c r="ACD566" s="74"/>
      <c r="ACE566" s="74"/>
      <c r="ACF566" s="74"/>
      <c r="ACG566" s="74"/>
      <c r="ACH566" s="74"/>
      <c r="ACI566" s="74"/>
      <c r="ACJ566" s="74"/>
      <c r="ACK566" s="74"/>
      <c r="ACL566" s="74"/>
      <c r="ACM566" s="74"/>
      <c r="ACN566" s="74"/>
      <c r="ACO566" s="74"/>
      <c r="ACP566" s="74"/>
      <c r="ACQ566" s="74"/>
      <c r="ACR566" s="74"/>
      <c r="ACS566" s="74"/>
      <c r="ACT566" s="74"/>
      <c r="ACU566" s="74"/>
      <c r="ACV566" s="74"/>
      <c r="ACW566" s="74"/>
      <c r="ACX566" s="74"/>
      <c r="ACY566" s="74"/>
      <c r="ACZ566" s="74"/>
      <c r="ADA566" s="74"/>
      <c r="ADB566" s="74"/>
      <c r="ADC566" s="74"/>
      <c r="ADD566" s="74"/>
      <c r="ADE566" s="74"/>
      <c r="ADF566" s="74"/>
      <c r="ADG566" s="74"/>
      <c r="ADH566" s="74"/>
      <c r="ADI566" s="74"/>
      <c r="ADJ566" s="74"/>
      <c r="ADK566" s="74"/>
      <c r="ADL566" s="74"/>
      <c r="ADM566" s="74"/>
      <c r="ADN566" s="74"/>
      <c r="ADO566" s="74"/>
      <c r="ADP566" s="74"/>
      <c r="ADQ566" s="74"/>
      <c r="ADR566" s="74"/>
      <c r="ADS566" s="74"/>
      <c r="ADT566" s="74"/>
      <c r="ADU566" s="74"/>
      <c r="ADV566" s="74"/>
      <c r="ADW566" s="74"/>
      <c r="ADX566" s="74"/>
      <c r="ADY566" s="74"/>
      <c r="ADZ566" s="74"/>
      <c r="AEA566" s="74"/>
      <c r="AEB566" s="74"/>
      <c r="AEC566" s="74"/>
      <c r="AED566" s="74"/>
      <c r="AEE566" s="74"/>
      <c r="AEF566" s="74"/>
      <c r="AEG566" s="74"/>
      <c r="AEH566" s="74"/>
      <c r="AEI566" s="74"/>
      <c r="AEJ566" s="74"/>
      <c r="AEK566" s="74"/>
      <c r="AEL566" s="74"/>
      <c r="AEM566" s="74"/>
      <c r="AEN566" s="74"/>
      <c r="AEO566" s="74"/>
      <c r="AEP566" s="74"/>
      <c r="AEQ566" s="74"/>
      <c r="AER566" s="74"/>
      <c r="AES566" s="74"/>
      <c r="AET566" s="74"/>
      <c r="AEU566" s="74"/>
      <c r="AEV566" s="74"/>
      <c r="AEW566" s="74"/>
      <c r="AEX566" s="74"/>
      <c r="AEY566" s="74"/>
      <c r="AEZ566" s="74"/>
      <c r="AFA566" s="74"/>
      <c r="AFB566" s="74"/>
      <c r="AFC566" s="74"/>
      <c r="AFD566" s="74"/>
      <c r="AFE566" s="74"/>
      <c r="AFF566" s="74"/>
      <c r="AFG566" s="74"/>
      <c r="AFH566" s="74"/>
      <c r="AFI566" s="74"/>
      <c r="AFJ566" s="74"/>
      <c r="AFK566" s="74"/>
      <c r="AFL566" s="74"/>
      <c r="AFM566" s="74"/>
      <c r="AFN566" s="74"/>
      <c r="AFO566" s="74"/>
      <c r="AFP566" s="74"/>
      <c r="AFQ566" s="74"/>
      <c r="AFR566" s="74"/>
      <c r="AFS566" s="74"/>
      <c r="AFT566" s="74"/>
      <c r="AFU566" s="74"/>
      <c r="AFV566" s="74"/>
      <c r="AFW566" s="74"/>
      <c r="AFX566" s="74"/>
      <c r="AFY566" s="74"/>
      <c r="AFZ566" s="74"/>
      <c r="AGA566" s="74"/>
      <c r="AGB566" s="74"/>
      <c r="AGC566" s="74"/>
      <c r="AGD566" s="74"/>
      <c r="AGE566" s="74"/>
      <c r="AGF566" s="74"/>
      <c r="AGG566" s="74"/>
      <c r="AGH566" s="74"/>
      <c r="AGI566" s="74"/>
      <c r="AGJ566" s="74"/>
      <c r="AGK566" s="74"/>
      <c r="AGL566" s="74"/>
      <c r="AGM566" s="74"/>
      <c r="AGN566" s="74"/>
      <c r="AGO566" s="74"/>
      <c r="AGP566" s="74"/>
      <c r="AGQ566" s="74"/>
      <c r="AGR566" s="74"/>
      <c r="AGS566" s="74"/>
      <c r="AGT566" s="74"/>
      <c r="AGU566" s="74"/>
      <c r="AGV566" s="74"/>
      <c r="AGW566" s="74"/>
      <c r="AGX566" s="74"/>
      <c r="AGY566" s="74"/>
      <c r="AGZ566" s="74"/>
      <c r="AHA566" s="74"/>
      <c r="AHB566" s="74"/>
      <c r="AHC566" s="74"/>
      <c r="AHD566" s="74"/>
      <c r="AHE566" s="74"/>
      <c r="AHF566" s="74"/>
      <c r="AHG566" s="74"/>
      <c r="AHH566" s="74"/>
      <c r="AHI566" s="74"/>
      <c r="AHJ566" s="74"/>
      <c r="AHK566" s="74"/>
      <c r="AHL566" s="74"/>
      <c r="AHM566" s="74"/>
      <c r="AHN566" s="74"/>
      <c r="AHO566" s="74"/>
      <c r="AHP566" s="74"/>
      <c r="AHQ566" s="74"/>
      <c r="AHR566" s="74"/>
      <c r="AHS566" s="74"/>
      <c r="AHT566" s="74"/>
      <c r="AHU566" s="74"/>
      <c r="AHV566" s="74"/>
      <c r="AHW566" s="74"/>
      <c r="AHX566" s="74"/>
      <c r="AHY566" s="74"/>
      <c r="AHZ566" s="74"/>
      <c r="AIA566" s="74"/>
      <c r="AIB566" s="74"/>
      <c r="AIC566" s="74"/>
      <c r="AID566" s="74"/>
      <c r="AIE566" s="74"/>
      <c r="AIF566" s="74"/>
      <c r="AIG566" s="74"/>
      <c r="AIH566" s="74"/>
      <c r="AII566" s="74"/>
      <c r="AIJ566" s="74"/>
      <c r="AIK566" s="74"/>
      <c r="AIL566" s="74"/>
      <c r="AIM566" s="74"/>
      <c r="AIN566" s="74"/>
      <c r="AIO566" s="74"/>
      <c r="AIP566" s="74"/>
      <c r="AIQ566" s="74"/>
      <c r="AIR566" s="74"/>
      <c r="AIS566" s="74"/>
      <c r="AIT566" s="74"/>
      <c r="AIU566" s="74"/>
      <c r="AIV566" s="74"/>
      <c r="AIW566" s="74"/>
      <c r="AIX566" s="74"/>
      <c r="AIY566" s="74"/>
      <c r="AIZ566" s="74"/>
      <c r="AJA566" s="74"/>
      <c r="AJB566" s="74"/>
      <c r="AJC566" s="74"/>
      <c r="AJD566" s="74"/>
      <c r="AJE566" s="74"/>
      <c r="AJF566" s="74"/>
      <c r="AJG566" s="74"/>
      <c r="AJH566" s="74"/>
      <c r="AJI566" s="74"/>
      <c r="AJJ566" s="74"/>
      <c r="AJK566" s="74"/>
      <c r="AJL566" s="74"/>
      <c r="AJM566" s="74"/>
      <c r="AJN566" s="74"/>
      <c r="AJO566" s="74"/>
      <c r="AJP566" s="74"/>
      <c r="AJQ566" s="74"/>
      <c r="AJR566" s="74"/>
      <c r="AJS566" s="74"/>
      <c r="AJT566" s="74"/>
      <c r="AJU566" s="74"/>
      <c r="AJV566" s="74"/>
      <c r="AJW566" s="74"/>
      <c r="AJX566" s="74"/>
      <c r="AJY566" s="74"/>
      <c r="AJZ566" s="74"/>
      <c r="AKA566" s="74"/>
      <c r="AKB566" s="74"/>
      <c r="AKC566" s="74"/>
      <c r="AKD566" s="74"/>
      <c r="AKE566" s="74"/>
      <c r="AKF566" s="74"/>
      <c r="AKG566" s="74"/>
      <c r="AKH566" s="74"/>
      <c r="AKI566" s="74"/>
      <c r="AKJ566" s="74"/>
      <c r="AKK566" s="74"/>
      <c r="AKL566" s="74"/>
      <c r="AKM566" s="74"/>
      <c r="AKN566" s="74"/>
      <c r="AKO566" s="74"/>
      <c r="AKP566" s="74"/>
      <c r="AKQ566" s="74"/>
      <c r="AKR566" s="74"/>
      <c r="AKS566" s="74"/>
      <c r="AKT566" s="74"/>
      <c r="AKU566" s="74"/>
      <c r="AKV566" s="74"/>
      <c r="AKW566" s="74"/>
      <c r="AKX566" s="74"/>
      <c r="AKY566" s="74"/>
      <c r="AKZ566" s="74"/>
      <c r="ALA566" s="74"/>
      <c r="ALB566" s="74"/>
      <c r="ALC566" s="74"/>
      <c r="ALD566" s="74"/>
      <c r="ALE566" s="74"/>
      <c r="ALF566" s="74"/>
      <c r="ALG566" s="74"/>
      <c r="ALH566" s="74"/>
      <c r="ALI566" s="74"/>
      <c r="ALJ566" s="74"/>
      <c r="ALK566" s="74"/>
      <c r="ALL566" s="74"/>
      <c r="ALM566" s="74"/>
      <c r="ALN566" s="74"/>
      <c r="ALO566" s="74"/>
      <c r="ALP566" s="74"/>
      <c r="ALQ566" s="74"/>
      <c r="ALR566" s="74"/>
      <c r="ALS566" s="74"/>
      <c r="ALT566" s="74"/>
      <c r="ALU566" s="74"/>
      <c r="ALV566" s="74"/>
      <c r="ALW566" s="74"/>
      <c r="ALX566" s="74"/>
      <c r="ALY566" s="74"/>
      <c r="ALZ566" s="74"/>
      <c r="AMA566" s="74"/>
      <c r="AMB566" s="74"/>
      <c r="AMC566" s="74"/>
      <c r="AMD566" s="74"/>
      <c r="AME566" s="74"/>
      <c r="AMF566" s="74"/>
      <c r="AMG566" s="74"/>
      <c r="AMH566" s="74"/>
      <c r="AMI566" s="74"/>
      <c r="AMJ566" s="74"/>
      <c r="AMK566" s="74"/>
    </row>
    <row r="567" spans="1:1025" customFormat="1" x14ac:dyDescent="0.25">
      <c r="A567" s="40" t="s">
        <v>145</v>
      </c>
      <c r="B567" s="40" t="s">
        <v>25</v>
      </c>
      <c r="C567" s="40" t="s">
        <v>146</v>
      </c>
      <c r="D567" s="40" t="s">
        <v>147</v>
      </c>
      <c r="E567" s="40" t="s">
        <v>147</v>
      </c>
      <c r="F567" s="40" t="s">
        <v>148</v>
      </c>
      <c r="G567" s="48" t="s">
        <v>337</v>
      </c>
      <c r="H567" s="40" t="s">
        <v>149</v>
      </c>
      <c r="I567" s="40" t="s">
        <v>150</v>
      </c>
      <c r="J567" s="40">
        <v>775069275</v>
      </c>
      <c r="K567" s="40" t="s">
        <v>151</v>
      </c>
      <c r="L567" s="40" t="s">
        <v>152</v>
      </c>
      <c r="M567" s="40" t="s">
        <v>153</v>
      </c>
      <c r="N567" s="40"/>
      <c r="O567" s="40" t="s">
        <v>28</v>
      </c>
      <c r="P567" s="43" t="s">
        <v>42</v>
      </c>
      <c r="Q567" s="43"/>
      <c r="R567" s="40"/>
      <c r="S567" s="40"/>
      <c r="T567" s="44"/>
      <c r="U567" s="45">
        <v>4760800</v>
      </c>
      <c r="V567" s="45">
        <v>6225000</v>
      </c>
      <c r="W567" s="45">
        <v>7518000</v>
      </c>
      <c r="X567" s="45">
        <v>5986000</v>
      </c>
      <c r="Y567" s="40"/>
      <c r="Z567" s="6"/>
      <c r="AA567" s="6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  <c r="DR567" s="74"/>
      <c r="DS567" s="74"/>
      <c r="DT567" s="74"/>
      <c r="DU567" s="74"/>
      <c r="DV567" s="74"/>
      <c r="DW567" s="74"/>
      <c r="DX567" s="74"/>
      <c r="DY567" s="74"/>
      <c r="DZ567" s="74"/>
      <c r="EA567" s="74"/>
      <c r="EB567" s="74"/>
      <c r="EC567" s="74"/>
      <c r="ED567" s="74"/>
      <c r="EE567" s="74"/>
      <c r="EF567" s="74"/>
      <c r="EG567" s="74"/>
      <c r="EH567" s="74"/>
      <c r="EI567" s="74"/>
      <c r="EJ567" s="74"/>
      <c r="EK567" s="74"/>
      <c r="EL567" s="74"/>
      <c r="EM567" s="74"/>
      <c r="EN567" s="74"/>
      <c r="EO567" s="74"/>
      <c r="EP567" s="74"/>
      <c r="EQ567" s="74"/>
      <c r="ER567" s="74"/>
      <c r="ES567" s="74"/>
      <c r="ET567" s="74"/>
      <c r="EU567" s="74"/>
      <c r="EV567" s="74"/>
      <c r="EW567" s="74"/>
      <c r="EX567" s="74"/>
      <c r="EY567" s="74"/>
      <c r="EZ567" s="74"/>
      <c r="FA567" s="74"/>
      <c r="FB567" s="74"/>
      <c r="FC567" s="74"/>
      <c r="FD567" s="74"/>
      <c r="FE567" s="74"/>
      <c r="FF567" s="74"/>
      <c r="FG567" s="74"/>
      <c r="FH567" s="74"/>
      <c r="FI567" s="74"/>
      <c r="FJ567" s="74"/>
      <c r="FK567" s="74"/>
      <c r="FL567" s="74"/>
      <c r="FM567" s="74"/>
      <c r="FN567" s="74"/>
      <c r="FO567" s="74"/>
      <c r="FP567" s="74"/>
      <c r="FQ567" s="74"/>
      <c r="FR567" s="74"/>
      <c r="FS567" s="74"/>
      <c r="FT567" s="74"/>
      <c r="FU567" s="74"/>
      <c r="FV567" s="74"/>
      <c r="FW567" s="74"/>
      <c r="FX567" s="74"/>
      <c r="FY567" s="74"/>
      <c r="FZ567" s="74"/>
      <c r="GA567" s="74"/>
      <c r="GB567" s="74"/>
      <c r="GC567" s="74"/>
      <c r="GD567" s="74"/>
      <c r="GE567" s="74"/>
      <c r="GF567" s="74"/>
      <c r="GG567" s="74"/>
      <c r="GH567" s="74"/>
      <c r="GI567" s="74"/>
      <c r="GJ567" s="74"/>
      <c r="GK567" s="74"/>
      <c r="GL567" s="74"/>
      <c r="GM567" s="74"/>
      <c r="GN567" s="74"/>
      <c r="GO567" s="74"/>
      <c r="GP567" s="74"/>
      <c r="GQ567" s="74"/>
      <c r="GR567" s="74"/>
      <c r="GS567" s="74"/>
      <c r="GT567" s="74"/>
      <c r="GU567" s="74"/>
      <c r="GV567" s="74"/>
      <c r="GW567" s="74"/>
      <c r="GX567" s="74"/>
      <c r="GY567" s="74"/>
      <c r="GZ567" s="74"/>
      <c r="HA567" s="74"/>
      <c r="HB567" s="74"/>
      <c r="HC567" s="74"/>
      <c r="HD567" s="74"/>
      <c r="HE567" s="74"/>
      <c r="HF567" s="74"/>
      <c r="HG567" s="74"/>
      <c r="HH567" s="74"/>
      <c r="HI567" s="74"/>
      <c r="HJ567" s="74"/>
      <c r="HK567" s="74"/>
      <c r="HL567" s="74"/>
      <c r="HM567" s="74"/>
      <c r="HN567" s="74"/>
      <c r="HO567" s="74"/>
      <c r="HP567" s="74"/>
      <c r="HQ567" s="74"/>
      <c r="HR567" s="74"/>
      <c r="HS567" s="74"/>
      <c r="HT567" s="74"/>
      <c r="HU567" s="74"/>
      <c r="HV567" s="74"/>
      <c r="HW567" s="74"/>
      <c r="HX567" s="74"/>
      <c r="HY567" s="74"/>
      <c r="HZ567" s="74"/>
      <c r="IA567" s="74"/>
      <c r="IB567" s="74"/>
      <c r="IC567" s="74"/>
      <c r="ID567" s="74"/>
      <c r="IE567" s="74"/>
      <c r="IF567" s="74"/>
      <c r="IG567" s="74"/>
      <c r="IH567" s="74"/>
      <c r="II567" s="74"/>
      <c r="IJ567" s="74"/>
      <c r="IK567" s="74"/>
      <c r="IL567" s="74"/>
      <c r="IM567" s="74"/>
      <c r="IN567" s="74"/>
      <c r="IO567" s="74"/>
      <c r="IP567" s="74"/>
      <c r="IQ567" s="74"/>
      <c r="IR567" s="74"/>
      <c r="IS567" s="74"/>
      <c r="IT567" s="74"/>
      <c r="IU567" s="74"/>
      <c r="IV567" s="74"/>
      <c r="IW567" s="74"/>
      <c r="IX567" s="74"/>
      <c r="IY567" s="74"/>
      <c r="IZ567" s="74"/>
      <c r="JA567" s="74"/>
      <c r="JB567" s="74"/>
      <c r="JC567" s="74"/>
      <c r="JD567" s="74"/>
      <c r="JE567" s="74"/>
      <c r="JF567" s="74"/>
      <c r="JG567" s="74"/>
      <c r="JH567" s="74"/>
      <c r="JI567" s="74"/>
      <c r="JJ567" s="74"/>
      <c r="JK567" s="74"/>
      <c r="JL567" s="74"/>
      <c r="JM567" s="74"/>
      <c r="JN567" s="74"/>
      <c r="JO567" s="74"/>
      <c r="JP567" s="74"/>
      <c r="JQ567" s="74"/>
      <c r="JR567" s="74"/>
      <c r="JS567" s="74"/>
      <c r="JT567" s="74"/>
      <c r="JU567" s="74"/>
      <c r="JV567" s="74"/>
      <c r="JW567" s="74"/>
      <c r="JX567" s="74"/>
      <c r="JY567" s="74"/>
      <c r="JZ567" s="74"/>
      <c r="KA567" s="74"/>
      <c r="KB567" s="74"/>
      <c r="KC567" s="74"/>
      <c r="KD567" s="74"/>
      <c r="KE567" s="74"/>
      <c r="KF567" s="74"/>
      <c r="KG567" s="74"/>
      <c r="KH567" s="74"/>
      <c r="KI567" s="74"/>
      <c r="KJ567" s="74"/>
      <c r="KK567" s="74"/>
      <c r="KL567" s="74"/>
      <c r="KM567" s="74"/>
      <c r="KN567" s="74"/>
      <c r="KO567" s="74"/>
      <c r="KP567" s="74"/>
      <c r="KQ567" s="74"/>
      <c r="KR567" s="74"/>
      <c r="KS567" s="74"/>
      <c r="KT567" s="74"/>
      <c r="KU567" s="74"/>
      <c r="KV567" s="74"/>
      <c r="KW567" s="74"/>
      <c r="KX567" s="74"/>
      <c r="KY567" s="74"/>
      <c r="KZ567" s="74"/>
      <c r="LA567" s="74"/>
      <c r="LB567" s="74"/>
      <c r="LC567" s="74"/>
      <c r="LD567" s="74"/>
      <c r="LE567" s="74"/>
      <c r="LF567" s="74"/>
      <c r="LG567" s="74"/>
      <c r="LH567" s="74"/>
      <c r="LI567" s="74"/>
      <c r="LJ567" s="74"/>
      <c r="LK567" s="74"/>
      <c r="LL567" s="74"/>
      <c r="LM567" s="74"/>
      <c r="LN567" s="74"/>
      <c r="LO567" s="74"/>
      <c r="LP567" s="74"/>
      <c r="LQ567" s="74"/>
      <c r="LR567" s="74"/>
      <c r="LS567" s="74"/>
      <c r="LT567" s="74"/>
      <c r="LU567" s="74"/>
      <c r="LV567" s="74"/>
      <c r="LW567" s="74"/>
      <c r="LX567" s="74"/>
      <c r="LY567" s="74"/>
      <c r="LZ567" s="74"/>
      <c r="MA567" s="74"/>
      <c r="MB567" s="74"/>
      <c r="MC567" s="74"/>
      <c r="MD567" s="74"/>
      <c r="ME567" s="74"/>
      <c r="MF567" s="74"/>
      <c r="MG567" s="74"/>
      <c r="MH567" s="74"/>
      <c r="MI567" s="74"/>
      <c r="MJ567" s="74"/>
      <c r="MK567" s="74"/>
      <c r="ML567" s="74"/>
      <c r="MM567" s="74"/>
      <c r="MN567" s="74"/>
      <c r="MO567" s="74"/>
      <c r="MP567" s="74"/>
      <c r="MQ567" s="74"/>
      <c r="MR567" s="74"/>
      <c r="MS567" s="74"/>
      <c r="MT567" s="74"/>
      <c r="MU567" s="74"/>
      <c r="MV567" s="74"/>
      <c r="MW567" s="74"/>
      <c r="MX567" s="74"/>
      <c r="MY567" s="74"/>
      <c r="MZ567" s="74"/>
      <c r="NA567" s="74"/>
      <c r="NB567" s="74"/>
      <c r="NC567" s="74"/>
      <c r="ND567" s="74"/>
      <c r="NE567" s="74"/>
      <c r="NF567" s="74"/>
      <c r="NG567" s="74"/>
      <c r="NH567" s="74"/>
      <c r="NI567" s="74"/>
      <c r="NJ567" s="74"/>
      <c r="NK567" s="74"/>
      <c r="NL567" s="74"/>
      <c r="NM567" s="74"/>
      <c r="NN567" s="74"/>
      <c r="NO567" s="74"/>
      <c r="NP567" s="74"/>
      <c r="NQ567" s="74"/>
      <c r="NR567" s="74"/>
      <c r="NS567" s="74"/>
      <c r="NT567" s="74"/>
      <c r="NU567" s="74"/>
      <c r="NV567" s="74"/>
      <c r="NW567" s="74"/>
      <c r="NX567" s="74"/>
      <c r="NY567" s="74"/>
      <c r="NZ567" s="74"/>
      <c r="OA567" s="74"/>
      <c r="OB567" s="74"/>
      <c r="OC567" s="74"/>
      <c r="OD567" s="74"/>
      <c r="OE567" s="74"/>
      <c r="OF567" s="74"/>
      <c r="OG567" s="74"/>
      <c r="OH567" s="74"/>
      <c r="OI567" s="74"/>
      <c r="OJ567" s="74"/>
      <c r="OK567" s="74"/>
      <c r="OL567" s="74"/>
      <c r="OM567" s="74"/>
      <c r="ON567" s="74"/>
      <c r="OO567" s="74"/>
      <c r="OP567" s="74"/>
      <c r="OQ567" s="74"/>
      <c r="OR567" s="74"/>
      <c r="OS567" s="74"/>
      <c r="OT567" s="74"/>
      <c r="OU567" s="74"/>
      <c r="OV567" s="74"/>
      <c r="OW567" s="74"/>
      <c r="OX567" s="74"/>
      <c r="OY567" s="74"/>
      <c r="OZ567" s="74"/>
      <c r="PA567" s="74"/>
      <c r="PB567" s="74"/>
      <c r="PC567" s="74"/>
      <c r="PD567" s="74"/>
      <c r="PE567" s="74"/>
      <c r="PF567" s="74"/>
      <c r="PG567" s="74"/>
      <c r="PH567" s="74"/>
      <c r="PI567" s="74"/>
      <c r="PJ567" s="74"/>
      <c r="PK567" s="74"/>
      <c r="PL567" s="74"/>
      <c r="PM567" s="74"/>
      <c r="PN567" s="74"/>
      <c r="PO567" s="74"/>
      <c r="PP567" s="74"/>
      <c r="PQ567" s="74"/>
      <c r="PR567" s="74"/>
      <c r="PS567" s="74"/>
      <c r="PT567" s="74"/>
      <c r="PU567" s="74"/>
      <c r="PV567" s="74"/>
      <c r="PW567" s="74"/>
      <c r="PX567" s="74"/>
      <c r="PY567" s="74"/>
      <c r="PZ567" s="74"/>
      <c r="QA567" s="74"/>
      <c r="QB567" s="74"/>
      <c r="QC567" s="74"/>
      <c r="QD567" s="74"/>
      <c r="QE567" s="74"/>
      <c r="QF567" s="74"/>
      <c r="QG567" s="74"/>
      <c r="QH567" s="74"/>
      <c r="QI567" s="74"/>
      <c r="QJ567" s="74"/>
      <c r="QK567" s="74"/>
      <c r="QL567" s="74"/>
      <c r="QM567" s="74"/>
      <c r="QN567" s="74"/>
      <c r="QO567" s="74"/>
      <c r="QP567" s="74"/>
      <c r="QQ567" s="74"/>
      <c r="QR567" s="74"/>
      <c r="QS567" s="74"/>
      <c r="QT567" s="74"/>
      <c r="QU567" s="74"/>
      <c r="QV567" s="74"/>
      <c r="QW567" s="74"/>
      <c r="QX567" s="74"/>
      <c r="QY567" s="74"/>
      <c r="QZ567" s="74"/>
      <c r="RA567" s="74"/>
      <c r="RB567" s="74"/>
      <c r="RC567" s="74"/>
      <c r="RD567" s="74"/>
      <c r="RE567" s="74"/>
      <c r="RF567" s="74"/>
      <c r="RG567" s="74"/>
      <c r="RH567" s="74"/>
      <c r="RI567" s="74"/>
      <c r="RJ567" s="74"/>
      <c r="RK567" s="74"/>
      <c r="RL567" s="74"/>
      <c r="RM567" s="74"/>
      <c r="RN567" s="74"/>
      <c r="RO567" s="74"/>
      <c r="RP567" s="74"/>
      <c r="RQ567" s="74"/>
      <c r="RR567" s="74"/>
      <c r="RS567" s="74"/>
      <c r="RT567" s="74"/>
      <c r="RU567" s="74"/>
      <c r="RV567" s="74"/>
      <c r="RW567" s="74"/>
      <c r="RX567" s="74"/>
      <c r="RY567" s="74"/>
      <c r="RZ567" s="74"/>
      <c r="SA567" s="74"/>
      <c r="SB567" s="74"/>
      <c r="SC567" s="74"/>
      <c r="SD567" s="74"/>
      <c r="SE567" s="74"/>
      <c r="SF567" s="74"/>
      <c r="SG567" s="74"/>
      <c r="SH567" s="74"/>
      <c r="SI567" s="74"/>
      <c r="SJ567" s="74"/>
      <c r="SK567" s="74"/>
      <c r="SL567" s="74"/>
      <c r="SM567" s="74"/>
      <c r="SN567" s="74"/>
      <c r="SO567" s="74"/>
      <c r="SP567" s="74"/>
      <c r="SQ567" s="74"/>
      <c r="SR567" s="74"/>
      <c r="SS567" s="74"/>
      <c r="ST567" s="74"/>
      <c r="SU567" s="74"/>
      <c r="SV567" s="74"/>
      <c r="SW567" s="74"/>
      <c r="SX567" s="74"/>
      <c r="SY567" s="74"/>
      <c r="SZ567" s="74"/>
      <c r="TA567" s="74"/>
      <c r="TB567" s="74"/>
      <c r="TC567" s="74"/>
      <c r="TD567" s="74"/>
      <c r="TE567" s="74"/>
      <c r="TF567" s="74"/>
      <c r="TG567" s="74"/>
      <c r="TH567" s="74"/>
      <c r="TI567" s="74"/>
      <c r="TJ567" s="74"/>
      <c r="TK567" s="74"/>
      <c r="TL567" s="74"/>
      <c r="TM567" s="74"/>
      <c r="TN567" s="74"/>
      <c r="TO567" s="74"/>
      <c r="TP567" s="74"/>
      <c r="TQ567" s="74"/>
      <c r="TR567" s="74"/>
      <c r="TS567" s="74"/>
      <c r="TT567" s="74"/>
      <c r="TU567" s="74"/>
      <c r="TV567" s="74"/>
      <c r="TW567" s="74"/>
      <c r="TX567" s="74"/>
      <c r="TY567" s="74"/>
      <c r="TZ567" s="74"/>
      <c r="UA567" s="74"/>
      <c r="UB567" s="74"/>
      <c r="UC567" s="74"/>
      <c r="UD567" s="74"/>
      <c r="UE567" s="74"/>
      <c r="UF567" s="74"/>
      <c r="UG567" s="74"/>
      <c r="UH567" s="74"/>
      <c r="UI567" s="74"/>
      <c r="UJ567" s="74"/>
      <c r="UK567" s="74"/>
      <c r="UL567" s="74"/>
      <c r="UM567" s="74"/>
      <c r="UN567" s="74"/>
      <c r="UO567" s="74"/>
      <c r="UP567" s="74"/>
      <c r="UQ567" s="74"/>
      <c r="UR567" s="74"/>
      <c r="US567" s="74"/>
      <c r="UT567" s="74"/>
      <c r="UU567" s="74"/>
      <c r="UV567" s="74"/>
      <c r="UW567" s="74"/>
      <c r="UX567" s="74"/>
      <c r="UY567" s="74"/>
      <c r="UZ567" s="74"/>
      <c r="VA567" s="74"/>
      <c r="VB567" s="74"/>
      <c r="VC567" s="74"/>
      <c r="VD567" s="74"/>
      <c r="VE567" s="74"/>
      <c r="VF567" s="74"/>
      <c r="VG567" s="74"/>
      <c r="VH567" s="74"/>
      <c r="VI567" s="74"/>
      <c r="VJ567" s="74"/>
      <c r="VK567" s="74"/>
      <c r="VL567" s="74"/>
      <c r="VM567" s="74"/>
      <c r="VN567" s="74"/>
      <c r="VO567" s="74"/>
      <c r="VP567" s="74"/>
      <c r="VQ567" s="74"/>
      <c r="VR567" s="74"/>
      <c r="VS567" s="74"/>
      <c r="VT567" s="74"/>
      <c r="VU567" s="74"/>
      <c r="VV567" s="74"/>
      <c r="VW567" s="74"/>
      <c r="VX567" s="74"/>
      <c r="VY567" s="74"/>
      <c r="VZ567" s="74"/>
      <c r="WA567" s="74"/>
      <c r="WB567" s="74"/>
      <c r="WC567" s="74"/>
      <c r="WD567" s="74"/>
      <c r="WE567" s="74"/>
      <c r="WF567" s="74"/>
      <c r="WG567" s="74"/>
      <c r="WH567" s="74"/>
      <c r="WI567" s="74"/>
      <c r="WJ567" s="74"/>
      <c r="WK567" s="74"/>
      <c r="WL567" s="74"/>
      <c r="WM567" s="74"/>
      <c r="WN567" s="74"/>
      <c r="WO567" s="74"/>
      <c r="WP567" s="74"/>
      <c r="WQ567" s="74"/>
      <c r="WR567" s="74"/>
      <c r="WS567" s="74"/>
      <c r="WT567" s="74"/>
      <c r="WU567" s="74"/>
      <c r="WV567" s="74"/>
      <c r="WW567" s="74"/>
      <c r="WX567" s="74"/>
      <c r="WY567" s="74"/>
      <c r="WZ567" s="74"/>
      <c r="XA567" s="74"/>
      <c r="XB567" s="74"/>
      <c r="XC567" s="74"/>
      <c r="XD567" s="74"/>
      <c r="XE567" s="74"/>
      <c r="XF567" s="74"/>
      <c r="XG567" s="74"/>
      <c r="XH567" s="74"/>
      <c r="XI567" s="74"/>
      <c r="XJ567" s="74"/>
      <c r="XK567" s="74"/>
      <c r="XL567" s="74"/>
      <c r="XM567" s="74"/>
      <c r="XN567" s="74"/>
      <c r="XO567" s="74"/>
      <c r="XP567" s="74"/>
      <c r="XQ567" s="74"/>
      <c r="XR567" s="74"/>
      <c r="XS567" s="74"/>
      <c r="XT567" s="74"/>
      <c r="XU567" s="74"/>
      <c r="XV567" s="74"/>
      <c r="XW567" s="74"/>
      <c r="XX567" s="74"/>
      <c r="XY567" s="74"/>
      <c r="XZ567" s="74"/>
      <c r="YA567" s="74"/>
      <c r="YB567" s="74"/>
      <c r="YC567" s="74"/>
      <c r="YD567" s="74"/>
      <c r="YE567" s="74"/>
      <c r="YF567" s="74"/>
      <c r="YG567" s="74"/>
      <c r="YH567" s="74"/>
      <c r="YI567" s="74"/>
      <c r="YJ567" s="74"/>
      <c r="YK567" s="74"/>
      <c r="YL567" s="74"/>
      <c r="YM567" s="74"/>
      <c r="YN567" s="74"/>
      <c r="YO567" s="74"/>
      <c r="YP567" s="74"/>
      <c r="YQ567" s="74"/>
      <c r="YR567" s="74"/>
      <c r="YS567" s="74"/>
      <c r="YT567" s="74"/>
      <c r="YU567" s="74"/>
      <c r="YV567" s="74"/>
      <c r="YW567" s="74"/>
      <c r="YX567" s="74"/>
      <c r="YY567" s="74"/>
      <c r="YZ567" s="74"/>
      <c r="ZA567" s="74"/>
      <c r="ZB567" s="74"/>
      <c r="ZC567" s="74"/>
      <c r="ZD567" s="74"/>
      <c r="ZE567" s="74"/>
      <c r="ZF567" s="74"/>
      <c r="ZG567" s="74"/>
      <c r="ZH567" s="74"/>
      <c r="ZI567" s="74"/>
      <c r="ZJ567" s="74"/>
      <c r="ZK567" s="74"/>
      <c r="ZL567" s="74"/>
      <c r="ZM567" s="74"/>
      <c r="ZN567" s="74"/>
      <c r="ZO567" s="74"/>
      <c r="ZP567" s="74"/>
      <c r="ZQ567" s="74"/>
      <c r="ZR567" s="74"/>
      <c r="ZS567" s="74"/>
      <c r="ZT567" s="74"/>
      <c r="ZU567" s="74"/>
      <c r="ZV567" s="74"/>
      <c r="ZW567" s="74"/>
      <c r="ZX567" s="74"/>
      <c r="ZY567" s="74"/>
      <c r="ZZ567" s="74"/>
      <c r="AAA567" s="74"/>
      <c r="AAB567" s="74"/>
      <c r="AAC567" s="74"/>
      <c r="AAD567" s="74"/>
      <c r="AAE567" s="74"/>
      <c r="AAF567" s="74"/>
      <c r="AAG567" s="74"/>
      <c r="AAH567" s="74"/>
      <c r="AAI567" s="74"/>
      <c r="AAJ567" s="74"/>
      <c r="AAK567" s="74"/>
      <c r="AAL567" s="74"/>
      <c r="AAM567" s="74"/>
      <c r="AAN567" s="74"/>
      <c r="AAO567" s="74"/>
      <c r="AAP567" s="74"/>
      <c r="AAQ567" s="74"/>
      <c r="AAR567" s="74"/>
      <c r="AAS567" s="74"/>
      <c r="AAT567" s="74"/>
      <c r="AAU567" s="74"/>
      <c r="AAV567" s="74"/>
      <c r="AAW567" s="74"/>
      <c r="AAX567" s="74"/>
      <c r="AAY567" s="74"/>
      <c r="AAZ567" s="74"/>
      <c r="ABA567" s="74"/>
      <c r="ABB567" s="74"/>
      <c r="ABC567" s="74"/>
      <c r="ABD567" s="74"/>
      <c r="ABE567" s="74"/>
      <c r="ABF567" s="74"/>
      <c r="ABG567" s="74"/>
      <c r="ABH567" s="74"/>
      <c r="ABI567" s="74"/>
      <c r="ABJ567" s="74"/>
      <c r="ABK567" s="74"/>
      <c r="ABL567" s="74"/>
      <c r="ABM567" s="74"/>
      <c r="ABN567" s="74"/>
      <c r="ABO567" s="74"/>
      <c r="ABP567" s="74"/>
      <c r="ABQ567" s="74"/>
      <c r="ABR567" s="74"/>
      <c r="ABS567" s="74"/>
      <c r="ABT567" s="74"/>
      <c r="ABU567" s="74"/>
      <c r="ABV567" s="74"/>
      <c r="ABW567" s="74"/>
      <c r="ABX567" s="74"/>
      <c r="ABY567" s="74"/>
      <c r="ABZ567" s="74"/>
      <c r="ACA567" s="74"/>
      <c r="ACB567" s="74"/>
      <c r="ACC567" s="74"/>
      <c r="ACD567" s="74"/>
      <c r="ACE567" s="74"/>
      <c r="ACF567" s="74"/>
      <c r="ACG567" s="74"/>
      <c r="ACH567" s="74"/>
      <c r="ACI567" s="74"/>
      <c r="ACJ567" s="74"/>
      <c r="ACK567" s="74"/>
      <c r="ACL567" s="74"/>
      <c r="ACM567" s="74"/>
      <c r="ACN567" s="74"/>
      <c r="ACO567" s="74"/>
      <c r="ACP567" s="74"/>
      <c r="ACQ567" s="74"/>
      <c r="ACR567" s="74"/>
      <c r="ACS567" s="74"/>
      <c r="ACT567" s="74"/>
      <c r="ACU567" s="74"/>
      <c r="ACV567" s="74"/>
      <c r="ACW567" s="74"/>
      <c r="ACX567" s="74"/>
      <c r="ACY567" s="74"/>
      <c r="ACZ567" s="74"/>
      <c r="ADA567" s="74"/>
      <c r="ADB567" s="74"/>
      <c r="ADC567" s="74"/>
      <c r="ADD567" s="74"/>
      <c r="ADE567" s="74"/>
      <c r="ADF567" s="74"/>
      <c r="ADG567" s="74"/>
      <c r="ADH567" s="74"/>
      <c r="ADI567" s="74"/>
      <c r="ADJ567" s="74"/>
      <c r="ADK567" s="74"/>
      <c r="ADL567" s="74"/>
      <c r="ADM567" s="74"/>
      <c r="ADN567" s="74"/>
      <c r="ADO567" s="74"/>
      <c r="ADP567" s="74"/>
      <c r="ADQ567" s="74"/>
      <c r="ADR567" s="74"/>
      <c r="ADS567" s="74"/>
      <c r="ADT567" s="74"/>
      <c r="ADU567" s="74"/>
      <c r="ADV567" s="74"/>
      <c r="ADW567" s="74"/>
      <c r="ADX567" s="74"/>
      <c r="ADY567" s="74"/>
      <c r="ADZ567" s="74"/>
      <c r="AEA567" s="74"/>
      <c r="AEB567" s="74"/>
      <c r="AEC567" s="74"/>
      <c r="AED567" s="74"/>
      <c r="AEE567" s="74"/>
      <c r="AEF567" s="74"/>
      <c r="AEG567" s="74"/>
      <c r="AEH567" s="74"/>
      <c r="AEI567" s="74"/>
      <c r="AEJ567" s="74"/>
      <c r="AEK567" s="74"/>
      <c r="AEL567" s="74"/>
      <c r="AEM567" s="74"/>
      <c r="AEN567" s="74"/>
      <c r="AEO567" s="74"/>
      <c r="AEP567" s="74"/>
      <c r="AEQ567" s="74"/>
      <c r="AER567" s="74"/>
      <c r="AES567" s="74"/>
      <c r="AET567" s="74"/>
      <c r="AEU567" s="74"/>
      <c r="AEV567" s="74"/>
      <c r="AEW567" s="74"/>
      <c r="AEX567" s="74"/>
      <c r="AEY567" s="74"/>
      <c r="AEZ567" s="74"/>
      <c r="AFA567" s="74"/>
      <c r="AFB567" s="74"/>
      <c r="AFC567" s="74"/>
      <c r="AFD567" s="74"/>
      <c r="AFE567" s="74"/>
      <c r="AFF567" s="74"/>
      <c r="AFG567" s="74"/>
      <c r="AFH567" s="74"/>
      <c r="AFI567" s="74"/>
      <c r="AFJ567" s="74"/>
      <c r="AFK567" s="74"/>
      <c r="AFL567" s="74"/>
      <c r="AFM567" s="74"/>
      <c r="AFN567" s="74"/>
      <c r="AFO567" s="74"/>
      <c r="AFP567" s="74"/>
      <c r="AFQ567" s="74"/>
      <c r="AFR567" s="74"/>
      <c r="AFS567" s="74"/>
      <c r="AFT567" s="74"/>
      <c r="AFU567" s="74"/>
      <c r="AFV567" s="74"/>
      <c r="AFW567" s="74"/>
      <c r="AFX567" s="74"/>
      <c r="AFY567" s="74"/>
      <c r="AFZ567" s="74"/>
      <c r="AGA567" s="74"/>
      <c r="AGB567" s="74"/>
      <c r="AGC567" s="74"/>
      <c r="AGD567" s="74"/>
      <c r="AGE567" s="74"/>
      <c r="AGF567" s="74"/>
      <c r="AGG567" s="74"/>
      <c r="AGH567" s="74"/>
      <c r="AGI567" s="74"/>
      <c r="AGJ567" s="74"/>
      <c r="AGK567" s="74"/>
      <c r="AGL567" s="74"/>
      <c r="AGM567" s="74"/>
      <c r="AGN567" s="74"/>
      <c r="AGO567" s="74"/>
      <c r="AGP567" s="74"/>
      <c r="AGQ567" s="74"/>
      <c r="AGR567" s="74"/>
      <c r="AGS567" s="74"/>
      <c r="AGT567" s="74"/>
      <c r="AGU567" s="74"/>
      <c r="AGV567" s="74"/>
      <c r="AGW567" s="74"/>
      <c r="AGX567" s="74"/>
      <c r="AGY567" s="74"/>
      <c r="AGZ567" s="74"/>
      <c r="AHA567" s="74"/>
      <c r="AHB567" s="74"/>
      <c r="AHC567" s="74"/>
      <c r="AHD567" s="74"/>
      <c r="AHE567" s="74"/>
      <c r="AHF567" s="74"/>
      <c r="AHG567" s="74"/>
      <c r="AHH567" s="74"/>
      <c r="AHI567" s="74"/>
      <c r="AHJ567" s="74"/>
      <c r="AHK567" s="74"/>
      <c r="AHL567" s="74"/>
      <c r="AHM567" s="74"/>
      <c r="AHN567" s="74"/>
      <c r="AHO567" s="74"/>
      <c r="AHP567" s="74"/>
      <c r="AHQ567" s="74"/>
      <c r="AHR567" s="74"/>
      <c r="AHS567" s="74"/>
      <c r="AHT567" s="74"/>
      <c r="AHU567" s="74"/>
      <c r="AHV567" s="74"/>
      <c r="AHW567" s="74"/>
      <c r="AHX567" s="74"/>
      <c r="AHY567" s="74"/>
      <c r="AHZ567" s="74"/>
      <c r="AIA567" s="74"/>
      <c r="AIB567" s="74"/>
      <c r="AIC567" s="74"/>
      <c r="AID567" s="74"/>
      <c r="AIE567" s="74"/>
      <c r="AIF567" s="74"/>
      <c r="AIG567" s="74"/>
      <c r="AIH567" s="74"/>
      <c r="AII567" s="74"/>
      <c r="AIJ567" s="74"/>
      <c r="AIK567" s="74"/>
      <c r="AIL567" s="74"/>
      <c r="AIM567" s="74"/>
      <c r="AIN567" s="74"/>
      <c r="AIO567" s="74"/>
      <c r="AIP567" s="74"/>
      <c r="AIQ567" s="74"/>
      <c r="AIR567" s="74"/>
      <c r="AIS567" s="74"/>
      <c r="AIT567" s="74"/>
      <c r="AIU567" s="74"/>
      <c r="AIV567" s="74"/>
      <c r="AIW567" s="74"/>
      <c r="AIX567" s="74"/>
      <c r="AIY567" s="74"/>
      <c r="AIZ567" s="74"/>
      <c r="AJA567" s="74"/>
      <c r="AJB567" s="74"/>
      <c r="AJC567" s="74"/>
      <c r="AJD567" s="74"/>
      <c r="AJE567" s="74"/>
      <c r="AJF567" s="74"/>
      <c r="AJG567" s="74"/>
      <c r="AJH567" s="74"/>
      <c r="AJI567" s="74"/>
      <c r="AJJ567" s="74"/>
      <c r="AJK567" s="74"/>
      <c r="AJL567" s="74"/>
      <c r="AJM567" s="74"/>
      <c r="AJN567" s="74"/>
      <c r="AJO567" s="74"/>
      <c r="AJP567" s="74"/>
      <c r="AJQ567" s="74"/>
      <c r="AJR567" s="74"/>
      <c r="AJS567" s="74"/>
      <c r="AJT567" s="74"/>
      <c r="AJU567" s="74"/>
      <c r="AJV567" s="74"/>
      <c r="AJW567" s="74"/>
      <c r="AJX567" s="74"/>
      <c r="AJY567" s="74"/>
      <c r="AJZ567" s="74"/>
      <c r="AKA567" s="74"/>
      <c r="AKB567" s="74"/>
      <c r="AKC567" s="74"/>
      <c r="AKD567" s="74"/>
      <c r="AKE567" s="74"/>
      <c r="AKF567" s="74"/>
      <c r="AKG567" s="74"/>
      <c r="AKH567" s="74"/>
      <c r="AKI567" s="74"/>
      <c r="AKJ567" s="74"/>
      <c r="AKK567" s="74"/>
      <c r="AKL567" s="74"/>
      <c r="AKM567" s="74"/>
      <c r="AKN567" s="74"/>
      <c r="AKO567" s="74"/>
      <c r="AKP567" s="74"/>
      <c r="AKQ567" s="74"/>
      <c r="AKR567" s="74"/>
      <c r="AKS567" s="74"/>
      <c r="AKT567" s="74"/>
      <c r="AKU567" s="74"/>
      <c r="AKV567" s="74"/>
      <c r="AKW567" s="74"/>
      <c r="AKX567" s="74"/>
      <c r="AKY567" s="74"/>
      <c r="AKZ567" s="74"/>
      <c r="ALA567" s="74"/>
      <c r="ALB567" s="74"/>
      <c r="ALC567" s="74"/>
      <c r="ALD567" s="74"/>
      <c r="ALE567" s="74"/>
      <c r="ALF567" s="74"/>
      <c r="ALG567" s="74"/>
      <c r="ALH567" s="74"/>
      <c r="ALI567" s="74"/>
      <c r="ALJ567" s="74"/>
      <c r="ALK567" s="74"/>
      <c r="ALL567" s="74"/>
      <c r="ALM567" s="74"/>
      <c r="ALN567" s="74"/>
      <c r="ALO567" s="74"/>
      <c r="ALP567" s="74"/>
      <c r="ALQ567" s="74"/>
      <c r="ALR567" s="74"/>
      <c r="ALS567" s="74"/>
      <c r="ALT567" s="74"/>
      <c r="ALU567" s="74"/>
      <c r="ALV567" s="74"/>
      <c r="ALW567" s="74"/>
      <c r="ALX567" s="74"/>
      <c r="ALY567" s="74"/>
      <c r="ALZ567" s="74"/>
      <c r="AMA567" s="74"/>
      <c r="AMB567" s="74"/>
      <c r="AMC567" s="74"/>
      <c r="AMD567" s="74"/>
      <c r="AME567" s="74"/>
      <c r="AMF567" s="74"/>
      <c r="AMG567" s="74"/>
      <c r="AMH567" s="74"/>
      <c r="AMI567" s="74"/>
      <c r="AMJ567" s="74"/>
      <c r="AMK567" s="74"/>
    </row>
    <row r="568" spans="1:1025" customFormat="1" x14ac:dyDescent="0.25">
      <c r="A568" s="40" t="s">
        <v>145</v>
      </c>
      <c r="B568" s="40" t="s">
        <v>25</v>
      </c>
      <c r="C568" s="40" t="s">
        <v>146</v>
      </c>
      <c r="D568" s="40" t="s">
        <v>147</v>
      </c>
      <c r="E568" s="40" t="s">
        <v>147</v>
      </c>
      <c r="F568" s="40" t="s">
        <v>148</v>
      </c>
      <c r="G568" s="48" t="s">
        <v>337</v>
      </c>
      <c r="H568" s="40" t="s">
        <v>149</v>
      </c>
      <c r="I568" s="40" t="s">
        <v>150</v>
      </c>
      <c r="J568" s="40">
        <v>775069275</v>
      </c>
      <c r="K568" s="40" t="s">
        <v>151</v>
      </c>
      <c r="L568" s="40" t="s">
        <v>152</v>
      </c>
      <c r="M568" s="40" t="s">
        <v>153</v>
      </c>
      <c r="N568" s="40"/>
      <c r="O568" s="40" t="s">
        <v>28</v>
      </c>
      <c r="P568" s="43" t="s">
        <v>29</v>
      </c>
      <c r="Q568" s="43"/>
      <c r="R568" s="40"/>
      <c r="S568" s="40"/>
      <c r="T568" s="44"/>
      <c r="U568" s="45">
        <v>1250000</v>
      </c>
      <c r="V568" s="45">
        <v>1300000</v>
      </c>
      <c r="W568" s="45">
        <v>1250000</v>
      </c>
      <c r="X568" s="45"/>
      <c r="Y568" s="40"/>
      <c r="Z568" s="6"/>
      <c r="AA568" s="6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  <c r="DR568" s="74"/>
      <c r="DS568" s="74"/>
      <c r="DT568" s="74"/>
      <c r="DU568" s="74"/>
      <c r="DV568" s="74"/>
      <c r="DW568" s="74"/>
      <c r="DX568" s="74"/>
      <c r="DY568" s="74"/>
      <c r="DZ568" s="74"/>
      <c r="EA568" s="74"/>
      <c r="EB568" s="74"/>
      <c r="EC568" s="74"/>
      <c r="ED568" s="74"/>
      <c r="EE568" s="74"/>
      <c r="EF568" s="74"/>
      <c r="EG568" s="74"/>
      <c r="EH568" s="74"/>
      <c r="EI568" s="74"/>
      <c r="EJ568" s="74"/>
      <c r="EK568" s="74"/>
      <c r="EL568" s="74"/>
      <c r="EM568" s="74"/>
      <c r="EN568" s="74"/>
      <c r="EO568" s="74"/>
      <c r="EP568" s="74"/>
      <c r="EQ568" s="74"/>
      <c r="ER568" s="74"/>
      <c r="ES568" s="74"/>
      <c r="ET568" s="74"/>
      <c r="EU568" s="74"/>
      <c r="EV568" s="74"/>
      <c r="EW568" s="74"/>
      <c r="EX568" s="74"/>
      <c r="EY568" s="74"/>
      <c r="EZ568" s="74"/>
      <c r="FA568" s="74"/>
      <c r="FB568" s="74"/>
      <c r="FC568" s="74"/>
      <c r="FD568" s="74"/>
      <c r="FE568" s="74"/>
      <c r="FF568" s="74"/>
      <c r="FG568" s="74"/>
      <c r="FH568" s="74"/>
      <c r="FI568" s="74"/>
      <c r="FJ568" s="74"/>
      <c r="FK568" s="74"/>
      <c r="FL568" s="74"/>
      <c r="FM568" s="74"/>
      <c r="FN568" s="74"/>
      <c r="FO568" s="74"/>
      <c r="FP568" s="74"/>
      <c r="FQ568" s="74"/>
      <c r="FR568" s="74"/>
      <c r="FS568" s="74"/>
      <c r="FT568" s="74"/>
      <c r="FU568" s="74"/>
      <c r="FV568" s="74"/>
      <c r="FW568" s="74"/>
      <c r="FX568" s="74"/>
      <c r="FY568" s="74"/>
      <c r="FZ568" s="74"/>
      <c r="GA568" s="74"/>
      <c r="GB568" s="74"/>
      <c r="GC568" s="74"/>
      <c r="GD568" s="74"/>
      <c r="GE568" s="74"/>
      <c r="GF568" s="74"/>
      <c r="GG568" s="74"/>
      <c r="GH568" s="74"/>
      <c r="GI568" s="74"/>
      <c r="GJ568" s="74"/>
      <c r="GK568" s="74"/>
      <c r="GL568" s="74"/>
      <c r="GM568" s="74"/>
      <c r="GN568" s="74"/>
      <c r="GO568" s="74"/>
      <c r="GP568" s="74"/>
      <c r="GQ568" s="74"/>
      <c r="GR568" s="74"/>
      <c r="GS568" s="74"/>
      <c r="GT568" s="74"/>
      <c r="GU568" s="74"/>
      <c r="GV568" s="74"/>
      <c r="GW568" s="74"/>
      <c r="GX568" s="74"/>
      <c r="GY568" s="74"/>
      <c r="GZ568" s="74"/>
      <c r="HA568" s="74"/>
      <c r="HB568" s="74"/>
      <c r="HC568" s="74"/>
      <c r="HD568" s="74"/>
      <c r="HE568" s="74"/>
      <c r="HF568" s="74"/>
      <c r="HG568" s="74"/>
      <c r="HH568" s="74"/>
      <c r="HI568" s="74"/>
      <c r="HJ568" s="74"/>
      <c r="HK568" s="74"/>
      <c r="HL568" s="74"/>
      <c r="HM568" s="74"/>
      <c r="HN568" s="74"/>
      <c r="HO568" s="74"/>
      <c r="HP568" s="74"/>
      <c r="HQ568" s="74"/>
      <c r="HR568" s="74"/>
      <c r="HS568" s="74"/>
      <c r="HT568" s="74"/>
      <c r="HU568" s="74"/>
      <c r="HV568" s="74"/>
      <c r="HW568" s="74"/>
      <c r="HX568" s="74"/>
      <c r="HY568" s="74"/>
      <c r="HZ568" s="74"/>
      <c r="IA568" s="74"/>
      <c r="IB568" s="74"/>
      <c r="IC568" s="74"/>
      <c r="ID568" s="74"/>
      <c r="IE568" s="74"/>
      <c r="IF568" s="74"/>
      <c r="IG568" s="74"/>
      <c r="IH568" s="74"/>
      <c r="II568" s="74"/>
      <c r="IJ568" s="74"/>
      <c r="IK568" s="74"/>
      <c r="IL568" s="74"/>
      <c r="IM568" s="74"/>
      <c r="IN568" s="74"/>
      <c r="IO568" s="74"/>
      <c r="IP568" s="74"/>
      <c r="IQ568" s="74"/>
      <c r="IR568" s="74"/>
      <c r="IS568" s="74"/>
      <c r="IT568" s="74"/>
      <c r="IU568" s="74"/>
      <c r="IV568" s="74"/>
      <c r="IW568" s="74"/>
      <c r="IX568" s="74"/>
      <c r="IY568" s="74"/>
      <c r="IZ568" s="74"/>
      <c r="JA568" s="74"/>
      <c r="JB568" s="74"/>
      <c r="JC568" s="74"/>
      <c r="JD568" s="74"/>
      <c r="JE568" s="74"/>
      <c r="JF568" s="74"/>
      <c r="JG568" s="74"/>
      <c r="JH568" s="74"/>
      <c r="JI568" s="74"/>
      <c r="JJ568" s="74"/>
      <c r="JK568" s="74"/>
      <c r="JL568" s="74"/>
      <c r="JM568" s="74"/>
      <c r="JN568" s="74"/>
      <c r="JO568" s="74"/>
      <c r="JP568" s="74"/>
      <c r="JQ568" s="74"/>
      <c r="JR568" s="74"/>
      <c r="JS568" s="74"/>
      <c r="JT568" s="74"/>
      <c r="JU568" s="74"/>
      <c r="JV568" s="74"/>
      <c r="JW568" s="74"/>
      <c r="JX568" s="74"/>
      <c r="JY568" s="74"/>
      <c r="JZ568" s="74"/>
      <c r="KA568" s="74"/>
      <c r="KB568" s="74"/>
      <c r="KC568" s="74"/>
      <c r="KD568" s="74"/>
      <c r="KE568" s="74"/>
      <c r="KF568" s="74"/>
      <c r="KG568" s="74"/>
      <c r="KH568" s="74"/>
      <c r="KI568" s="74"/>
      <c r="KJ568" s="74"/>
      <c r="KK568" s="74"/>
      <c r="KL568" s="74"/>
      <c r="KM568" s="74"/>
      <c r="KN568" s="74"/>
      <c r="KO568" s="74"/>
      <c r="KP568" s="74"/>
      <c r="KQ568" s="74"/>
      <c r="KR568" s="74"/>
      <c r="KS568" s="74"/>
      <c r="KT568" s="74"/>
      <c r="KU568" s="74"/>
      <c r="KV568" s="74"/>
      <c r="KW568" s="74"/>
      <c r="KX568" s="74"/>
      <c r="KY568" s="74"/>
      <c r="KZ568" s="74"/>
      <c r="LA568" s="74"/>
      <c r="LB568" s="74"/>
      <c r="LC568" s="74"/>
      <c r="LD568" s="74"/>
      <c r="LE568" s="74"/>
      <c r="LF568" s="74"/>
      <c r="LG568" s="74"/>
      <c r="LH568" s="74"/>
      <c r="LI568" s="74"/>
      <c r="LJ568" s="74"/>
      <c r="LK568" s="74"/>
      <c r="LL568" s="74"/>
      <c r="LM568" s="74"/>
      <c r="LN568" s="74"/>
      <c r="LO568" s="74"/>
      <c r="LP568" s="74"/>
      <c r="LQ568" s="74"/>
      <c r="LR568" s="74"/>
      <c r="LS568" s="74"/>
      <c r="LT568" s="74"/>
      <c r="LU568" s="74"/>
      <c r="LV568" s="74"/>
      <c r="LW568" s="74"/>
      <c r="LX568" s="74"/>
      <c r="LY568" s="74"/>
      <c r="LZ568" s="74"/>
      <c r="MA568" s="74"/>
      <c r="MB568" s="74"/>
      <c r="MC568" s="74"/>
      <c r="MD568" s="74"/>
      <c r="ME568" s="74"/>
      <c r="MF568" s="74"/>
      <c r="MG568" s="74"/>
      <c r="MH568" s="74"/>
      <c r="MI568" s="74"/>
      <c r="MJ568" s="74"/>
      <c r="MK568" s="74"/>
      <c r="ML568" s="74"/>
      <c r="MM568" s="74"/>
      <c r="MN568" s="74"/>
      <c r="MO568" s="74"/>
      <c r="MP568" s="74"/>
      <c r="MQ568" s="74"/>
      <c r="MR568" s="74"/>
      <c r="MS568" s="74"/>
      <c r="MT568" s="74"/>
      <c r="MU568" s="74"/>
      <c r="MV568" s="74"/>
      <c r="MW568" s="74"/>
      <c r="MX568" s="74"/>
      <c r="MY568" s="74"/>
      <c r="MZ568" s="74"/>
      <c r="NA568" s="74"/>
      <c r="NB568" s="74"/>
      <c r="NC568" s="74"/>
      <c r="ND568" s="74"/>
      <c r="NE568" s="74"/>
      <c r="NF568" s="74"/>
      <c r="NG568" s="74"/>
      <c r="NH568" s="74"/>
      <c r="NI568" s="74"/>
      <c r="NJ568" s="74"/>
      <c r="NK568" s="74"/>
      <c r="NL568" s="74"/>
      <c r="NM568" s="74"/>
      <c r="NN568" s="74"/>
      <c r="NO568" s="74"/>
      <c r="NP568" s="74"/>
      <c r="NQ568" s="74"/>
      <c r="NR568" s="74"/>
      <c r="NS568" s="74"/>
      <c r="NT568" s="74"/>
      <c r="NU568" s="74"/>
      <c r="NV568" s="74"/>
      <c r="NW568" s="74"/>
      <c r="NX568" s="74"/>
      <c r="NY568" s="74"/>
      <c r="NZ568" s="74"/>
      <c r="OA568" s="74"/>
      <c r="OB568" s="74"/>
      <c r="OC568" s="74"/>
      <c r="OD568" s="74"/>
      <c r="OE568" s="74"/>
      <c r="OF568" s="74"/>
      <c r="OG568" s="74"/>
      <c r="OH568" s="74"/>
      <c r="OI568" s="74"/>
      <c r="OJ568" s="74"/>
      <c r="OK568" s="74"/>
      <c r="OL568" s="74"/>
      <c r="OM568" s="74"/>
      <c r="ON568" s="74"/>
      <c r="OO568" s="74"/>
      <c r="OP568" s="74"/>
      <c r="OQ568" s="74"/>
      <c r="OR568" s="74"/>
      <c r="OS568" s="74"/>
      <c r="OT568" s="74"/>
      <c r="OU568" s="74"/>
      <c r="OV568" s="74"/>
      <c r="OW568" s="74"/>
      <c r="OX568" s="74"/>
      <c r="OY568" s="74"/>
      <c r="OZ568" s="74"/>
      <c r="PA568" s="74"/>
      <c r="PB568" s="74"/>
      <c r="PC568" s="74"/>
      <c r="PD568" s="74"/>
      <c r="PE568" s="74"/>
      <c r="PF568" s="74"/>
      <c r="PG568" s="74"/>
      <c r="PH568" s="74"/>
      <c r="PI568" s="74"/>
      <c r="PJ568" s="74"/>
      <c r="PK568" s="74"/>
      <c r="PL568" s="74"/>
      <c r="PM568" s="74"/>
      <c r="PN568" s="74"/>
      <c r="PO568" s="74"/>
      <c r="PP568" s="74"/>
      <c r="PQ568" s="74"/>
      <c r="PR568" s="74"/>
      <c r="PS568" s="74"/>
      <c r="PT568" s="74"/>
      <c r="PU568" s="74"/>
      <c r="PV568" s="74"/>
      <c r="PW568" s="74"/>
      <c r="PX568" s="74"/>
      <c r="PY568" s="74"/>
      <c r="PZ568" s="74"/>
      <c r="QA568" s="74"/>
      <c r="QB568" s="74"/>
      <c r="QC568" s="74"/>
      <c r="QD568" s="74"/>
      <c r="QE568" s="74"/>
      <c r="QF568" s="74"/>
      <c r="QG568" s="74"/>
      <c r="QH568" s="74"/>
      <c r="QI568" s="74"/>
      <c r="QJ568" s="74"/>
      <c r="QK568" s="74"/>
      <c r="QL568" s="74"/>
      <c r="QM568" s="74"/>
      <c r="QN568" s="74"/>
      <c r="QO568" s="74"/>
      <c r="QP568" s="74"/>
      <c r="QQ568" s="74"/>
      <c r="QR568" s="74"/>
      <c r="QS568" s="74"/>
      <c r="QT568" s="74"/>
      <c r="QU568" s="74"/>
      <c r="QV568" s="74"/>
      <c r="QW568" s="74"/>
      <c r="QX568" s="74"/>
      <c r="QY568" s="74"/>
      <c r="QZ568" s="74"/>
      <c r="RA568" s="74"/>
      <c r="RB568" s="74"/>
      <c r="RC568" s="74"/>
      <c r="RD568" s="74"/>
      <c r="RE568" s="74"/>
      <c r="RF568" s="74"/>
      <c r="RG568" s="74"/>
      <c r="RH568" s="74"/>
      <c r="RI568" s="74"/>
      <c r="RJ568" s="74"/>
      <c r="RK568" s="74"/>
      <c r="RL568" s="74"/>
      <c r="RM568" s="74"/>
      <c r="RN568" s="74"/>
      <c r="RO568" s="74"/>
      <c r="RP568" s="74"/>
      <c r="RQ568" s="74"/>
      <c r="RR568" s="74"/>
      <c r="RS568" s="74"/>
      <c r="RT568" s="74"/>
      <c r="RU568" s="74"/>
      <c r="RV568" s="74"/>
      <c r="RW568" s="74"/>
      <c r="RX568" s="74"/>
      <c r="RY568" s="74"/>
      <c r="RZ568" s="74"/>
      <c r="SA568" s="74"/>
      <c r="SB568" s="74"/>
      <c r="SC568" s="74"/>
      <c r="SD568" s="74"/>
      <c r="SE568" s="74"/>
      <c r="SF568" s="74"/>
      <c r="SG568" s="74"/>
      <c r="SH568" s="74"/>
      <c r="SI568" s="74"/>
      <c r="SJ568" s="74"/>
      <c r="SK568" s="74"/>
      <c r="SL568" s="74"/>
      <c r="SM568" s="74"/>
      <c r="SN568" s="74"/>
      <c r="SO568" s="74"/>
      <c r="SP568" s="74"/>
      <c r="SQ568" s="74"/>
      <c r="SR568" s="74"/>
      <c r="SS568" s="74"/>
      <c r="ST568" s="74"/>
      <c r="SU568" s="74"/>
      <c r="SV568" s="74"/>
      <c r="SW568" s="74"/>
      <c r="SX568" s="74"/>
      <c r="SY568" s="74"/>
      <c r="SZ568" s="74"/>
      <c r="TA568" s="74"/>
      <c r="TB568" s="74"/>
      <c r="TC568" s="74"/>
      <c r="TD568" s="74"/>
      <c r="TE568" s="74"/>
      <c r="TF568" s="74"/>
      <c r="TG568" s="74"/>
      <c r="TH568" s="74"/>
      <c r="TI568" s="74"/>
      <c r="TJ568" s="74"/>
      <c r="TK568" s="74"/>
      <c r="TL568" s="74"/>
      <c r="TM568" s="74"/>
      <c r="TN568" s="74"/>
      <c r="TO568" s="74"/>
      <c r="TP568" s="74"/>
      <c r="TQ568" s="74"/>
      <c r="TR568" s="74"/>
      <c r="TS568" s="74"/>
      <c r="TT568" s="74"/>
      <c r="TU568" s="74"/>
      <c r="TV568" s="74"/>
      <c r="TW568" s="74"/>
      <c r="TX568" s="74"/>
      <c r="TY568" s="74"/>
      <c r="TZ568" s="74"/>
      <c r="UA568" s="74"/>
      <c r="UB568" s="74"/>
      <c r="UC568" s="74"/>
      <c r="UD568" s="74"/>
      <c r="UE568" s="74"/>
      <c r="UF568" s="74"/>
      <c r="UG568" s="74"/>
      <c r="UH568" s="74"/>
      <c r="UI568" s="74"/>
      <c r="UJ568" s="74"/>
      <c r="UK568" s="74"/>
      <c r="UL568" s="74"/>
      <c r="UM568" s="74"/>
      <c r="UN568" s="74"/>
      <c r="UO568" s="74"/>
      <c r="UP568" s="74"/>
      <c r="UQ568" s="74"/>
      <c r="UR568" s="74"/>
      <c r="US568" s="74"/>
      <c r="UT568" s="74"/>
      <c r="UU568" s="74"/>
      <c r="UV568" s="74"/>
      <c r="UW568" s="74"/>
      <c r="UX568" s="74"/>
      <c r="UY568" s="74"/>
      <c r="UZ568" s="74"/>
      <c r="VA568" s="74"/>
      <c r="VB568" s="74"/>
      <c r="VC568" s="74"/>
      <c r="VD568" s="74"/>
      <c r="VE568" s="74"/>
      <c r="VF568" s="74"/>
      <c r="VG568" s="74"/>
      <c r="VH568" s="74"/>
      <c r="VI568" s="74"/>
      <c r="VJ568" s="74"/>
      <c r="VK568" s="74"/>
      <c r="VL568" s="74"/>
      <c r="VM568" s="74"/>
      <c r="VN568" s="74"/>
      <c r="VO568" s="74"/>
      <c r="VP568" s="74"/>
      <c r="VQ568" s="74"/>
      <c r="VR568" s="74"/>
      <c r="VS568" s="74"/>
      <c r="VT568" s="74"/>
      <c r="VU568" s="74"/>
      <c r="VV568" s="74"/>
      <c r="VW568" s="74"/>
      <c r="VX568" s="74"/>
      <c r="VY568" s="74"/>
      <c r="VZ568" s="74"/>
      <c r="WA568" s="74"/>
      <c r="WB568" s="74"/>
      <c r="WC568" s="74"/>
      <c r="WD568" s="74"/>
      <c r="WE568" s="74"/>
      <c r="WF568" s="74"/>
      <c r="WG568" s="74"/>
      <c r="WH568" s="74"/>
      <c r="WI568" s="74"/>
      <c r="WJ568" s="74"/>
      <c r="WK568" s="74"/>
      <c r="WL568" s="74"/>
      <c r="WM568" s="74"/>
      <c r="WN568" s="74"/>
      <c r="WO568" s="74"/>
      <c r="WP568" s="74"/>
      <c r="WQ568" s="74"/>
      <c r="WR568" s="74"/>
      <c r="WS568" s="74"/>
      <c r="WT568" s="74"/>
      <c r="WU568" s="74"/>
      <c r="WV568" s="74"/>
      <c r="WW568" s="74"/>
      <c r="WX568" s="74"/>
      <c r="WY568" s="74"/>
      <c r="WZ568" s="74"/>
      <c r="XA568" s="74"/>
      <c r="XB568" s="74"/>
      <c r="XC568" s="74"/>
      <c r="XD568" s="74"/>
      <c r="XE568" s="74"/>
      <c r="XF568" s="74"/>
      <c r="XG568" s="74"/>
      <c r="XH568" s="74"/>
      <c r="XI568" s="74"/>
      <c r="XJ568" s="74"/>
      <c r="XK568" s="74"/>
      <c r="XL568" s="74"/>
      <c r="XM568" s="74"/>
      <c r="XN568" s="74"/>
      <c r="XO568" s="74"/>
      <c r="XP568" s="74"/>
      <c r="XQ568" s="74"/>
      <c r="XR568" s="74"/>
      <c r="XS568" s="74"/>
      <c r="XT568" s="74"/>
      <c r="XU568" s="74"/>
      <c r="XV568" s="74"/>
      <c r="XW568" s="74"/>
      <c r="XX568" s="74"/>
      <c r="XY568" s="74"/>
      <c r="XZ568" s="74"/>
      <c r="YA568" s="74"/>
      <c r="YB568" s="74"/>
      <c r="YC568" s="74"/>
      <c r="YD568" s="74"/>
      <c r="YE568" s="74"/>
      <c r="YF568" s="74"/>
      <c r="YG568" s="74"/>
      <c r="YH568" s="74"/>
      <c r="YI568" s="74"/>
      <c r="YJ568" s="74"/>
      <c r="YK568" s="74"/>
      <c r="YL568" s="74"/>
      <c r="YM568" s="74"/>
      <c r="YN568" s="74"/>
      <c r="YO568" s="74"/>
      <c r="YP568" s="74"/>
      <c r="YQ568" s="74"/>
      <c r="YR568" s="74"/>
      <c r="YS568" s="74"/>
      <c r="YT568" s="74"/>
      <c r="YU568" s="74"/>
      <c r="YV568" s="74"/>
      <c r="YW568" s="74"/>
      <c r="YX568" s="74"/>
      <c r="YY568" s="74"/>
      <c r="YZ568" s="74"/>
      <c r="ZA568" s="74"/>
      <c r="ZB568" s="74"/>
      <c r="ZC568" s="74"/>
      <c r="ZD568" s="74"/>
      <c r="ZE568" s="74"/>
      <c r="ZF568" s="74"/>
      <c r="ZG568" s="74"/>
      <c r="ZH568" s="74"/>
      <c r="ZI568" s="74"/>
      <c r="ZJ568" s="74"/>
      <c r="ZK568" s="74"/>
      <c r="ZL568" s="74"/>
      <c r="ZM568" s="74"/>
      <c r="ZN568" s="74"/>
      <c r="ZO568" s="74"/>
      <c r="ZP568" s="74"/>
      <c r="ZQ568" s="74"/>
      <c r="ZR568" s="74"/>
      <c r="ZS568" s="74"/>
      <c r="ZT568" s="74"/>
      <c r="ZU568" s="74"/>
      <c r="ZV568" s="74"/>
      <c r="ZW568" s="74"/>
      <c r="ZX568" s="74"/>
      <c r="ZY568" s="74"/>
      <c r="ZZ568" s="74"/>
      <c r="AAA568" s="74"/>
      <c r="AAB568" s="74"/>
      <c r="AAC568" s="74"/>
      <c r="AAD568" s="74"/>
      <c r="AAE568" s="74"/>
      <c r="AAF568" s="74"/>
      <c r="AAG568" s="74"/>
      <c r="AAH568" s="74"/>
      <c r="AAI568" s="74"/>
      <c r="AAJ568" s="74"/>
      <c r="AAK568" s="74"/>
      <c r="AAL568" s="74"/>
      <c r="AAM568" s="74"/>
      <c r="AAN568" s="74"/>
      <c r="AAO568" s="74"/>
      <c r="AAP568" s="74"/>
      <c r="AAQ568" s="74"/>
      <c r="AAR568" s="74"/>
      <c r="AAS568" s="74"/>
      <c r="AAT568" s="74"/>
      <c r="AAU568" s="74"/>
      <c r="AAV568" s="74"/>
      <c r="AAW568" s="74"/>
      <c r="AAX568" s="74"/>
      <c r="AAY568" s="74"/>
      <c r="AAZ568" s="74"/>
      <c r="ABA568" s="74"/>
      <c r="ABB568" s="74"/>
      <c r="ABC568" s="74"/>
      <c r="ABD568" s="74"/>
      <c r="ABE568" s="74"/>
      <c r="ABF568" s="74"/>
      <c r="ABG568" s="74"/>
      <c r="ABH568" s="74"/>
      <c r="ABI568" s="74"/>
      <c r="ABJ568" s="74"/>
      <c r="ABK568" s="74"/>
      <c r="ABL568" s="74"/>
      <c r="ABM568" s="74"/>
      <c r="ABN568" s="74"/>
      <c r="ABO568" s="74"/>
      <c r="ABP568" s="74"/>
      <c r="ABQ568" s="74"/>
      <c r="ABR568" s="74"/>
      <c r="ABS568" s="74"/>
      <c r="ABT568" s="74"/>
      <c r="ABU568" s="74"/>
      <c r="ABV568" s="74"/>
      <c r="ABW568" s="74"/>
      <c r="ABX568" s="74"/>
      <c r="ABY568" s="74"/>
      <c r="ABZ568" s="74"/>
      <c r="ACA568" s="74"/>
      <c r="ACB568" s="74"/>
      <c r="ACC568" s="74"/>
      <c r="ACD568" s="74"/>
      <c r="ACE568" s="74"/>
      <c r="ACF568" s="74"/>
      <c r="ACG568" s="74"/>
      <c r="ACH568" s="74"/>
      <c r="ACI568" s="74"/>
      <c r="ACJ568" s="74"/>
      <c r="ACK568" s="74"/>
      <c r="ACL568" s="74"/>
      <c r="ACM568" s="74"/>
      <c r="ACN568" s="74"/>
      <c r="ACO568" s="74"/>
      <c r="ACP568" s="74"/>
      <c r="ACQ568" s="74"/>
      <c r="ACR568" s="74"/>
      <c r="ACS568" s="74"/>
      <c r="ACT568" s="74"/>
      <c r="ACU568" s="74"/>
      <c r="ACV568" s="74"/>
      <c r="ACW568" s="74"/>
      <c r="ACX568" s="74"/>
      <c r="ACY568" s="74"/>
      <c r="ACZ568" s="74"/>
      <c r="ADA568" s="74"/>
      <c r="ADB568" s="74"/>
      <c r="ADC568" s="74"/>
      <c r="ADD568" s="74"/>
      <c r="ADE568" s="74"/>
      <c r="ADF568" s="74"/>
      <c r="ADG568" s="74"/>
      <c r="ADH568" s="74"/>
      <c r="ADI568" s="74"/>
      <c r="ADJ568" s="74"/>
      <c r="ADK568" s="74"/>
      <c r="ADL568" s="74"/>
      <c r="ADM568" s="74"/>
      <c r="ADN568" s="74"/>
      <c r="ADO568" s="74"/>
      <c r="ADP568" s="74"/>
      <c r="ADQ568" s="74"/>
      <c r="ADR568" s="74"/>
      <c r="ADS568" s="74"/>
      <c r="ADT568" s="74"/>
      <c r="ADU568" s="74"/>
      <c r="ADV568" s="74"/>
      <c r="ADW568" s="74"/>
      <c r="ADX568" s="74"/>
      <c r="ADY568" s="74"/>
      <c r="ADZ568" s="74"/>
      <c r="AEA568" s="74"/>
      <c r="AEB568" s="74"/>
      <c r="AEC568" s="74"/>
      <c r="AED568" s="74"/>
      <c r="AEE568" s="74"/>
      <c r="AEF568" s="74"/>
      <c r="AEG568" s="74"/>
      <c r="AEH568" s="74"/>
      <c r="AEI568" s="74"/>
      <c r="AEJ568" s="74"/>
      <c r="AEK568" s="74"/>
      <c r="AEL568" s="74"/>
      <c r="AEM568" s="74"/>
      <c r="AEN568" s="74"/>
      <c r="AEO568" s="74"/>
      <c r="AEP568" s="74"/>
      <c r="AEQ568" s="74"/>
      <c r="AER568" s="74"/>
      <c r="AES568" s="74"/>
      <c r="AET568" s="74"/>
      <c r="AEU568" s="74"/>
      <c r="AEV568" s="74"/>
      <c r="AEW568" s="74"/>
      <c r="AEX568" s="74"/>
      <c r="AEY568" s="74"/>
      <c r="AEZ568" s="74"/>
      <c r="AFA568" s="74"/>
      <c r="AFB568" s="74"/>
      <c r="AFC568" s="74"/>
      <c r="AFD568" s="74"/>
      <c r="AFE568" s="74"/>
      <c r="AFF568" s="74"/>
      <c r="AFG568" s="74"/>
      <c r="AFH568" s="74"/>
      <c r="AFI568" s="74"/>
      <c r="AFJ568" s="74"/>
      <c r="AFK568" s="74"/>
      <c r="AFL568" s="74"/>
      <c r="AFM568" s="74"/>
      <c r="AFN568" s="74"/>
      <c r="AFO568" s="74"/>
      <c r="AFP568" s="74"/>
      <c r="AFQ568" s="74"/>
      <c r="AFR568" s="74"/>
      <c r="AFS568" s="74"/>
      <c r="AFT568" s="74"/>
      <c r="AFU568" s="74"/>
      <c r="AFV568" s="74"/>
      <c r="AFW568" s="74"/>
      <c r="AFX568" s="74"/>
      <c r="AFY568" s="74"/>
      <c r="AFZ568" s="74"/>
      <c r="AGA568" s="74"/>
      <c r="AGB568" s="74"/>
      <c r="AGC568" s="74"/>
      <c r="AGD568" s="74"/>
      <c r="AGE568" s="74"/>
      <c r="AGF568" s="74"/>
      <c r="AGG568" s="74"/>
      <c r="AGH568" s="74"/>
      <c r="AGI568" s="74"/>
      <c r="AGJ568" s="74"/>
      <c r="AGK568" s="74"/>
      <c r="AGL568" s="74"/>
      <c r="AGM568" s="74"/>
      <c r="AGN568" s="74"/>
      <c r="AGO568" s="74"/>
      <c r="AGP568" s="74"/>
      <c r="AGQ568" s="74"/>
      <c r="AGR568" s="74"/>
      <c r="AGS568" s="74"/>
      <c r="AGT568" s="74"/>
      <c r="AGU568" s="74"/>
      <c r="AGV568" s="74"/>
      <c r="AGW568" s="74"/>
      <c r="AGX568" s="74"/>
      <c r="AGY568" s="74"/>
      <c r="AGZ568" s="74"/>
      <c r="AHA568" s="74"/>
      <c r="AHB568" s="74"/>
      <c r="AHC568" s="74"/>
      <c r="AHD568" s="74"/>
      <c r="AHE568" s="74"/>
      <c r="AHF568" s="74"/>
      <c r="AHG568" s="74"/>
      <c r="AHH568" s="74"/>
      <c r="AHI568" s="74"/>
      <c r="AHJ568" s="74"/>
      <c r="AHK568" s="74"/>
      <c r="AHL568" s="74"/>
      <c r="AHM568" s="74"/>
      <c r="AHN568" s="74"/>
      <c r="AHO568" s="74"/>
      <c r="AHP568" s="74"/>
      <c r="AHQ568" s="74"/>
      <c r="AHR568" s="74"/>
      <c r="AHS568" s="74"/>
      <c r="AHT568" s="74"/>
      <c r="AHU568" s="74"/>
      <c r="AHV568" s="74"/>
      <c r="AHW568" s="74"/>
      <c r="AHX568" s="74"/>
      <c r="AHY568" s="74"/>
      <c r="AHZ568" s="74"/>
      <c r="AIA568" s="74"/>
      <c r="AIB568" s="74"/>
      <c r="AIC568" s="74"/>
      <c r="AID568" s="74"/>
      <c r="AIE568" s="74"/>
      <c r="AIF568" s="74"/>
      <c r="AIG568" s="74"/>
      <c r="AIH568" s="74"/>
      <c r="AII568" s="74"/>
      <c r="AIJ568" s="74"/>
      <c r="AIK568" s="74"/>
      <c r="AIL568" s="74"/>
      <c r="AIM568" s="74"/>
      <c r="AIN568" s="74"/>
      <c r="AIO568" s="74"/>
      <c r="AIP568" s="74"/>
      <c r="AIQ568" s="74"/>
      <c r="AIR568" s="74"/>
      <c r="AIS568" s="74"/>
      <c r="AIT568" s="74"/>
      <c r="AIU568" s="74"/>
      <c r="AIV568" s="74"/>
      <c r="AIW568" s="74"/>
      <c r="AIX568" s="74"/>
      <c r="AIY568" s="74"/>
      <c r="AIZ568" s="74"/>
      <c r="AJA568" s="74"/>
      <c r="AJB568" s="74"/>
      <c r="AJC568" s="74"/>
      <c r="AJD568" s="74"/>
      <c r="AJE568" s="74"/>
      <c r="AJF568" s="74"/>
      <c r="AJG568" s="74"/>
      <c r="AJH568" s="74"/>
      <c r="AJI568" s="74"/>
      <c r="AJJ568" s="74"/>
      <c r="AJK568" s="74"/>
      <c r="AJL568" s="74"/>
      <c r="AJM568" s="74"/>
      <c r="AJN568" s="74"/>
      <c r="AJO568" s="74"/>
      <c r="AJP568" s="74"/>
      <c r="AJQ568" s="74"/>
      <c r="AJR568" s="74"/>
      <c r="AJS568" s="74"/>
      <c r="AJT568" s="74"/>
      <c r="AJU568" s="74"/>
      <c r="AJV568" s="74"/>
      <c r="AJW568" s="74"/>
      <c r="AJX568" s="74"/>
      <c r="AJY568" s="74"/>
      <c r="AJZ568" s="74"/>
      <c r="AKA568" s="74"/>
      <c r="AKB568" s="74"/>
      <c r="AKC568" s="74"/>
      <c r="AKD568" s="74"/>
      <c r="AKE568" s="74"/>
      <c r="AKF568" s="74"/>
      <c r="AKG568" s="74"/>
      <c r="AKH568" s="74"/>
      <c r="AKI568" s="74"/>
      <c r="AKJ568" s="74"/>
      <c r="AKK568" s="74"/>
      <c r="AKL568" s="74"/>
      <c r="AKM568" s="74"/>
      <c r="AKN568" s="74"/>
      <c r="AKO568" s="74"/>
      <c r="AKP568" s="74"/>
      <c r="AKQ568" s="74"/>
      <c r="AKR568" s="74"/>
      <c r="AKS568" s="74"/>
      <c r="AKT568" s="74"/>
      <c r="AKU568" s="74"/>
      <c r="AKV568" s="74"/>
      <c r="AKW568" s="74"/>
      <c r="AKX568" s="74"/>
      <c r="AKY568" s="74"/>
      <c r="AKZ568" s="74"/>
      <c r="ALA568" s="74"/>
      <c r="ALB568" s="74"/>
      <c r="ALC568" s="74"/>
      <c r="ALD568" s="74"/>
      <c r="ALE568" s="74"/>
      <c r="ALF568" s="74"/>
      <c r="ALG568" s="74"/>
      <c r="ALH568" s="74"/>
      <c r="ALI568" s="74"/>
      <c r="ALJ568" s="74"/>
      <c r="ALK568" s="74"/>
      <c r="ALL568" s="74"/>
      <c r="ALM568" s="74"/>
      <c r="ALN568" s="74"/>
      <c r="ALO568" s="74"/>
      <c r="ALP568" s="74"/>
      <c r="ALQ568" s="74"/>
      <c r="ALR568" s="74"/>
      <c r="ALS568" s="74"/>
      <c r="ALT568" s="74"/>
      <c r="ALU568" s="74"/>
      <c r="ALV568" s="74"/>
      <c r="ALW568" s="74"/>
      <c r="ALX568" s="74"/>
      <c r="ALY568" s="74"/>
      <c r="ALZ568" s="74"/>
      <c r="AMA568" s="74"/>
      <c r="AMB568" s="74"/>
      <c r="AMC568" s="74"/>
      <c r="AMD568" s="74"/>
      <c r="AME568" s="74"/>
      <c r="AMF568" s="74"/>
      <c r="AMG568" s="74"/>
      <c r="AMH568" s="74"/>
      <c r="AMI568" s="74"/>
      <c r="AMJ568" s="74"/>
      <c r="AMK568" s="74"/>
    </row>
    <row r="569" spans="1:1025" customFormat="1" x14ac:dyDescent="0.25">
      <c r="A569" s="40" t="s">
        <v>145</v>
      </c>
      <c r="B569" s="40" t="s">
        <v>25</v>
      </c>
      <c r="C569" s="40" t="s">
        <v>146</v>
      </c>
      <c r="D569" s="40" t="s">
        <v>147</v>
      </c>
      <c r="E569" s="40" t="s">
        <v>147</v>
      </c>
      <c r="F569" s="40" t="s">
        <v>148</v>
      </c>
      <c r="G569" s="48" t="s">
        <v>337</v>
      </c>
      <c r="H569" s="40" t="s">
        <v>149</v>
      </c>
      <c r="I569" s="40" t="s">
        <v>150</v>
      </c>
      <c r="J569" s="40">
        <v>775069275</v>
      </c>
      <c r="K569" s="40" t="s">
        <v>151</v>
      </c>
      <c r="L569" s="40" t="s">
        <v>152</v>
      </c>
      <c r="M569" s="40" t="s">
        <v>153</v>
      </c>
      <c r="N569" s="40"/>
      <c r="O569" s="40" t="s">
        <v>28</v>
      </c>
      <c r="P569" s="43" t="s">
        <v>154</v>
      </c>
      <c r="Q569" s="43"/>
      <c r="R569" s="40"/>
      <c r="S569" s="40"/>
      <c r="T569" s="44"/>
      <c r="U569" s="45"/>
      <c r="V569" s="45">
        <v>200000</v>
      </c>
      <c r="W569" s="45">
        <v>200000</v>
      </c>
      <c r="X569" s="45"/>
      <c r="Y569" s="40"/>
      <c r="Z569" s="6"/>
      <c r="AA569" s="6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  <c r="DR569" s="74"/>
      <c r="DS569" s="74"/>
      <c r="DT569" s="74"/>
      <c r="DU569" s="74"/>
      <c r="DV569" s="74"/>
      <c r="DW569" s="74"/>
      <c r="DX569" s="74"/>
      <c r="DY569" s="74"/>
      <c r="DZ569" s="74"/>
      <c r="EA569" s="74"/>
      <c r="EB569" s="74"/>
      <c r="EC569" s="74"/>
      <c r="ED569" s="74"/>
      <c r="EE569" s="74"/>
      <c r="EF569" s="74"/>
      <c r="EG569" s="74"/>
      <c r="EH569" s="74"/>
      <c r="EI569" s="74"/>
      <c r="EJ569" s="74"/>
      <c r="EK569" s="74"/>
      <c r="EL569" s="74"/>
      <c r="EM569" s="74"/>
      <c r="EN569" s="74"/>
      <c r="EO569" s="74"/>
      <c r="EP569" s="74"/>
      <c r="EQ569" s="74"/>
      <c r="ER569" s="74"/>
      <c r="ES569" s="74"/>
      <c r="ET569" s="74"/>
      <c r="EU569" s="74"/>
      <c r="EV569" s="74"/>
      <c r="EW569" s="74"/>
      <c r="EX569" s="74"/>
      <c r="EY569" s="74"/>
      <c r="EZ569" s="74"/>
      <c r="FA569" s="74"/>
      <c r="FB569" s="74"/>
      <c r="FC569" s="74"/>
      <c r="FD569" s="74"/>
      <c r="FE569" s="74"/>
      <c r="FF569" s="74"/>
      <c r="FG569" s="74"/>
      <c r="FH569" s="74"/>
      <c r="FI569" s="74"/>
      <c r="FJ569" s="74"/>
      <c r="FK569" s="74"/>
      <c r="FL569" s="74"/>
      <c r="FM569" s="74"/>
      <c r="FN569" s="74"/>
      <c r="FO569" s="74"/>
      <c r="FP569" s="74"/>
      <c r="FQ569" s="74"/>
      <c r="FR569" s="74"/>
      <c r="FS569" s="74"/>
      <c r="FT569" s="74"/>
      <c r="FU569" s="74"/>
      <c r="FV569" s="74"/>
      <c r="FW569" s="74"/>
      <c r="FX569" s="74"/>
      <c r="FY569" s="74"/>
      <c r="FZ569" s="74"/>
      <c r="GA569" s="74"/>
      <c r="GB569" s="74"/>
      <c r="GC569" s="74"/>
      <c r="GD569" s="74"/>
      <c r="GE569" s="74"/>
      <c r="GF569" s="74"/>
      <c r="GG569" s="74"/>
      <c r="GH569" s="74"/>
      <c r="GI569" s="74"/>
      <c r="GJ569" s="74"/>
      <c r="GK569" s="74"/>
      <c r="GL569" s="74"/>
      <c r="GM569" s="74"/>
      <c r="GN569" s="74"/>
      <c r="GO569" s="74"/>
      <c r="GP569" s="74"/>
      <c r="GQ569" s="74"/>
      <c r="GR569" s="74"/>
      <c r="GS569" s="74"/>
      <c r="GT569" s="74"/>
      <c r="GU569" s="74"/>
      <c r="GV569" s="74"/>
      <c r="GW569" s="74"/>
      <c r="GX569" s="74"/>
      <c r="GY569" s="74"/>
      <c r="GZ569" s="74"/>
      <c r="HA569" s="74"/>
      <c r="HB569" s="74"/>
      <c r="HC569" s="74"/>
      <c r="HD569" s="74"/>
      <c r="HE569" s="74"/>
      <c r="HF569" s="74"/>
      <c r="HG569" s="74"/>
      <c r="HH569" s="74"/>
      <c r="HI569" s="74"/>
      <c r="HJ569" s="74"/>
      <c r="HK569" s="74"/>
      <c r="HL569" s="74"/>
      <c r="HM569" s="74"/>
      <c r="HN569" s="74"/>
      <c r="HO569" s="74"/>
      <c r="HP569" s="74"/>
      <c r="HQ569" s="74"/>
      <c r="HR569" s="74"/>
      <c r="HS569" s="74"/>
      <c r="HT569" s="74"/>
      <c r="HU569" s="74"/>
      <c r="HV569" s="74"/>
      <c r="HW569" s="74"/>
      <c r="HX569" s="74"/>
      <c r="HY569" s="74"/>
      <c r="HZ569" s="74"/>
      <c r="IA569" s="74"/>
      <c r="IB569" s="74"/>
      <c r="IC569" s="74"/>
      <c r="ID569" s="74"/>
      <c r="IE569" s="74"/>
      <c r="IF569" s="74"/>
      <c r="IG569" s="74"/>
      <c r="IH569" s="74"/>
      <c r="II569" s="74"/>
      <c r="IJ569" s="74"/>
      <c r="IK569" s="74"/>
      <c r="IL569" s="74"/>
      <c r="IM569" s="74"/>
      <c r="IN569" s="74"/>
      <c r="IO569" s="74"/>
      <c r="IP569" s="74"/>
      <c r="IQ569" s="74"/>
      <c r="IR569" s="74"/>
      <c r="IS569" s="74"/>
      <c r="IT569" s="74"/>
      <c r="IU569" s="74"/>
      <c r="IV569" s="74"/>
      <c r="IW569" s="74"/>
      <c r="IX569" s="74"/>
      <c r="IY569" s="74"/>
      <c r="IZ569" s="74"/>
      <c r="JA569" s="74"/>
      <c r="JB569" s="74"/>
      <c r="JC569" s="74"/>
      <c r="JD569" s="74"/>
      <c r="JE569" s="74"/>
      <c r="JF569" s="74"/>
      <c r="JG569" s="74"/>
      <c r="JH569" s="74"/>
      <c r="JI569" s="74"/>
      <c r="JJ569" s="74"/>
      <c r="JK569" s="74"/>
      <c r="JL569" s="74"/>
      <c r="JM569" s="74"/>
      <c r="JN569" s="74"/>
      <c r="JO569" s="74"/>
      <c r="JP569" s="74"/>
      <c r="JQ569" s="74"/>
      <c r="JR569" s="74"/>
      <c r="JS569" s="74"/>
      <c r="JT569" s="74"/>
      <c r="JU569" s="74"/>
      <c r="JV569" s="74"/>
      <c r="JW569" s="74"/>
      <c r="JX569" s="74"/>
      <c r="JY569" s="74"/>
      <c r="JZ569" s="74"/>
      <c r="KA569" s="74"/>
      <c r="KB569" s="74"/>
      <c r="KC569" s="74"/>
      <c r="KD569" s="74"/>
      <c r="KE569" s="74"/>
      <c r="KF569" s="74"/>
      <c r="KG569" s="74"/>
      <c r="KH569" s="74"/>
      <c r="KI569" s="74"/>
      <c r="KJ569" s="74"/>
      <c r="KK569" s="74"/>
      <c r="KL569" s="74"/>
      <c r="KM569" s="74"/>
      <c r="KN569" s="74"/>
      <c r="KO569" s="74"/>
      <c r="KP569" s="74"/>
      <c r="KQ569" s="74"/>
      <c r="KR569" s="74"/>
      <c r="KS569" s="74"/>
      <c r="KT569" s="74"/>
      <c r="KU569" s="74"/>
      <c r="KV569" s="74"/>
      <c r="KW569" s="74"/>
      <c r="KX569" s="74"/>
      <c r="KY569" s="74"/>
      <c r="KZ569" s="74"/>
      <c r="LA569" s="74"/>
      <c r="LB569" s="74"/>
      <c r="LC569" s="74"/>
      <c r="LD569" s="74"/>
      <c r="LE569" s="74"/>
      <c r="LF569" s="74"/>
      <c r="LG569" s="74"/>
      <c r="LH569" s="74"/>
      <c r="LI569" s="74"/>
      <c r="LJ569" s="74"/>
      <c r="LK569" s="74"/>
      <c r="LL569" s="74"/>
      <c r="LM569" s="74"/>
      <c r="LN569" s="74"/>
      <c r="LO569" s="74"/>
      <c r="LP569" s="74"/>
      <c r="LQ569" s="74"/>
      <c r="LR569" s="74"/>
      <c r="LS569" s="74"/>
      <c r="LT569" s="74"/>
      <c r="LU569" s="74"/>
      <c r="LV569" s="74"/>
      <c r="LW569" s="74"/>
      <c r="LX569" s="74"/>
      <c r="LY569" s="74"/>
      <c r="LZ569" s="74"/>
      <c r="MA569" s="74"/>
      <c r="MB569" s="74"/>
      <c r="MC569" s="74"/>
      <c r="MD569" s="74"/>
      <c r="ME569" s="74"/>
      <c r="MF569" s="74"/>
      <c r="MG569" s="74"/>
      <c r="MH569" s="74"/>
      <c r="MI569" s="74"/>
      <c r="MJ569" s="74"/>
      <c r="MK569" s="74"/>
      <c r="ML569" s="74"/>
      <c r="MM569" s="74"/>
      <c r="MN569" s="74"/>
      <c r="MO569" s="74"/>
      <c r="MP569" s="74"/>
      <c r="MQ569" s="74"/>
      <c r="MR569" s="74"/>
      <c r="MS569" s="74"/>
      <c r="MT569" s="74"/>
      <c r="MU569" s="74"/>
      <c r="MV569" s="74"/>
      <c r="MW569" s="74"/>
      <c r="MX569" s="74"/>
      <c r="MY569" s="74"/>
      <c r="MZ569" s="74"/>
      <c r="NA569" s="74"/>
      <c r="NB569" s="74"/>
      <c r="NC569" s="74"/>
      <c r="ND569" s="74"/>
      <c r="NE569" s="74"/>
      <c r="NF569" s="74"/>
      <c r="NG569" s="74"/>
      <c r="NH569" s="74"/>
      <c r="NI569" s="74"/>
      <c r="NJ569" s="74"/>
      <c r="NK569" s="74"/>
      <c r="NL569" s="74"/>
      <c r="NM569" s="74"/>
      <c r="NN569" s="74"/>
      <c r="NO569" s="74"/>
      <c r="NP569" s="74"/>
      <c r="NQ569" s="74"/>
      <c r="NR569" s="74"/>
      <c r="NS569" s="74"/>
      <c r="NT569" s="74"/>
      <c r="NU569" s="74"/>
      <c r="NV569" s="74"/>
      <c r="NW569" s="74"/>
      <c r="NX569" s="74"/>
      <c r="NY569" s="74"/>
      <c r="NZ569" s="74"/>
      <c r="OA569" s="74"/>
      <c r="OB569" s="74"/>
      <c r="OC569" s="74"/>
      <c r="OD569" s="74"/>
      <c r="OE569" s="74"/>
      <c r="OF569" s="74"/>
      <c r="OG569" s="74"/>
      <c r="OH569" s="74"/>
      <c r="OI569" s="74"/>
      <c r="OJ569" s="74"/>
      <c r="OK569" s="74"/>
      <c r="OL569" s="74"/>
      <c r="OM569" s="74"/>
      <c r="ON569" s="74"/>
      <c r="OO569" s="74"/>
      <c r="OP569" s="74"/>
      <c r="OQ569" s="74"/>
      <c r="OR569" s="74"/>
      <c r="OS569" s="74"/>
      <c r="OT569" s="74"/>
      <c r="OU569" s="74"/>
      <c r="OV569" s="74"/>
      <c r="OW569" s="74"/>
      <c r="OX569" s="74"/>
      <c r="OY569" s="74"/>
      <c r="OZ569" s="74"/>
      <c r="PA569" s="74"/>
      <c r="PB569" s="74"/>
      <c r="PC569" s="74"/>
      <c r="PD569" s="74"/>
      <c r="PE569" s="74"/>
      <c r="PF569" s="74"/>
      <c r="PG569" s="74"/>
      <c r="PH569" s="74"/>
      <c r="PI569" s="74"/>
      <c r="PJ569" s="74"/>
      <c r="PK569" s="74"/>
      <c r="PL569" s="74"/>
      <c r="PM569" s="74"/>
      <c r="PN569" s="74"/>
      <c r="PO569" s="74"/>
      <c r="PP569" s="74"/>
      <c r="PQ569" s="74"/>
      <c r="PR569" s="74"/>
      <c r="PS569" s="74"/>
      <c r="PT569" s="74"/>
      <c r="PU569" s="74"/>
      <c r="PV569" s="74"/>
      <c r="PW569" s="74"/>
      <c r="PX569" s="74"/>
      <c r="PY569" s="74"/>
      <c r="PZ569" s="74"/>
      <c r="QA569" s="74"/>
      <c r="QB569" s="74"/>
      <c r="QC569" s="74"/>
      <c r="QD569" s="74"/>
      <c r="QE569" s="74"/>
      <c r="QF569" s="74"/>
      <c r="QG569" s="74"/>
      <c r="QH569" s="74"/>
      <c r="QI569" s="74"/>
      <c r="QJ569" s="74"/>
      <c r="QK569" s="74"/>
      <c r="QL569" s="74"/>
      <c r="QM569" s="74"/>
      <c r="QN569" s="74"/>
      <c r="QO569" s="74"/>
      <c r="QP569" s="74"/>
      <c r="QQ569" s="74"/>
      <c r="QR569" s="74"/>
      <c r="QS569" s="74"/>
      <c r="QT569" s="74"/>
      <c r="QU569" s="74"/>
      <c r="QV569" s="74"/>
      <c r="QW569" s="74"/>
      <c r="QX569" s="74"/>
      <c r="QY569" s="74"/>
      <c r="QZ569" s="74"/>
      <c r="RA569" s="74"/>
      <c r="RB569" s="74"/>
      <c r="RC569" s="74"/>
      <c r="RD569" s="74"/>
      <c r="RE569" s="74"/>
      <c r="RF569" s="74"/>
      <c r="RG569" s="74"/>
      <c r="RH569" s="74"/>
      <c r="RI569" s="74"/>
      <c r="RJ569" s="74"/>
      <c r="RK569" s="74"/>
      <c r="RL569" s="74"/>
      <c r="RM569" s="74"/>
      <c r="RN569" s="74"/>
      <c r="RO569" s="74"/>
      <c r="RP569" s="74"/>
      <c r="RQ569" s="74"/>
      <c r="RR569" s="74"/>
      <c r="RS569" s="74"/>
      <c r="RT569" s="74"/>
      <c r="RU569" s="74"/>
      <c r="RV569" s="74"/>
      <c r="RW569" s="74"/>
      <c r="RX569" s="74"/>
      <c r="RY569" s="74"/>
      <c r="RZ569" s="74"/>
      <c r="SA569" s="74"/>
      <c r="SB569" s="74"/>
      <c r="SC569" s="74"/>
      <c r="SD569" s="74"/>
      <c r="SE569" s="74"/>
      <c r="SF569" s="74"/>
      <c r="SG569" s="74"/>
      <c r="SH569" s="74"/>
      <c r="SI569" s="74"/>
      <c r="SJ569" s="74"/>
      <c r="SK569" s="74"/>
      <c r="SL569" s="74"/>
      <c r="SM569" s="74"/>
      <c r="SN569" s="74"/>
      <c r="SO569" s="74"/>
      <c r="SP569" s="74"/>
      <c r="SQ569" s="74"/>
      <c r="SR569" s="74"/>
      <c r="SS569" s="74"/>
      <c r="ST569" s="74"/>
      <c r="SU569" s="74"/>
      <c r="SV569" s="74"/>
      <c r="SW569" s="74"/>
      <c r="SX569" s="74"/>
      <c r="SY569" s="74"/>
      <c r="SZ569" s="74"/>
      <c r="TA569" s="74"/>
      <c r="TB569" s="74"/>
      <c r="TC569" s="74"/>
      <c r="TD569" s="74"/>
      <c r="TE569" s="74"/>
      <c r="TF569" s="74"/>
      <c r="TG569" s="74"/>
      <c r="TH569" s="74"/>
      <c r="TI569" s="74"/>
      <c r="TJ569" s="74"/>
      <c r="TK569" s="74"/>
      <c r="TL569" s="74"/>
      <c r="TM569" s="74"/>
      <c r="TN569" s="74"/>
      <c r="TO569" s="74"/>
      <c r="TP569" s="74"/>
      <c r="TQ569" s="74"/>
      <c r="TR569" s="74"/>
      <c r="TS569" s="74"/>
      <c r="TT569" s="74"/>
      <c r="TU569" s="74"/>
      <c r="TV569" s="74"/>
      <c r="TW569" s="74"/>
      <c r="TX569" s="74"/>
      <c r="TY569" s="74"/>
      <c r="TZ569" s="74"/>
      <c r="UA569" s="74"/>
      <c r="UB569" s="74"/>
      <c r="UC569" s="74"/>
      <c r="UD569" s="74"/>
      <c r="UE569" s="74"/>
      <c r="UF569" s="74"/>
      <c r="UG569" s="74"/>
      <c r="UH569" s="74"/>
      <c r="UI569" s="74"/>
      <c r="UJ569" s="74"/>
      <c r="UK569" s="74"/>
      <c r="UL569" s="74"/>
      <c r="UM569" s="74"/>
      <c r="UN569" s="74"/>
      <c r="UO569" s="74"/>
      <c r="UP569" s="74"/>
      <c r="UQ569" s="74"/>
      <c r="UR569" s="74"/>
      <c r="US569" s="74"/>
      <c r="UT569" s="74"/>
      <c r="UU569" s="74"/>
      <c r="UV569" s="74"/>
      <c r="UW569" s="74"/>
      <c r="UX569" s="74"/>
      <c r="UY569" s="74"/>
      <c r="UZ569" s="74"/>
      <c r="VA569" s="74"/>
      <c r="VB569" s="74"/>
      <c r="VC569" s="74"/>
      <c r="VD569" s="74"/>
      <c r="VE569" s="74"/>
      <c r="VF569" s="74"/>
      <c r="VG569" s="74"/>
      <c r="VH569" s="74"/>
      <c r="VI569" s="74"/>
      <c r="VJ569" s="74"/>
      <c r="VK569" s="74"/>
      <c r="VL569" s="74"/>
      <c r="VM569" s="74"/>
      <c r="VN569" s="74"/>
      <c r="VO569" s="74"/>
      <c r="VP569" s="74"/>
      <c r="VQ569" s="74"/>
      <c r="VR569" s="74"/>
      <c r="VS569" s="74"/>
      <c r="VT569" s="74"/>
      <c r="VU569" s="74"/>
      <c r="VV569" s="74"/>
      <c r="VW569" s="74"/>
      <c r="VX569" s="74"/>
      <c r="VY569" s="74"/>
      <c r="VZ569" s="74"/>
      <c r="WA569" s="74"/>
      <c r="WB569" s="74"/>
      <c r="WC569" s="74"/>
      <c r="WD569" s="74"/>
      <c r="WE569" s="74"/>
      <c r="WF569" s="74"/>
      <c r="WG569" s="74"/>
      <c r="WH569" s="74"/>
      <c r="WI569" s="74"/>
      <c r="WJ569" s="74"/>
      <c r="WK569" s="74"/>
      <c r="WL569" s="74"/>
      <c r="WM569" s="74"/>
      <c r="WN569" s="74"/>
      <c r="WO569" s="74"/>
      <c r="WP569" s="74"/>
      <c r="WQ569" s="74"/>
      <c r="WR569" s="74"/>
      <c r="WS569" s="74"/>
      <c r="WT569" s="74"/>
      <c r="WU569" s="74"/>
      <c r="WV569" s="74"/>
      <c r="WW569" s="74"/>
      <c r="WX569" s="74"/>
      <c r="WY569" s="74"/>
      <c r="WZ569" s="74"/>
      <c r="XA569" s="74"/>
      <c r="XB569" s="74"/>
      <c r="XC569" s="74"/>
      <c r="XD569" s="74"/>
      <c r="XE569" s="74"/>
      <c r="XF569" s="74"/>
      <c r="XG569" s="74"/>
      <c r="XH569" s="74"/>
      <c r="XI569" s="74"/>
      <c r="XJ569" s="74"/>
      <c r="XK569" s="74"/>
      <c r="XL569" s="74"/>
      <c r="XM569" s="74"/>
      <c r="XN569" s="74"/>
      <c r="XO569" s="74"/>
      <c r="XP569" s="74"/>
      <c r="XQ569" s="74"/>
      <c r="XR569" s="74"/>
      <c r="XS569" s="74"/>
      <c r="XT569" s="74"/>
      <c r="XU569" s="74"/>
      <c r="XV569" s="74"/>
      <c r="XW569" s="74"/>
      <c r="XX569" s="74"/>
      <c r="XY569" s="74"/>
      <c r="XZ569" s="74"/>
      <c r="YA569" s="74"/>
      <c r="YB569" s="74"/>
      <c r="YC569" s="74"/>
      <c r="YD569" s="74"/>
      <c r="YE569" s="74"/>
      <c r="YF569" s="74"/>
      <c r="YG569" s="74"/>
      <c r="YH569" s="74"/>
      <c r="YI569" s="74"/>
      <c r="YJ569" s="74"/>
      <c r="YK569" s="74"/>
      <c r="YL569" s="74"/>
      <c r="YM569" s="74"/>
      <c r="YN569" s="74"/>
      <c r="YO569" s="74"/>
      <c r="YP569" s="74"/>
      <c r="YQ569" s="74"/>
      <c r="YR569" s="74"/>
      <c r="YS569" s="74"/>
      <c r="YT569" s="74"/>
      <c r="YU569" s="74"/>
      <c r="YV569" s="74"/>
      <c r="YW569" s="74"/>
      <c r="YX569" s="74"/>
      <c r="YY569" s="74"/>
      <c r="YZ569" s="74"/>
      <c r="ZA569" s="74"/>
      <c r="ZB569" s="74"/>
      <c r="ZC569" s="74"/>
      <c r="ZD569" s="74"/>
      <c r="ZE569" s="74"/>
      <c r="ZF569" s="74"/>
      <c r="ZG569" s="74"/>
      <c r="ZH569" s="74"/>
      <c r="ZI569" s="74"/>
      <c r="ZJ569" s="74"/>
      <c r="ZK569" s="74"/>
      <c r="ZL569" s="74"/>
      <c r="ZM569" s="74"/>
      <c r="ZN569" s="74"/>
      <c r="ZO569" s="74"/>
      <c r="ZP569" s="74"/>
      <c r="ZQ569" s="74"/>
      <c r="ZR569" s="74"/>
      <c r="ZS569" s="74"/>
      <c r="ZT569" s="74"/>
      <c r="ZU569" s="74"/>
      <c r="ZV569" s="74"/>
      <c r="ZW569" s="74"/>
      <c r="ZX569" s="74"/>
      <c r="ZY569" s="74"/>
      <c r="ZZ569" s="74"/>
      <c r="AAA569" s="74"/>
      <c r="AAB569" s="74"/>
      <c r="AAC569" s="74"/>
      <c r="AAD569" s="74"/>
      <c r="AAE569" s="74"/>
      <c r="AAF569" s="74"/>
      <c r="AAG569" s="74"/>
      <c r="AAH569" s="74"/>
      <c r="AAI569" s="74"/>
      <c r="AAJ569" s="74"/>
      <c r="AAK569" s="74"/>
      <c r="AAL569" s="74"/>
      <c r="AAM569" s="74"/>
      <c r="AAN569" s="74"/>
      <c r="AAO569" s="74"/>
      <c r="AAP569" s="74"/>
      <c r="AAQ569" s="74"/>
      <c r="AAR569" s="74"/>
      <c r="AAS569" s="74"/>
      <c r="AAT569" s="74"/>
      <c r="AAU569" s="74"/>
      <c r="AAV569" s="74"/>
      <c r="AAW569" s="74"/>
      <c r="AAX569" s="74"/>
      <c r="AAY569" s="74"/>
      <c r="AAZ569" s="74"/>
      <c r="ABA569" s="74"/>
      <c r="ABB569" s="74"/>
      <c r="ABC569" s="74"/>
      <c r="ABD569" s="74"/>
      <c r="ABE569" s="74"/>
      <c r="ABF569" s="74"/>
      <c r="ABG569" s="74"/>
      <c r="ABH569" s="74"/>
      <c r="ABI569" s="74"/>
      <c r="ABJ569" s="74"/>
      <c r="ABK569" s="74"/>
      <c r="ABL569" s="74"/>
      <c r="ABM569" s="74"/>
      <c r="ABN569" s="74"/>
      <c r="ABO569" s="74"/>
      <c r="ABP569" s="74"/>
      <c r="ABQ569" s="74"/>
      <c r="ABR569" s="74"/>
      <c r="ABS569" s="74"/>
      <c r="ABT569" s="74"/>
      <c r="ABU569" s="74"/>
      <c r="ABV569" s="74"/>
      <c r="ABW569" s="74"/>
      <c r="ABX569" s="74"/>
      <c r="ABY569" s="74"/>
      <c r="ABZ569" s="74"/>
      <c r="ACA569" s="74"/>
      <c r="ACB569" s="74"/>
      <c r="ACC569" s="74"/>
      <c r="ACD569" s="74"/>
      <c r="ACE569" s="74"/>
      <c r="ACF569" s="74"/>
      <c r="ACG569" s="74"/>
      <c r="ACH569" s="74"/>
      <c r="ACI569" s="74"/>
      <c r="ACJ569" s="74"/>
      <c r="ACK569" s="74"/>
      <c r="ACL569" s="74"/>
      <c r="ACM569" s="74"/>
      <c r="ACN569" s="74"/>
      <c r="ACO569" s="74"/>
      <c r="ACP569" s="74"/>
      <c r="ACQ569" s="74"/>
      <c r="ACR569" s="74"/>
      <c r="ACS569" s="74"/>
      <c r="ACT569" s="74"/>
      <c r="ACU569" s="74"/>
      <c r="ACV569" s="74"/>
      <c r="ACW569" s="74"/>
      <c r="ACX569" s="74"/>
      <c r="ACY569" s="74"/>
      <c r="ACZ569" s="74"/>
      <c r="ADA569" s="74"/>
      <c r="ADB569" s="74"/>
      <c r="ADC569" s="74"/>
      <c r="ADD569" s="74"/>
      <c r="ADE569" s="74"/>
      <c r="ADF569" s="74"/>
      <c r="ADG569" s="74"/>
      <c r="ADH569" s="74"/>
      <c r="ADI569" s="74"/>
      <c r="ADJ569" s="74"/>
      <c r="ADK569" s="74"/>
      <c r="ADL569" s="74"/>
      <c r="ADM569" s="74"/>
      <c r="ADN569" s="74"/>
      <c r="ADO569" s="74"/>
      <c r="ADP569" s="74"/>
      <c r="ADQ569" s="74"/>
      <c r="ADR569" s="74"/>
      <c r="ADS569" s="74"/>
      <c r="ADT569" s="74"/>
      <c r="ADU569" s="74"/>
      <c r="ADV569" s="74"/>
      <c r="ADW569" s="74"/>
      <c r="ADX569" s="74"/>
      <c r="ADY569" s="74"/>
      <c r="ADZ569" s="74"/>
      <c r="AEA569" s="74"/>
      <c r="AEB569" s="74"/>
      <c r="AEC569" s="74"/>
      <c r="AED569" s="74"/>
      <c r="AEE569" s="74"/>
      <c r="AEF569" s="74"/>
      <c r="AEG569" s="74"/>
      <c r="AEH569" s="74"/>
      <c r="AEI569" s="74"/>
      <c r="AEJ569" s="74"/>
      <c r="AEK569" s="74"/>
      <c r="AEL569" s="74"/>
      <c r="AEM569" s="74"/>
      <c r="AEN569" s="74"/>
      <c r="AEO569" s="74"/>
      <c r="AEP569" s="74"/>
      <c r="AEQ569" s="74"/>
      <c r="AER569" s="74"/>
      <c r="AES569" s="74"/>
      <c r="AET569" s="74"/>
      <c r="AEU569" s="74"/>
      <c r="AEV569" s="74"/>
      <c r="AEW569" s="74"/>
      <c r="AEX569" s="74"/>
      <c r="AEY569" s="74"/>
      <c r="AEZ569" s="74"/>
      <c r="AFA569" s="74"/>
      <c r="AFB569" s="74"/>
      <c r="AFC569" s="74"/>
      <c r="AFD569" s="74"/>
      <c r="AFE569" s="74"/>
      <c r="AFF569" s="74"/>
      <c r="AFG569" s="74"/>
      <c r="AFH569" s="74"/>
      <c r="AFI569" s="74"/>
      <c r="AFJ569" s="74"/>
      <c r="AFK569" s="74"/>
      <c r="AFL569" s="74"/>
      <c r="AFM569" s="74"/>
      <c r="AFN569" s="74"/>
      <c r="AFO569" s="74"/>
      <c r="AFP569" s="74"/>
      <c r="AFQ569" s="74"/>
      <c r="AFR569" s="74"/>
      <c r="AFS569" s="74"/>
      <c r="AFT569" s="74"/>
      <c r="AFU569" s="74"/>
      <c r="AFV569" s="74"/>
      <c r="AFW569" s="74"/>
      <c r="AFX569" s="74"/>
      <c r="AFY569" s="74"/>
      <c r="AFZ569" s="74"/>
      <c r="AGA569" s="74"/>
      <c r="AGB569" s="74"/>
      <c r="AGC569" s="74"/>
      <c r="AGD569" s="74"/>
      <c r="AGE569" s="74"/>
      <c r="AGF569" s="74"/>
      <c r="AGG569" s="74"/>
      <c r="AGH569" s="74"/>
      <c r="AGI569" s="74"/>
      <c r="AGJ569" s="74"/>
      <c r="AGK569" s="74"/>
      <c r="AGL569" s="74"/>
      <c r="AGM569" s="74"/>
      <c r="AGN569" s="74"/>
      <c r="AGO569" s="74"/>
      <c r="AGP569" s="74"/>
      <c r="AGQ569" s="74"/>
      <c r="AGR569" s="74"/>
      <c r="AGS569" s="74"/>
      <c r="AGT569" s="74"/>
      <c r="AGU569" s="74"/>
      <c r="AGV569" s="74"/>
      <c r="AGW569" s="74"/>
      <c r="AGX569" s="74"/>
      <c r="AGY569" s="74"/>
      <c r="AGZ569" s="74"/>
      <c r="AHA569" s="74"/>
      <c r="AHB569" s="74"/>
      <c r="AHC569" s="74"/>
      <c r="AHD569" s="74"/>
      <c r="AHE569" s="74"/>
      <c r="AHF569" s="74"/>
      <c r="AHG569" s="74"/>
      <c r="AHH569" s="74"/>
      <c r="AHI569" s="74"/>
      <c r="AHJ569" s="74"/>
      <c r="AHK569" s="74"/>
      <c r="AHL569" s="74"/>
      <c r="AHM569" s="74"/>
      <c r="AHN569" s="74"/>
      <c r="AHO569" s="74"/>
      <c r="AHP569" s="74"/>
      <c r="AHQ569" s="74"/>
      <c r="AHR569" s="74"/>
      <c r="AHS569" s="74"/>
      <c r="AHT569" s="74"/>
      <c r="AHU569" s="74"/>
      <c r="AHV569" s="74"/>
      <c r="AHW569" s="74"/>
      <c r="AHX569" s="74"/>
      <c r="AHY569" s="74"/>
      <c r="AHZ569" s="74"/>
      <c r="AIA569" s="74"/>
      <c r="AIB569" s="74"/>
      <c r="AIC569" s="74"/>
      <c r="AID569" s="74"/>
      <c r="AIE569" s="74"/>
      <c r="AIF569" s="74"/>
      <c r="AIG569" s="74"/>
      <c r="AIH569" s="74"/>
      <c r="AII569" s="74"/>
      <c r="AIJ569" s="74"/>
      <c r="AIK569" s="74"/>
      <c r="AIL569" s="74"/>
      <c r="AIM569" s="74"/>
      <c r="AIN569" s="74"/>
      <c r="AIO569" s="74"/>
      <c r="AIP569" s="74"/>
      <c r="AIQ569" s="74"/>
      <c r="AIR569" s="74"/>
      <c r="AIS569" s="74"/>
      <c r="AIT569" s="74"/>
      <c r="AIU569" s="74"/>
      <c r="AIV569" s="74"/>
      <c r="AIW569" s="74"/>
      <c r="AIX569" s="74"/>
      <c r="AIY569" s="74"/>
      <c r="AIZ569" s="74"/>
      <c r="AJA569" s="74"/>
      <c r="AJB569" s="74"/>
      <c r="AJC569" s="74"/>
      <c r="AJD569" s="74"/>
      <c r="AJE569" s="74"/>
      <c r="AJF569" s="74"/>
      <c r="AJG569" s="74"/>
      <c r="AJH569" s="74"/>
      <c r="AJI569" s="74"/>
      <c r="AJJ569" s="74"/>
      <c r="AJK569" s="74"/>
      <c r="AJL569" s="74"/>
      <c r="AJM569" s="74"/>
      <c r="AJN569" s="74"/>
      <c r="AJO569" s="74"/>
      <c r="AJP569" s="74"/>
      <c r="AJQ569" s="74"/>
      <c r="AJR569" s="74"/>
      <c r="AJS569" s="74"/>
      <c r="AJT569" s="74"/>
      <c r="AJU569" s="74"/>
      <c r="AJV569" s="74"/>
      <c r="AJW569" s="74"/>
      <c r="AJX569" s="74"/>
      <c r="AJY569" s="74"/>
      <c r="AJZ569" s="74"/>
      <c r="AKA569" s="74"/>
      <c r="AKB569" s="74"/>
      <c r="AKC569" s="74"/>
      <c r="AKD569" s="74"/>
      <c r="AKE569" s="74"/>
      <c r="AKF569" s="74"/>
      <c r="AKG569" s="74"/>
      <c r="AKH569" s="74"/>
      <c r="AKI569" s="74"/>
      <c r="AKJ569" s="74"/>
      <c r="AKK569" s="74"/>
      <c r="AKL569" s="74"/>
      <c r="AKM569" s="74"/>
      <c r="AKN569" s="74"/>
      <c r="AKO569" s="74"/>
      <c r="AKP569" s="74"/>
      <c r="AKQ569" s="74"/>
      <c r="AKR569" s="74"/>
      <c r="AKS569" s="74"/>
      <c r="AKT569" s="74"/>
      <c r="AKU569" s="74"/>
      <c r="AKV569" s="74"/>
      <c r="AKW569" s="74"/>
      <c r="AKX569" s="74"/>
      <c r="AKY569" s="74"/>
      <c r="AKZ569" s="74"/>
      <c r="ALA569" s="74"/>
      <c r="ALB569" s="74"/>
      <c r="ALC569" s="74"/>
      <c r="ALD569" s="74"/>
      <c r="ALE569" s="74"/>
      <c r="ALF569" s="74"/>
      <c r="ALG569" s="74"/>
      <c r="ALH569" s="74"/>
      <c r="ALI569" s="74"/>
      <c r="ALJ569" s="74"/>
      <c r="ALK569" s="74"/>
      <c r="ALL569" s="74"/>
      <c r="ALM569" s="74"/>
      <c r="ALN569" s="74"/>
      <c r="ALO569" s="74"/>
      <c r="ALP569" s="74"/>
      <c r="ALQ569" s="74"/>
      <c r="ALR569" s="74"/>
      <c r="ALS569" s="74"/>
      <c r="ALT569" s="74"/>
      <c r="ALU569" s="74"/>
      <c r="ALV569" s="74"/>
      <c r="ALW569" s="74"/>
      <c r="ALX569" s="74"/>
      <c r="ALY569" s="74"/>
      <c r="ALZ569" s="74"/>
      <c r="AMA569" s="74"/>
      <c r="AMB569" s="74"/>
      <c r="AMC569" s="74"/>
      <c r="AMD569" s="74"/>
      <c r="AME569" s="74"/>
      <c r="AMF569" s="74"/>
      <c r="AMG569" s="74"/>
      <c r="AMH569" s="74"/>
      <c r="AMI569" s="74"/>
      <c r="AMJ569" s="74"/>
      <c r="AMK569" s="74"/>
    </row>
    <row r="570" spans="1:1025" customFormat="1" x14ac:dyDescent="0.25">
      <c r="A570" s="40" t="s">
        <v>145</v>
      </c>
      <c r="B570" s="40" t="s">
        <v>25</v>
      </c>
      <c r="C570" s="40" t="s">
        <v>146</v>
      </c>
      <c r="D570" s="40" t="s">
        <v>147</v>
      </c>
      <c r="E570" s="40" t="s">
        <v>147</v>
      </c>
      <c r="F570" s="40" t="s">
        <v>148</v>
      </c>
      <c r="G570" s="48" t="s">
        <v>337</v>
      </c>
      <c r="H570" s="40" t="s">
        <v>149</v>
      </c>
      <c r="I570" s="40" t="s">
        <v>150</v>
      </c>
      <c r="J570" s="40">
        <v>775069275</v>
      </c>
      <c r="K570" s="40" t="s">
        <v>151</v>
      </c>
      <c r="L570" s="40" t="s">
        <v>152</v>
      </c>
      <c r="M570" s="40" t="s">
        <v>153</v>
      </c>
      <c r="N570" s="40"/>
      <c r="O570" s="40" t="s">
        <v>28</v>
      </c>
      <c r="P570" s="43" t="s">
        <v>72</v>
      </c>
      <c r="Q570" s="43" t="s">
        <v>155</v>
      </c>
      <c r="R570" s="40"/>
      <c r="S570" s="40"/>
      <c r="T570" s="44"/>
      <c r="U570" s="45"/>
      <c r="V570" s="45"/>
      <c r="W570" s="45"/>
      <c r="X570" s="45">
        <v>37500</v>
      </c>
      <c r="Y570" s="40"/>
      <c r="Z570" s="6"/>
      <c r="AA570" s="6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  <c r="DR570" s="74"/>
      <c r="DS570" s="74"/>
      <c r="DT570" s="74"/>
      <c r="DU570" s="74"/>
      <c r="DV570" s="74"/>
      <c r="DW570" s="74"/>
      <c r="DX570" s="74"/>
      <c r="DY570" s="74"/>
      <c r="DZ570" s="74"/>
      <c r="EA570" s="74"/>
      <c r="EB570" s="74"/>
      <c r="EC570" s="74"/>
      <c r="ED570" s="74"/>
      <c r="EE570" s="74"/>
      <c r="EF570" s="74"/>
      <c r="EG570" s="74"/>
      <c r="EH570" s="74"/>
      <c r="EI570" s="74"/>
      <c r="EJ570" s="74"/>
      <c r="EK570" s="74"/>
      <c r="EL570" s="74"/>
      <c r="EM570" s="74"/>
      <c r="EN570" s="74"/>
      <c r="EO570" s="74"/>
      <c r="EP570" s="74"/>
      <c r="EQ570" s="74"/>
      <c r="ER570" s="74"/>
      <c r="ES570" s="74"/>
      <c r="ET570" s="74"/>
      <c r="EU570" s="74"/>
      <c r="EV570" s="74"/>
      <c r="EW570" s="74"/>
      <c r="EX570" s="74"/>
      <c r="EY570" s="74"/>
      <c r="EZ570" s="74"/>
      <c r="FA570" s="74"/>
      <c r="FB570" s="74"/>
      <c r="FC570" s="74"/>
      <c r="FD570" s="74"/>
      <c r="FE570" s="74"/>
      <c r="FF570" s="74"/>
      <c r="FG570" s="74"/>
      <c r="FH570" s="74"/>
      <c r="FI570" s="74"/>
      <c r="FJ570" s="74"/>
      <c r="FK570" s="74"/>
      <c r="FL570" s="74"/>
      <c r="FM570" s="74"/>
      <c r="FN570" s="74"/>
      <c r="FO570" s="74"/>
      <c r="FP570" s="74"/>
      <c r="FQ570" s="74"/>
      <c r="FR570" s="74"/>
      <c r="FS570" s="74"/>
      <c r="FT570" s="74"/>
      <c r="FU570" s="74"/>
      <c r="FV570" s="74"/>
      <c r="FW570" s="74"/>
      <c r="FX570" s="74"/>
      <c r="FY570" s="74"/>
      <c r="FZ570" s="74"/>
      <c r="GA570" s="74"/>
      <c r="GB570" s="74"/>
      <c r="GC570" s="74"/>
      <c r="GD570" s="74"/>
      <c r="GE570" s="74"/>
      <c r="GF570" s="74"/>
      <c r="GG570" s="74"/>
      <c r="GH570" s="74"/>
      <c r="GI570" s="74"/>
      <c r="GJ570" s="74"/>
      <c r="GK570" s="74"/>
      <c r="GL570" s="74"/>
      <c r="GM570" s="74"/>
      <c r="GN570" s="74"/>
      <c r="GO570" s="74"/>
      <c r="GP570" s="74"/>
      <c r="GQ570" s="74"/>
      <c r="GR570" s="74"/>
      <c r="GS570" s="74"/>
      <c r="GT570" s="74"/>
      <c r="GU570" s="74"/>
      <c r="GV570" s="74"/>
      <c r="GW570" s="74"/>
      <c r="GX570" s="74"/>
      <c r="GY570" s="74"/>
      <c r="GZ570" s="74"/>
      <c r="HA570" s="74"/>
      <c r="HB570" s="74"/>
      <c r="HC570" s="74"/>
      <c r="HD570" s="74"/>
      <c r="HE570" s="74"/>
      <c r="HF570" s="74"/>
      <c r="HG570" s="74"/>
      <c r="HH570" s="74"/>
      <c r="HI570" s="74"/>
      <c r="HJ570" s="74"/>
      <c r="HK570" s="74"/>
      <c r="HL570" s="74"/>
      <c r="HM570" s="74"/>
      <c r="HN570" s="74"/>
      <c r="HO570" s="74"/>
      <c r="HP570" s="74"/>
      <c r="HQ570" s="74"/>
      <c r="HR570" s="74"/>
      <c r="HS570" s="74"/>
      <c r="HT570" s="74"/>
      <c r="HU570" s="74"/>
      <c r="HV570" s="74"/>
      <c r="HW570" s="74"/>
      <c r="HX570" s="74"/>
      <c r="HY570" s="74"/>
      <c r="HZ570" s="74"/>
      <c r="IA570" s="74"/>
      <c r="IB570" s="74"/>
      <c r="IC570" s="74"/>
      <c r="ID570" s="74"/>
      <c r="IE570" s="74"/>
      <c r="IF570" s="74"/>
      <c r="IG570" s="74"/>
      <c r="IH570" s="74"/>
      <c r="II570" s="74"/>
      <c r="IJ570" s="74"/>
      <c r="IK570" s="74"/>
      <c r="IL570" s="74"/>
      <c r="IM570" s="74"/>
      <c r="IN570" s="74"/>
      <c r="IO570" s="74"/>
      <c r="IP570" s="74"/>
      <c r="IQ570" s="74"/>
      <c r="IR570" s="74"/>
      <c r="IS570" s="74"/>
      <c r="IT570" s="74"/>
      <c r="IU570" s="74"/>
      <c r="IV570" s="74"/>
      <c r="IW570" s="74"/>
      <c r="IX570" s="74"/>
      <c r="IY570" s="74"/>
      <c r="IZ570" s="74"/>
      <c r="JA570" s="74"/>
      <c r="JB570" s="74"/>
      <c r="JC570" s="74"/>
      <c r="JD570" s="74"/>
      <c r="JE570" s="74"/>
      <c r="JF570" s="74"/>
      <c r="JG570" s="74"/>
      <c r="JH570" s="74"/>
      <c r="JI570" s="74"/>
      <c r="JJ570" s="74"/>
      <c r="JK570" s="74"/>
      <c r="JL570" s="74"/>
      <c r="JM570" s="74"/>
      <c r="JN570" s="74"/>
      <c r="JO570" s="74"/>
      <c r="JP570" s="74"/>
      <c r="JQ570" s="74"/>
      <c r="JR570" s="74"/>
      <c r="JS570" s="74"/>
      <c r="JT570" s="74"/>
      <c r="JU570" s="74"/>
      <c r="JV570" s="74"/>
      <c r="JW570" s="74"/>
      <c r="JX570" s="74"/>
      <c r="JY570" s="74"/>
      <c r="JZ570" s="74"/>
      <c r="KA570" s="74"/>
      <c r="KB570" s="74"/>
      <c r="KC570" s="74"/>
      <c r="KD570" s="74"/>
      <c r="KE570" s="74"/>
      <c r="KF570" s="74"/>
      <c r="KG570" s="74"/>
      <c r="KH570" s="74"/>
      <c r="KI570" s="74"/>
      <c r="KJ570" s="74"/>
      <c r="KK570" s="74"/>
      <c r="KL570" s="74"/>
      <c r="KM570" s="74"/>
      <c r="KN570" s="74"/>
      <c r="KO570" s="74"/>
      <c r="KP570" s="74"/>
      <c r="KQ570" s="74"/>
      <c r="KR570" s="74"/>
      <c r="KS570" s="74"/>
      <c r="KT570" s="74"/>
      <c r="KU570" s="74"/>
      <c r="KV570" s="74"/>
      <c r="KW570" s="74"/>
      <c r="KX570" s="74"/>
      <c r="KY570" s="74"/>
      <c r="KZ570" s="74"/>
      <c r="LA570" s="74"/>
      <c r="LB570" s="74"/>
      <c r="LC570" s="74"/>
      <c r="LD570" s="74"/>
      <c r="LE570" s="74"/>
      <c r="LF570" s="74"/>
      <c r="LG570" s="74"/>
      <c r="LH570" s="74"/>
      <c r="LI570" s="74"/>
      <c r="LJ570" s="74"/>
      <c r="LK570" s="74"/>
      <c r="LL570" s="74"/>
      <c r="LM570" s="74"/>
      <c r="LN570" s="74"/>
      <c r="LO570" s="74"/>
      <c r="LP570" s="74"/>
      <c r="LQ570" s="74"/>
      <c r="LR570" s="74"/>
      <c r="LS570" s="74"/>
      <c r="LT570" s="74"/>
      <c r="LU570" s="74"/>
      <c r="LV570" s="74"/>
      <c r="LW570" s="74"/>
      <c r="LX570" s="74"/>
      <c r="LY570" s="74"/>
      <c r="LZ570" s="74"/>
      <c r="MA570" s="74"/>
      <c r="MB570" s="74"/>
      <c r="MC570" s="74"/>
      <c r="MD570" s="74"/>
      <c r="ME570" s="74"/>
      <c r="MF570" s="74"/>
      <c r="MG570" s="74"/>
      <c r="MH570" s="74"/>
      <c r="MI570" s="74"/>
      <c r="MJ570" s="74"/>
      <c r="MK570" s="74"/>
      <c r="ML570" s="74"/>
      <c r="MM570" s="74"/>
      <c r="MN570" s="74"/>
      <c r="MO570" s="74"/>
      <c r="MP570" s="74"/>
      <c r="MQ570" s="74"/>
      <c r="MR570" s="74"/>
      <c r="MS570" s="74"/>
      <c r="MT570" s="74"/>
      <c r="MU570" s="74"/>
      <c r="MV570" s="74"/>
      <c r="MW570" s="74"/>
      <c r="MX570" s="74"/>
      <c r="MY570" s="74"/>
      <c r="MZ570" s="74"/>
      <c r="NA570" s="74"/>
      <c r="NB570" s="74"/>
      <c r="NC570" s="74"/>
      <c r="ND570" s="74"/>
      <c r="NE570" s="74"/>
      <c r="NF570" s="74"/>
      <c r="NG570" s="74"/>
      <c r="NH570" s="74"/>
      <c r="NI570" s="74"/>
      <c r="NJ570" s="74"/>
      <c r="NK570" s="74"/>
      <c r="NL570" s="74"/>
      <c r="NM570" s="74"/>
      <c r="NN570" s="74"/>
      <c r="NO570" s="74"/>
      <c r="NP570" s="74"/>
      <c r="NQ570" s="74"/>
      <c r="NR570" s="74"/>
      <c r="NS570" s="74"/>
      <c r="NT570" s="74"/>
      <c r="NU570" s="74"/>
      <c r="NV570" s="74"/>
      <c r="NW570" s="74"/>
      <c r="NX570" s="74"/>
      <c r="NY570" s="74"/>
      <c r="NZ570" s="74"/>
      <c r="OA570" s="74"/>
      <c r="OB570" s="74"/>
      <c r="OC570" s="74"/>
      <c r="OD570" s="74"/>
      <c r="OE570" s="74"/>
      <c r="OF570" s="74"/>
      <c r="OG570" s="74"/>
      <c r="OH570" s="74"/>
      <c r="OI570" s="74"/>
      <c r="OJ570" s="74"/>
      <c r="OK570" s="74"/>
      <c r="OL570" s="74"/>
      <c r="OM570" s="74"/>
      <c r="ON570" s="74"/>
      <c r="OO570" s="74"/>
      <c r="OP570" s="74"/>
      <c r="OQ570" s="74"/>
      <c r="OR570" s="74"/>
      <c r="OS570" s="74"/>
      <c r="OT570" s="74"/>
      <c r="OU570" s="74"/>
      <c r="OV570" s="74"/>
      <c r="OW570" s="74"/>
      <c r="OX570" s="74"/>
      <c r="OY570" s="74"/>
      <c r="OZ570" s="74"/>
      <c r="PA570" s="74"/>
      <c r="PB570" s="74"/>
      <c r="PC570" s="74"/>
      <c r="PD570" s="74"/>
      <c r="PE570" s="74"/>
      <c r="PF570" s="74"/>
      <c r="PG570" s="74"/>
      <c r="PH570" s="74"/>
      <c r="PI570" s="74"/>
      <c r="PJ570" s="74"/>
      <c r="PK570" s="74"/>
      <c r="PL570" s="74"/>
      <c r="PM570" s="74"/>
      <c r="PN570" s="74"/>
      <c r="PO570" s="74"/>
      <c r="PP570" s="74"/>
      <c r="PQ570" s="74"/>
      <c r="PR570" s="74"/>
      <c r="PS570" s="74"/>
      <c r="PT570" s="74"/>
      <c r="PU570" s="74"/>
      <c r="PV570" s="74"/>
      <c r="PW570" s="74"/>
      <c r="PX570" s="74"/>
      <c r="PY570" s="74"/>
      <c r="PZ570" s="74"/>
      <c r="QA570" s="74"/>
      <c r="QB570" s="74"/>
      <c r="QC570" s="74"/>
      <c r="QD570" s="74"/>
      <c r="QE570" s="74"/>
      <c r="QF570" s="74"/>
      <c r="QG570" s="74"/>
      <c r="QH570" s="74"/>
      <c r="QI570" s="74"/>
      <c r="QJ570" s="74"/>
      <c r="QK570" s="74"/>
      <c r="QL570" s="74"/>
      <c r="QM570" s="74"/>
      <c r="QN570" s="74"/>
      <c r="QO570" s="74"/>
      <c r="QP570" s="74"/>
      <c r="QQ570" s="74"/>
      <c r="QR570" s="74"/>
      <c r="QS570" s="74"/>
      <c r="QT570" s="74"/>
      <c r="QU570" s="74"/>
      <c r="QV570" s="74"/>
      <c r="QW570" s="74"/>
      <c r="QX570" s="74"/>
      <c r="QY570" s="74"/>
      <c r="QZ570" s="74"/>
      <c r="RA570" s="74"/>
      <c r="RB570" s="74"/>
      <c r="RC570" s="74"/>
      <c r="RD570" s="74"/>
      <c r="RE570" s="74"/>
      <c r="RF570" s="74"/>
      <c r="RG570" s="74"/>
      <c r="RH570" s="74"/>
      <c r="RI570" s="74"/>
      <c r="RJ570" s="74"/>
      <c r="RK570" s="74"/>
      <c r="RL570" s="74"/>
      <c r="RM570" s="74"/>
      <c r="RN570" s="74"/>
      <c r="RO570" s="74"/>
      <c r="RP570" s="74"/>
      <c r="RQ570" s="74"/>
      <c r="RR570" s="74"/>
      <c r="RS570" s="74"/>
      <c r="RT570" s="74"/>
      <c r="RU570" s="74"/>
      <c r="RV570" s="74"/>
      <c r="RW570" s="74"/>
      <c r="RX570" s="74"/>
      <c r="RY570" s="74"/>
      <c r="RZ570" s="74"/>
      <c r="SA570" s="74"/>
      <c r="SB570" s="74"/>
      <c r="SC570" s="74"/>
      <c r="SD570" s="74"/>
      <c r="SE570" s="74"/>
      <c r="SF570" s="74"/>
      <c r="SG570" s="74"/>
      <c r="SH570" s="74"/>
      <c r="SI570" s="74"/>
      <c r="SJ570" s="74"/>
      <c r="SK570" s="74"/>
      <c r="SL570" s="74"/>
      <c r="SM570" s="74"/>
      <c r="SN570" s="74"/>
      <c r="SO570" s="74"/>
      <c r="SP570" s="74"/>
      <c r="SQ570" s="74"/>
      <c r="SR570" s="74"/>
      <c r="SS570" s="74"/>
      <c r="ST570" s="74"/>
      <c r="SU570" s="74"/>
      <c r="SV570" s="74"/>
      <c r="SW570" s="74"/>
      <c r="SX570" s="74"/>
      <c r="SY570" s="74"/>
      <c r="SZ570" s="74"/>
      <c r="TA570" s="74"/>
      <c r="TB570" s="74"/>
      <c r="TC570" s="74"/>
      <c r="TD570" s="74"/>
      <c r="TE570" s="74"/>
      <c r="TF570" s="74"/>
      <c r="TG570" s="74"/>
      <c r="TH570" s="74"/>
      <c r="TI570" s="74"/>
      <c r="TJ570" s="74"/>
      <c r="TK570" s="74"/>
      <c r="TL570" s="74"/>
      <c r="TM570" s="74"/>
      <c r="TN570" s="74"/>
      <c r="TO570" s="74"/>
      <c r="TP570" s="74"/>
      <c r="TQ570" s="74"/>
      <c r="TR570" s="74"/>
      <c r="TS570" s="74"/>
      <c r="TT570" s="74"/>
      <c r="TU570" s="74"/>
      <c r="TV570" s="74"/>
      <c r="TW570" s="74"/>
      <c r="TX570" s="74"/>
      <c r="TY570" s="74"/>
      <c r="TZ570" s="74"/>
      <c r="UA570" s="74"/>
      <c r="UB570" s="74"/>
      <c r="UC570" s="74"/>
      <c r="UD570" s="74"/>
      <c r="UE570" s="74"/>
      <c r="UF570" s="74"/>
      <c r="UG570" s="74"/>
      <c r="UH570" s="74"/>
      <c r="UI570" s="74"/>
      <c r="UJ570" s="74"/>
      <c r="UK570" s="74"/>
      <c r="UL570" s="74"/>
      <c r="UM570" s="74"/>
      <c r="UN570" s="74"/>
      <c r="UO570" s="74"/>
      <c r="UP570" s="74"/>
      <c r="UQ570" s="74"/>
      <c r="UR570" s="74"/>
      <c r="US570" s="74"/>
      <c r="UT570" s="74"/>
      <c r="UU570" s="74"/>
      <c r="UV570" s="74"/>
      <c r="UW570" s="74"/>
      <c r="UX570" s="74"/>
      <c r="UY570" s="74"/>
      <c r="UZ570" s="74"/>
      <c r="VA570" s="74"/>
      <c r="VB570" s="74"/>
      <c r="VC570" s="74"/>
      <c r="VD570" s="74"/>
      <c r="VE570" s="74"/>
      <c r="VF570" s="74"/>
      <c r="VG570" s="74"/>
      <c r="VH570" s="74"/>
      <c r="VI570" s="74"/>
      <c r="VJ570" s="74"/>
      <c r="VK570" s="74"/>
      <c r="VL570" s="74"/>
      <c r="VM570" s="74"/>
      <c r="VN570" s="74"/>
      <c r="VO570" s="74"/>
      <c r="VP570" s="74"/>
      <c r="VQ570" s="74"/>
      <c r="VR570" s="74"/>
      <c r="VS570" s="74"/>
      <c r="VT570" s="74"/>
      <c r="VU570" s="74"/>
      <c r="VV570" s="74"/>
      <c r="VW570" s="74"/>
      <c r="VX570" s="74"/>
      <c r="VY570" s="74"/>
      <c r="VZ570" s="74"/>
      <c r="WA570" s="74"/>
      <c r="WB570" s="74"/>
      <c r="WC570" s="74"/>
      <c r="WD570" s="74"/>
      <c r="WE570" s="74"/>
      <c r="WF570" s="74"/>
      <c r="WG570" s="74"/>
      <c r="WH570" s="74"/>
      <c r="WI570" s="74"/>
      <c r="WJ570" s="74"/>
      <c r="WK570" s="74"/>
      <c r="WL570" s="74"/>
      <c r="WM570" s="74"/>
      <c r="WN570" s="74"/>
      <c r="WO570" s="74"/>
      <c r="WP570" s="74"/>
      <c r="WQ570" s="74"/>
      <c r="WR570" s="74"/>
      <c r="WS570" s="74"/>
      <c r="WT570" s="74"/>
      <c r="WU570" s="74"/>
      <c r="WV570" s="74"/>
      <c r="WW570" s="74"/>
      <c r="WX570" s="74"/>
      <c r="WY570" s="74"/>
      <c r="WZ570" s="74"/>
      <c r="XA570" s="74"/>
      <c r="XB570" s="74"/>
      <c r="XC570" s="74"/>
      <c r="XD570" s="74"/>
      <c r="XE570" s="74"/>
      <c r="XF570" s="74"/>
      <c r="XG570" s="74"/>
      <c r="XH570" s="74"/>
      <c r="XI570" s="74"/>
      <c r="XJ570" s="74"/>
      <c r="XK570" s="74"/>
      <c r="XL570" s="74"/>
      <c r="XM570" s="74"/>
      <c r="XN570" s="74"/>
      <c r="XO570" s="74"/>
      <c r="XP570" s="74"/>
      <c r="XQ570" s="74"/>
      <c r="XR570" s="74"/>
      <c r="XS570" s="74"/>
      <c r="XT570" s="74"/>
      <c r="XU570" s="74"/>
      <c r="XV570" s="74"/>
      <c r="XW570" s="74"/>
      <c r="XX570" s="74"/>
      <c r="XY570" s="74"/>
      <c r="XZ570" s="74"/>
      <c r="YA570" s="74"/>
      <c r="YB570" s="74"/>
      <c r="YC570" s="74"/>
      <c r="YD570" s="74"/>
      <c r="YE570" s="74"/>
      <c r="YF570" s="74"/>
      <c r="YG570" s="74"/>
      <c r="YH570" s="74"/>
      <c r="YI570" s="74"/>
      <c r="YJ570" s="74"/>
      <c r="YK570" s="74"/>
      <c r="YL570" s="74"/>
      <c r="YM570" s="74"/>
      <c r="YN570" s="74"/>
      <c r="YO570" s="74"/>
      <c r="YP570" s="74"/>
      <c r="YQ570" s="74"/>
      <c r="YR570" s="74"/>
      <c r="YS570" s="74"/>
      <c r="YT570" s="74"/>
      <c r="YU570" s="74"/>
      <c r="YV570" s="74"/>
      <c r="YW570" s="74"/>
      <c r="YX570" s="74"/>
      <c r="YY570" s="74"/>
      <c r="YZ570" s="74"/>
      <c r="ZA570" s="74"/>
      <c r="ZB570" s="74"/>
      <c r="ZC570" s="74"/>
      <c r="ZD570" s="74"/>
      <c r="ZE570" s="74"/>
      <c r="ZF570" s="74"/>
      <c r="ZG570" s="74"/>
      <c r="ZH570" s="74"/>
      <c r="ZI570" s="74"/>
      <c r="ZJ570" s="74"/>
      <c r="ZK570" s="74"/>
      <c r="ZL570" s="74"/>
      <c r="ZM570" s="74"/>
      <c r="ZN570" s="74"/>
      <c r="ZO570" s="74"/>
      <c r="ZP570" s="74"/>
      <c r="ZQ570" s="74"/>
      <c r="ZR570" s="74"/>
      <c r="ZS570" s="74"/>
      <c r="ZT570" s="74"/>
      <c r="ZU570" s="74"/>
      <c r="ZV570" s="74"/>
      <c r="ZW570" s="74"/>
      <c r="ZX570" s="74"/>
      <c r="ZY570" s="74"/>
      <c r="ZZ570" s="74"/>
      <c r="AAA570" s="74"/>
      <c r="AAB570" s="74"/>
      <c r="AAC570" s="74"/>
      <c r="AAD570" s="74"/>
      <c r="AAE570" s="74"/>
      <c r="AAF570" s="74"/>
      <c r="AAG570" s="74"/>
      <c r="AAH570" s="74"/>
      <c r="AAI570" s="74"/>
      <c r="AAJ570" s="74"/>
      <c r="AAK570" s="74"/>
      <c r="AAL570" s="74"/>
      <c r="AAM570" s="74"/>
      <c r="AAN570" s="74"/>
      <c r="AAO570" s="74"/>
      <c r="AAP570" s="74"/>
      <c r="AAQ570" s="74"/>
      <c r="AAR570" s="74"/>
      <c r="AAS570" s="74"/>
      <c r="AAT570" s="74"/>
      <c r="AAU570" s="74"/>
      <c r="AAV570" s="74"/>
      <c r="AAW570" s="74"/>
      <c r="AAX570" s="74"/>
      <c r="AAY570" s="74"/>
      <c r="AAZ570" s="74"/>
      <c r="ABA570" s="74"/>
      <c r="ABB570" s="74"/>
      <c r="ABC570" s="74"/>
      <c r="ABD570" s="74"/>
      <c r="ABE570" s="74"/>
      <c r="ABF570" s="74"/>
      <c r="ABG570" s="74"/>
      <c r="ABH570" s="74"/>
      <c r="ABI570" s="74"/>
      <c r="ABJ570" s="74"/>
      <c r="ABK570" s="74"/>
      <c r="ABL570" s="74"/>
      <c r="ABM570" s="74"/>
      <c r="ABN570" s="74"/>
      <c r="ABO570" s="74"/>
      <c r="ABP570" s="74"/>
      <c r="ABQ570" s="74"/>
      <c r="ABR570" s="74"/>
      <c r="ABS570" s="74"/>
      <c r="ABT570" s="74"/>
      <c r="ABU570" s="74"/>
      <c r="ABV570" s="74"/>
      <c r="ABW570" s="74"/>
      <c r="ABX570" s="74"/>
      <c r="ABY570" s="74"/>
      <c r="ABZ570" s="74"/>
      <c r="ACA570" s="74"/>
      <c r="ACB570" s="74"/>
      <c r="ACC570" s="74"/>
      <c r="ACD570" s="74"/>
      <c r="ACE570" s="74"/>
      <c r="ACF570" s="74"/>
      <c r="ACG570" s="74"/>
      <c r="ACH570" s="74"/>
      <c r="ACI570" s="74"/>
      <c r="ACJ570" s="74"/>
      <c r="ACK570" s="74"/>
      <c r="ACL570" s="74"/>
      <c r="ACM570" s="74"/>
      <c r="ACN570" s="74"/>
      <c r="ACO570" s="74"/>
      <c r="ACP570" s="74"/>
      <c r="ACQ570" s="74"/>
      <c r="ACR570" s="74"/>
      <c r="ACS570" s="74"/>
      <c r="ACT570" s="74"/>
      <c r="ACU570" s="74"/>
      <c r="ACV570" s="74"/>
      <c r="ACW570" s="74"/>
      <c r="ACX570" s="74"/>
      <c r="ACY570" s="74"/>
      <c r="ACZ570" s="74"/>
      <c r="ADA570" s="74"/>
      <c r="ADB570" s="74"/>
      <c r="ADC570" s="74"/>
      <c r="ADD570" s="74"/>
      <c r="ADE570" s="74"/>
      <c r="ADF570" s="74"/>
      <c r="ADG570" s="74"/>
      <c r="ADH570" s="74"/>
      <c r="ADI570" s="74"/>
      <c r="ADJ570" s="74"/>
      <c r="ADK570" s="74"/>
      <c r="ADL570" s="74"/>
      <c r="ADM570" s="74"/>
      <c r="ADN570" s="74"/>
      <c r="ADO570" s="74"/>
      <c r="ADP570" s="74"/>
      <c r="ADQ570" s="74"/>
      <c r="ADR570" s="74"/>
      <c r="ADS570" s="74"/>
      <c r="ADT570" s="74"/>
      <c r="ADU570" s="74"/>
      <c r="ADV570" s="74"/>
      <c r="ADW570" s="74"/>
      <c r="ADX570" s="74"/>
      <c r="ADY570" s="74"/>
      <c r="ADZ570" s="74"/>
      <c r="AEA570" s="74"/>
      <c r="AEB570" s="74"/>
      <c r="AEC570" s="74"/>
      <c r="AED570" s="74"/>
      <c r="AEE570" s="74"/>
      <c r="AEF570" s="74"/>
      <c r="AEG570" s="74"/>
      <c r="AEH570" s="74"/>
      <c r="AEI570" s="74"/>
      <c r="AEJ570" s="74"/>
      <c r="AEK570" s="74"/>
      <c r="AEL570" s="74"/>
      <c r="AEM570" s="74"/>
      <c r="AEN570" s="74"/>
      <c r="AEO570" s="74"/>
      <c r="AEP570" s="74"/>
      <c r="AEQ570" s="74"/>
      <c r="AER570" s="74"/>
      <c r="AES570" s="74"/>
      <c r="AET570" s="74"/>
      <c r="AEU570" s="74"/>
      <c r="AEV570" s="74"/>
      <c r="AEW570" s="74"/>
      <c r="AEX570" s="74"/>
      <c r="AEY570" s="74"/>
      <c r="AEZ570" s="74"/>
      <c r="AFA570" s="74"/>
      <c r="AFB570" s="74"/>
      <c r="AFC570" s="74"/>
      <c r="AFD570" s="74"/>
      <c r="AFE570" s="74"/>
      <c r="AFF570" s="74"/>
      <c r="AFG570" s="74"/>
      <c r="AFH570" s="74"/>
      <c r="AFI570" s="74"/>
      <c r="AFJ570" s="74"/>
      <c r="AFK570" s="74"/>
      <c r="AFL570" s="74"/>
      <c r="AFM570" s="74"/>
      <c r="AFN570" s="74"/>
      <c r="AFO570" s="74"/>
      <c r="AFP570" s="74"/>
      <c r="AFQ570" s="74"/>
      <c r="AFR570" s="74"/>
      <c r="AFS570" s="74"/>
      <c r="AFT570" s="74"/>
      <c r="AFU570" s="74"/>
      <c r="AFV570" s="74"/>
      <c r="AFW570" s="74"/>
      <c r="AFX570" s="74"/>
      <c r="AFY570" s="74"/>
      <c r="AFZ570" s="74"/>
      <c r="AGA570" s="74"/>
      <c r="AGB570" s="74"/>
      <c r="AGC570" s="74"/>
      <c r="AGD570" s="74"/>
      <c r="AGE570" s="74"/>
      <c r="AGF570" s="74"/>
      <c r="AGG570" s="74"/>
      <c r="AGH570" s="74"/>
      <c r="AGI570" s="74"/>
      <c r="AGJ570" s="74"/>
      <c r="AGK570" s="74"/>
      <c r="AGL570" s="74"/>
      <c r="AGM570" s="74"/>
      <c r="AGN570" s="74"/>
      <c r="AGO570" s="74"/>
      <c r="AGP570" s="74"/>
      <c r="AGQ570" s="74"/>
      <c r="AGR570" s="74"/>
      <c r="AGS570" s="74"/>
      <c r="AGT570" s="74"/>
      <c r="AGU570" s="74"/>
      <c r="AGV570" s="74"/>
      <c r="AGW570" s="74"/>
      <c r="AGX570" s="74"/>
      <c r="AGY570" s="74"/>
      <c r="AGZ570" s="74"/>
      <c r="AHA570" s="74"/>
      <c r="AHB570" s="74"/>
      <c r="AHC570" s="74"/>
      <c r="AHD570" s="74"/>
      <c r="AHE570" s="74"/>
      <c r="AHF570" s="74"/>
      <c r="AHG570" s="74"/>
      <c r="AHH570" s="74"/>
      <c r="AHI570" s="74"/>
      <c r="AHJ570" s="74"/>
      <c r="AHK570" s="74"/>
      <c r="AHL570" s="74"/>
      <c r="AHM570" s="74"/>
      <c r="AHN570" s="74"/>
      <c r="AHO570" s="74"/>
      <c r="AHP570" s="74"/>
      <c r="AHQ570" s="74"/>
      <c r="AHR570" s="74"/>
      <c r="AHS570" s="74"/>
      <c r="AHT570" s="74"/>
      <c r="AHU570" s="74"/>
      <c r="AHV570" s="74"/>
      <c r="AHW570" s="74"/>
      <c r="AHX570" s="74"/>
      <c r="AHY570" s="74"/>
      <c r="AHZ570" s="74"/>
      <c r="AIA570" s="74"/>
      <c r="AIB570" s="74"/>
      <c r="AIC570" s="74"/>
      <c r="AID570" s="74"/>
      <c r="AIE570" s="74"/>
      <c r="AIF570" s="74"/>
      <c r="AIG570" s="74"/>
      <c r="AIH570" s="74"/>
      <c r="AII570" s="74"/>
      <c r="AIJ570" s="74"/>
      <c r="AIK570" s="74"/>
      <c r="AIL570" s="74"/>
      <c r="AIM570" s="74"/>
      <c r="AIN570" s="74"/>
      <c r="AIO570" s="74"/>
      <c r="AIP570" s="74"/>
      <c r="AIQ570" s="74"/>
      <c r="AIR570" s="74"/>
      <c r="AIS570" s="74"/>
      <c r="AIT570" s="74"/>
      <c r="AIU570" s="74"/>
      <c r="AIV570" s="74"/>
      <c r="AIW570" s="74"/>
      <c r="AIX570" s="74"/>
      <c r="AIY570" s="74"/>
      <c r="AIZ570" s="74"/>
      <c r="AJA570" s="74"/>
      <c r="AJB570" s="74"/>
      <c r="AJC570" s="74"/>
      <c r="AJD570" s="74"/>
      <c r="AJE570" s="74"/>
      <c r="AJF570" s="74"/>
      <c r="AJG570" s="74"/>
      <c r="AJH570" s="74"/>
      <c r="AJI570" s="74"/>
      <c r="AJJ570" s="74"/>
      <c r="AJK570" s="74"/>
      <c r="AJL570" s="74"/>
      <c r="AJM570" s="74"/>
      <c r="AJN570" s="74"/>
      <c r="AJO570" s="74"/>
      <c r="AJP570" s="74"/>
      <c r="AJQ570" s="74"/>
      <c r="AJR570" s="74"/>
      <c r="AJS570" s="74"/>
      <c r="AJT570" s="74"/>
      <c r="AJU570" s="74"/>
      <c r="AJV570" s="74"/>
      <c r="AJW570" s="74"/>
      <c r="AJX570" s="74"/>
      <c r="AJY570" s="74"/>
      <c r="AJZ570" s="74"/>
      <c r="AKA570" s="74"/>
      <c r="AKB570" s="74"/>
      <c r="AKC570" s="74"/>
      <c r="AKD570" s="74"/>
      <c r="AKE570" s="74"/>
      <c r="AKF570" s="74"/>
      <c r="AKG570" s="74"/>
      <c r="AKH570" s="74"/>
      <c r="AKI570" s="74"/>
      <c r="AKJ570" s="74"/>
      <c r="AKK570" s="74"/>
      <c r="AKL570" s="74"/>
      <c r="AKM570" s="74"/>
      <c r="AKN570" s="74"/>
      <c r="AKO570" s="74"/>
      <c r="AKP570" s="74"/>
      <c r="AKQ570" s="74"/>
      <c r="AKR570" s="74"/>
      <c r="AKS570" s="74"/>
      <c r="AKT570" s="74"/>
      <c r="AKU570" s="74"/>
      <c r="AKV570" s="74"/>
      <c r="AKW570" s="74"/>
      <c r="AKX570" s="74"/>
      <c r="AKY570" s="74"/>
      <c r="AKZ570" s="74"/>
      <c r="ALA570" s="74"/>
      <c r="ALB570" s="74"/>
      <c r="ALC570" s="74"/>
      <c r="ALD570" s="74"/>
      <c r="ALE570" s="74"/>
      <c r="ALF570" s="74"/>
      <c r="ALG570" s="74"/>
      <c r="ALH570" s="74"/>
      <c r="ALI570" s="74"/>
      <c r="ALJ570" s="74"/>
      <c r="ALK570" s="74"/>
      <c r="ALL570" s="74"/>
      <c r="ALM570" s="74"/>
      <c r="ALN570" s="74"/>
      <c r="ALO570" s="74"/>
      <c r="ALP570" s="74"/>
      <c r="ALQ570" s="74"/>
      <c r="ALR570" s="74"/>
      <c r="ALS570" s="74"/>
      <c r="ALT570" s="74"/>
      <c r="ALU570" s="74"/>
      <c r="ALV570" s="74"/>
      <c r="ALW570" s="74"/>
      <c r="ALX570" s="74"/>
      <c r="ALY570" s="74"/>
      <c r="ALZ570" s="74"/>
      <c r="AMA570" s="74"/>
      <c r="AMB570" s="74"/>
      <c r="AMC570" s="74"/>
      <c r="AMD570" s="74"/>
      <c r="AME570" s="74"/>
      <c r="AMF570" s="74"/>
      <c r="AMG570" s="74"/>
      <c r="AMH570" s="74"/>
      <c r="AMI570" s="74"/>
      <c r="AMJ570" s="74"/>
      <c r="AMK570" s="74"/>
    </row>
    <row r="571" spans="1:1025" customFormat="1" x14ac:dyDescent="0.25">
      <c r="A571" s="40" t="s">
        <v>145</v>
      </c>
      <c r="B571" s="40" t="s">
        <v>25</v>
      </c>
      <c r="C571" s="40" t="s">
        <v>146</v>
      </c>
      <c r="D571" s="40" t="s">
        <v>147</v>
      </c>
      <c r="E571" s="40" t="s">
        <v>147</v>
      </c>
      <c r="F571" s="40" t="s">
        <v>148</v>
      </c>
      <c r="G571" s="48" t="s">
        <v>337</v>
      </c>
      <c r="H571" s="40" t="s">
        <v>149</v>
      </c>
      <c r="I571" s="40" t="s">
        <v>150</v>
      </c>
      <c r="J571" s="40">
        <v>775069275</v>
      </c>
      <c r="K571" s="40" t="s">
        <v>151</v>
      </c>
      <c r="L571" s="40" t="s">
        <v>152</v>
      </c>
      <c r="M571" s="40" t="s">
        <v>153</v>
      </c>
      <c r="N571" s="40"/>
      <c r="O571" s="40" t="s">
        <v>28</v>
      </c>
      <c r="P571" s="43" t="s">
        <v>72</v>
      </c>
      <c r="Q571" s="43" t="s">
        <v>156</v>
      </c>
      <c r="R571" s="40"/>
      <c r="S571" s="40"/>
      <c r="T571" s="44"/>
      <c r="U571" s="45"/>
      <c r="V571" s="45"/>
      <c r="W571" s="45"/>
      <c r="X571" s="45">
        <v>40000</v>
      </c>
      <c r="Y571" s="40"/>
      <c r="Z571" s="6"/>
      <c r="AA571" s="6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  <c r="DR571" s="74"/>
      <c r="DS571" s="74"/>
      <c r="DT571" s="74"/>
      <c r="DU571" s="74"/>
      <c r="DV571" s="74"/>
      <c r="DW571" s="74"/>
      <c r="DX571" s="74"/>
      <c r="DY571" s="74"/>
      <c r="DZ571" s="74"/>
      <c r="EA571" s="74"/>
      <c r="EB571" s="74"/>
      <c r="EC571" s="74"/>
      <c r="ED571" s="74"/>
      <c r="EE571" s="74"/>
      <c r="EF571" s="74"/>
      <c r="EG571" s="74"/>
      <c r="EH571" s="74"/>
      <c r="EI571" s="74"/>
      <c r="EJ571" s="74"/>
      <c r="EK571" s="74"/>
      <c r="EL571" s="74"/>
      <c r="EM571" s="74"/>
      <c r="EN571" s="74"/>
      <c r="EO571" s="74"/>
      <c r="EP571" s="74"/>
      <c r="EQ571" s="74"/>
      <c r="ER571" s="74"/>
      <c r="ES571" s="74"/>
      <c r="ET571" s="74"/>
      <c r="EU571" s="74"/>
      <c r="EV571" s="74"/>
      <c r="EW571" s="74"/>
      <c r="EX571" s="74"/>
      <c r="EY571" s="74"/>
      <c r="EZ571" s="74"/>
      <c r="FA571" s="74"/>
      <c r="FB571" s="74"/>
      <c r="FC571" s="74"/>
      <c r="FD571" s="74"/>
      <c r="FE571" s="74"/>
      <c r="FF571" s="74"/>
      <c r="FG571" s="74"/>
      <c r="FH571" s="74"/>
      <c r="FI571" s="74"/>
      <c r="FJ571" s="74"/>
      <c r="FK571" s="74"/>
      <c r="FL571" s="74"/>
      <c r="FM571" s="74"/>
      <c r="FN571" s="74"/>
      <c r="FO571" s="74"/>
      <c r="FP571" s="74"/>
      <c r="FQ571" s="74"/>
      <c r="FR571" s="74"/>
      <c r="FS571" s="74"/>
      <c r="FT571" s="74"/>
      <c r="FU571" s="74"/>
      <c r="FV571" s="74"/>
      <c r="FW571" s="74"/>
      <c r="FX571" s="74"/>
      <c r="FY571" s="74"/>
      <c r="FZ571" s="74"/>
      <c r="GA571" s="74"/>
      <c r="GB571" s="74"/>
      <c r="GC571" s="74"/>
      <c r="GD571" s="74"/>
      <c r="GE571" s="74"/>
      <c r="GF571" s="74"/>
      <c r="GG571" s="74"/>
      <c r="GH571" s="74"/>
      <c r="GI571" s="74"/>
      <c r="GJ571" s="74"/>
      <c r="GK571" s="74"/>
      <c r="GL571" s="74"/>
      <c r="GM571" s="74"/>
      <c r="GN571" s="74"/>
      <c r="GO571" s="74"/>
      <c r="GP571" s="74"/>
      <c r="GQ571" s="74"/>
      <c r="GR571" s="74"/>
      <c r="GS571" s="74"/>
      <c r="GT571" s="74"/>
      <c r="GU571" s="74"/>
      <c r="GV571" s="74"/>
      <c r="GW571" s="74"/>
      <c r="GX571" s="74"/>
      <c r="GY571" s="74"/>
      <c r="GZ571" s="74"/>
      <c r="HA571" s="74"/>
      <c r="HB571" s="74"/>
      <c r="HC571" s="74"/>
      <c r="HD571" s="74"/>
      <c r="HE571" s="74"/>
      <c r="HF571" s="74"/>
      <c r="HG571" s="74"/>
      <c r="HH571" s="74"/>
      <c r="HI571" s="74"/>
      <c r="HJ571" s="74"/>
      <c r="HK571" s="74"/>
      <c r="HL571" s="74"/>
      <c r="HM571" s="74"/>
      <c r="HN571" s="74"/>
      <c r="HO571" s="74"/>
      <c r="HP571" s="74"/>
      <c r="HQ571" s="74"/>
      <c r="HR571" s="74"/>
      <c r="HS571" s="74"/>
      <c r="HT571" s="74"/>
      <c r="HU571" s="74"/>
      <c r="HV571" s="74"/>
      <c r="HW571" s="74"/>
      <c r="HX571" s="74"/>
      <c r="HY571" s="74"/>
      <c r="HZ571" s="74"/>
      <c r="IA571" s="74"/>
      <c r="IB571" s="74"/>
      <c r="IC571" s="74"/>
      <c r="ID571" s="74"/>
      <c r="IE571" s="74"/>
      <c r="IF571" s="74"/>
      <c r="IG571" s="74"/>
      <c r="IH571" s="74"/>
      <c r="II571" s="74"/>
      <c r="IJ571" s="74"/>
      <c r="IK571" s="74"/>
      <c r="IL571" s="74"/>
      <c r="IM571" s="74"/>
      <c r="IN571" s="74"/>
      <c r="IO571" s="74"/>
      <c r="IP571" s="74"/>
      <c r="IQ571" s="74"/>
      <c r="IR571" s="74"/>
      <c r="IS571" s="74"/>
      <c r="IT571" s="74"/>
      <c r="IU571" s="74"/>
      <c r="IV571" s="74"/>
      <c r="IW571" s="74"/>
      <c r="IX571" s="74"/>
      <c r="IY571" s="74"/>
      <c r="IZ571" s="74"/>
      <c r="JA571" s="74"/>
      <c r="JB571" s="74"/>
      <c r="JC571" s="74"/>
      <c r="JD571" s="74"/>
      <c r="JE571" s="74"/>
      <c r="JF571" s="74"/>
      <c r="JG571" s="74"/>
      <c r="JH571" s="74"/>
      <c r="JI571" s="74"/>
      <c r="JJ571" s="74"/>
      <c r="JK571" s="74"/>
      <c r="JL571" s="74"/>
      <c r="JM571" s="74"/>
      <c r="JN571" s="74"/>
      <c r="JO571" s="74"/>
      <c r="JP571" s="74"/>
      <c r="JQ571" s="74"/>
      <c r="JR571" s="74"/>
      <c r="JS571" s="74"/>
      <c r="JT571" s="74"/>
      <c r="JU571" s="74"/>
      <c r="JV571" s="74"/>
      <c r="JW571" s="74"/>
      <c r="JX571" s="74"/>
      <c r="JY571" s="74"/>
      <c r="JZ571" s="74"/>
      <c r="KA571" s="74"/>
      <c r="KB571" s="74"/>
      <c r="KC571" s="74"/>
      <c r="KD571" s="74"/>
      <c r="KE571" s="74"/>
      <c r="KF571" s="74"/>
      <c r="KG571" s="74"/>
      <c r="KH571" s="74"/>
      <c r="KI571" s="74"/>
      <c r="KJ571" s="74"/>
      <c r="KK571" s="74"/>
      <c r="KL571" s="74"/>
      <c r="KM571" s="74"/>
      <c r="KN571" s="74"/>
      <c r="KO571" s="74"/>
      <c r="KP571" s="74"/>
      <c r="KQ571" s="74"/>
      <c r="KR571" s="74"/>
      <c r="KS571" s="74"/>
      <c r="KT571" s="74"/>
      <c r="KU571" s="74"/>
      <c r="KV571" s="74"/>
      <c r="KW571" s="74"/>
      <c r="KX571" s="74"/>
      <c r="KY571" s="74"/>
      <c r="KZ571" s="74"/>
      <c r="LA571" s="74"/>
      <c r="LB571" s="74"/>
      <c r="LC571" s="74"/>
      <c r="LD571" s="74"/>
      <c r="LE571" s="74"/>
      <c r="LF571" s="74"/>
      <c r="LG571" s="74"/>
      <c r="LH571" s="74"/>
      <c r="LI571" s="74"/>
      <c r="LJ571" s="74"/>
      <c r="LK571" s="74"/>
      <c r="LL571" s="74"/>
      <c r="LM571" s="74"/>
      <c r="LN571" s="74"/>
      <c r="LO571" s="74"/>
      <c r="LP571" s="74"/>
      <c r="LQ571" s="74"/>
      <c r="LR571" s="74"/>
      <c r="LS571" s="74"/>
      <c r="LT571" s="74"/>
      <c r="LU571" s="74"/>
      <c r="LV571" s="74"/>
      <c r="LW571" s="74"/>
      <c r="LX571" s="74"/>
      <c r="LY571" s="74"/>
      <c r="LZ571" s="74"/>
      <c r="MA571" s="74"/>
      <c r="MB571" s="74"/>
      <c r="MC571" s="74"/>
      <c r="MD571" s="74"/>
      <c r="ME571" s="74"/>
      <c r="MF571" s="74"/>
      <c r="MG571" s="74"/>
      <c r="MH571" s="74"/>
      <c r="MI571" s="74"/>
      <c r="MJ571" s="74"/>
      <c r="MK571" s="74"/>
      <c r="ML571" s="74"/>
      <c r="MM571" s="74"/>
      <c r="MN571" s="74"/>
      <c r="MO571" s="74"/>
      <c r="MP571" s="74"/>
      <c r="MQ571" s="74"/>
      <c r="MR571" s="74"/>
      <c r="MS571" s="74"/>
      <c r="MT571" s="74"/>
      <c r="MU571" s="74"/>
      <c r="MV571" s="74"/>
      <c r="MW571" s="74"/>
      <c r="MX571" s="74"/>
      <c r="MY571" s="74"/>
      <c r="MZ571" s="74"/>
      <c r="NA571" s="74"/>
      <c r="NB571" s="74"/>
      <c r="NC571" s="74"/>
      <c r="ND571" s="74"/>
      <c r="NE571" s="74"/>
      <c r="NF571" s="74"/>
      <c r="NG571" s="74"/>
      <c r="NH571" s="74"/>
      <c r="NI571" s="74"/>
      <c r="NJ571" s="74"/>
      <c r="NK571" s="74"/>
      <c r="NL571" s="74"/>
      <c r="NM571" s="74"/>
      <c r="NN571" s="74"/>
      <c r="NO571" s="74"/>
      <c r="NP571" s="74"/>
      <c r="NQ571" s="74"/>
      <c r="NR571" s="74"/>
      <c r="NS571" s="74"/>
      <c r="NT571" s="74"/>
      <c r="NU571" s="74"/>
      <c r="NV571" s="74"/>
      <c r="NW571" s="74"/>
      <c r="NX571" s="74"/>
      <c r="NY571" s="74"/>
      <c r="NZ571" s="74"/>
      <c r="OA571" s="74"/>
      <c r="OB571" s="74"/>
      <c r="OC571" s="74"/>
      <c r="OD571" s="74"/>
      <c r="OE571" s="74"/>
      <c r="OF571" s="74"/>
      <c r="OG571" s="74"/>
      <c r="OH571" s="74"/>
      <c r="OI571" s="74"/>
      <c r="OJ571" s="74"/>
      <c r="OK571" s="74"/>
      <c r="OL571" s="74"/>
      <c r="OM571" s="74"/>
      <c r="ON571" s="74"/>
      <c r="OO571" s="74"/>
      <c r="OP571" s="74"/>
      <c r="OQ571" s="74"/>
      <c r="OR571" s="74"/>
      <c r="OS571" s="74"/>
      <c r="OT571" s="74"/>
      <c r="OU571" s="74"/>
      <c r="OV571" s="74"/>
      <c r="OW571" s="74"/>
      <c r="OX571" s="74"/>
      <c r="OY571" s="74"/>
      <c r="OZ571" s="74"/>
      <c r="PA571" s="74"/>
      <c r="PB571" s="74"/>
      <c r="PC571" s="74"/>
      <c r="PD571" s="74"/>
      <c r="PE571" s="74"/>
      <c r="PF571" s="74"/>
      <c r="PG571" s="74"/>
      <c r="PH571" s="74"/>
      <c r="PI571" s="74"/>
      <c r="PJ571" s="74"/>
      <c r="PK571" s="74"/>
      <c r="PL571" s="74"/>
      <c r="PM571" s="74"/>
      <c r="PN571" s="74"/>
      <c r="PO571" s="74"/>
      <c r="PP571" s="74"/>
      <c r="PQ571" s="74"/>
      <c r="PR571" s="74"/>
      <c r="PS571" s="74"/>
      <c r="PT571" s="74"/>
      <c r="PU571" s="74"/>
      <c r="PV571" s="74"/>
      <c r="PW571" s="74"/>
      <c r="PX571" s="74"/>
      <c r="PY571" s="74"/>
      <c r="PZ571" s="74"/>
      <c r="QA571" s="74"/>
      <c r="QB571" s="74"/>
      <c r="QC571" s="74"/>
      <c r="QD571" s="74"/>
      <c r="QE571" s="74"/>
      <c r="QF571" s="74"/>
      <c r="QG571" s="74"/>
      <c r="QH571" s="74"/>
      <c r="QI571" s="74"/>
      <c r="QJ571" s="74"/>
      <c r="QK571" s="74"/>
      <c r="QL571" s="74"/>
      <c r="QM571" s="74"/>
      <c r="QN571" s="74"/>
      <c r="QO571" s="74"/>
      <c r="QP571" s="74"/>
      <c r="QQ571" s="74"/>
      <c r="QR571" s="74"/>
      <c r="QS571" s="74"/>
      <c r="QT571" s="74"/>
      <c r="QU571" s="74"/>
      <c r="QV571" s="74"/>
      <c r="QW571" s="74"/>
      <c r="QX571" s="74"/>
      <c r="QY571" s="74"/>
      <c r="QZ571" s="74"/>
      <c r="RA571" s="74"/>
      <c r="RB571" s="74"/>
      <c r="RC571" s="74"/>
      <c r="RD571" s="74"/>
      <c r="RE571" s="74"/>
      <c r="RF571" s="74"/>
      <c r="RG571" s="74"/>
      <c r="RH571" s="74"/>
      <c r="RI571" s="74"/>
      <c r="RJ571" s="74"/>
      <c r="RK571" s="74"/>
      <c r="RL571" s="74"/>
      <c r="RM571" s="74"/>
      <c r="RN571" s="74"/>
      <c r="RO571" s="74"/>
      <c r="RP571" s="74"/>
      <c r="RQ571" s="74"/>
      <c r="RR571" s="74"/>
      <c r="RS571" s="74"/>
      <c r="RT571" s="74"/>
      <c r="RU571" s="74"/>
      <c r="RV571" s="74"/>
      <c r="RW571" s="74"/>
      <c r="RX571" s="74"/>
      <c r="RY571" s="74"/>
      <c r="RZ571" s="74"/>
      <c r="SA571" s="74"/>
      <c r="SB571" s="74"/>
      <c r="SC571" s="74"/>
      <c r="SD571" s="74"/>
      <c r="SE571" s="74"/>
      <c r="SF571" s="74"/>
      <c r="SG571" s="74"/>
      <c r="SH571" s="74"/>
      <c r="SI571" s="74"/>
      <c r="SJ571" s="74"/>
      <c r="SK571" s="74"/>
      <c r="SL571" s="74"/>
      <c r="SM571" s="74"/>
      <c r="SN571" s="74"/>
      <c r="SO571" s="74"/>
      <c r="SP571" s="74"/>
      <c r="SQ571" s="74"/>
      <c r="SR571" s="74"/>
      <c r="SS571" s="74"/>
      <c r="ST571" s="74"/>
      <c r="SU571" s="74"/>
      <c r="SV571" s="74"/>
      <c r="SW571" s="74"/>
      <c r="SX571" s="74"/>
      <c r="SY571" s="74"/>
      <c r="SZ571" s="74"/>
      <c r="TA571" s="74"/>
      <c r="TB571" s="74"/>
      <c r="TC571" s="74"/>
      <c r="TD571" s="74"/>
      <c r="TE571" s="74"/>
      <c r="TF571" s="74"/>
      <c r="TG571" s="74"/>
      <c r="TH571" s="74"/>
      <c r="TI571" s="74"/>
      <c r="TJ571" s="74"/>
      <c r="TK571" s="74"/>
      <c r="TL571" s="74"/>
      <c r="TM571" s="74"/>
      <c r="TN571" s="74"/>
      <c r="TO571" s="74"/>
      <c r="TP571" s="74"/>
      <c r="TQ571" s="74"/>
      <c r="TR571" s="74"/>
      <c r="TS571" s="74"/>
      <c r="TT571" s="74"/>
      <c r="TU571" s="74"/>
      <c r="TV571" s="74"/>
      <c r="TW571" s="74"/>
      <c r="TX571" s="74"/>
      <c r="TY571" s="74"/>
      <c r="TZ571" s="74"/>
      <c r="UA571" s="74"/>
      <c r="UB571" s="74"/>
      <c r="UC571" s="74"/>
      <c r="UD571" s="74"/>
      <c r="UE571" s="74"/>
      <c r="UF571" s="74"/>
      <c r="UG571" s="74"/>
      <c r="UH571" s="74"/>
      <c r="UI571" s="74"/>
      <c r="UJ571" s="74"/>
      <c r="UK571" s="74"/>
      <c r="UL571" s="74"/>
      <c r="UM571" s="74"/>
      <c r="UN571" s="74"/>
      <c r="UO571" s="74"/>
      <c r="UP571" s="74"/>
      <c r="UQ571" s="74"/>
      <c r="UR571" s="74"/>
      <c r="US571" s="74"/>
      <c r="UT571" s="74"/>
      <c r="UU571" s="74"/>
      <c r="UV571" s="74"/>
      <c r="UW571" s="74"/>
      <c r="UX571" s="74"/>
      <c r="UY571" s="74"/>
      <c r="UZ571" s="74"/>
      <c r="VA571" s="74"/>
      <c r="VB571" s="74"/>
      <c r="VC571" s="74"/>
      <c r="VD571" s="74"/>
      <c r="VE571" s="74"/>
      <c r="VF571" s="74"/>
      <c r="VG571" s="74"/>
      <c r="VH571" s="74"/>
      <c r="VI571" s="74"/>
      <c r="VJ571" s="74"/>
      <c r="VK571" s="74"/>
      <c r="VL571" s="74"/>
      <c r="VM571" s="74"/>
      <c r="VN571" s="74"/>
      <c r="VO571" s="74"/>
      <c r="VP571" s="74"/>
      <c r="VQ571" s="74"/>
      <c r="VR571" s="74"/>
      <c r="VS571" s="74"/>
      <c r="VT571" s="74"/>
      <c r="VU571" s="74"/>
      <c r="VV571" s="74"/>
      <c r="VW571" s="74"/>
      <c r="VX571" s="74"/>
      <c r="VY571" s="74"/>
      <c r="VZ571" s="74"/>
      <c r="WA571" s="74"/>
      <c r="WB571" s="74"/>
      <c r="WC571" s="74"/>
      <c r="WD571" s="74"/>
      <c r="WE571" s="74"/>
      <c r="WF571" s="74"/>
      <c r="WG571" s="74"/>
      <c r="WH571" s="74"/>
      <c r="WI571" s="74"/>
      <c r="WJ571" s="74"/>
      <c r="WK571" s="74"/>
      <c r="WL571" s="74"/>
      <c r="WM571" s="74"/>
      <c r="WN571" s="74"/>
      <c r="WO571" s="74"/>
      <c r="WP571" s="74"/>
      <c r="WQ571" s="74"/>
      <c r="WR571" s="74"/>
      <c r="WS571" s="74"/>
      <c r="WT571" s="74"/>
      <c r="WU571" s="74"/>
      <c r="WV571" s="74"/>
      <c r="WW571" s="74"/>
      <c r="WX571" s="74"/>
      <c r="WY571" s="74"/>
      <c r="WZ571" s="74"/>
      <c r="XA571" s="74"/>
      <c r="XB571" s="74"/>
      <c r="XC571" s="74"/>
      <c r="XD571" s="74"/>
      <c r="XE571" s="74"/>
      <c r="XF571" s="74"/>
      <c r="XG571" s="74"/>
      <c r="XH571" s="74"/>
      <c r="XI571" s="74"/>
      <c r="XJ571" s="74"/>
      <c r="XK571" s="74"/>
      <c r="XL571" s="74"/>
      <c r="XM571" s="74"/>
      <c r="XN571" s="74"/>
      <c r="XO571" s="74"/>
      <c r="XP571" s="74"/>
      <c r="XQ571" s="74"/>
      <c r="XR571" s="74"/>
      <c r="XS571" s="74"/>
      <c r="XT571" s="74"/>
      <c r="XU571" s="74"/>
      <c r="XV571" s="74"/>
      <c r="XW571" s="74"/>
      <c r="XX571" s="74"/>
      <c r="XY571" s="74"/>
      <c r="XZ571" s="74"/>
      <c r="YA571" s="74"/>
      <c r="YB571" s="74"/>
      <c r="YC571" s="74"/>
      <c r="YD571" s="74"/>
      <c r="YE571" s="74"/>
      <c r="YF571" s="74"/>
      <c r="YG571" s="74"/>
      <c r="YH571" s="74"/>
      <c r="YI571" s="74"/>
      <c r="YJ571" s="74"/>
      <c r="YK571" s="74"/>
      <c r="YL571" s="74"/>
      <c r="YM571" s="74"/>
      <c r="YN571" s="74"/>
      <c r="YO571" s="74"/>
      <c r="YP571" s="74"/>
      <c r="YQ571" s="74"/>
      <c r="YR571" s="74"/>
      <c r="YS571" s="74"/>
      <c r="YT571" s="74"/>
      <c r="YU571" s="74"/>
      <c r="YV571" s="74"/>
      <c r="YW571" s="74"/>
      <c r="YX571" s="74"/>
      <c r="YY571" s="74"/>
      <c r="YZ571" s="74"/>
      <c r="ZA571" s="74"/>
      <c r="ZB571" s="74"/>
      <c r="ZC571" s="74"/>
      <c r="ZD571" s="74"/>
      <c r="ZE571" s="74"/>
      <c r="ZF571" s="74"/>
      <c r="ZG571" s="74"/>
      <c r="ZH571" s="74"/>
      <c r="ZI571" s="74"/>
      <c r="ZJ571" s="74"/>
      <c r="ZK571" s="74"/>
      <c r="ZL571" s="74"/>
      <c r="ZM571" s="74"/>
      <c r="ZN571" s="74"/>
      <c r="ZO571" s="74"/>
      <c r="ZP571" s="74"/>
      <c r="ZQ571" s="74"/>
      <c r="ZR571" s="74"/>
      <c r="ZS571" s="74"/>
      <c r="ZT571" s="74"/>
      <c r="ZU571" s="74"/>
      <c r="ZV571" s="74"/>
      <c r="ZW571" s="74"/>
      <c r="ZX571" s="74"/>
      <c r="ZY571" s="74"/>
      <c r="ZZ571" s="74"/>
      <c r="AAA571" s="74"/>
      <c r="AAB571" s="74"/>
      <c r="AAC571" s="74"/>
      <c r="AAD571" s="74"/>
      <c r="AAE571" s="74"/>
      <c r="AAF571" s="74"/>
      <c r="AAG571" s="74"/>
      <c r="AAH571" s="74"/>
      <c r="AAI571" s="74"/>
      <c r="AAJ571" s="74"/>
      <c r="AAK571" s="74"/>
      <c r="AAL571" s="74"/>
      <c r="AAM571" s="74"/>
      <c r="AAN571" s="74"/>
      <c r="AAO571" s="74"/>
      <c r="AAP571" s="74"/>
      <c r="AAQ571" s="74"/>
      <c r="AAR571" s="74"/>
      <c r="AAS571" s="74"/>
      <c r="AAT571" s="74"/>
      <c r="AAU571" s="74"/>
      <c r="AAV571" s="74"/>
      <c r="AAW571" s="74"/>
      <c r="AAX571" s="74"/>
      <c r="AAY571" s="74"/>
      <c r="AAZ571" s="74"/>
      <c r="ABA571" s="74"/>
      <c r="ABB571" s="74"/>
      <c r="ABC571" s="74"/>
      <c r="ABD571" s="74"/>
      <c r="ABE571" s="74"/>
      <c r="ABF571" s="74"/>
      <c r="ABG571" s="74"/>
      <c r="ABH571" s="74"/>
      <c r="ABI571" s="74"/>
      <c r="ABJ571" s="74"/>
      <c r="ABK571" s="74"/>
      <c r="ABL571" s="74"/>
      <c r="ABM571" s="74"/>
      <c r="ABN571" s="74"/>
      <c r="ABO571" s="74"/>
      <c r="ABP571" s="74"/>
      <c r="ABQ571" s="74"/>
      <c r="ABR571" s="74"/>
      <c r="ABS571" s="74"/>
      <c r="ABT571" s="74"/>
      <c r="ABU571" s="74"/>
      <c r="ABV571" s="74"/>
      <c r="ABW571" s="74"/>
      <c r="ABX571" s="74"/>
      <c r="ABY571" s="74"/>
      <c r="ABZ571" s="74"/>
      <c r="ACA571" s="74"/>
      <c r="ACB571" s="74"/>
      <c r="ACC571" s="74"/>
      <c r="ACD571" s="74"/>
      <c r="ACE571" s="74"/>
      <c r="ACF571" s="74"/>
      <c r="ACG571" s="74"/>
      <c r="ACH571" s="74"/>
      <c r="ACI571" s="74"/>
      <c r="ACJ571" s="74"/>
      <c r="ACK571" s="74"/>
      <c r="ACL571" s="74"/>
      <c r="ACM571" s="74"/>
      <c r="ACN571" s="74"/>
      <c r="ACO571" s="74"/>
      <c r="ACP571" s="74"/>
      <c r="ACQ571" s="74"/>
      <c r="ACR571" s="74"/>
      <c r="ACS571" s="74"/>
      <c r="ACT571" s="74"/>
      <c r="ACU571" s="74"/>
      <c r="ACV571" s="74"/>
      <c r="ACW571" s="74"/>
      <c r="ACX571" s="74"/>
      <c r="ACY571" s="74"/>
      <c r="ACZ571" s="74"/>
      <c r="ADA571" s="74"/>
      <c r="ADB571" s="74"/>
      <c r="ADC571" s="74"/>
      <c r="ADD571" s="74"/>
      <c r="ADE571" s="74"/>
      <c r="ADF571" s="74"/>
      <c r="ADG571" s="74"/>
      <c r="ADH571" s="74"/>
      <c r="ADI571" s="74"/>
      <c r="ADJ571" s="74"/>
      <c r="ADK571" s="74"/>
      <c r="ADL571" s="74"/>
      <c r="ADM571" s="74"/>
      <c r="ADN571" s="74"/>
      <c r="ADO571" s="74"/>
      <c r="ADP571" s="74"/>
      <c r="ADQ571" s="74"/>
      <c r="ADR571" s="74"/>
      <c r="ADS571" s="74"/>
      <c r="ADT571" s="74"/>
      <c r="ADU571" s="74"/>
      <c r="ADV571" s="74"/>
      <c r="ADW571" s="74"/>
      <c r="ADX571" s="74"/>
      <c r="ADY571" s="74"/>
      <c r="ADZ571" s="74"/>
      <c r="AEA571" s="74"/>
      <c r="AEB571" s="74"/>
      <c r="AEC571" s="74"/>
      <c r="AED571" s="74"/>
      <c r="AEE571" s="74"/>
      <c r="AEF571" s="74"/>
      <c r="AEG571" s="74"/>
      <c r="AEH571" s="74"/>
      <c r="AEI571" s="74"/>
      <c r="AEJ571" s="74"/>
      <c r="AEK571" s="74"/>
      <c r="AEL571" s="74"/>
      <c r="AEM571" s="74"/>
      <c r="AEN571" s="74"/>
      <c r="AEO571" s="74"/>
      <c r="AEP571" s="74"/>
      <c r="AEQ571" s="74"/>
      <c r="AER571" s="74"/>
      <c r="AES571" s="74"/>
      <c r="AET571" s="74"/>
      <c r="AEU571" s="74"/>
      <c r="AEV571" s="74"/>
      <c r="AEW571" s="74"/>
      <c r="AEX571" s="74"/>
      <c r="AEY571" s="74"/>
      <c r="AEZ571" s="74"/>
      <c r="AFA571" s="74"/>
      <c r="AFB571" s="74"/>
      <c r="AFC571" s="74"/>
      <c r="AFD571" s="74"/>
      <c r="AFE571" s="74"/>
      <c r="AFF571" s="74"/>
      <c r="AFG571" s="74"/>
      <c r="AFH571" s="74"/>
      <c r="AFI571" s="74"/>
      <c r="AFJ571" s="74"/>
      <c r="AFK571" s="74"/>
      <c r="AFL571" s="74"/>
      <c r="AFM571" s="74"/>
      <c r="AFN571" s="74"/>
      <c r="AFO571" s="74"/>
      <c r="AFP571" s="74"/>
      <c r="AFQ571" s="74"/>
      <c r="AFR571" s="74"/>
      <c r="AFS571" s="74"/>
      <c r="AFT571" s="74"/>
      <c r="AFU571" s="74"/>
      <c r="AFV571" s="74"/>
      <c r="AFW571" s="74"/>
      <c r="AFX571" s="74"/>
      <c r="AFY571" s="74"/>
      <c r="AFZ571" s="74"/>
      <c r="AGA571" s="74"/>
      <c r="AGB571" s="74"/>
      <c r="AGC571" s="74"/>
      <c r="AGD571" s="74"/>
      <c r="AGE571" s="74"/>
      <c r="AGF571" s="74"/>
      <c r="AGG571" s="74"/>
      <c r="AGH571" s="74"/>
      <c r="AGI571" s="74"/>
      <c r="AGJ571" s="74"/>
      <c r="AGK571" s="74"/>
      <c r="AGL571" s="74"/>
      <c r="AGM571" s="74"/>
      <c r="AGN571" s="74"/>
      <c r="AGO571" s="74"/>
      <c r="AGP571" s="74"/>
      <c r="AGQ571" s="74"/>
      <c r="AGR571" s="74"/>
      <c r="AGS571" s="74"/>
      <c r="AGT571" s="74"/>
      <c r="AGU571" s="74"/>
      <c r="AGV571" s="74"/>
      <c r="AGW571" s="74"/>
      <c r="AGX571" s="74"/>
      <c r="AGY571" s="74"/>
      <c r="AGZ571" s="74"/>
      <c r="AHA571" s="74"/>
      <c r="AHB571" s="74"/>
      <c r="AHC571" s="74"/>
      <c r="AHD571" s="74"/>
      <c r="AHE571" s="74"/>
      <c r="AHF571" s="74"/>
      <c r="AHG571" s="74"/>
      <c r="AHH571" s="74"/>
      <c r="AHI571" s="74"/>
      <c r="AHJ571" s="74"/>
      <c r="AHK571" s="74"/>
      <c r="AHL571" s="74"/>
      <c r="AHM571" s="74"/>
      <c r="AHN571" s="74"/>
      <c r="AHO571" s="74"/>
      <c r="AHP571" s="74"/>
      <c r="AHQ571" s="74"/>
      <c r="AHR571" s="74"/>
      <c r="AHS571" s="74"/>
      <c r="AHT571" s="74"/>
      <c r="AHU571" s="74"/>
      <c r="AHV571" s="74"/>
      <c r="AHW571" s="74"/>
      <c r="AHX571" s="74"/>
      <c r="AHY571" s="74"/>
      <c r="AHZ571" s="74"/>
      <c r="AIA571" s="74"/>
      <c r="AIB571" s="74"/>
      <c r="AIC571" s="74"/>
      <c r="AID571" s="74"/>
      <c r="AIE571" s="74"/>
      <c r="AIF571" s="74"/>
      <c r="AIG571" s="74"/>
      <c r="AIH571" s="74"/>
      <c r="AII571" s="74"/>
      <c r="AIJ571" s="74"/>
      <c r="AIK571" s="74"/>
      <c r="AIL571" s="74"/>
      <c r="AIM571" s="74"/>
      <c r="AIN571" s="74"/>
      <c r="AIO571" s="74"/>
      <c r="AIP571" s="74"/>
      <c r="AIQ571" s="74"/>
      <c r="AIR571" s="74"/>
      <c r="AIS571" s="74"/>
      <c r="AIT571" s="74"/>
      <c r="AIU571" s="74"/>
      <c r="AIV571" s="74"/>
      <c r="AIW571" s="74"/>
      <c r="AIX571" s="74"/>
      <c r="AIY571" s="74"/>
      <c r="AIZ571" s="74"/>
      <c r="AJA571" s="74"/>
      <c r="AJB571" s="74"/>
      <c r="AJC571" s="74"/>
      <c r="AJD571" s="74"/>
      <c r="AJE571" s="74"/>
      <c r="AJF571" s="74"/>
      <c r="AJG571" s="74"/>
      <c r="AJH571" s="74"/>
      <c r="AJI571" s="74"/>
      <c r="AJJ571" s="74"/>
      <c r="AJK571" s="74"/>
      <c r="AJL571" s="74"/>
      <c r="AJM571" s="74"/>
      <c r="AJN571" s="74"/>
      <c r="AJO571" s="74"/>
      <c r="AJP571" s="74"/>
      <c r="AJQ571" s="74"/>
      <c r="AJR571" s="74"/>
      <c r="AJS571" s="74"/>
      <c r="AJT571" s="74"/>
      <c r="AJU571" s="74"/>
      <c r="AJV571" s="74"/>
      <c r="AJW571" s="74"/>
      <c r="AJX571" s="74"/>
      <c r="AJY571" s="74"/>
      <c r="AJZ571" s="74"/>
      <c r="AKA571" s="74"/>
      <c r="AKB571" s="74"/>
      <c r="AKC571" s="74"/>
      <c r="AKD571" s="74"/>
      <c r="AKE571" s="74"/>
      <c r="AKF571" s="74"/>
      <c r="AKG571" s="74"/>
      <c r="AKH571" s="74"/>
      <c r="AKI571" s="74"/>
      <c r="AKJ571" s="74"/>
      <c r="AKK571" s="74"/>
      <c r="AKL571" s="74"/>
      <c r="AKM571" s="74"/>
      <c r="AKN571" s="74"/>
      <c r="AKO571" s="74"/>
      <c r="AKP571" s="74"/>
      <c r="AKQ571" s="74"/>
      <c r="AKR571" s="74"/>
      <c r="AKS571" s="74"/>
      <c r="AKT571" s="74"/>
      <c r="AKU571" s="74"/>
      <c r="AKV571" s="74"/>
      <c r="AKW571" s="74"/>
      <c r="AKX571" s="74"/>
      <c r="AKY571" s="74"/>
      <c r="AKZ571" s="74"/>
      <c r="ALA571" s="74"/>
      <c r="ALB571" s="74"/>
      <c r="ALC571" s="74"/>
      <c r="ALD571" s="74"/>
      <c r="ALE571" s="74"/>
      <c r="ALF571" s="74"/>
      <c r="ALG571" s="74"/>
      <c r="ALH571" s="74"/>
      <c r="ALI571" s="74"/>
      <c r="ALJ571" s="74"/>
      <c r="ALK571" s="74"/>
      <c r="ALL571" s="74"/>
      <c r="ALM571" s="74"/>
      <c r="ALN571" s="74"/>
      <c r="ALO571" s="74"/>
      <c r="ALP571" s="74"/>
      <c r="ALQ571" s="74"/>
      <c r="ALR571" s="74"/>
      <c r="ALS571" s="74"/>
      <c r="ALT571" s="74"/>
      <c r="ALU571" s="74"/>
      <c r="ALV571" s="74"/>
      <c r="ALW571" s="74"/>
      <c r="ALX571" s="74"/>
      <c r="ALY571" s="74"/>
      <c r="ALZ571" s="74"/>
      <c r="AMA571" s="74"/>
      <c r="AMB571" s="74"/>
      <c r="AMC571" s="74"/>
      <c r="AMD571" s="74"/>
      <c r="AME571" s="74"/>
      <c r="AMF571" s="74"/>
      <c r="AMG571" s="74"/>
      <c r="AMH571" s="74"/>
      <c r="AMI571" s="74"/>
      <c r="AMJ571" s="74"/>
      <c r="AMK571" s="74"/>
    </row>
    <row r="572" spans="1:1025" customFormat="1" x14ac:dyDescent="0.25">
      <c r="A572" s="40" t="s">
        <v>145</v>
      </c>
      <c r="B572" s="40" t="s">
        <v>25</v>
      </c>
      <c r="C572" s="40" t="s">
        <v>146</v>
      </c>
      <c r="D572" s="40" t="s">
        <v>147</v>
      </c>
      <c r="E572" s="40" t="s">
        <v>147</v>
      </c>
      <c r="F572" s="40" t="s">
        <v>148</v>
      </c>
      <c r="G572" s="48" t="s">
        <v>337</v>
      </c>
      <c r="H572" s="40" t="s">
        <v>149</v>
      </c>
      <c r="I572" s="40" t="s">
        <v>150</v>
      </c>
      <c r="J572" s="40">
        <v>775069275</v>
      </c>
      <c r="K572" s="40" t="s">
        <v>151</v>
      </c>
      <c r="L572" s="40" t="s">
        <v>152</v>
      </c>
      <c r="M572" s="40" t="s">
        <v>153</v>
      </c>
      <c r="N572" s="40"/>
      <c r="O572" s="40" t="s">
        <v>28</v>
      </c>
      <c r="P572" s="43" t="s">
        <v>72</v>
      </c>
      <c r="Q572" s="43" t="s">
        <v>157</v>
      </c>
      <c r="R572" s="40"/>
      <c r="S572" s="40"/>
      <c r="T572" s="44"/>
      <c r="U572" s="45"/>
      <c r="V572" s="45"/>
      <c r="W572" s="45"/>
      <c r="X572" s="45">
        <v>48000</v>
      </c>
      <c r="Y572" s="40"/>
      <c r="Z572" s="6"/>
      <c r="AA572" s="6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  <c r="DR572" s="74"/>
      <c r="DS572" s="74"/>
      <c r="DT572" s="74"/>
      <c r="DU572" s="74"/>
      <c r="DV572" s="74"/>
      <c r="DW572" s="74"/>
      <c r="DX572" s="74"/>
      <c r="DY572" s="74"/>
      <c r="DZ572" s="74"/>
      <c r="EA572" s="74"/>
      <c r="EB572" s="74"/>
      <c r="EC572" s="74"/>
      <c r="ED572" s="74"/>
      <c r="EE572" s="74"/>
      <c r="EF572" s="74"/>
      <c r="EG572" s="74"/>
      <c r="EH572" s="74"/>
      <c r="EI572" s="74"/>
      <c r="EJ572" s="74"/>
      <c r="EK572" s="74"/>
      <c r="EL572" s="74"/>
      <c r="EM572" s="74"/>
      <c r="EN572" s="74"/>
      <c r="EO572" s="74"/>
      <c r="EP572" s="74"/>
      <c r="EQ572" s="74"/>
      <c r="ER572" s="74"/>
      <c r="ES572" s="74"/>
      <c r="ET572" s="74"/>
      <c r="EU572" s="74"/>
      <c r="EV572" s="74"/>
      <c r="EW572" s="74"/>
      <c r="EX572" s="74"/>
      <c r="EY572" s="74"/>
      <c r="EZ572" s="74"/>
      <c r="FA572" s="74"/>
      <c r="FB572" s="74"/>
      <c r="FC572" s="74"/>
      <c r="FD572" s="74"/>
      <c r="FE572" s="74"/>
      <c r="FF572" s="74"/>
      <c r="FG572" s="74"/>
      <c r="FH572" s="74"/>
      <c r="FI572" s="74"/>
      <c r="FJ572" s="74"/>
      <c r="FK572" s="74"/>
      <c r="FL572" s="74"/>
      <c r="FM572" s="74"/>
      <c r="FN572" s="74"/>
      <c r="FO572" s="74"/>
      <c r="FP572" s="74"/>
      <c r="FQ572" s="74"/>
      <c r="FR572" s="74"/>
      <c r="FS572" s="74"/>
      <c r="FT572" s="74"/>
      <c r="FU572" s="74"/>
      <c r="FV572" s="74"/>
      <c r="FW572" s="74"/>
      <c r="FX572" s="74"/>
      <c r="FY572" s="74"/>
      <c r="FZ572" s="74"/>
      <c r="GA572" s="74"/>
      <c r="GB572" s="74"/>
      <c r="GC572" s="74"/>
      <c r="GD572" s="74"/>
      <c r="GE572" s="74"/>
      <c r="GF572" s="74"/>
      <c r="GG572" s="74"/>
      <c r="GH572" s="74"/>
      <c r="GI572" s="74"/>
      <c r="GJ572" s="74"/>
      <c r="GK572" s="74"/>
      <c r="GL572" s="74"/>
      <c r="GM572" s="74"/>
      <c r="GN572" s="74"/>
      <c r="GO572" s="74"/>
      <c r="GP572" s="74"/>
      <c r="GQ572" s="74"/>
      <c r="GR572" s="74"/>
      <c r="GS572" s="74"/>
      <c r="GT572" s="74"/>
      <c r="GU572" s="74"/>
      <c r="GV572" s="74"/>
      <c r="GW572" s="74"/>
      <c r="GX572" s="74"/>
      <c r="GY572" s="74"/>
      <c r="GZ572" s="74"/>
      <c r="HA572" s="74"/>
      <c r="HB572" s="74"/>
      <c r="HC572" s="74"/>
      <c r="HD572" s="74"/>
      <c r="HE572" s="74"/>
      <c r="HF572" s="74"/>
      <c r="HG572" s="74"/>
      <c r="HH572" s="74"/>
      <c r="HI572" s="74"/>
      <c r="HJ572" s="74"/>
      <c r="HK572" s="74"/>
      <c r="HL572" s="74"/>
      <c r="HM572" s="74"/>
      <c r="HN572" s="74"/>
      <c r="HO572" s="74"/>
      <c r="HP572" s="74"/>
      <c r="HQ572" s="74"/>
      <c r="HR572" s="74"/>
      <c r="HS572" s="74"/>
      <c r="HT572" s="74"/>
      <c r="HU572" s="74"/>
      <c r="HV572" s="74"/>
      <c r="HW572" s="74"/>
      <c r="HX572" s="74"/>
      <c r="HY572" s="74"/>
      <c r="HZ572" s="74"/>
      <c r="IA572" s="74"/>
      <c r="IB572" s="74"/>
      <c r="IC572" s="74"/>
      <c r="ID572" s="74"/>
      <c r="IE572" s="74"/>
      <c r="IF572" s="74"/>
      <c r="IG572" s="74"/>
      <c r="IH572" s="74"/>
      <c r="II572" s="74"/>
      <c r="IJ572" s="74"/>
      <c r="IK572" s="74"/>
      <c r="IL572" s="74"/>
      <c r="IM572" s="74"/>
      <c r="IN572" s="74"/>
      <c r="IO572" s="74"/>
      <c r="IP572" s="74"/>
      <c r="IQ572" s="74"/>
      <c r="IR572" s="74"/>
      <c r="IS572" s="74"/>
      <c r="IT572" s="74"/>
      <c r="IU572" s="74"/>
      <c r="IV572" s="74"/>
      <c r="IW572" s="74"/>
      <c r="IX572" s="74"/>
      <c r="IY572" s="74"/>
      <c r="IZ572" s="74"/>
      <c r="JA572" s="74"/>
      <c r="JB572" s="74"/>
      <c r="JC572" s="74"/>
      <c r="JD572" s="74"/>
      <c r="JE572" s="74"/>
      <c r="JF572" s="74"/>
      <c r="JG572" s="74"/>
      <c r="JH572" s="74"/>
      <c r="JI572" s="74"/>
      <c r="JJ572" s="74"/>
      <c r="JK572" s="74"/>
      <c r="JL572" s="74"/>
      <c r="JM572" s="74"/>
      <c r="JN572" s="74"/>
      <c r="JO572" s="74"/>
      <c r="JP572" s="74"/>
      <c r="JQ572" s="74"/>
      <c r="JR572" s="74"/>
      <c r="JS572" s="74"/>
      <c r="JT572" s="74"/>
      <c r="JU572" s="74"/>
      <c r="JV572" s="74"/>
      <c r="JW572" s="74"/>
      <c r="JX572" s="74"/>
      <c r="JY572" s="74"/>
      <c r="JZ572" s="74"/>
      <c r="KA572" s="74"/>
      <c r="KB572" s="74"/>
      <c r="KC572" s="74"/>
      <c r="KD572" s="74"/>
      <c r="KE572" s="74"/>
      <c r="KF572" s="74"/>
      <c r="KG572" s="74"/>
      <c r="KH572" s="74"/>
      <c r="KI572" s="74"/>
      <c r="KJ572" s="74"/>
      <c r="KK572" s="74"/>
      <c r="KL572" s="74"/>
      <c r="KM572" s="74"/>
      <c r="KN572" s="74"/>
      <c r="KO572" s="74"/>
      <c r="KP572" s="74"/>
      <c r="KQ572" s="74"/>
      <c r="KR572" s="74"/>
      <c r="KS572" s="74"/>
      <c r="KT572" s="74"/>
      <c r="KU572" s="74"/>
      <c r="KV572" s="74"/>
      <c r="KW572" s="74"/>
      <c r="KX572" s="74"/>
      <c r="KY572" s="74"/>
      <c r="KZ572" s="74"/>
      <c r="LA572" s="74"/>
      <c r="LB572" s="74"/>
      <c r="LC572" s="74"/>
      <c r="LD572" s="74"/>
      <c r="LE572" s="74"/>
      <c r="LF572" s="74"/>
      <c r="LG572" s="74"/>
      <c r="LH572" s="74"/>
      <c r="LI572" s="74"/>
      <c r="LJ572" s="74"/>
      <c r="LK572" s="74"/>
      <c r="LL572" s="74"/>
      <c r="LM572" s="74"/>
      <c r="LN572" s="74"/>
      <c r="LO572" s="74"/>
      <c r="LP572" s="74"/>
      <c r="LQ572" s="74"/>
      <c r="LR572" s="74"/>
      <c r="LS572" s="74"/>
      <c r="LT572" s="74"/>
      <c r="LU572" s="74"/>
      <c r="LV572" s="74"/>
      <c r="LW572" s="74"/>
      <c r="LX572" s="74"/>
      <c r="LY572" s="74"/>
      <c r="LZ572" s="74"/>
      <c r="MA572" s="74"/>
      <c r="MB572" s="74"/>
      <c r="MC572" s="74"/>
      <c r="MD572" s="74"/>
      <c r="ME572" s="74"/>
      <c r="MF572" s="74"/>
      <c r="MG572" s="74"/>
      <c r="MH572" s="74"/>
      <c r="MI572" s="74"/>
      <c r="MJ572" s="74"/>
      <c r="MK572" s="74"/>
      <c r="ML572" s="74"/>
      <c r="MM572" s="74"/>
      <c r="MN572" s="74"/>
      <c r="MO572" s="74"/>
      <c r="MP572" s="74"/>
      <c r="MQ572" s="74"/>
      <c r="MR572" s="74"/>
      <c r="MS572" s="74"/>
      <c r="MT572" s="74"/>
      <c r="MU572" s="74"/>
      <c r="MV572" s="74"/>
      <c r="MW572" s="74"/>
      <c r="MX572" s="74"/>
      <c r="MY572" s="74"/>
      <c r="MZ572" s="74"/>
      <c r="NA572" s="74"/>
      <c r="NB572" s="74"/>
      <c r="NC572" s="74"/>
      <c r="ND572" s="74"/>
      <c r="NE572" s="74"/>
      <c r="NF572" s="74"/>
      <c r="NG572" s="74"/>
      <c r="NH572" s="74"/>
      <c r="NI572" s="74"/>
      <c r="NJ572" s="74"/>
      <c r="NK572" s="74"/>
      <c r="NL572" s="74"/>
      <c r="NM572" s="74"/>
      <c r="NN572" s="74"/>
      <c r="NO572" s="74"/>
      <c r="NP572" s="74"/>
      <c r="NQ572" s="74"/>
      <c r="NR572" s="74"/>
      <c r="NS572" s="74"/>
      <c r="NT572" s="74"/>
      <c r="NU572" s="74"/>
      <c r="NV572" s="74"/>
      <c r="NW572" s="74"/>
      <c r="NX572" s="74"/>
      <c r="NY572" s="74"/>
      <c r="NZ572" s="74"/>
      <c r="OA572" s="74"/>
      <c r="OB572" s="74"/>
      <c r="OC572" s="74"/>
      <c r="OD572" s="74"/>
      <c r="OE572" s="74"/>
      <c r="OF572" s="74"/>
      <c r="OG572" s="74"/>
      <c r="OH572" s="74"/>
      <c r="OI572" s="74"/>
      <c r="OJ572" s="74"/>
      <c r="OK572" s="74"/>
      <c r="OL572" s="74"/>
      <c r="OM572" s="74"/>
      <c r="ON572" s="74"/>
      <c r="OO572" s="74"/>
      <c r="OP572" s="74"/>
      <c r="OQ572" s="74"/>
      <c r="OR572" s="74"/>
      <c r="OS572" s="74"/>
      <c r="OT572" s="74"/>
      <c r="OU572" s="74"/>
      <c r="OV572" s="74"/>
      <c r="OW572" s="74"/>
      <c r="OX572" s="74"/>
      <c r="OY572" s="74"/>
      <c r="OZ572" s="74"/>
      <c r="PA572" s="74"/>
      <c r="PB572" s="74"/>
      <c r="PC572" s="74"/>
      <c r="PD572" s="74"/>
      <c r="PE572" s="74"/>
      <c r="PF572" s="74"/>
      <c r="PG572" s="74"/>
      <c r="PH572" s="74"/>
      <c r="PI572" s="74"/>
      <c r="PJ572" s="74"/>
      <c r="PK572" s="74"/>
      <c r="PL572" s="74"/>
      <c r="PM572" s="74"/>
      <c r="PN572" s="74"/>
      <c r="PO572" s="74"/>
      <c r="PP572" s="74"/>
      <c r="PQ572" s="74"/>
      <c r="PR572" s="74"/>
      <c r="PS572" s="74"/>
      <c r="PT572" s="74"/>
      <c r="PU572" s="74"/>
      <c r="PV572" s="74"/>
      <c r="PW572" s="74"/>
      <c r="PX572" s="74"/>
      <c r="PY572" s="74"/>
      <c r="PZ572" s="74"/>
      <c r="QA572" s="74"/>
      <c r="QB572" s="74"/>
      <c r="QC572" s="74"/>
      <c r="QD572" s="74"/>
      <c r="QE572" s="74"/>
      <c r="QF572" s="74"/>
      <c r="QG572" s="74"/>
      <c r="QH572" s="74"/>
      <c r="QI572" s="74"/>
      <c r="QJ572" s="74"/>
      <c r="QK572" s="74"/>
      <c r="QL572" s="74"/>
      <c r="QM572" s="74"/>
      <c r="QN572" s="74"/>
      <c r="QO572" s="74"/>
      <c r="QP572" s="74"/>
      <c r="QQ572" s="74"/>
      <c r="QR572" s="74"/>
      <c r="QS572" s="74"/>
      <c r="QT572" s="74"/>
      <c r="QU572" s="74"/>
      <c r="QV572" s="74"/>
      <c r="QW572" s="74"/>
      <c r="QX572" s="74"/>
      <c r="QY572" s="74"/>
      <c r="QZ572" s="74"/>
      <c r="RA572" s="74"/>
      <c r="RB572" s="74"/>
      <c r="RC572" s="74"/>
      <c r="RD572" s="74"/>
      <c r="RE572" s="74"/>
      <c r="RF572" s="74"/>
      <c r="RG572" s="74"/>
      <c r="RH572" s="74"/>
      <c r="RI572" s="74"/>
      <c r="RJ572" s="74"/>
      <c r="RK572" s="74"/>
      <c r="RL572" s="74"/>
      <c r="RM572" s="74"/>
      <c r="RN572" s="74"/>
      <c r="RO572" s="74"/>
      <c r="RP572" s="74"/>
      <c r="RQ572" s="74"/>
      <c r="RR572" s="74"/>
      <c r="RS572" s="74"/>
      <c r="RT572" s="74"/>
      <c r="RU572" s="74"/>
      <c r="RV572" s="74"/>
      <c r="RW572" s="74"/>
      <c r="RX572" s="74"/>
      <c r="RY572" s="74"/>
      <c r="RZ572" s="74"/>
      <c r="SA572" s="74"/>
      <c r="SB572" s="74"/>
      <c r="SC572" s="74"/>
      <c r="SD572" s="74"/>
      <c r="SE572" s="74"/>
      <c r="SF572" s="74"/>
      <c r="SG572" s="74"/>
      <c r="SH572" s="74"/>
      <c r="SI572" s="74"/>
      <c r="SJ572" s="74"/>
      <c r="SK572" s="74"/>
      <c r="SL572" s="74"/>
      <c r="SM572" s="74"/>
      <c r="SN572" s="74"/>
      <c r="SO572" s="74"/>
      <c r="SP572" s="74"/>
      <c r="SQ572" s="74"/>
      <c r="SR572" s="74"/>
      <c r="SS572" s="74"/>
      <c r="ST572" s="74"/>
      <c r="SU572" s="74"/>
      <c r="SV572" s="74"/>
      <c r="SW572" s="74"/>
      <c r="SX572" s="74"/>
      <c r="SY572" s="74"/>
      <c r="SZ572" s="74"/>
      <c r="TA572" s="74"/>
      <c r="TB572" s="74"/>
      <c r="TC572" s="74"/>
      <c r="TD572" s="74"/>
      <c r="TE572" s="74"/>
      <c r="TF572" s="74"/>
      <c r="TG572" s="74"/>
      <c r="TH572" s="74"/>
      <c r="TI572" s="74"/>
      <c r="TJ572" s="74"/>
      <c r="TK572" s="74"/>
      <c r="TL572" s="74"/>
      <c r="TM572" s="74"/>
      <c r="TN572" s="74"/>
      <c r="TO572" s="74"/>
      <c r="TP572" s="74"/>
      <c r="TQ572" s="74"/>
      <c r="TR572" s="74"/>
      <c r="TS572" s="74"/>
      <c r="TT572" s="74"/>
      <c r="TU572" s="74"/>
      <c r="TV572" s="74"/>
      <c r="TW572" s="74"/>
      <c r="TX572" s="74"/>
      <c r="TY572" s="74"/>
      <c r="TZ572" s="74"/>
      <c r="UA572" s="74"/>
      <c r="UB572" s="74"/>
      <c r="UC572" s="74"/>
      <c r="UD572" s="74"/>
      <c r="UE572" s="74"/>
      <c r="UF572" s="74"/>
      <c r="UG572" s="74"/>
      <c r="UH572" s="74"/>
      <c r="UI572" s="74"/>
      <c r="UJ572" s="74"/>
      <c r="UK572" s="74"/>
      <c r="UL572" s="74"/>
      <c r="UM572" s="74"/>
      <c r="UN572" s="74"/>
      <c r="UO572" s="74"/>
      <c r="UP572" s="74"/>
      <c r="UQ572" s="74"/>
      <c r="UR572" s="74"/>
      <c r="US572" s="74"/>
      <c r="UT572" s="74"/>
      <c r="UU572" s="74"/>
      <c r="UV572" s="74"/>
      <c r="UW572" s="74"/>
      <c r="UX572" s="74"/>
      <c r="UY572" s="74"/>
      <c r="UZ572" s="74"/>
      <c r="VA572" s="74"/>
      <c r="VB572" s="74"/>
      <c r="VC572" s="74"/>
      <c r="VD572" s="74"/>
      <c r="VE572" s="74"/>
      <c r="VF572" s="74"/>
      <c r="VG572" s="74"/>
      <c r="VH572" s="74"/>
      <c r="VI572" s="74"/>
      <c r="VJ572" s="74"/>
      <c r="VK572" s="74"/>
      <c r="VL572" s="74"/>
      <c r="VM572" s="74"/>
      <c r="VN572" s="74"/>
      <c r="VO572" s="74"/>
      <c r="VP572" s="74"/>
      <c r="VQ572" s="74"/>
      <c r="VR572" s="74"/>
      <c r="VS572" s="74"/>
      <c r="VT572" s="74"/>
      <c r="VU572" s="74"/>
      <c r="VV572" s="74"/>
      <c r="VW572" s="74"/>
      <c r="VX572" s="74"/>
      <c r="VY572" s="74"/>
      <c r="VZ572" s="74"/>
      <c r="WA572" s="74"/>
      <c r="WB572" s="74"/>
      <c r="WC572" s="74"/>
      <c r="WD572" s="74"/>
      <c r="WE572" s="74"/>
      <c r="WF572" s="74"/>
      <c r="WG572" s="74"/>
      <c r="WH572" s="74"/>
      <c r="WI572" s="74"/>
      <c r="WJ572" s="74"/>
      <c r="WK572" s="74"/>
      <c r="WL572" s="74"/>
      <c r="WM572" s="74"/>
      <c r="WN572" s="74"/>
      <c r="WO572" s="74"/>
      <c r="WP572" s="74"/>
      <c r="WQ572" s="74"/>
      <c r="WR572" s="74"/>
      <c r="WS572" s="74"/>
      <c r="WT572" s="74"/>
      <c r="WU572" s="74"/>
      <c r="WV572" s="74"/>
      <c r="WW572" s="74"/>
      <c r="WX572" s="74"/>
      <c r="WY572" s="74"/>
      <c r="WZ572" s="74"/>
      <c r="XA572" s="74"/>
      <c r="XB572" s="74"/>
      <c r="XC572" s="74"/>
      <c r="XD572" s="74"/>
      <c r="XE572" s="74"/>
      <c r="XF572" s="74"/>
      <c r="XG572" s="74"/>
      <c r="XH572" s="74"/>
      <c r="XI572" s="74"/>
      <c r="XJ572" s="74"/>
      <c r="XK572" s="74"/>
      <c r="XL572" s="74"/>
      <c r="XM572" s="74"/>
      <c r="XN572" s="74"/>
      <c r="XO572" s="74"/>
      <c r="XP572" s="74"/>
      <c r="XQ572" s="74"/>
      <c r="XR572" s="74"/>
      <c r="XS572" s="74"/>
      <c r="XT572" s="74"/>
      <c r="XU572" s="74"/>
      <c r="XV572" s="74"/>
      <c r="XW572" s="74"/>
      <c r="XX572" s="74"/>
      <c r="XY572" s="74"/>
      <c r="XZ572" s="74"/>
      <c r="YA572" s="74"/>
      <c r="YB572" s="74"/>
      <c r="YC572" s="74"/>
      <c r="YD572" s="74"/>
      <c r="YE572" s="74"/>
      <c r="YF572" s="74"/>
      <c r="YG572" s="74"/>
      <c r="YH572" s="74"/>
      <c r="YI572" s="74"/>
      <c r="YJ572" s="74"/>
      <c r="YK572" s="74"/>
      <c r="YL572" s="74"/>
      <c r="YM572" s="74"/>
      <c r="YN572" s="74"/>
      <c r="YO572" s="74"/>
      <c r="YP572" s="74"/>
      <c r="YQ572" s="74"/>
      <c r="YR572" s="74"/>
      <c r="YS572" s="74"/>
      <c r="YT572" s="74"/>
      <c r="YU572" s="74"/>
      <c r="YV572" s="74"/>
      <c r="YW572" s="74"/>
      <c r="YX572" s="74"/>
      <c r="YY572" s="74"/>
      <c r="YZ572" s="74"/>
      <c r="ZA572" s="74"/>
      <c r="ZB572" s="74"/>
      <c r="ZC572" s="74"/>
      <c r="ZD572" s="74"/>
      <c r="ZE572" s="74"/>
      <c r="ZF572" s="74"/>
      <c r="ZG572" s="74"/>
      <c r="ZH572" s="74"/>
      <c r="ZI572" s="74"/>
      <c r="ZJ572" s="74"/>
      <c r="ZK572" s="74"/>
      <c r="ZL572" s="74"/>
      <c r="ZM572" s="74"/>
      <c r="ZN572" s="74"/>
      <c r="ZO572" s="74"/>
      <c r="ZP572" s="74"/>
      <c r="ZQ572" s="74"/>
      <c r="ZR572" s="74"/>
      <c r="ZS572" s="74"/>
      <c r="ZT572" s="74"/>
      <c r="ZU572" s="74"/>
      <c r="ZV572" s="74"/>
      <c r="ZW572" s="74"/>
      <c r="ZX572" s="74"/>
      <c r="ZY572" s="74"/>
      <c r="ZZ572" s="74"/>
      <c r="AAA572" s="74"/>
      <c r="AAB572" s="74"/>
      <c r="AAC572" s="74"/>
      <c r="AAD572" s="74"/>
      <c r="AAE572" s="74"/>
      <c r="AAF572" s="74"/>
      <c r="AAG572" s="74"/>
      <c r="AAH572" s="74"/>
      <c r="AAI572" s="74"/>
      <c r="AAJ572" s="74"/>
      <c r="AAK572" s="74"/>
      <c r="AAL572" s="74"/>
      <c r="AAM572" s="74"/>
      <c r="AAN572" s="74"/>
      <c r="AAO572" s="74"/>
      <c r="AAP572" s="74"/>
      <c r="AAQ572" s="74"/>
      <c r="AAR572" s="74"/>
      <c r="AAS572" s="74"/>
      <c r="AAT572" s="74"/>
      <c r="AAU572" s="74"/>
      <c r="AAV572" s="74"/>
      <c r="AAW572" s="74"/>
      <c r="AAX572" s="74"/>
      <c r="AAY572" s="74"/>
      <c r="AAZ572" s="74"/>
      <c r="ABA572" s="74"/>
      <c r="ABB572" s="74"/>
      <c r="ABC572" s="74"/>
      <c r="ABD572" s="74"/>
      <c r="ABE572" s="74"/>
      <c r="ABF572" s="74"/>
      <c r="ABG572" s="74"/>
      <c r="ABH572" s="74"/>
      <c r="ABI572" s="74"/>
      <c r="ABJ572" s="74"/>
      <c r="ABK572" s="74"/>
      <c r="ABL572" s="74"/>
      <c r="ABM572" s="74"/>
      <c r="ABN572" s="74"/>
      <c r="ABO572" s="74"/>
      <c r="ABP572" s="74"/>
      <c r="ABQ572" s="74"/>
      <c r="ABR572" s="74"/>
      <c r="ABS572" s="74"/>
      <c r="ABT572" s="74"/>
      <c r="ABU572" s="74"/>
      <c r="ABV572" s="74"/>
      <c r="ABW572" s="74"/>
      <c r="ABX572" s="74"/>
      <c r="ABY572" s="74"/>
      <c r="ABZ572" s="74"/>
      <c r="ACA572" s="74"/>
      <c r="ACB572" s="74"/>
      <c r="ACC572" s="74"/>
      <c r="ACD572" s="74"/>
      <c r="ACE572" s="74"/>
      <c r="ACF572" s="74"/>
      <c r="ACG572" s="74"/>
      <c r="ACH572" s="74"/>
      <c r="ACI572" s="74"/>
      <c r="ACJ572" s="74"/>
      <c r="ACK572" s="74"/>
      <c r="ACL572" s="74"/>
      <c r="ACM572" s="74"/>
      <c r="ACN572" s="74"/>
      <c r="ACO572" s="74"/>
      <c r="ACP572" s="74"/>
      <c r="ACQ572" s="74"/>
      <c r="ACR572" s="74"/>
      <c r="ACS572" s="74"/>
      <c r="ACT572" s="74"/>
      <c r="ACU572" s="74"/>
      <c r="ACV572" s="74"/>
      <c r="ACW572" s="74"/>
      <c r="ACX572" s="74"/>
      <c r="ACY572" s="74"/>
      <c r="ACZ572" s="74"/>
      <c r="ADA572" s="74"/>
      <c r="ADB572" s="74"/>
      <c r="ADC572" s="74"/>
      <c r="ADD572" s="74"/>
      <c r="ADE572" s="74"/>
      <c r="ADF572" s="74"/>
      <c r="ADG572" s="74"/>
      <c r="ADH572" s="74"/>
      <c r="ADI572" s="74"/>
      <c r="ADJ572" s="74"/>
      <c r="ADK572" s="74"/>
      <c r="ADL572" s="74"/>
      <c r="ADM572" s="74"/>
      <c r="ADN572" s="74"/>
      <c r="ADO572" s="74"/>
      <c r="ADP572" s="74"/>
      <c r="ADQ572" s="74"/>
      <c r="ADR572" s="74"/>
      <c r="ADS572" s="74"/>
      <c r="ADT572" s="74"/>
      <c r="ADU572" s="74"/>
      <c r="ADV572" s="74"/>
      <c r="ADW572" s="74"/>
      <c r="ADX572" s="74"/>
      <c r="ADY572" s="74"/>
      <c r="ADZ572" s="74"/>
      <c r="AEA572" s="74"/>
      <c r="AEB572" s="74"/>
      <c r="AEC572" s="74"/>
      <c r="AED572" s="74"/>
      <c r="AEE572" s="74"/>
      <c r="AEF572" s="74"/>
      <c r="AEG572" s="74"/>
      <c r="AEH572" s="74"/>
      <c r="AEI572" s="74"/>
      <c r="AEJ572" s="74"/>
      <c r="AEK572" s="74"/>
      <c r="AEL572" s="74"/>
      <c r="AEM572" s="74"/>
      <c r="AEN572" s="74"/>
      <c r="AEO572" s="74"/>
      <c r="AEP572" s="74"/>
      <c r="AEQ572" s="74"/>
      <c r="AER572" s="74"/>
      <c r="AES572" s="74"/>
      <c r="AET572" s="74"/>
      <c r="AEU572" s="74"/>
      <c r="AEV572" s="74"/>
      <c r="AEW572" s="74"/>
      <c r="AEX572" s="74"/>
      <c r="AEY572" s="74"/>
      <c r="AEZ572" s="74"/>
      <c r="AFA572" s="74"/>
      <c r="AFB572" s="74"/>
      <c r="AFC572" s="74"/>
      <c r="AFD572" s="74"/>
      <c r="AFE572" s="74"/>
      <c r="AFF572" s="74"/>
      <c r="AFG572" s="74"/>
      <c r="AFH572" s="74"/>
      <c r="AFI572" s="74"/>
      <c r="AFJ572" s="74"/>
      <c r="AFK572" s="74"/>
      <c r="AFL572" s="74"/>
      <c r="AFM572" s="74"/>
      <c r="AFN572" s="74"/>
      <c r="AFO572" s="74"/>
      <c r="AFP572" s="74"/>
      <c r="AFQ572" s="74"/>
      <c r="AFR572" s="74"/>
      <c r="AFS572" s="74"/>
      <c r="AFT572" s="74"/>
      <c r="AFU572" s="74"/>
      <c r="AFV572" s="74"/>
      <c r="AFW572" s="74"/>
      <c r="AFX572" s="74"/>
      <c r="AFY572" s="74"/>
      <c r="AFZ572" s="74"/>
      <c r="AGA572" s="74"/>
      <c r="AGB572" s="74"/>
      <c r="AGC572" s="74"/>
      <c r="AGD572" s="74"/>
      <c r="AGE572" s="74"/>
      <c r="AGF572" s="74"/>
      <c r="AGG572" s="74"/>
      <c r="AGH572" s="74"/>
      <c r="AGI572" s="74"/>
      <c r="AGJ572" s="74"/>
      <c r="AGK572" s="74"/>
      <c r="AGL572" s="74"/>
      <c r="AGM572" s="74"/>
      <c r="AGN572" s="74"/>
      <c r="AGO572" s="74"/>
      <c r="AGP572" s="74"/>
      <c r="AGQ572" s="74"/>
      <c r="AGR572" s="74"/>
      <c r="AGS572" s="74"/>
      <c r="AGT572" s="74"/>
      <c r="AGU572" s="74"/>
      <c r="AGV572" s="74"/>
      <c r="AGW572" s="74"/>
      <c r="AGX572" s="74"/>
      <c r="AGY572" s="74"/>
      <c r="AGZ572" s="74"/>
      <c r="AHA572" s="74"/>
      <c r="AHB572" s="74"/>
      <c r="AHC572" s="74"/>
      <c r="AHD572" s="74"/>
      <c r="AHE572" s="74"/>
      <c r="AHF572" s="74"/>
      <c r="AHG572" s="74"/>
      <c r="AHH572" s="74"/>
      <c r="AHI572" s="74"/>
      <c r="AHJ572" s="74"/>
      <c r="AHK572" s="74"/>
      <c r="AHL572" s="74"/>
      <c r="AHM572" s="74"/>
      <c r="AHN572" s="74"/>
      <c r="AHO572" s="74"/>
      <c r="AHP572" s="74"/>
      <c r="AHQ572" s="74"/>
      <c r="AHR572" s="74"/>
      <c r="AHS572" s="74"/>
      <c r="AHT572" s="74"/>
      <c r="AHU572" s="74"/>
      <c r="AHV572" s="74"/>
      <c r="AHW572" s="74"/>
      <c r="AHX572" s="74"/>
      <c r="AHY572" s="74"/>
      <c r="AHZ572" s="74"/>
      <c r="AIA572" s="74"/>
      <c r="AIB572" s="74"/>
      <c r="AIC572" s="74"/>
      <c r="AID572" s="74"/>
      <c r="AIE572" s="74"/>
      <c r="AIF572" s="74"/>
      <c r="AIG572" s="74"/>
      <c r="AIH572" s="74"/>
      <c r="AII572" s="74"/>
      <c r="AIJ572" s="74"/>
      <c r="AIK572" s="74"/>
      <c r="AIL572" s="74"/>
      <c r="AIM572" s="74"/>
      <c r="AIN572" s="74"/>
      <c r="AIO572" s="74"/>
      <c r="AIP572" s="74"/>
      <c r="AIQ572" s="74"/>
      <c r="AIR572" s="74"/>
      <c r="AIS572" s="74"/>
      <c r="AIT572" s="74"/>
      <c r="AIU572" s="74"/>
      <c r="AIV572" s="74"/>
      <c r="AIW572" s="74"/>
      <c r="AIX572" s="74"/>
      <c r="AIY572" s="74"/>
      <c r="AIZ572" s="74"/>
      <c r="AJA572" s="74"/>
      <c r="AJB572" s="74"/>
      <c r="AJC572" s="74"/>
      <c r="AJD572" s="74"/>
      <c r="AJE572" s="74"/>
      <c r="AJF572" s="74"/>
      <c r="AJG572" s="74"/>
      <c r="AJH572" s="74"/>
      <c r="AJI572" s="74"/>
      <c r="AJJ572" s="74"/>
      <c r="AJK572" s="74"/>
      <c r="AJL572" s="74"/>
      <c r="AJM572" s="74"/>
      <c r="AJN572" s="74"/>
      <c r="AJO572" s="74"/>
      <c r="AJP572" s="74"/>
      <c r="AJQ572" s="74"/>
      <c r="AJR572" s="74"/>
      <c r="AJS572" s="74"/>
      <c r="AJT572" s="74"/>
      <c r="AJU572" s="74"/>
      <c r="AJV572" s="74"/>
      <c r="AJW572" s="74"/>
      <c r="AJX572" s="74"/>
      <c r="AJY572" s="74"/>
      <c r="AJZ572" s="74"/>
      <c r="AKA572" s="74"/>
      <c r="AKB572" s="74"/>
      <c r="AKC572" s="74"/>
      <c r="AKD572" s="74"/>
      <c r="AKE572" s="74"/>
      <c r="AKF572" s="74"/>
      <c r="AKG572" s="74"/>
      <c r="AKH572" s="74"/>
      <c r="AKI572" s="74"/>
      <c r="AKJ572" s="74"/>
      <c r="AKK572" s="74"/>
      <c r="AKL572" s="74"/>
      <c r="AKM572" s="74"/>
      <c r="AKN572" s="74"/>
      <c r="AKO572" s="74"/>
      <c r="AKP572" s="74"/>
      <c r="AKQ572" s="74"/>
      <c r="AKR572" s="74"/>
      <c r="AKS572" s="74"/>
      <c r="AKT572" s="74"/>
      <c r="AKU572" s="74"/>
      <c r="AKV572" s="74"/>
      <c r="AKW572" s="74"/>
      <c r="AKX572" s="74"/>
      <c r="AKY572" s="74"/>
      <c r="AKZ572" s="74"/>
      <c r="ALA572" s="74"/>
      <c r="ALB572" s="74"/>
      <c r="ALC572" s="74"/>
      <c r="ALD572" s="74"/>
      <c r="ALE572" s="74"/>
      <c r="ALF572" s="74"/>
      <c r="ALG572" s="74"/>
      <c r="ALH572" s="74"/>
      <c r="ALI572" s="74"/>
      <c r="ALJ572" s="74"/>
      <c r="ALK572" s="74"/>
      <c r="ALL572" s="74"/>
      <c r="ALM572" s="74"/>
      <c r="ALN572" s="74"/>
      <c r="ALO572" s="74"/>
      <c r="ALP572" s="74"/>
      <c r="ALQ572" s="74"/>
      <c r="ALR572" s="74"/>
      <c r="ALS572" s="74"/>
      <c r="ALT572" s="74"/>
      <c r="ALU572" s="74"/>
      <c r="ALV572" s="74"/>
      <c r="ALW572" s="74"/>
      <c r="ALX572" s="74"/>
      <c r="ALY572" s="74"/>
      <c r="ALZ572" s="74"/>
      <c r="AMA572" s="74"/>
      <c r="AMB572" s="74"/>
      <c r="AMC572" s="74"/>
      <c r="AMD572" s="74"/>
      <c r="AME572" s="74"/>
      <c r="AMF572" s="74"/>
      <c r="AMG572" s="74"/>
      <c r="AMH572" s="74"/>
      <c r="AMI572" s="74"/>
      <c r="AMJ572" s="74"/>
      <c r="AMK572" s="74"/>
    </row>
    <row r="573" spans="1:1025" customFormat="1" x14ac:dyDescent="0.25">
      <c r="A573" s="40" t="s">
        <v>145</v>
      </c>
      <c r="B573" s="40" t="s">
        <v>25</v>
      </c>
      <c r="C573" s="40" t="s">
        <v>146</v>
      </c>
      <c r="D573" s="40" t="s">
        <v>147</v>
      </c>
      <c r="E573" s="40" t="s">
        <v>147</v>
      </c>
      <c r="F573" s="40" t="s">
        <v>148</v>
      </c>
      <c r="G573" s="48" t="s">
        <v>337</v>
      </c>
      <c r="H573" s="40" t="s">
        <v>149</v>
      </c>
      <c r="I573" s="40" t="s">
        <v>150</v>
      </c>
      <c r="J573" s="40">
        <v>775069275</v>
      </c>
      <c r="K573" s="40" t="s">
        <v>151</v>
      </c>
      <c r="L573" s="40" t="s">
        <v>152</v>
      </c>
      <c r="M573" s="40" t="s">
        <v>153</v>
      </c>
      <c r="N573" s="40"/>
      <c r="O573" s="40" t="s">
        <v>28</v>
      </c>
      <c r="P573" s="43" t="s">
        <v>72</v>
      </c>
      <c r="Q573" s="43" t="s">
        <v>158</v>
      </c>
      <c r="R573" s="40"/>
      <c r="S573" s="40"/>
      <c r="T573" s="44"/>
      <c r="U573" s="45"/>
      <c r="V573" s="45"/>
      <c r="W573" s="45"/>
      <c r="X573" s="45">
        <v>81000</v>
      </c>
      <c r="Y573" s="40"/>
      <c r="Z573" s="6"/>
      <c r="AA573" s="6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  <c r="DR573" s="74"/>
      <c r="DS573" s="74"/>
      <c r="DT573" s="74"/>
      <c r="DU573" s="74"/>
      <c r="DV573" s="74"/>
      <c r="DW573" s="74"/>
      <c r="DX573" s="74"/>
      <c r="DY573" s="74"/>
      <c r="DZ573" s="74"/>
      <c r="EA573" s="74"/>
      <c r="EB573" s="74"/>
      <c r="EC573" s="74"/>
      <c r="ED573" s="74"/>
      <c r="EE573" s="74"/>
      <c r="EF573" s="74"/>
      <c r="EG573" s="74"/>
      <c r="EH573" s="74"/>
      <c r="EI573" s="74"/>
      <c r="EJ573" s="74"/>
      <c r="EK573" s="74"/>
      <c r="EL573" s="74"/>
      <c r="EM573" s="74"/>
      <c r="EN573" s="74"/>
      <c r="EO573" s="74"/>
      <c r="EP573" s="74"/>
      <c r="EQ573" s="74"/>
      <c r="ER573" s="74"/>
      <c r="ES573" s="74"/>
      <c r="ET573" s="74"/>
      <c r="EU573" s="74"/>
      <c r="EV573" s="74"/>
      <c r="EW573" s="74"/>
      <c r="EX573" s="74"/>
      <c r="EY573" s="74"/>
      <c r="EZ573" s="74"/>
      <c r="FA573" s="74"/>
      <c r="FB573" s="74"/>
      <c r="FC573" s="74"/>
      <c r="FD573" s="74"/>
      <c r="FE573" s="74"/>
      <c r="FF573" s="74"/>
      <c r="FG573" s="74"/>
      <c r="FH573" s="74"/>
      <c r="FI573" s="74"/>
      <c r="FJ573" s="74"/>
      <c r="FK573" s="74"/>
      <c r="FL573" s="74"/>
      <c r="FM573" s="74"/>
      <c r="FN573" s="74"/>
      <c r="FO573" s="74"/>
      <c r="FP573" s="74"/>
      <c r="FQ573" s="74"/>
      <c r="FR573" s="74"/>
      <c r="FS573" s="74"/>
      <c r="FT573" s="74"/>
      <c r="FU573" s="74"/>
      <c r="FV573" s="74"/>
      <c r="FW573" s="74"/>
      <c r="FX573" s="74"/>
      <c r="FY573" s="74"/>
      <c r="FZ573" s="74"/>
      <c r="GA573" s="74"/>
      <c r="GB573" s="74"/>
      <c r="GC573" s="74"/>
      <c r="GD573" s="74"/>
      <c r="GE573" s="74"/>
      <c r="GF573" s="74"/>
      <c r="GG573" s="74"/>
      <c r="GH573" s="74"/>
      <c r="GI573" s="74"/>
      <c r="GJ573" s="74"/>
      <c r="GK573" s="74"/>
      <c r="GL573" s="74"/>
      <c r="GM573" s="74"/>
      <c r="GN573" s="74"/>
      <c r="GO573" s="74"/>
      <c r="GP573" s="74"/>
      <c r="GQ573" s="74"/>
      <c r="GR573" s="74"/>
      <c r="GS573" s="74"/>
      <c r="GT573" s="74"/>
      <c r="GU573" s="74"/>
      <c r="GV573" s="74"/>
      <c r="GW573" s="74"/>
      <c r="GX573" s="74"/>
      <c r="GY573" s="74"/>
      <c r="GZ573" s="74"/>
      <c r="HA573" s="74"/>
      <c r="HB573" s="74"/>
      <c r="HC573" s="74"/>
      <c r="HD573" s="74"/>
      <c r="HE573" s="74"/>
      <c r="HF573" s="74"/>
      <c r="HG573" s="74"/>
      <c r="HH573" s="74"/>
      <c r="HI573" s="74"/>
      <c r="HJ573" s="74"/>
      <c r="HK573" s="74"/>
      <c r="HL573" s="74"/>
      <c r="HM573" s="74"/>
      <c r="HN573" s="74"/>
      <c r="HO573" s="74"/>
      <c r="HP573" s="74"/>
      <c r="HQ573" s="74"/>
      <c r="HR573" s="74"/>
      <c r="HS573" s="74"/>
      <c r="HT573" s="74"/>
      <c r="HU573" s="74"/>
      <c r="HV573" s="74"/>
      <c r="HW573" s="74"/>
      <c r="HX573" s="74"/>
      <c r="HY573" s="74"/>
      <c r="HZ573" s="74"/>
      <c r="IA573" s="74"/>
      <c r="IB573" s="74"/>
      <c r="IC573" s="74"/>
      <c r="ID573" s="74"/>
      <c r="IE573" s="74"/>
      <c r="IF573" s="74"/>
      <c r="IG573" s="74"/>
      <c r="IH573" s="74"/>
      <c r="II573" s="74"/>
      <c r="IJ573" s="74"/>
      <c r="IK573" s="74"/>
      <c r="IL573" s="74"/>
      <c r="IM573" s="74"/>
      <c r="IN573" s="74"/>
      <c r="IO573" s="74"/>
      <c r="IP573" s="74"/>
      <c r="IQ573" s="74"/>
      <c r="IR573" s="74"/>
      <c r="IS573" s="74"/>
      <c r="IT573" s="74"/>
      <c r="IU573" s="74"/>
      <c r="IV573" s="74"/>
      <c r="IW573" s="74"/>
      <c r="IX573" s="74"/>
      <c r="IY573" s="74"/>
      <c r="IZ573" s="74"/>
      <c r="JA573" s="74"/>
      <c r="JB573" s="74"/>
      <c r="JC573" s="74"/>
      <c r="JD573" s="74"/>
      <c r="JE573" s="74"/>
      <c r="JF573" s="74"/>
      <c r="JG573" s="74"/>
      <c r="JH573" s="74"/>
      <c r="JI573" s="74"/>
      <c r="JJ573" s="74"/>
      <c r="JK573" s="74"/>
      <c r="JL573" s="74"/>
      <c r="JM573" s="74"/>
      <c r="JN573" s="74"/>
      <c r="JO573" s="74"/>
      <c r="JP573" s="74"/>
      <c r="JQ573" s="74"/>
      <c r="JR573" s="74"/>
      <c r="JS573" s="74"/>
      <c r="JT573" s="74"/>
      <c r="JU573" s="74"/>
      <c r="JV573" s="74"/>
      <c r="JW573" s="74"/>
      <c r="JX573" s="74"/>
      <c r="JY573" s="74"/>
      <c r="JZ573" s="74"/>
      <c r="KA573" s="74"/>
      <c r="KB573" s="74"/>
      <c r="KC573" s="74"/>
      <c r="KD573" s="74"/>
      <c r="KE573" s="74"/>
      <c r="KF573" s="74"/>
      <c r="KG573" s="74"/>
      <c r="KH573" s="74"/>
      <c r="KI573" s="74"/>
      <c r="KJ573" s="74"/>
      <c r="KK573" s="74"/>
      <c r="KL573" s="74"/>
      <c r="KM573" s="74"/>
      <c r="KN573" s="74"/>
      <c r="KO573" s="74"/>
      <c r="KP573" s="74"/>
      <c r="KQ573" s="74"/>
      <c r="KR573" s="74"/>
      <c r="KS573" s="74"/>
      <c r="KT573" s="74"/>
      <c r="KU573" s="74"/>
      <c r="KV573" s="74"/>
      <c r="KW573" s="74"/>
      <c r="KX573" s="74"/>
      <c r="KY573" s="74"/>
      <c r="KZ573" s="74"/>
      <c r="LA573" s="74"/>
      <c r="LB573" s="74"/>
      <c r="LC573" s="74"/>
      <c r="LD573" s="74"/>
      <c r="LE573" s="74"/>
      <c r="LF573" s="74"/>
      <c r="LG573" s="74"/>
      <c r="LH573" s="74"/>
      <c r="LI573" s="74"/>
      <c r="LJ573" s="74"/>
      <c r="LK573" s="74"/>
      <c r="LL573" s="74"/>
      <c r="LM573" s="74"/>
      <c r="LN573" s="74"/>
      <c r="LO573" s="74"/>
      <c r="LP573" s="74"/>
      <c r="LQ573" s="74"/>
      <c r="LR573" s="74"/>
      <c r="LS573" s="74"/>
      <c r="LT573" s="74"/>
      <c r="LU573" s="74"/>
      <c r="LV573" s="74"/>
      <c r="LW573" s="74"/>
      <c r="LX573" s="74"/>
      <c r="LY573" s="74"/>
      <c r="LZ573" s="74"/>
      <c r="MA573" s="74"/>
      <c r="MB573" s="74"/>
      <c r="MC573" s="74"/>
      <c r="MD573" s="74"/>
      <c r="ME573" s="74"/>
      <c r="MF573" s="74"/>
      <c r="MG573" s="74"/>
      <c r="MH573" s="74"/>
      <c r="MI573" s="74"/>
      <c r="MJ573" s="74"/>
      <c r="MK573" s="74"/>
      <c r="ML573" s="74"/>
      <c r="MM573" s="74"/>
      <c r="MN573" s="74"/>
      <c r="MO573" s="74"/>
      <c r="MP573" s="74"/>
      <c r="MQ573" s="74"/>
      <c r="MR573" s="74"/>
      <c r="MS573" s="74"/>
      <c r="MT573" s="74"/>
      <c r="MU573" s="74"/>
      <c r="MV573" s="74"/>
      <c r="MW573" s="74"/>
      <c r="MX573" s="74"/>
      <c r="MY573" s="74"/>
      <c r="MZ573" s="74"/>
      <c r="NA573" s="74"/>
      <c r="NB573" s="74"/>
      <c r="NC573" s="74"/>
      <c r="ND573" s="74"/>
      <c r="NE573" s="74"/>
      <c r="NF573" s="74"/>
      <c r="NG573" s="74"/>
      <c r="NH573" s="74"/>
      <c r="NI573" s="74"/>
      <c r="NJ573" s="74"/>
      <c r="NK573" s="74"/>
      <c r="NL573" s="74"/>
      <c r="NM573" s="74"/>
      <c r="NN573" s="74"/>
      <c r="NO573" s="74"/>
      <c r="NP573" s="74"/>
      <c r="NQ573" s="74"/>
      <c r="NR573" s="74"/>
      <c r="NS573" s="74"/>
      <c r="NT573" s="74"/>
      <c r="NU573" s="74"/>
      <c r="NV573" s="74"/>
      <c r="NW573" s="74"/>
      <c r="NX573" s="74"/>
      <c r="NY573" s="74"/>
      <c r="NZ573" s="74"/>
      <c r="OA573" s="74"/>
      <c r="OB573" s="74"/>
      <c r="OC573" s="74"/>
      <c r="OD573" s="74"/>
      <c r="OE573" s="74"/>
      <c r="OF573" s="74"/>
      <c r="OG573" s="74"/>
      <c r="OH573" s="74"/>
      <c r="OI573" s="74"/>
      <c r="OJ573" s="74"/>
      <c r="OK573" s="74"/>
      <c r="OL573" s="74"/>
      <c r="OM573" s="74"/>
      <c r="ON573" s="74"/>
      <c r="OO573" s="74"/>
      <c r="OP573" s="74"/>
      <c r="OQ573" s="74"/>
      <c r="OR573" s="74"/>
      <c r="OS573" s="74"/>
      <c r="OT573" s="74"/>
      <c r="OU573" s="74"/>
      <c r="OV573" s="74"/>
      <c r="OW573" s="74"/>
      <c r="OX573" s="74"/>
      <c r="OY573" s="74"/>
      <c r="OZ573" s="74"/>
      <c r="PA573" s="74"/>
      <c r="PB573" s="74"/>
      <c r="PC573" s="74"/>
      <c r="PD573" s="74"/>
      <c r="PE573" s="74"/>
      <c r="PF573" s="74"/>
      <c r="PG573" s="74"/>
      <c r="PH573" s="74"/>
      <c r="PI573" s="74"/>
      <c r="PJ573" s="74"/>
      <c r="PK573" s="74"/>
      <c r="PL573" s="74"/>
      <c r="PM573" s="74"/>
      <c r="PN573" s="74"/>
      <c r="PO573" s="74"/>
      <c r="PP573" s="74"/>
      <c r="PQ573" s="74"/>
      <c r="PR573" s="74"/>
      <c r="PS573" s="74"/>
      <c r="PT573" s="74"/>
      <c r="PU573" s="74"/>
      <c r="PV573" s="74"/>
      <c r="PW573" s="74"/>
      <c r="PX573" s="74"/>
      <c r="PY573" s="74"/>
      <c r="PZ573" s="74"/>
      <c r="QA573" s="74"/>
      <c r="QB573" s="74"/>
      <c r="QC573" s="74"/>
      <c r="QD573" s="74"/>
      <c r="QE573" s="74"/>
      <c r="QF573" s="74"/>
      <c r="QG573" s="74"/>
      <c r="QH573" s="74"/>
      <c r="QI573" s="74"/>
      <c r="QJ573" s="74"/>
      <c r="QK573" s="74"/>
      <c r="QL573" s="74"/>
      <c r="QM573" s="74"/>
      <c r="QN573" s="74"/>
      <c r="QO573" s="74"/>
      <c r="QP573" s="74"/>
      <c r="QQ573" s="74"/>
      <c r="QR573" s="74"/>
      <c r="QS573" s="74"/>
      <c r="QT573" s="74"/>
      <c r="QU573" s="74"/>
      <c r="QV573" s="74"/>
      <c r="QW573" s="74"/>
      <c r="QX573" s="74"/>
      <c r="QY573" s="74"/>
      <c r="QZ573" s="74"/>
      <c r="RA573" s="74"/>
      <c r="RB573" s="74"/>
      <c r="RC573" s="74"/>
      <c r="RD573" s="74"/>
      <c r="RE573" s="74"/>
      <c r="RF573" s="74"/>
      <c r="RG573" s="74"/>
      <c r="RH573" s="74"/>
      <c r="RI573" s="74"/>
      <c r="RJ573" s="74"/>
      <c r="RK573" s="74"/>
      <c r="RL573" s="74"/>
      <c r="RM573" s="74"/>
      <c r="RN573" s="74"/>
      <c r="RO573" s="74"/>
      <c r="RP573" s="74"/>
      <c r="RQ573" s="74"/>
      <c r="RR573" s="74"/>
      <c r="RS573" s="74"/>
      <c r="RT573" s="74"/>
      <c r="RU573" s="74"/>
      <c r="RV573" s="74"/>
      <c r="RW573" s="74"/>
      <c r="RX573" s="74"/>
      <c r="RY573" s="74"/>
      <c r="RZ573" s="74"/>
      <c r="SA573" s="74"/>
      <c r="SB573" s="74"/>
      <c r="SC573" s="74"/>
      <c r="SD573" s="74"/>
      <c r="SE573" s="74"/>
      <c r="SF573" s="74"/>
      <c r="SG573" s="74"/>
      <c r="SH573" s="74"/>
      <c r="SI573" s="74"/>
      <c r="SJ573" s="74"/>
      <c r="SK573" s="74"/>
      <c r="SL573" s="74"/>
      <c r="SM573" s="74"/>
      <c r="SN573" s="74"/>
      <c r="SO573" s="74"/>
      <c r="SP573" s="74"/>
      <c r="SQ573" s="74"/>
      <c r="SR573" s="74"/>
      <c r="SS573" s="74"/>
      <c r="ST573" s="74"/>
      <c r="SU573" s="74"/>
      <c r="SV573" s="74"/>
      <c r="SW573" s="74"/>
      <c r="SX573" s="74"/>
      <c r="SY573" s="74"/>
      <c r="SZ573" s="74"/>
      <c r="TA573" s="74"/>
      <c r="TB573" s="74"/>
      <c r="TC573" s="74"/>
      <c r="TD573" s="74"/>
      <c r="TE573" s="74"/>
      <c r="TF573" s="74"/>
      <c r="TG573" s="74"/>
      <c r="TH573" s="74"/>
      <c r="TI573" s="74"/>
      <c r="TJ573" s="74"/>
      <c r="TK573" s="74"/>
      <c r="TL573" s="74"/>
      <c r="TM573" s="74"/>
      <c r="TN573" s="74"/>
      <c r="TO573" s="74"/>
      <c r="TP573" s="74"/>
      <c r="TQ573" s="74"/>
      <c r="TR573" s="74"/>
      <c r="TS573" s="74"/>
      <c r="TT573" s="74"/>
      <c r="TU573" s="74"/>
      <c r="TV573" s="74"/>
      <c r="TW573" s="74"/>
      <c r="TX573" s="74"/>
      <c r="TY573" s="74"/>
      <c r="TZ573" s="74"/>
      <c r="UA573" s="74"/>
      <c r="UB573" s="74"/>
      <c r="UC573" s="74"/>
      <c r="UD573" s="74"/>
      <c r="UE573" s="74"/>
      <c r="UF573" s="74"/>
      <c r="UG573" s="74"/>
      <c r="UH573" s="74"/>
      <c r="UI573" s="74"/>
      <c r="UJ573" s="74"/>
      <c r="UK573" s="74"/>
      <c r="UL573" s="74"/>
      <c r="UM573" s="74"/>
      <c r="UN573" s="74"/>
      <c r="UO573" s="74"/>
      <c r="UP573" s="74"/>
      <c r="UQ573" s="74"/>
      <c r="UR573" s="74"/>
      <c r="US573" s="74"/>
      <c r="UT573" s="74"/>
      <c r="UU573" s="74"/>
      <c r="UV573" s="74"/>
      <c r="UW573" s="74"/>
      <c r="UX573" s="74"/>
      <c r="UY573" s="74"/>
      <c r="UZ573" s="74"/>
      <c r="VA573" s="74"/>
      <c r="VB573" s="74"/>
      <c r="VC573" s="74"/>
      <c r="VD573" s="74"/>
      <c r="VE573" s="74"/>
      <c r="VF573" s="74"/>
      <c r="VG573" s="74"/>
      <c r="VH573" s="74"/>
      <c r="VI573" s="74"/>
      <c r="VJ573" s="74"/>
      <c r="VK573" s="74"/>
      <c r="VL573" s="74"/>
      <c r="VM573" s="74"/>
      <c r="VN573" s="74"/>
      <c r="VO573" s="74"/>
      <c r="VP573" s="74"/>
      <c r="VQ573" s="74"/>
      <c r="VR573" s="74"/>
      <c r="VS573" s="74"/>
      <c r="VT573" s="74"/>
      <c r="VU573" s="74"/>
      <c r="VV573" s="74"/>
      <c r="VW573" s="74"/>
      <c r="VX573" s="74"/>
      <c r="VY573" s="74"/>
      <c r="VZ573" s="74"/>
      <c r="WA573" s="74"/>
      <c r="WB573" s="74"/>
      <c r="WC573" s="74"/>
      <c r="WD573" s="74"/>
      <c r="WE573" s="74"/>
      <c r="WF573" s="74"/>
      <c r="WG573" s="74"/>
      <c r="WH573" s="74"/>
      <c r="WI573" s="74"/>
      <c r="WJ573" s="74"/>
      <c r="WK573" s="74"/>
      <c r="WL573" s="74"/>
      <c r="WM573" s="74"/>
      <c r="WN573" s="74"/>
      <c r="WO573" s="74"/>
      <c r="WP573" s="74"/>
      <c r="WQ573" s="74"/>
      <c r="WR573" s="74"/>
      <c r="WS573" s="74"/>
      <c r="WT573" s="74"/>
      <c r="WU573" s="74"/>
      <c r="WV573" s="74"/>
      <c r="WW573" s="74"/>
      <c r="WX573" s="74"/>
      <c r="WY573" s="74"/>
      <c r="WZ573" s="74"/>
      <c r="XA573" s="74"/>
      <c r="XB573" s="74"/>
      <c r="XC573" s="74"/>
      <c r="XD573" s="74"/>
      <c r="XE573" s="74"/>
      <c r="XF573" s="74"/>
      <c r="XG573" s="74"/>
      <c r="XH573" s="74"/>
      <c r="XI573" s="74"/>
      <c r="XJ573" s="74"/>
      <c r="XK573" s="74"/>
      <c r="XL573" s="74"/>
      <c r="XM573" s="74"/>
      <c r="XN573" s="74"/>
      <c r="XO573" s="74"/>
      <c r="XP573" s="74"/>
      <c r="XQ573" s="74"/>
      <c r="XR573" s="74"/>
      <c r="XS573" s="74"/>
      <c r="XT573" s="74"/>
      <c r="XU573" s="74"/>
      <c r="XV573" s="74"/>
      <c r="XW573" s="74"/>
      <c r="XX573" s="74"/>
      <c r="XY573" s="74"/>
      <c r="XZ573" s="74"/>
      <c r="YA573" s="74"/>
      <c r="YB573" s="74"/>
      <c r="YC573" s="74"/>
      <c r="YD573" s="74"/>
      <c r="YE573" s="74"/>
      <c r="YF573" s="74"/>
      <c r="YG573" s="74"/>
      <c r="YH573" s="74"/>
      <c r="YI573" s="74"/>
      <c r="YJ573" s="74"/>
      <c r="YK573" s="74"/>
      <c r="YL573" s="74"/>
      <c r="YM573" s="74"/>
      <c r="YN573" s="74"/>
      <c r="YO573" s="74"/>
      <c r="YP573" s="74"/>
      <c r="YQ573" s="74"/>
      <c r="YR573" s="74"/>
      <c r="YS573" s="74"/>
      <c r="YT573" s="74"/>
      <c r="YU573" s="74"/>
      <c r="YV573" s="74"/>
      <c r="YW573" s="74"/>
      <c r="YX573" s="74"/>
      <c r="YY573" s="74"/>
      <c r="YZ573" s="74"/>
      <c r="ZA573" s="74"/>
      <c r="ZB573" s="74"/>
      <c r="ZC573" s="74"/>
      <c r="ZD573" s="74"/>
      <c r="ZE573" s="74"/>
      <c r="ZF573" s="74"/>
      <c r="ZG573" s="74"/>
      <c r="ZH573" s="74"/>
      <c r="ZI573" s="74"/>
      <c r="ZJ573" s="74"/>
      <c r="ZK573" s="74"/>
      <c r="ZL573" s="74"/>
      <c r="ZM573" s="74"/>
      <c r="ZN573" s="74"/>
      <c r="ZO573" s="74"/>
      <c r="ZP573" s="74"/>
      <c r="ZQ573" s="74"/>
      <c r="ZR573" s="74"/>
      <c r="ZS573" s="74"/>
      <c r="ZT573" s="74"/>
      <c r="ZU573" s="74"/>
      <c r="ZV573" s="74"/>
      <c r="ZW573" s="74"/>
      <c r="ZX573" s="74"/>
      <c r="ZY573" s="74"/>
      <c r="ZZ573" s="74"/>
      <c r="AAA573" s="74"/>
      <c r="AAB573" s="74"/>
      <c r="AAC573" s="74"/>
      <c r="AAD573" s="74"/>
      <c r="AAE573" s="74"/>
      <c r="AAF573" s="74"/>
      <c r="AAG573" s="74"/>
      <c r="AAH573" s="74"/>
      <c r="AAI573" s="74"/>
      <c r="AAJ573" s="74"/>
      <c r="AAK573" s="74"/>
      <c r="AAL573" s="74"/>
      <c r="AAM573" s="74"/>
      <c r="AAN573" s="74"/>
      <c r="AAO573" s="74"/>
      <c r="AAP573" s="74"/>
      <c r="AAQ573" s="74"/>
      <c r="AAR573" s="74"/>
      <c r="AAS573" s="74"/>
      <c r="AAT573" s="74"/>
      <c r="AAU573" s="74"/>
      <c r="AAV573" s="74"/>
      <c r="AAW573" s="74"/>
      <c r="AAX573" s="74"/>
      <c r="AAY573" s="74"/>
      <c r="AAZ573" s="74"/>
      <c r="ABA573" s="74"/>
      <c r="ABB573" s="74"/>
      <c r="ABC573" s="74"/>
      <c r="ABD573" s="74"/>
      <c r="ABE573" s="74"/>
      <c r="ABF573" s="74"/>
      <c r="ABG573" s="74"/>
      <c r="ABH573" s="74"/>
      <c r="ABI573" s="74"/>
      <c r="ABJ573" s="74"/>
      <c r="ABK573" s="74"/>
      <c r="ABL573" s="74"/>
      <c r="ABM573" s="74"/>
      <c r="ABN573" s="74"/>
      <c r="ABO573" s="74"/>
      <c r="ABP573" s="74"/>
      <c r="ABQ573" s="74"/>
      <c r="ABR573" s="74"/>
      <c r="ABS573" s="74"/>
      <c r="ABT573" s="74"/>
      <c r="ABU573" s="74"/>
      <c r="ABV573" s="74"/>
      <c r="ABW573" s="74"/>
      <c r="ABX573" s="74"/>
      <c r="ABY573" s="74"/>
      <c r="ABZ573" s="74"/>
      <c r="ACA573" s="74"/>
      <c r="ACB573" s="74"/>
      <c r="ACC573" s="74"/>
      <c r="ACD573" s="74"/>
      <c r="ACE573" s="74"/>
      <c r="ACF573" s="74"/>
      <c r="ACG573" s="74"/>
      <c r="ACH573" s="74"/>
      <c r="ACI573" s="74"/>
      <c r="ACJ573" s="74"/>
      <c r="ACK573" s="74"/>
      <c r="ACL573" s="74"/>
      <c r="ACM573" s="74"/>
      <c r="ACN573" s="74"/>
      <c r="ACO573" s="74"/>
      <c r="ACP573" s="74"/>
      <c r="ACQ573" s="74"/>
      <c r="ACR573" s="74"/>
      <c r="ACS573" s="74"/>
      <c r="ACT573" s="74"/>
      <c r="ACU573" s="74"/>
      <c r="ACV573" s="74"/>
      <c r="ACW573" s="74"/>
      <c r="ACX573" s="74"/>
      <c r="ACY573" s="74"/>
      <c r="ACZ573" s="74"/>
      <c r="ADA573" s="74"/>
      <c r="ADB573" s="74"/>
      <c r="ADC573" s="74"/>
      <c r="ADD573" s="74"/>
      <c r="ADE573" s="74"/>
      <c r="ADF573" s="74"/>
      <c r="ADG573" s="74"/>
      <c r="ADH573" s="74"/>
      <c r="ADI573" s="74"/>
      <c r="ADJ573" s="74"/>
      <c r="ADK573" s="74"/>
      <c r="ADL573" s="74"/>
      <c r="ADM573" s="74"/>
      <c r="ADN573" s="74"/>
      <c r="ADO573" s="74"/>
      <c r="ADP573" s="74"/>
      <c r="ADQ573" s="74"/>
      <c r="ADR573" s="74"/>
      <c r="ADS573" s="74"/>
      <c r="ADT573" s="74"/>
      <c r="ADU573" s="74"/>
      <c r="ADV573" s="74"/>
      <c r="ADW573" s="74"/>
      <c r="ADX573" s="74"/>
      <c r="ADY573" s="74"/>
      <c r="ADZ573" s="74"/>
      <c r="AEA573" s="74"/>
      <c r="AEB573" s="74"/>
      <c r="AEC573" s="74"/>
      <c r="AED573" s="74"/>
      <c r="AEE573" s="74"/>
      <c r="AEF573" s="74"/>
      <c r="AEG573" s="74"/>
      <c r="AEH573" s="74"/>
      <c r="AEI573" s="74"/>
      <c r="AEJ573" s="74"/>
      <c r="AEK573" s="74"/>
      <c r="AEL573" s="74"/>
      <c r="AEM573" s="74"/>
      <c r="AEN573" s="74"/>
      <c r="AEO573" s="74"/>
      <c r="AEP573" s="74"/>
      <c r="AEQ573" s="74"/>
      <c r="AER573" s="74"/>
      <c r="AES573" s="74"/>
      <c r="AET573" s="74"/>
      <c r="AEU573" s="74"/>
      <c r="AEV573" s="74"/>
      <c r="AEW573" s="74"/>
      <c r="AEX573" s="74"/>
      <c r="AEY573" s="74"/>
      <c r="AEZ573" s="74"/>
      <c r="AFA573" s="74"/>
      <c r="AFB573" s="74"/>
      <c r="AFC573" s="74"/>
      <c r="AFD573" s="74"/>
      <c r="AFE573" s="74"/>
      <c r="AFF573" s="74"/>
      <c r="AFG573" s="74"/>
      <c r="AFH573" s="74"/>
      <c r="AFI573" s="74"/>
      <c r="AFJ573" s="74"/>
      <c r="AFK573" s="74"/>
      <c r="AFL573" s="74"/>
      <c r="AFM573" s="74"/>
      <c r="AFN573" s="74"/>
      <c r="AFO573" s="74"/>
      <c r="AFP573" s="74"/>
      <c r="AFQ573" s="74"/>
      <c r="AFR573" s="74"/>
      <c r="AFS573" s="74"/>
      <c r="AFT573" s="74"/>
      <c r="AFU573" s="74"/>
      <c r="AFV573" s="74"/>
      <c r="AFW573" s="74"/>
      <c r="AFX573" s="74"/>
      <c r="AFY573" s="74"/>
      <c r="AFZ573" s="74"/>
      <c r="AGA573" s="74"/>
      <c r="AGB573" s="74"/>
      <c r="AGC573" s="74"/>
      <c r="AGD573" s="74"/>
      <c r="AGE573" s="74"/>
      <c r="AGF573" s="74"/>
      <c r="AGG573" s="74"/>
      <c r="AGH573" s="74"/>
      <c r="AGI573" s="74"/>
      <c r="AGJ573" s="74"/>
      <c r="AGK573" s="74"/>
      <c r="AGL573" s="74"/>
      <c r="AGM573" s="74"/>
      <c r="AGN573" s="74"/>
      <c r="AGO573" s="74"/>
      <c r="AGP573" s="74"/>
      <c r="AGQ573" s="74"/>
      <c r="AGR573" s="74"/>
      <c r="AGS573" s="74"/>
      <c r="AGT573" s="74"/>
      <c r="AGU573" s="74"/>
      <c r="AGV573" s="74"/>
      <c r="AGW573" s="74"/>
      <c r="AGX573" s="74"/>
      <c r="AGY573" s="74"/>
      <c r="AGZ573" s="74"/>
      <c r="AHA573" s="74"/>
      <c r="AHB573" s="74"/>
      <c r="AHC573" s="74"/>
      <c r="AHD573" s="74"/>
      <c r="AHE573" s="74"/>
      <c r="AHF573" s="74"/>
      <c r="AHG573" s="74"/>
      <c r="AHH573" s="74"/>
      <c r="AHI573" s="74"/>
      <c r="AHJ573" s="74"/>
      <c r="AHK573" s="74"/>
      <c r="AHL573" s="74"/>
      <c r="AHM573" s="74"/>
      <c r="AHN573" s="74"/>
      <c r="AHO573" s="74"/>
      <c r="AHP573" s="74"/>
      <c r="AHQ573" s="74"/>
      <c r="AHR573" s="74"/>
      <c r="AHS573" s="74"/>
      <c r="AHT573" s="74"/>
      <c r="AHU573" s="74"/>
      <c r="AHV573" s="74"/>
      <c r="AHW573" s="74"/>
      <c r="AHX573" s="74"/>
      <c r="AHY573" s="74"/>
      <c r="AHZ573" s="74"/>
      <c r="AIA573" s="74"/>
      <c r="AIB573" s="74"/>
      <c r="AIC573" s="74"/>
      <c r="AID573" s="74"/>
      <c r="AIE573" s="74"/>
      <c r="AIF573" s="74"/>
      <c r="AIG573" s="74"/>
      <c r="AIH573" s="74"/>
      <c r="AII573" s="74"/>
      <c r="AIJ573" s="74"/>
      <c r="AIK573" s="74"/>
      <c r="AIL573" s="74"/>
      <c r="AIM573" s="74"/>
      <c r="AIN573" s="74"/>
      <c r="AIO573" s="74"/>
      <c r="AIP573" s="74"/>
      <c r="AIQ573" s="74"/>
      <c r="AIR573" s="74"/>
      <c r="AIS573" s="74"/>
      <c r="AIT573" s="74"/>
      <c r="AIU573" s="74"/>
      <c r="AIV573" s="74"/>
      <c r="AIW573" s="74"/>
      <c r="AIX573" s="74"/>
      <c r="AIY573" s="74"/>
      <c r="AIZ573" s="74"/>
      <c r="AJA573" s="74"/>
      <c r="AJB573" s="74"/>
      <c r="AJC573" s="74"/>
      <c r="AJD573" s="74"/>
      <c r="AJE573" s="74"/>
      <c r="AJF573" s="74"/>
      <c r="AJG573" s="74"/>
      <c r="AJH573" s="74"/>
      <c r="AJI573" s="74"/>
      <c r="AJJ573" s="74"/>
      <c r="AJK573" s="74"/>
      <c r="AJL573" s="74"/>
      <c r="AJM573" s="74"/>
      <c r="AJN573" s="74"/>
      <c r="AJO573" s="74"/>
      <c r="AJP573" s="74"/>
      <c r="AJQ573" s="74"/>
      <c r="AJR573" s="74"/>
      <c r="AJS573" s="74"/>
      <c r="AJT573" s="74"/>
      <c r="AJU573" s="74"/>
      <c r="AJV573" s="74"/>
      <c r="AJW573" s="74"/>
      <c r="AJX573" s="74"/>
      <c r="AJY573" s="74"/>
      <c r="AJZ573" s="74"/>
      <c r="AKA573" s="74"/>
      <c r="AKB573" s="74"/>
      <c r="AKC573" s="74"/>
      <c r="AKD573" s="74"/>
      <c r="AKE573" s="74"/>
      <c r="AKF573" s="74"/>
      <c r="AKG573" s="74"/>
      <c r="AKH573" s="74"/>
      <c r="AKI573" s="74"/>
      <c r="AKJ573" s="74"/>
      <c r="AKK573" s="74"/>
      <c r="AKL573" s="74"/>
      <c r="AKM573" s="74"/>
      <c r="AKN573" s="74"/>
      <c r="AKO573" s="74"/>
      <c r="AKP573" s="74"/>
      <c r="AKQ573" s="74"/>
      <c r="AKR573" s="74"/>
      <c r="AKS573" s="74"/>
      <c r="AKT573" s="74"/>
      <c r="AKU573" s="74"/>
      <c r="AKV573" s="74"/>
      <c r="AKW573" s="74"/>
      <c r="AKX573" s="74"/>
      <c r="AKY573" s="74"/>
      <c r="AKZ573" s="74"/>
      <c r="ALA573" s="74"/>
      <c r="ALB573" s="74"/>
      <c r="ALC573" s="74"/>
      <c r="ALD573" s="74"/>
      <c r="ALE573" s="74"/>
      <c r="ALF573" s="74"/>
      <c r="ALG573" s="74"/>
      <c r="ALH573" s="74"/>
      <c r="ALI573" s="74"/>
      <c r="ALJ573" s="74"/>
      <c r="ALK573" s="74"/>
      <c r="ALL573" s="74"/>
      <c r="ALM573" s="74"/>
      <c r="ALN573" s="74"/>
      <c r="ALO573" s="74"/>
      <c r="ALP573" s="74"/>
      <c r="ALQ573" s="74"/>
      <c r="ALR573" s="74"/>
      <c r="ALS573" s="74"/>
      <c r="ALT573" s="74"/>
      <c r="ALU573" s="74"/>
      <c r="ALV573" s="74"/>
      <c r="ALW573" s="74"/>
      <c r="ALX573" s="74"/>
      <c r="ALY573" s="74"/>
      <c r="ALZ573" s="74"/>
      <c r="AMA573" s="74"/>
      <c r="AMB573" s="74"/>
      <c r="AMC573" s="74"/>
      <c r="AMD573" s="74"/>
      <c r="AME573" s="74"/>
      <c r="AMF573" s="74"/>
      <c r="AMG573" s="74"/>
      <c r="AMH573" s="74"/>
      <c r="AMI573" s="74"/>
      <c r="AMJ573" s="74"/>
      <c r="AMK573" s="74"/>
    </row>
    <row r="574" spans="1:1025" customFormat="1" x14ac:dyDescent="0.25">
      <c r="A574" s="40" t="s">
        <v>145</v>
      </c>
      <c r="B574" s="40" t="s">
        <v>25</v>
      </c>
      <c r="C574" s="40" t="s">
        <v>146</v>
      </c>
      <c r="D574" s="40" t="s">
        <v>147</v>
      </c>
      <c r="E574" s="40" t="s">
        <v>147</v>
      </c>
      <c r="F574" s="40" t="s">
        <v>148</v>
      </c>
      <c r="G574" s="48" t="s">
        <v>337</v>
      </c>
      <c r="H574" s="40" t="s">
        <v>149</v>
      </c>
      <c r="I574" s="40" t="s">
        <v>150</v>
      </c>
      <c r="J574" s="40">
        <v>775069275</v>
      </c>
      <c r="K574" s="40" t="s">
        <v>151</v>
      </c>
      <c r="L574" s="40" t="s">
        <v>152</v>
      </c>
      <c r="M574" s="40" t="s">
        <v>153</v>
      </c>
      <c r="N574" s="40"/>
      <c r="O574" s="40" t="s">
        <v>28</v>
      </c>
      <c r="P574" s="43" t="s">
        <v>72</v>
      </c>
      <c r="Q574" s="43" t="s">
        <v>159</v>
      </c>
      <c r="R574" s="40"/>
      <c r="S574" s="40"/>
      <c r="T574" s="44"/>
      <c r="U574" s="45"/>
      <c r="V574" s="45"/>
      <c r="W574" s="45"/>
      <c r="X574" s="45">
        <v>87000</v>
      </c>
      <c r="Y574" s="40"/>
      <c r="Z574" s="6"/>
      <c r="AA574" s="6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  <c r="DR574" s="74"/>
      <c r="DS574" s="74"/>
      <c r="DT574" s="74"/>
      <c r="DU574" s="74"/>
      <c r="DV574" s="74"/>
      <c r="DW574" s="74"/>
      <c r="DX574" s="74"/>
      <c r="DY574" s="74"/>
      <c r="DZ574" s="74"/>
      <c r="EA574" s="74"/>
      <c r="EB574" s="74"/>
      <c r="EC574" s="74"/>
      <c r="ED574" s="74"/>
      <c r="EE574" s="74"/>
      <c r="EF574" s="74"/>
      <c r="EG574" s="74"/>
      <c r="EH574" s="74"/>
      <c r="EI574" s="74"/>
      <c r="EJ574" s="74"/>
      <c r="EK574" s="74"/>
      <c r="EL574" s="74"/>
      <c r="EM574" s="74"/>
      <c r="EN574" s="74"/>
      <c r="EO574" s="74"/>
      <c r="EP574" s="74"/>
      <c r="EQ574" s="74"/>
      <c r="ER574" s="74"/>
      <c r="ES574" s="74"/>
      <c r="ET574" s="74"/>
      <c r="EU574" s="74"/>
      <c r="EV574" s="74"/>
      <c r="EW574" s="74"/>
      <c r="EX574" s="74"/>
      <c r="EY574" s="74"/>
      <c r="EZ574" s="74"/>
      <c r="FA574" s="74"/>
      <c r="FB574" s="74"/>
      <c r="FC574" s="74"/>
      <c r="FD574" s="74"/>
      <c r="FE574" s="74"/>
      <c r="FF574" s="74"/>
      <c r="FG574" s="74"/>
      <c r="FH574" s="74"/>
      <c r="FI574" s="74"/>
      <c r="FJ574" s="74"/>
      <c r="FK574" s="74"/>
      <c r="FL574" s="74"/>
      <c r="FM574" s="74"/>
      <c r="FN574" s="74"/>
      <c r="FO574" s="74"/>
      <c r="FP574" s="74"/>
      <c r="FQ574" s="74"/>
      <c r="FR574" s="74"/>
      <c r="FS574" s="74"/>
      <c r="FT574" s="74"/>
      <c r="FU574" s="74"/>
      <c r="FV574" s="74"/>
      <c r="FW574" s="74"/>
      <c r="FX574" s="74"/>
      <c r="FY574" s="74"/>
      <c r="FZ574" s="74"/>
      <c r="GA574" s="74"/>
      <c r="GB574" s="74"/>
      <c r="GC574" s="74"/>
      <c r="GD574" s="74"/>
      <c r="GE574" s="74"/>
      <c r="GF574" s="74"/>
      <c r="GG574" s="74"/>
      <c r="GH574" s="74"/>
      <c r="GI574" s="74"/>
      <c r="GJ574" s="74"/>
      <c r="GK574" s="74"/>
      <c r="GL574" s="74"/>
      <c r="GM574" s="74"/>
      <c r="GN574" s="74"/>
      <c r="GO574" s="74"/>
      <c r="GP574" s="74"/>
      <c r="GQ574" s="74"/>
      <c r="GR574" s="74"/>
      <c r="GS574" s="74"/>
      <c r="GT574" s="74"/>
      <c r="GU574" s="74"/>
      <c r="GV574" s="74"/>
      <c r="GW574" s="74"/>
      <c r="GX574" s="74"/>
      <c r="GY574" s="74"/>
      <c r="GZ574" s="74"/>
      <c r="HA574" s="74"/>
      <c r="HB574" s="74"/>
      <c r="HC574" s="74"/>
      <c r="HD574" s="74"/>
      <c r="HE574" s="74"/>
      <c r="HF574" s="74"/>
      <c r="HG574" s="74"/>
      <c r="HH574" s="74"/>
      <c r="HI574" s="74"/>
      <c r="HJ574" s="74"/>
      <c r="HK574" s="74"/>
      <c r="HL574" s="74"/>
      <c r="HM574" s="74"/>
      <c r="HN574" s="74"/>
      <c r="HO574" s="74"/>
      <c r="HP574" s="74"/>
      <c r="HQ574" s="74"/>
      <c r="HR574" s="74"/>
      <c r="HS574" s="74"/>
      <c r="HT574" s="74"/>
      <c r="HU574" s="74"/>
      <c r="HV574" s="74"/>
      <c r="HW574" s="74"/>
      <c r="HX574" s="74"/>
      <c r="HY574" s="74"/>
      <c r="HZ574" s="74"/>
      <c r="IA574" s="74"/>
      <c r="IB574" s="74"/>
      <c r="IC574" s="74"/>
      <c r="ID574" s="74"/>
      <c r="IE574" s="74"/>
      <c r="IF574" s="74"/>
      <c r="IG574" s="74"/>
      <c r="IH574" s="74"/>
      <c r="II574" s="74"/>
      <c r="IJ574" s="74"/>
      <c r="IK574" s="74"/>
      <c r="IL574" s="74"/>
      <c r="IM574" s="74"/>
      <c r="IN574" s="74"/>
      <c r="IO574" s="74"/>
      <c r="IP574" s="74"/>
      <c r="IQ574" s="74"/>
      <c r="IR574" s="74"/>
      <c r="IS574" s="74"/>
      <c r="IT574" s="74"/>
      <c r="IU574" s="74"/>
      <c r="IV574" s="74"/>
      <c r="IW574" s="74"/>
      <c r="IX574" s="74"/>
      <c r="IY574" s="74"/>
      <c r="IZ574" s="74"/>
      <c r="JA574" s="74"/>
      <c r="JB574" s="74"/>
      <c r="JC574" s="74"/>
      <c r="JD574" s="74"/>
      <c r="JE574" s="74"/>
      <c r="JF574" s="74"/>
      <c r="JG574" s="74"/>
      <c r="JH574" s="74"/>
      <c r="JI574" s="74"/>
      <c r="JJ574" s="74"/>
      <c r="JK574" s="74"/>
      <c r="JL574" s="74"/>
      <c r="JM574" s="74"/>
      <c r="JN574" s="74"/>
      <c r="JO574" s="74"/>
      <c r="JP574" s="74"/>
      <c r="JQ574" s="74"/>
      <c r="JR574" s="74"/>
      <c r="JS574" s="74"/>
      <c r="JT574" s="74"/>
      <c r="JU574" s="74"/>
      <c r="JV574" s="74"/>
      <c r="JW574" s="74"/>
      <c r="JX574" s="74"/>
      <c r="JY574" s="74"/>
      <c r="JZ574" s="74"/>
      <c r="KA574" s="74"/>
      <c r="KB574" s="74"/>
      <c r="KC574" s="74"/>
      <c r="KD574" s="74"/>
      <c r="KE574" s="74"/>
      <c r="KF574" s="74"/>
      <c r="KG574" s="74"/>
      <c r="KH574" s="74"/>
      <c r="KI574" s="74"/>
      <c r="KJ574" s="74"/>
      <c r="KK574" s="74"/>
      <c r="KL574" s="74"/>
      <c r="KM574" s="74"/>
      <c r="KN574" s="74"/>
      <c r="KO574" s="74"/>
      <c r="KP574" s="74"/>
      <c r="KQ574" s="74"/>
      <c r="KR574" s="74"/>
      <c r="KS574" s="74"/>
      <c r="KT574" s="74"/>
      <c r="KU574" s="74"/>
      <c r="KV574" s="74"/>
      <c r="KW574" s="74"/>
      <c r="KX574" s="74"/>
      <c r="KY574" s="74"/>
      <c r="KZ574" s="74"/>
      <c r="LA574" s="74"/>
      <c r="LB574" s="74"/>
      <c r="LC574" s="74"/>
      <c r="LD574" s="74"/>
      <c r="LE574" s="74"/>
      <c r="LF574" s="74"/>
      <c r="LG574" s="74"/>
      <c r="LH574" s="74"/>
      <c r="LI574" s="74"/>
      <c r="LJ574" s="74"/>
      <c r="LK574" s="74"/>
      <c r="LL574" s="74"/>
      <c r="LM574" s="74"/>
      <c r="LN574" s="74"/>
      <c r="LO574" s="74"/>
      <c r="LP574" s="74"/>
      <c r="LQ574" s="74"/>
      <c r="LR574" s="74"/>
      <c r="LS574" s="74"/>
      <c r="LT574" s="74"/>
      <c r="LU574" s="74"/>
      <c r="LV574" s="74"/>
      <c r="LW574" s="74"/>
      <c r="LX574" s="74"/>
      <c r="LY574" s="74"/>
      <c r="LZ574" s="74"/>
      <c r="MA574" s="74"/>
      <c r="MB574" s="74"/>
      <c r="MC574" s="74"/>
      <c r="MD574" s="74"/>
      <c r="ME574" s="74"/>
      <c r="MF574" s="74"/>
      <c r="MG574" s="74"/>
      <c r="MH574" s="74"/>
      <c r="MI574" s="74"/>
      <c r="MJ574" s="74"/>
      <c r="MK574" s="74"/>
      <c r="ML574" s="74"/>
      <c r="MM574" s="74"/>
      <c r="MN574" s="74"/>
      <c r="MO574" s="74"/>
      <c r="MP574" s="74"/>
      <c r="MQ574" s="74"/>
      <c r="MR574" s="74"/>
      <c r="MS574" s="74"/>
      <c r="MT574" s="74"/>
      <c r="MU574" s="74"/>
      <c r="MV574" s="74"/>
      <c r="MW574" s="74"/>
      <c r="MX574" s="74"/>
      <c r="MY574" s="74"/>
      <c r="MZ574" s="74"/>
      <c r="NA574" s="74"/>
      <c r="NB574" s="74"/>
      <c r="NC574" s="74"/>
      <c r="ND574" s="74"/>
      <c r="NE574" s="74"/>
      <c r="NF574" s="74"/>
      <c r="NG574" s="74"/>
      <c r="NH574" s="74"/>
      <c r="NI574" s="74"/>
      <c r="NJ574" s="74"/>
      <c r="NK574" s="74"/>
      <c r="NL574" s="74"/>
      <c r="NM574" s="74"/>
      <c r="NN574" s="74"/>
      <c r="NO574" s="74"/>
      <c r="NP574" s="74"/>
      <c r="NQ574" s="74"/>
      <c r="NR574" s="74"/>
      <c r="NS574" s="74"/>
      <c r="NT574" s="74"/>
      <c r="NU574" s="74"/>
      <c r="NV574" s="74"/>
      <c r="NW574" s="74"/>
      <c r="NX574" s="74"/>
      <c r="NY574" s="74"/>
      <c r="NZ574" s="74"/>
      <c r="OA574" s="74"/>
      <c r="OB574" s="74"/>
      <c r="OC574" s="74"/>
      <c r="OD574" s="74"/>
      <c r="OE574" s="74"/>
      <c r="OF574" s="74"/>
      <c r="OG574" s="74"/>
      <c r="OH574" s="74"/>
      <c r="OI574" s="74"/>
      <c r="OJ574" s="74"/>
      <c r="OK574" s="74"/>
      <c r="OL574" s="74"/>
      <c r="OM574" s="74"/>
      <c r="ON574" s="74"/>
      <c r="OO574" s="74"/>
      <c r="OP574" s="74"/>
      <c r="OQ574" s="74"/>
      <c r="OR574" s="74"/>
      <c r="OS574" s="74"/>
      <c r="OT574" s="74"/>
      <c r="OU574" s="74"/>
      <c r="OV574" s="74"/>
      <c r="OW574" s="74"/>
      <c r="OX574" s="74"/>
      <c r="OY574" s="74"/>
      <c r="OZ574" s="74"/>
      <c r="PA574" s="74"/>
      <c r="PB574" s="74"/>
      <c r="PC574" s="74"/>
      <c r="PD574" s="74"/>
      <c r="PE574" s="74"/>
      <c r="PF574" s="74"/>
      <c r="PG574" s="74"/>
      <c r="PH574" s="74"/>
      <c r="PI574" s="74"/>
      <c r="PJ574" s="74"/>
      <c r="PK574" s="74"/>
      <c r="PL574" s="74"/>
      <c r="PM574" s="74"/>
      <c r="PN574" s="74"/>
      <c r="PO574" s="74"/>
      <c r="PP574" s="74"/>
      <c r="PQ574" s="74"/>
      <c r="PR574" s="74"/>
      <c r="PS574" s="74"/>
      <c r="PT574" s="74"/>
      <c r="PU574" s="74"/>
      <c r="PV574" s="74"/>
      <c r="PW574" s="74"/>
      <c r="PX574" s="74"/>
      <c r="PY574" s="74"/>
      <c r="PZ574" s="74"/>
      <c r="QA574" s="74"/>
      <c r="QB574" s="74"/>
      <c r="QC574" s="74"/>
      <c r="QD574" s="74"/>
      <c r="QE574" s="74"/>
      <c r="QF574" s="74"/>
      <c r="QG574" s="74"/>
      <c r="QH574" s="74"/>
      <c r="QI574" s="74"/>
      <c r="QJ574" s="74"/>
      <c r="QK574" s="74"/>
      <c r="QL574" s="74"/>
      <c r="QM574" s="74"/>
      <c r="QN574" s="74"/>
      <c r="QO574" s="74"/>
      <c r="QP574" s="74"/>
      <c r="QQ574" s="74"/>
      <c r="QR574" s="74"/>
      <c r="QS574" s="74"/>
      <c r="QT574" s="74"/>
      <c r="QU574" s="74"/>
      <c r="QV574" s="74"/>
      <c r="QW574" s="74"/>
      <c r="QX574" s="74"/>
      <c r="QY574" s="74"/>
      <c r="QZ574" s="74"/>
      <c r="RA574" s="74"/>
      <c r="RB574" s="74"/>
      <c r="RC574" s="74"/>
      <c r="RD574" s="74"/>
      <c r="RE574" s="74"/>
      <c r="RF574" s="74"/>
      <c r="RG574" s="74"/>
      <c r="RH574" s="74"/>
      <c r="RI574" s="74"/>
      <c r="RJ574" s="74"/>
      <c r="RK574" s="74"/>
      <c r="RL574" s="74"/>
      <c r="RM574" s="74"/>
      <c r="RN574" s="74"/>
      <c r="RO574" s="74"/>
      <c r="RP574" s="74"/>
      <c r="RQ574" s="74"/>
      <c r="RR574" s="74"/>
      <c r="RS574" s="74"/>
      <c r="RT574" s="74"/>
      <c r="RU574" s="74"/>
      <c r="RV574" s="74"/>
      <c r="RW574" s="74"/>
      <c r="RX574" s="74"/>
      <c r="RY574" s="74"/>
      <c r="RZ574" s="74"/>
      <c r="SA574" s="74"/>
      <c r="SB574" s="74"/>
      <c r="SC574" s="74"/>
      <c r="SD574" s="74"/>
      <c r="SE574" s="74"/>
      <c r="SF574" s="74"/>
      <c r="SG574" s="74"/>
      <c r="SH574" s="74"/>
      <c r="SI574" s="74"/>
      <c r="SJ574" s="74"/>
      <c r="SK574" s="74"/>
      <c r="SL574" s="74"/>
      <c r="SM574" s="74"/>
      <c r="SN574" s="74"/>
      <c r="SO574" s="74"/>
      <c r="SP574" s="74"/>
      <c r="SQ574" s="74"/>
      <c r="SR574" s="74"/>
      <c r="SS574" s="74"/>
      <c r="ST574" s="74"/>
      <c r="SU574" s="74"/>
      <c r="SV574" s="74"/>
      <c r="SW574" s="74"/>
      <c r="SX574" s="74"/>
      <c r="SY574" s="74"/>
      <c r="SZ574" s="74"/>
      <c r="TA574" s="74"/>
      <c r="TB574" s="74"/>
      <c r="TC574" s="74"/>
      <c r="TD574" s="74"/>
      <c r="TE574" s="74"/>
      <c r="TF574" s="74"/>
      <c r="TG574" s="74"/>
      <c r="TH574" s="74"/>
      <c r="TI574" s="74"/>
      <c r="TJ574" s="74"/>
      <c r="TK574" s="74"/>
      <c r="TL574" s="74"/>
      <c r="TM574" s="74"/>
      <c r="TN574" s="74"/>
      <c r="TO574" s="74"/>
      <c r="TP574" s="74"/>
      <c r="TQ574" s="74"/>
      <c r="TR574" s="74"/>
      <c r="TS574" s="74"/>
      <c r="TT574" s="74"/>
      <c r="TU574" s="74"/>
      <c r="TV574" s="74"/>
      <c r="TW574" s="74"/>
      <c r="TX574" s="74"/>
      <c r="TY574" s="74"/>
      <c r="TZ574" s="74"/>
      <c r="UA574" s="74"/>
      <c r="UB574" s="74"/>
      <c r="UC574" s="74"/>
      <c r="UD574" s="74"/>
      <c r="UE574" s="74"/>
      <c r="UF574" s="74"/>
      <c r="UG574" s="74"/>
      <c r="UH574" s="74"/>
      <c r="UI574" s="74"/>
      <c r="UJ574" s="74"/>
      <c r="UK574" s="74"/>
      <c r="UL574" s="74"/>
      <c r="UM574" s="74"/>
      <c r="UN574" s="74"/>
      <c r="UO574" s="74"/>
      <c r="UP574" s="74"/>
      <c r="UQ574" s="74"/>
      <c r="UR574" s="74"/>
      <c r="US574" s="74"/>
      <c r="UT574" s="74"/>
      <c r="UU574" s="74"/>
      <c r="UV574" s="74"/>
      <c r="UW574" s="74"/>
      <c r="UX574" s="74"/>
      <c r="UY574" s="74"/>
      <c r="UZ574" s="74"/>
      <c r="VA574" s="74"/>
      <c r="VB574" s="74"/>
      <c r="VC574" s="74"/>
      <c r="VD574" s="74"/>
      <c r="VE574" s="74"/>
      <c r="VF574" s="74"/>
      <c r="VG574" s="74"/>
      <c r="VH574" s="74"/>
      <c r="VI574" s="74"/>
      <c r="VJ574" s="74"/>
      <c r="VK574" s="74"/>
      <c r="VL574" s="74"/>
      <c r="VM574" s="74"/>
      <c r="VN574" s="74"/>
      <c r="VO574" s="74"/>
      <c r="VP574" s="74"/>
      <c r="VQ574" s="74"/>
      <c r="VR574" s="74"/>
      <c r="VS574" s="74"/>
      <c r="VT574" s="74"/>
      <c r="VU574" s="74"/>
      <c r="VV574" s="74"/>
      <c r="VW574" s="74"/>
      <c r="VX574" s="74"/>
      <c r="VY574" s="74"/>
      <c r="VZ574" s="74"/>
      <c r="WA574" s="74"/>
      <c r="WB574" s="74"/>
      <c r="WC574" s="74"/>
      <c r="WD574" s="74"/>
      <c r="WE574" s="74"/>
      <c r="WF574" s="74"/>
      <c r="WG574" s="74"/>
      <c r="WH574" s="74"/>
      <c r="WI574" s="74"/>
      <c r="WJ574" s="74"/>
      <c r="WK574" s="74"/>
      <c r="WL574" s="74"/>
      <c r="WM574" s="74"/>
      <c r="WN574" s="74"/>
      <c r="WO574" s="74"/>
      <c r="WP574" s="74"/>
      <c r="WQ574" s="74"/>
      <c r="WR574" s="74"/>
      <c r="WS574" s="74"/>
      <c r="WT574" s="74"/>
      <c r="WU574" s="74"/>
      <c r="WV574" s="74"/>
      <c r="WW574" s="74"/>
      <c r="WX574" s="74"/>
      <c r="WY574" s="74"/>
      <c r="WZ574" s="74"/>
      <c r="XA574" s="74"/>
      <c r="XB574" s="74"/>
      <c r="XC574" s="74"/>
      <c r="XD574" s="74"/>
      <c r="XE574" s="74"/>
      <c r="XF574" s="74"/>
      <c r="XG574" s="74"/>
      <c r="XH574" s="74"/>
      <c r="XI574" s="74"/>
      <c r="XJ574" s="74"/>
      <c r="XK574" s="74"/>
      <c r="XL574" s="74"/>
      <c r="XM574" s="74"/>
      <c r="XN574" s="74"/>
      <c r="XO574" s="74"/>
      <c r="XP574" s="74"/>
      <c r="XQ574" s="74"/>
      <c r="XR574" s="74"/>
      <c r="XS574" s="74"/>
      <c r="XT574" s="74"/>
      <c r="XU574" s="74"/>
      <c r="XV574" s="74"/>
      <c r="XW574" s="74"/>
      <c r="XX574" s="74"/>
      <c r="XY574" s="74"/>
      <c r="XZ574" s="74"/>
      <c r="YA574" s="74"/>
      <c r="YB574" s="74"/>
      <c r="YC574" s="74"/>
      <c r="YD574" s="74"/>
      <c r="YE574" s="74"/>
      <c r="YF574" s="74"/>
      <c r="YG574" s="74"/>
      <c r="YH574" s="74"/>
      <c r="YI574" s="74"/>
      <c r="YJ574" s="74"/>
      <c r="YK574" s="74"/>
      <c r="YL574" s="74"/>
      <c r="YM574" s="74"/>
      <c r="YN574" s="74"/>
      <c r="YO574" s="74"/>
      <c r="YP574" s="74"/>
      <c r="YQ574" s="74"/>
      <c r="YR574" s="74"/>
      <c r="YS574" s="74"/>
      <c r="YT574" s="74"/>
      <c r="YU574" s="74"/>
      <c r="YV574" s="74"/>
      <c r="YW574" s="74"/>
      <c r="YX574" s="74"/>
      <c r="YY574" s="74"/>
      <c r="YZ574" s="74"/>
      <c r="ZA574" s="74"/>
      <c r="ZB574" s="74"/>
      <c r="ZC574" s="74"/>
      <c r="ZD574" s="74"/>
      <c r="ZE574" s="74"/>
      <c r="ZF574" s="74"/>
      <c r="ZG574" s="74"/>
      <c r="ZH574" s="74"/>
      <c r="ZI574" s="74"/>
      <c r="ZJ574" s="74"/>
      <c r="ZK574" s="74"/>
      <c r="ZL574" s="74"/>
      <c r="ZM574" s="74"/>
      <c r="ZN574" s="74"/>
      <c r="ZO574" s="74"/>
      <c r="ZP574" s="74"/>
      <c r="ZQ574" s="74"/>
      <c r="ZR574" s="74"/>
      <c r="ZS574" s="74"/>
      <c r="ZT574" s="74"/>
      <c r="ZU574" s="74"/>
      <c r="ZV574" s="74"/>
      <c r="ZW574" s="74"/>
      <c r="ZX574" s="74"/>
      <c r="ZY574" s="74"/>
      <c r="ZZ574" s="74"/>
      <c r="AAA574" s="74"/>
      <c r="AAB574" s="74"/>
      <c r="AAC574" s="74"/>
      <c r="AAD574" s="74"/>
      <c r="AAE574" s="74"/>
      <c r="AAF574" s="74"/>
      <c r="AAG574" s="74"/>
      <c r="AAH574" s="74"/>
      <c r="AAI574" s="74"/>
      <c r="AAJ574" s="74"/>
      <c r="AAK574" s="74"/>
      <c r="AAL574" s="74"/>
      <c r="AAM574" s="74"/>
      <c r="AAN574" s="74"/>
      <c r="AAO574" s="74"/>
      <c r="AAP574" s="74"/>
      <c r="AAQ574" s="74"/>
      <c r="AAR574" s="74"/>
      <c r="AAS574" s="74"/>
      <c r="AAT574" s="74"/>
      <c r="AAU574" s="74"/>
      <c r="AAV574" s="74"/>
      <c r="AAW574" s="74"/>
      <c r="AAX574" s="74"/>
      <c r="AAY574" s="74"/>
      <c r="AAZ574" s="74"/>
      <c r="ABA574" s="74"/>
      <c r="ABB574" s="74"/>
      <c r="ABC574" s="74"/>
      <c r="ABD574" s="74"/>
      <c r="ABE574" s="74"/>
      <c r="ABF574" s="74"/>
      <c r="ABG574" s="74"/>
      <c r="ABH574" s="74"/>
      <c r="ABI574" s="74"/>
      <c r="ABJ574" s="74"/>
      <c r="ABK574" s="74"/>
      <c r="ABL574" s="74"/>
      <c r="ABM574" s="74"/>
      <c r="ABN574" s="74"/>
      <c r="ABO574" s="74"/>
      <c r="ABP574" s="74"/>
      <c r="ABQ574" s="74"/>
      <c r="ABR574" s="74"/>
      <c r="ABS574" s="74"/>
      <c r="ABT574" s="74"/>
      <c r="ABU574" s="74"/>
      <c r="ABV574" s="74"/>
      <c r="ABW574" s="74"/>
      <c r="ABX574" s="74"/>
      <c r="ABY574" s="74"/>
      <c r="ABZ574" s="74"/>
      <c r="ACA574" s="74"/>
      <c r="ACB574" s="74"/>
      <c r="ACC574" s="74"/>
      <c r="ACD574" s="74"/>
      <c r="ACE574" s="74"/>
      <c r="ACF574" s="74"/>
      <c r="ACG574" s="74"/>
      <c r="ACH574" s="74"/>
      <c r="ACI574" s="74"/>
      <c r="ACJ574" s="74"/>
      <c r="ACK574" s="74"/>
      <c r="ACL574" s="74"/>
      <c r="ACM574" s="74"/>
      <c r="ACN574" s="74"/>
      <c r="ACO574" s="74"/>
      <c r="ACP574" s="74"/>
      <c r="ACQ574" s="74"/>
      <c r="ACR574" s="74"/>
      <c r="ACS574" s="74"/>
      <c r="ACT574" s="74"/>
      <c r="ACU574" s="74"/>
      <c r="ACV574" s="74"/>
      <c r="ACW574" s="74"/>
      <c r="ACX574" s="74"/>
      <c r="ACY574" s="74"/>
      <c r="ACZ574" s="74"/>
      <c r="ADA574" s="74"/>
      <c r="ADB574" s="74"/>
      <c r="ADC574" s="74"/>
      <c r="ADD574" s="74"/>
      <c r="ADE574" s="74"/>
      <c r="ADF574" s="74"/>
      <c r="ADG574" s="74"/>
      <c r="ADH574" s="74"/>
      <c r="ADI574" s="74"/>
      <c r="ADJ574" s="74"/>
      <c r="ADK574" s="74"/>
      <c r="ADL574" s="74"/>
      <c r="ADM574" s="74"/>
      <c r="ADN574" s="74"/>
      <c r="ADO574" s="74"/>
      <c r="ADP574" s="74"/>
      <c r="ADQ574" s="74"/>
      <c r="ADR574" s="74"/>
      <c r="ADS574" s="74"/>
      <c r="ADT574" s="74"/>
      <c r="ADU574" s="74"/>
      <c r="ADV574" s="74"/>
      <c r="ADW574" s="74"/>
      <c r="ADX574" s="74"/>
      <c r="ADY574" s="74"/>
      <c r="ADZ574" s="74"/>
      <c r="AEA574" s="74"/>
      <c r="AEB574" s="74"/>
      <c r="AEC574" s="74"/>
      <c r="AED574" s="74"/>
      <c r="AEE574" s="74"/>
      <c r="AEF574" s="74"/>
      <c r="AEG574" s="74"/>
      <c r="AEH574" s="74"/>
      <c r="AEI574" s="74"/>
      <c r="AEJ574" s="74"/>
      <c r="AEK574" s="74"/>
      <c r="AEL574" s="74"/>
      <c r="AEM574" s="74"/>
      <c r="AEN574" s="74"/>
      <c r="AEO574" s="74"/>
      <c r="AEP574" s="74"/>
      <c r="AEQ574" s="74"/>
      <c r="AER574" s="74"/>
      <c r="AES574" s="74"/>
      <c r="AET574" s="74"/>
      <c r="AEU574" s="74"/>
      <c r="AEV574" s="74"/>
      <c r="AEW574" s="74"/>
      <c r="AEX574" s="74"/>
      <c r="AEY574" s="74"/>
      <c r="AEZ574" s="74"/>
      <c r="AFA574" s="74"/>
      <c r="AFB574" s="74"/>
      <c r="AFC574" s="74"/>
      <c r="AFD574" s="74"/>
      <c r="AFE574" s="74"/>
      <c r="AFF574" s="74"/>
      <c r="AFG574" s="74"/>
      <c r="AFH574" s="74"/>
      <c r="AFI574" s="74"/>
      <c r="AFJ574" s="74"/>
      <c r="AFK574" s="74"/>
      <c r="AFL574" s="74"/>
      <c r="AFM574" s="74"/>
      <c r="AFN574" s="74"/>
      <c r="AFO574" s="74"/>
      <c r="AFP574" s="74"/>
      <c r="AFQ574" s="74"/>
      <c r="AFR574" s="74"/>
      <c r="AFS574" s="74"/>
      <c r="AFT574" s="74"/>
      <c r="AFU574" s="74"/>
      <c r="AFV574" s="74"/>
      <c r="AFW574" s="74"/>
      <c r="AFX574" s="74"/>
      <c r="AFY574" s="74"/>
      <c r="AFZ574" s="74"/>
      <c r="AGA574" s="74"/>
      <c r="AGB574" s="74"/>
      <c r="AGC574" s="74"/>
      <c r="AGD574" s="74"/>
      <c r="AGE574" s="74"/>
      <c r="AGF574" s="74"/>
      <c r="AGG574" s="74"/>
      <c r="AGH574" s="74"/>
      <c r="AGI574" s="74"/>
      <c r="AGJ574" s="74"/>
      <c r="AGK574" s="74"/>
      <c r="AGL574" s="74"/>
      <c r="AGM574" s="74"/>
      <c r="AGN574" s="74"/>
      <c r="AGO574" s="74"/>
      <c r="AGP574" s="74"/>
      <c r="AGQ574" s="74"/>
      <c r="AGR574" s="74"/>
      <c r="AGS574" s="74"/>
      <c r="AGT574" s="74"/>
      <c r="AGU574" s="74"/>
      <c r="AGV574" s="74"/>
      <c r="AGW574" s="74"/>
      <c r="AGX574" s="74"/>
      <c r="AGY574" s="74"/>
      <c r="AGZ574" s="74"/>
      <c r="AHA574" s="74"/>
      <c r="AHB574" s="74"/>
      <c r="AHC574" s="74"/>
      <c r="AHD574" s="74"/>
      <c r="AHE574" s="74"/>
      <c r="AHF574" s="74"/>
      <c r="AHG574" s="74"/>
      <c r="AHH574" s="74"/>
      <c r="AHI574" s="74"/>
      <c r="AHJ574" s="74"/>
      <c r="AHK574" s="74"/>
      <c r="AHL574" s="74"/>
      <c r="AHM574" s="74"/>
      <c r="AHN574" s="74"/>
      <c r="AHO574" s="74"/>
      <c r="AHP574" s="74"/>
      <c r="AHQ574" s="74"/>
      <c r="AHR574" s="74"/>
      <c r="AHS574" s="74"/>
      <c r="AHT574" s="74"/>
      <c r="AHU574" s="74"/>
      <c r="AHV574" s="74"/>
      <c r="AHW574" s="74"/>
      <c r="AHX574" s="74"/>
      <c r="AHY574" s="74"/>
      <c r="AHZ574" s="74"/>
      <c r="AIA574" s="74"/>
      <c r="AIB574" s="74"/>
      <c r="AIC574" s="74"/>
      <c r="AID574" s="74"/>
      <c r="AIE574" s="74"/>
      <c r="AIF574" s="74"/>
      <c r="AIG574" s="74"/>
      <c r="AIH574" s="74"/>
      <c r="AII574" s="74"/>
      <c r="AIJ574" s="74"/>
      <c r="AIK574" s="74"/>
      <c r="AIL574" s="74"/>
      <c r="AIM574" s="74"/>
      <c r="AIN574" s="74"/>
      <c r="AIO574" s="74"/>
      <c r="AIP574" s="74"/>
      <c r="AIQ574" s="74"/>
      <c r="AIR574" s="74"/>
      <c r="AIS574" s="74"/>
      <c r="AIT574" s="74"/>
      <c r="AIU574" s="74"/>
      <c r="AIV574" s="74"/>
      <c r="AIW574" s="74"/>
      <c r="AIX574" s="74"/>
      <c r="AIY574" s="74"/>
      <c r="AIZ574" s="74"/>
      <c r="AJA574" s="74"/>
      <c r="AJB574" s="74"/>
      <c r="AJC574" s="74"/>
      <c r="AJD574" s="74"/>
      <c r="AJE574" s="74"/>
      <c r="AJF574" s="74"/>
      <c r="AJG574" s="74"/>
      <c r="AJH574" s="74"/>
      <c r="AJI574" s="74"/>
      <c r="AJJ574" s="74"/>
      <c r="AJK574" s="74"/>
      <c r="AJL574" s="74"/>
      <c r="AJM574" s="74"/>
      <c r="AJN574" s="74"/>
      <c r="AJO574" s="74"/>
      <c r="AJP574" s="74"/>
      <c r="AJQ574" s="74"/>
      <c r="AJR574" s="74"/>
      <c r="AJS574" s="74"/>
      <c r="AJT574" s="74"/>
      <c r="AJU574" s="74"/>
      <c r="AJV574" s="74"/>
      <c r="AJW574" s="74"/>
      <c r="AJX574" s="74"/>
      <c r="AJY574" s="74"/>
      <c r="AJZ574" s="74"/>
      <c r="AKA574" s="74"/>
      <c r="AKB574" s="74"/>
      <c r="AKC574" s="74"/>
      <c r="AKD574" s="74"/>
      <c r="AKE574" s="74"/>
      <c r="AKF574" s="74"/>
      <c r="AKG574" s="74"/>
      <c r="AKH574" s="74"/>
      <c r="AKI574" s="74"/>
      <c r="AKJ574" s="74"/>
      <c r="AKK574" s="74"/>
      <c r="AKL574" s="74"/>
      <c r="AKM574" s="74"/>
      <c r="AKN574" s="74"/>
      <c r="AKO574" s="74"/>
      <c r="AKP574" s="74"/>
      <c r="AKQ574" s="74"/>
      <c r="AKR574" s="74"/>
      <c r="AKS574" s="74"/>
      <c r="AKT574" s="74"/>
      <c r="AKU574" s="74"/>
      <c r="AKV574" s="74"/>
      <c r="AKW574" s="74"/>
      <c r="AKX574" s="74"/>
      <c r="AKY574" s="74"/>
      <c r="AKZ574" s="74"/>
      <c r="ALA574" s="74"/>
      <c r="ALB574" s="74"/>
      <c r="ALC574" s="74"/>
      <c r="ALD574" s="74"/>
      <c r="ALE574" s="74"/>
      <c r="ALF574" s="74"/>
      <c r="ALG574" s="74"/>
      <c r="ALH574" s="74"/>
      <c r="ALI574" s="74"/>
      <c r="ALJ574" s="74"/>
      <c r="ALK574" s="74"/>
      <c r="ALL574" s="74"/>
      <c r="ALM574" s="74"/>
      <c r="ALN574" s="74"/>
      <c r="ALO574" s="74"/>
      <c r="ALP574" s="74"/>
      <c r="ALQ574" s="74"/>
      <c r="ALR574" s="74"/>
      <c r="ALS574" s="74"/>
      <c r="ALT574" s="74"/>
      <c r="ALU574" s="74"/>
      <c r="ALV574" s="74"/>
      <c r="ALW574" s="74"/>
      <c r="ALX574" s="74"/>
      <c r="ALY574" s="74"/>
      <c r="ALZ574" s="74"/>
      <c r="AMA574" s="74"/>
      <c r="AMB574" s="74"/>
      <c r="AMC574" s="74"/>
      <c r="AMD574" s="74"/>
      <c r="AME574" s="74"/>
      <c r="AMF574" s="74"/>
      <c r="AMG574" s="74"/>
      <c r="AMH574" s="74"/>
      <c r="AMI574" s="74"/>
      <c r="AMJ574" s="74"/>
      <c r="AMK574" s="74"/>
    </row>
    <row r="575" spans="1:1025" customFormat="1" x14ac:dyDescent="0.25">
      <c r="A575" s="40" t="s">
        <v>145</v>
      </c>
      <c r="B575" s="40" t="s">
        <v>25</v>
      </c>
      <c r="C575" s="40" t="s">
        <v>146</v>
      </c>
      <c r="D575" s="40" t="s">
        <v>147</v>
      </c>
      <c r="E575" s="40" t="s">
        <v>147</v>
      </c>
      <c r="F575" s="40" t="s">
        <v>148</v>
      </c>
      <c r="G575" s="48" t="s">
        <v>337</v>
      </c>
      <c r="H575" s="40" t="s">
        <v>149</v>
      </c>
      <c r="I575" s="40" t="s">
        <v>150</v>
      </c>
      <c r="J575" s="40">
        <v>775069275</v>
      </c>
      <c r="K575" s="40" t="s">
        <v>151</v>
      </c>
      <c r="L575" s="40" t="s">
        <v>152</v>
      </c>
      <c r="M575" s="40" t="s">
        <v>153</v>
      </c>
      <c r="N575" s="40"/>
      <c r="O575" s="40" t="s">
        <v>28</v>
      </c>
      <c r="P575" s="43" t="s">
        <v>72</v>
      </c>
      <c r="Q575" s="43" t="s">
        <v>160</v>
      </c>
      <c r="R575" s="40"/>
      <c r="S575" s="40"/>
      <c r="T575" s="44"/>
      <c r="U575" s="45"/>
      <c r="V575" s="45"/>
      <c r="W575" s="45"/>
      <c r="X575" s="45">
        <v>27000</v>
      </c>
      <c r="Y575" s="40"/>
      <c r="Z575" s="6"/>
      <c r="AA575" s="6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  <c r="DR575" s="74"/>
      <c r="DS575" s="74"/>
      <c r="DT575" s="74"/>
      <c r="DU575" s="74"/>
      <c r="DV575" s="74"/>
      <c r="DW575" s="74"/>
      <c r="DX575" s="74"/>
      <c r="DY575" s="74"/>
      <c r="DZ575" s="74"/>
      <c r="EA575" s="74"/>
      <c r="EB575" s="74"/>
      <c r="EC575" s="74"/>
      <c r="ED575" s="74"/>
      <c r="EE575" s="74"/>
      <c r="EF575" s="74"/>
      <c r="EG575" s="74"/>
      <c r="EH575" s="74"/>
      <c r="EI575" s="74"/>
      <c r="EJ575" s="74"/>
      <c r="EK575" s="74"/>
      <c r="EL575" s="74"/>
      <c r="EM575" s="74"/>
      <c r="EN575" s="74"/>
      <c r="EO575" s="74"/>
      <c r="EP575" s="74"/>
      <c r="EQ575" s="74"/>
      <c r="ER575" s="74"/>
      <c r="ES575" s="74"/>
      <c r="ET575" s="74"/>
      <c r="EU575" s="74"/>
      <c r="EV575" s="74"/>
      <c r="EW575" s="74"/>
      <c r="EX575" s="74"/>
      <c r="EY575" s="74"/>
      <c r="EZ575" s="74"/>
      <c r="FA575" s="74"/>
      <c r="FB575" s="74"/>
      <c r="FC575" s="74"/>
      <c r="FD575" s="74"/>
      <c r="FE575" s="74"/>
      <c r="FF575" s="74"/>
      <c r="FG575" s="74"/>
      <c r="FH575" s="74"/>
      <c r="FI575" s="74"/>
      <c r="FJ575" s="74"/>
      <c r="FK575" s="74"/>
      <c r="FL575" s="74"/>
      <c r="FM575" s="74"/>
      <c r="FN575" s="74"/>
      <c r="FO575" s="74"/>
      <c r="FP575" s="74"/>
      <c r="FQ575" s="74"/>
      <c r="FR575" s="74"/>
      <c r="FS575" s="74"/>
      <c r="FT575" s="74"/>
      <c r="FU575" s="74"/>
      <c r="FV575" s="74"/>
      <c r="FW575" s="74"/>
      <c r="FX575" s="74"/>
      <c r="FY575" s="74"/>
      <c r="FZ575" s="74"/>
      <c r="GA575" s="74"/>
      <c r="GB575" s="74"/>
      <c r="GC575" s="74"/>
      <c r="GD575" s="74"/>
      <c r="GE575" s="74"/>
      <c r="GF575" s="74"/>
      <c r="GG575" s="74"/>
      <c r="GH575" s="74"/>
      <c r="GI575" s="74"/>
      <c r="GJ575" s="74"/>
      <c r="GK575" s="74"/>
      <c r="GL575" s="74"/>
      <c r="GM575" s="74"/>
      <c r="GN575" s="74"/>
      <c r="GO575" s="74"/>
      <c r="GP575" s="74"/>
      <c r="GQ575" s="74"/>
      <c r="GR575" s="74"/>
      <c r="GS575" s="74"/>
      <c r="GT575" s="74"/>
      <c r="GU575" s="74"/>
      <c r="GV575" s="74"/>
      <c r="GW575" s="74"/>
      <c r="GX575" s="74"/>
      <c r="GY575" s="74"/>
      <c r="GZ575" s="74"/>
      <c r="HA575" s="74"/>
      <c r="HB575" s="74"/>
      <c r="HC575" s="74"/>
      <c r="HD575" s="74"/>
      <c r="HE575" s="74"/>
      <c r="HF575" s="74"/>
      <c r="HG575" s="74"/>
      <c r="HH575" s="74"/>
      <c r="HI575" s="74"/>
      <c r="HJ575" s="74"/>
      <c r="HK575" s="74"/>
      <c r="HL575" s="74"/>
      <c r="HM575" s="74"/>
      <c r="HN575" s="74"/>
      <c r="HO575" s="74"/>
      <c r="HP575" s="74"/>
      <c r="HQ575" s="74"/>
      <c r="HR575" s="74"/>
      <c r="HS575" s="74"/>
      <c r="HT575" s="74"/>
      <c r="HU575" s="74"/>
      <c r="HV575" s="74"/>
      <c r="HW575" s="74"/>
      <c r="HX575" s="74"/>
      <c r="HY575" s="74"/>
      <c r="HZ575" s="74"/>
      <c r="IA575" s="74"/>
      <c r="IB575" s="74"/>
      <c r="IC575" s="74"/>
      <c r="ID575" s="74"/>
      <c r="IE575" s="74"/>
      <c r="IF575" s="74"/>
      <c r="IG575" s="74"/>
      <c r="IH575" s="74"/>
      <c r="II575" s="74"/>
      <c r="IJ575" s="74"/>
      <c r="IK575" s="74"/>
      <c r="IL575" s="74"/>
      <c r="IM575" s="74"/>
      <c r="IN575" s="74"/>
      <c r="IO575" s="74"/>
      <c r="IP575" s="74"/>
      <c r="IQ575" s="74"/>
      <c r="IR575" s="74"/>
      <c r="IS575" s="74"/>
      <c r="IT575" s="74"/>
      <c r="IU575" s="74"/>
      <c r="IV575" s="74"/>
      <c r="IW575" s="74"/>
      <c r="IX575" s="74"/>
      <c r="IY575" s="74"/>
      <c r="IZ575" s="74"/>
      <c r="JA575" s="74"/>
      <c r="JB575" s="74"/>
      <c r="JC575" s="74"/>
      <c r="JD575" s="74"/>
      <c r="JE575" s="74"/>
      <c r="JF575" s="74"/>
      <c r="JG575" s="74"/>
      <c r="JH575" s="74"/>
      <c r="JI575" s="74"/>
      <c r="JJ575" s="74"/>
      <c r="JK575" s="74"/>
      <c r="JL575" s="74"/>
      <c r="JM575" s="74"/>
      <c r="JN575" s="74"/>
      <c r="JO575" s="74"/>
      <c r="JP575" s="74"/>
      <c r="JQ575" s="74"/>
      <c r="JR575" s="74"/>
      <c r="JS575" s="74"/>
      <c r="JT575" s="74"/>
      <c r="JU575" s="74"/>
      <c r="JV575" s="74"/>
      <c r="JW575" s="74"/>
      <c r="JX575" s="74"/>
      <c r="JY575" s="74"/>
      <c r="JZ575" s="74"/>
      <c r="KA575" s="74"/>
      <c r="KB575" s="74"/>
      <c r="KC575" s="74"/>
      <c r="KD575" s="74"/>
      <c r="KE575" s="74"/>
      <c r="KF575" s="74"/>
      <c r="KG575" s="74"/>
      <c r="KH575" s="74"/>
      <c r="KI575" s="74"/>
      <c r="KJ575" s="74"/>
      <c r="KK575" s="74"/>
      <c r="KL575" s="74"/>
      <c r="KM575" s="74"/>
      <c r="KN575" s="74"/>
      <c r="KO575" s="74"/>
      <c r="KP575" s="74"/>
      <c r="KQ575" s="74"/>
      <c r="KR575" s="74"/>
      <c r="KS575" s="74"/>
      <c r="KT575" s="74"/>
      <c r="KU575" s="74"/>
      <c r="KV575" s="74"/>
      <c r="KW575" s="74"/>
      <c r="KX575" s="74"/>
      <c r="KY575" s="74"/>
      <c r="KZ575" s="74"/>
      <c r="LA575" s="74"/>
      <c r="LB575" s="74"/>
      <c r="LC575" s="74"/>
      <c r="LD575" s="74"/>
      <c r="LE575" s="74"/>
      <c r="LF575" s="74"/>
      <c r="LG575" s="74"/>
      <c r="LH575" s="74"/>
      <c r="LI575" s="74"/>
      <c r="LJ575" s="74"/>
      <c r="LK575" s="74"/>
      <c r="LL575" s="74"/>
      <c r="LM575" s="74"/>
      <c r="LN575" s="74"/>
      <c r="LO575" s="74"/>
      <c r="LP575" s="74"/>
      <c r="LQ575" s="74"/>
      <c r="LR575" s="74"/>
      <c r="LS575" s="74"/>
      <c r="LT575" s="74"/>
      <c r="LU575" s="74"/>
      <c r="LV575" s="74"/>
      <c r="LW575" s="74"/>
      <c r="LX575" s="74"/>
      <c r="LY575" s="74"/>
      <c r="LZ575" s="74"/>
      <c r="MA575" s="74"/>
      <c r="MB575" s="74"/>
      <c r="MC575" s="74"/>
      <c r="MD575" s="74"/>
      <c r="ME575" s="74"/>
      <c r="MF575" s="74"/>
      <c r="MG575" s="74"/>
      <c r="MH575" s="74"/>
      <c r="MI575" s="74"/>
      <c r="MJ575" s="74"/>
      <c r="MK575" s="74"/>
      <c r="ML575" s="74"/>
      <c r="MM575" s="74"/>
      <c r="MN575" s="74"/>
      <c r="MO575" s="74"/>
      <c r="MP575" s="74"/>
      <c r="MQ575" s="74"/>
      <c r="MR575" s="74"/>
      <c r="MS575" s="74"/>
      <c r="MT575" s="74"/>
      <c r="MU575" s="74"/>
      <c r="MV575" s="74"/>
      <c r="MW575" s="74"/>
      <c r="MX575" s="74"/>
      <c r="MY575" s="74"/>
      <c r="MZ575" s="74"/>
      <c r="NA575" s="74"/>
      <c r="NB575" s="74"/>
      <c r="NC575" s="74"/>
      <c r="ND575" s="74"/>
      <c r="NE575" s="74"/>
      <c r="NF575" s="74"/>
      <c r="NG575" s="74"/>
      <c r="NH575" s="74"/>
      <c r="NI575" s="74"/>
      <c r="NJ575" s="74"/>
      <c r="NK575" s="74"/>
      <c r="NL575" s="74"/>
      <c r="NM575" s="74"/>
      <c r="NN575" s="74"/>
      <c r="NO575" s="74"/>
      <c r="NP575" s="74"/>
      <c r="NQ575" s="74"/>
      <c r="NR575" s="74"/>
      <c r="NS575" s="74"/>
      <c r="NT575" s="74"/>
      <c r="NU575" s="74"/>
      <c r="NV575" s="74"/>
      <c r="NW575" s="74"/>
      <c r="NX575" s="74"/>
      <c r="NY575" s="74"/>
      <c r="NZ575" s="74"/>
      <c r="OA575" s="74"/>
      <c r="OB575" s="74"/>
      <c r="OC575" s="74"/>
      <c r="OD575" s="74"/>
      <c r="OE575" s="74"/>
      <c r="OF575" s="74"/>
      <c r="OG575" s="74"/>
      <c r="OH575" s="74"/>
      <c r="OI575" s="74"/>
      <c r="OJ575" s="74"/>
      <c r="OK575" s="74"/>
      <c r="OL575" s="74"/>
      <c r="OM575" s="74"/>
      <c r="ON575" s="74"/>
      <c r="OO575" s="74"/>
      <c r="OP575" s="74"/>
      <c r="OQ575" s="74"/>
      <c r="OR575" s="74"/>
      <c r="OS575" s="74"/>
      <c r="OT575" s="74"/>
      <c r="OU575" s="74"/>
      <c r="OV575" s="74"/>
      <c r="OW575" s="74"/>
      <c r="OX575" s="74"/>
      <c r="OY575" s="74"/>
      <c r="OZ575" s="74"/>
      <c r="PA575" s="74"/>
      <c r="PB575" s="74"/>
      <c r="PC575" s="74"/>
      <c r="PD575" s="74"/>
      <c r="PE575" s="74"/>
      <c r="PF575" s="74"/>
      <c r="PG575" s="74"/>
      <c r="PH575" s="74"/>
      <c r="PI575" s="74"/>
      <c r="PJ575" s="74"/>
      <c r="PK575" s="74"/>
      <c r="PL575" s="74"/>
      <c r="PM575" s="74"/>
      <c r="PN575" s="74"/>
      <c r="PO575" s="74"/>
      <c r="PP575" s="74"/>
      <c r="PQ575" s="74"/>
      <c r="PR575" s="74"/>
      <c r="PS575" s="74"/>
      <c r="PT575" s="74"/>
      <c r="PU575" s="74"/>
      <c r="PV575" s="74"/>
      <c r="PW575" s="74"/>
      <c r="PX575" s="74"/>
      <c r="PY575" s="74"/>
      <c r="PZ575" s="74"/>
      <c r="QA575" s="74"/>
      <c r="QB575" s="74"/>
      <c r="QC575" s="74"/>
      <c r="QD575" s="74"/>
      <c r="QE575" s="74"/>
      <c r="QF575" s="74"/>
      <c r="QG575" s="74"/>
      <c r="QH575" s="74"/>
      <c r="QI575" s="74"/>
      <c r="QJ575" s="74"/>
      <c r="QK575" s="74"/>
      <c r="QL575" s="74"/>
      <c r="QM575" s="74"/>
      <c r="QN575" s="74"/>
      <c r="QO575" s="74"/>
      <c r="QP575" s="74"/>
      <c r="QQ575" s="74"/>
      <c r="QR575" s="74"/>
      <c r="QS575" s="74"/>
      <c r="QT575" s="74"/>
      <c r="QU575" s="74"/>
      <c r="QV575" s="74"/>
      <c r="QW575" s="74"/>
      <c r="QX575" s="74"/>
      <c r="QY575" s="74"/>
      <c r="QZ575" s="74"/>
      <c r="RA575" s="74"/>
      <c r="RB575" s="74"/>
      <c r="RC575" s="74"/>
      <c r="RD575" s="74"/>
      <c r="RE575" s="74"/>
      <c r="RF575" s="74"/>
      <c r="RG575" s="74"/>
      <c r="RH575" s="74"/>
      <c r="RI575" s="74"/>
      <c r="RJ575" s="74"/>
      <c r="RK575" s="74"/>
      <c r="RL575" s="74"/>
      <c r="RM575" s="74"/>
      <c r="RN575" s="74"/>
      <c r="RO575" s="74"/>
      <c r="RP575" s="74"/>
      <c r="RQ575" s="74"/>
      <c r="RR575" s="74"/>
      <c r="RS575" s="74"/>
      <c r="RT575" s="74"/>
      <c r="RU575" s="74"/>
      <c r="RV575" s="74"/>
      <c r="RW575" s="74"/>
      <c r="RX575" s="74"/>
      <c r="RY575" s="74"/>
      <c r="RZ575" s="74"/>
      <c r="SA575" s="74"/>
      <c r="SB575" s="74"/>
      <c r="SC575" s="74"/>
      <c r="SD575" s="74"/>
      <c r="SE575" s="74"/>
      <c r="SF575" s="74"/>
      <c r="SG575" s="74"/>
      <c r="SH575" s="74"/>
      <c r="SI575" s="74"/>
      <c r="SJ575" s="74"/>
      <c r="SK575" s="74"/>
      <c r="SL575" s="74"/>
      <c r="SM575" s="74"/>
      <c r="SN575" s="74"/>
      <c r="SO575" s="74"/>
      <c r="SP575" s="74"/>
      <c r="SQ575" s="74"/>
      <c r="SR575" s="74"/>
      <c r="SS575" s="74"/>
      <c r="ST575" s="74"/>
      <c r="SU575" s="74"/>
      <c r="SV575" s="74"/>
      <c r="SW575" s="74"/>
      <c r="SX575" s="74"/>
      <c r="SY575" s="74"/>
      <c r="SZ575" s="74"/>
      <c r="TA575" s="74"/>
      <c r="TB575" s="74"/>
      <c r="TC575" s="74"/>
      <c r="TD575" s="74"/>
      <c r="TE575" s="74"/>
      <c r="TF575" s="74"/>
      <c r="TG575" s="74"/>
      <c r="TH575" s="74"/>
      <c r="TI575" s="74"/>
      <c r="TJ575" s="74"/>
      <c r="TK575" s="74"/>
      <c r="TL575" s="74"/>
      <c r="TM575" s="74"/>
      <c r="TN575" s="74"/>
      <c r="TO575" s="74"/>
      <c r="TP575" s="74"/>
      <c r="TQ575" s="74"/>
      <c r="TR575" s="74"/>
      <c r="TS575" s="74"/>
      <c r="TT575" s="74"/>
      <c r="TU575" s="74"/>
      <c r="TV575" s="74"/>
      <c r="TW575" s="74"/>
      <c r="TX575" s="74"/>
      <c r="TY575" s="74"/>
      <c r="TZ575" s="74"/>
      <c r="UA575" s="74"/>
      <c r="UB575" s="74"/>
      <c r="UC575" s="74"/>
      <c r="UD575" s="74"/>
      <c r="UE575" s="74"/>
      <c r="UF575" s="74"/>
      <c r="UG575" s="74"/>
      <c r="UH575" s="74"/>
      <c r="UI575" s="74"/>
      <c r="UJ575" s="74"/>
      <c r="UK575" s="74"/>
      <c r="UL575" s="74"/>
      <c r="UM575" s="74"/>
      <c r="UN575" s="74"/>
      <c r="UO575" s="74"/>
      <c r="UP575" s="74"/>
      <c r="UQ575" s="74"/>
      <c r="UR575" s="74"/>
      <c r="US575" s="74"/>
      <c r="UT575" s="74"/>
      <c r="UU575" s="74"/>
      <c r="UV575" s="74"/>
      <c r="UW575" s="74"/>
      <c r="UX575" s="74"/>
      <c r="UY575" s="74"/>
      <c r="UZ575" s="74"/>
      <c r="VA575" s="74"/>
      <c r="VB575" s="74"/>
      <c r="VC575" s="74"/>
      <c r="VD575" s="74"/>
      <c r="VE575" s="74"/>
      <c r="VF575" s="74"/>
      <c r="VG575" s="74"/>
      <c r="VH575" s="74"/>
      <c r="VI575" s="74"/>
      <c r="VJ575" s="74"/>
      <c r="VK575" s="74"/>
      <c r="VL575" s="74"/>
      <c r="VM575" s="74"/>
      <c r="VN575" s="74"/>
      <c r="VO575" s="74"/>
      <c r="VP575" s="74"/>
      <c r="VQ575" s="74"/>
      <c r="VR575" s="74"/>
      <c r="VS575" s="74"/>
      <c r="VT575" s="74"/>
      <c r="VU575" s="74"/>
      <c r="VV575" s="74"/>
      <c r="VW575" s="74"/>
      <c r="VX575" s="74"/>
      <c r="VY575" s="74"/>
      <c r="VZ575" s="74"/>
      <c r="WA575" s="74"/>
      <c r="WB575" s="74"/>
      <c r="WC575" s="74"/>
      <c r="WD575" s="74"/>
      <c r="WE575" s="74"/>
      <c r="WF575" s="74"/>
      <c r="WG575" s="74"/>
      <c r="WH575" s="74"/>
      <c r="WI575" s="74"/>
      <c r="WJ575" s="74"/>
      <c r="WK575" s="74"/>
      <c r="WL575" s="74"/>
      <c r="WM575" s="74"/>
      <c r="WN575" s="74"/>
      <c r="WO575" s="74"/>
      <c r="WP575" s="74"/>
      <c r="WQ575" s="74"/>
      <c r="WR575" s="74"/>
      <c r="WS575" s="74"/>
      <c r="WT575" s="74"/>
      <c r="WU575" s="74"/>
      <c r="WV575" s="74"/>
      <c r="WW575" s="74"/>
      <c r="WX575" s="74"/>
      <c r="WY575" s="74"/>
      <c r="WZ575" s="74"/>
      <c r="XA575" s="74"/>
      <c r="XB575" s="74"/>
      <c r="XC575" s="74"/>
      <c r="XD575" s="74"/>
      <c r="XE575" s="74"/>
      <c r="XF575" s="74"/>
      <c r="XG575" s="74"/>
      <c r="XH575" s="74"/>
      <c r="XI575" s="74"/>
      <c r="XJ575" s="74"/>
      <c r="XK575" s="74"/>
      <c r="XL575" s="74"/>
      <c r="XM575" s="74"/>
      <c r="XN575" s="74"/>
      <c r="XO575" s="74"/>
      <c r="XP575" s="74"/>
      <c r="XQ575" s="74"/>
      <c r="XR575" s="74"/>
      <c r="XS575" s="74"/>
      <c r="XT575" s="74"/>
      <c r="XU575" s="74"/>
      <c r="XV575" s="74"/>
      <c r="XW575" s="74"/>
      <c r="XX575" s="74"/>
      <c r="XY575" s="74"/>
      <c r="XZ575" s="74"/>
      <c r="YA575" s="74"/>
      <c r="YB575" s="74"/>
      <c r="YC575" s="74"/>
      <c r="YD575" s="74"/>
      <c r="YE575" s="74"/>
      <c r="YF575" s="74"/>
      <c r="YG575" s="74"/>
      <c r="YH575" s="74"/>
      <c r="YI575" s="74"/>
      <c r="YJ575" s="74"/>
      <c r="YK575" s="74"/>
      <c r="YL575" s="74"/>
      <c r="YM575" s="74"/>
      <c r="YN575" s="74"/>
      <c r="YO575" s="74"/>
      <c r="YP575" s="74"/>
      <c r="YQ575" s="74"/>
      <c r="YR575" s="74"/>
      <c r="YS575" s="74"/>
      <c r="YT575" s="74"/>
      <c r="YU575" s="74"/>
      <c r="YV575" s="74"/>
      <c r="YW575" s="74"/>
      <c r="YX575" s="74"/>
      <c r="YY575" s="74"/>
      <c r="YZ575" s="74"/>
      <c r="ZA575" s="74"/>
      <c r="ZB575" s="74"/>
      <c r="ZC575" s="74"/>
      <c r="ZD575" s="74"/>
      <c r="ZE575" s="74"/>
      <c r="ZF575" s="74"/>
      <c r="ZG575" s="74"/>
      <c r="ZH575" s="74"/>
      <c r="ZI575" s="74"/>
      <c r="ZJ575" s="74"/>
      <c r="ZK575" s="74"/>
      <c r="ZL575" s="74"/>
      <c r="ZM575" s="74"/>
      <c r="ZN575" s="74"/>
      <c r="ZO575" s="74"/>
      <c r="ZP575" s="74"/>
      <c r="ZQ575" s="74"/>
      <c r="ZR575" s="74"/>
      <c r="ZS575" s="74"/>
      <c r="ZT575" s="74"/>
      <c r="ZU575" s="74"/>
      <c r="ZV575" s="74"/>
      <c r="ZW575" s="74"/>
      <c r="ZX575" s="74"/>
      <c r="ZY575" s="74"/>
      <c r="ZZ575" s="74"/>
      <c r="AAA575" s="74"/>
      <c r="AAB575" s="74"/>
      <c r="AAC575" s="74"/>
      <c r="AAD575" s="74"/>
      <c r="AAE575" s="74"/>
      <c r="AAF575" s="74"/>
      <c r="AAG575" s="74"/>
      <c r="AAH575" s="74"/>
      <c r="AAI575" s="74"/>
      <c r="AAJ575" s="74"/>
      <c r="AAK575" s="74"/>
      <c r="AAL575" s="74"/>
      <c r="AAM575" s="74"/>
      <c r="AAN575" s="74"/>
      <c r="AAO575" s="74"/>
      <c r="AAP575" s="74"/>
      <c r="AAQ575" s="74"/>
      <c r="AAR575" s="74"/>
      <c r="AAS575" s="74"/>
      <c r="AAT575" s="74"/>
      <c r="AAU575" s="74"/>
      <c r="AAV575" s="74"/>
      <c r="AAW575" s="74"/>
      <c r="AAX575" s="74"/>
      <c r="AAY575" s="74"/>
      <c r="AAZ575" s="74"/>
      <c r="ABA575" s="74"/>
      <c r="ABB575" s="74"/>
      <c r="ABC575" s="74"/>
      <c r="ABD575" s="74"/>
      <c r="ABE575" s="74"/>
      <c r="ABF575" s="74"/>
      <c r="ABG575" s="74"/>
      <c r="ABH575" s="74"/>
      <c r="ABI575" s="74"/>
      <c r="ABJ575" s="74"/>
      <c r="ABK575" s="74"/>
      <c r="ABL575" s="74"/>
      <c r="ABM575" s="74"/>
      <c r="ABN575" s="74"/>
      <c r="ABO575" s="74"/>
      <c r="ABP575" s="74"/>
      <c r="ABQ575" s="74"/>
      <c r="ABR575" s="74"/>
      <c r="ABS575" s="74"/>
      <c r="ABT575" s="74"/>
      <c r="ABU575" s="74"/>
      <c r="ABV575" s="74"/>
      <c r="ABW575" s="74"/>
      <c r="ABX575" s="74"/>
      <c r="ABY575" s="74"/>
      <c r="ABZ575" s="74"/>
      <c r="ACA575" s="74"/>
      <c r="ACB575" s="74"/>
      <c r="ACC575" s="74"/>
      <c r="ACD575" s="74"/>
      <c r="ACE575" s="74"/>
      <c r="ACF575" s="74"/>
      <c r="ACG575" s="74"/>
      <c r="ACH575" s="74"/>
      <c r="ACI575" s="74"/>
      <c r="ACJ575" s="74"/>
      <c r="ACK575" s="74"/>
      <c r="ACL575" s="74"/>
      <c r="ACM575" s="74"/>
      <c r="ACN575" s="74"/>
      <c r="ACO575" s="74"/>
      <c r="ACP575" s="74"/>
      <c r="ACQ575" s="74"/>
      <c r="ACR575" s="74"/>
      <c r="ACS575" s="74"/>
      <c r="ACT575" s="74"/>
      <c r="ACU575" s="74"/>
      <c r="ACV575" s="74"/>
      <c r="ACW575" s="74"/>
      <c r="ACX575" s="74"/>
      <c r="ACY575" s="74"/>
      <c r="ACZ575" s="74"/>
      <c r="ADA575" s="74"/>
      <c r="ADB575" s="74"/>
      <c r="ADC575" s="74"/>
      <c r="ADD575" s="74"/>
      <c r="ADE575" s="74"/>
      <c r="ADF575" s="74"/>
      <c r="ADG575" s="74"/>
      <c r="ADH575" s="74"/>
      <c r="ADI575" s="74"/>
      <c r="ADJ575" s="74"/>
      <c r="ADK575" s="74"/>
      <c r="ADL575" s="74"/>
      <c r="ADM575" s="74"/>
      <c r="ADN575" s="74"/>
      <c r="ADO575" s="74"/>
      <c r="ADP575" s="74"/>
      <c r="ADQ575" s="74"/>
      <c r="ADR575" s="74"/>
      <c r="ADS575" s="74"/>
      <c r="ADT575" s="74"/>
      <c r="ADU575" s="74"/>
      <c r="ADV575" s="74"/>
      <c r="ADW575" s="74"/>
      <c r="ADX575" s="74"/>
      <c r="ADY575" s="74"/>
      <c r="ADZ575" s="74"/>
      <c r="AEA575" s="74"/>
      <c r="AEB575" s="74"/>
      <c r="AEC575" s="74"/>
      <c r="AED575" s="74"/>
      <c r="AEE575" s="74"/>
      <c r="AEF575" s="74"/>
      <c r="AEG575" s="74"/>
      <c r="AEH575" s="74"/>
      <c r="AEI575" s="74"/>
      <c r="AEJ575" s="74"/>
      <c r="AEK575" s="74"/>
      <c r="AEL575" s="74"/>
      <c r="AEM575" s="74"/>
      <c r="AEN575" s="74"/>
      <c r="AEO575" s="74"/>
      <c r="AEP575" s="74"/>
      <c r="AEQ575" s="74"/>
      <c r="AER575" s="74"/>
      <c r="AES575" s="74"/>
      <c r="AET575" s="74"/>
      <c r="AEU575" s="74"/>
      <c r="AEV575" s="74"/>
      <c r="AEW575" s="74"/>
      <c r="AEX575" s="74"/>
      <c r="AEY575" s="74"/>
      <c r="AEZ575" s="74"/>
      <c r="AFA575" s="74"/>
      <c r="AFB575" s="74"/>
      <c r="AFC575" s="74"/>
      <c r="AFD575" s="74"/>
      <c r="AFE575" s="74"/>
      <c r="AFF575" s="74"/>
      <c r="AFG575" s="74"/>
      <c r="AFH575" s="74"/>
      <c r="AFI575" s="74"/>
      <c r="AFJ575" s="74"/>
      <c r="AFK575" s="74"/>
      <c r="AFL575" s="74"/>
      <c r="AFM575" s="74"/>
      <c r="AFN575" s="74"/>
      <c r="AFO575" s="74"/>
      <c r="AFP575" s="74"/>
      <c r="AFQ575" s="74"/>
      <c r="AFR575" s="74"/>
      <c r="AFS575" s="74"/>
      <c r="AFT575" s="74"/>
      <c r="AFU575" s="74"/>
      <c r="AFV575" s="74"/>
      <c r="AFW575" s="74"/>
      <c r="AFX575" s="74"/>
      <c r="AFY575" s="74"/>
      <c r="AFZ575" s="74"/>
      <c r="AGA575" s="74"/>
      <c r="AGB575" s="74"/>
      <c r="AGC575" s="74"/>
      <c r="AGD575" s="74"/>
      <c r="AGE575" s="74"/>
      <c r="AGF575" s="74"/>
      <c r="AGG575" s="74"/>
      <c r="AGH575" s="74"/>
      <c r="AGI575" s="74"/>
      <c r="AGJ575" s="74"/>
      <c r="AGK575" s="74"/>
      <c r="AGL575" s="74"/>
      <c r="AGM575" s="74"/>
      <c r="AGN575" s="74"/>
      <c r="AGO575" s="74"/>
      <c r="AGP575" s="74"/>
      <c r="AGQ575" s="74"/>
      <c r="AGR575" s="74"/>
      <c r="AGS575" s="74"/>
      <c r="AGT575" s="74"/>
      <c r="AGU575" s="74"/>
      <c r="AGV575" s="74"/>
      <c r="AGW575" s="74"/>
      <c r="AGX575" s="74"/>
      <c r="AGY575" s="74"/>
      <c r="AGZ575" s="74"/>
      <c r="AHA575" s="74"/>
      <c r="AHB575" s="74"/>
      <c r="AHC575" s="74"/>
      <c r="AHD575" s="74"/>
      <c r="AHE575" s="74"/>
      <c r="AHF575" s="74"/>
      <c r="AHG575" s="74"/>
      <c r="AHH575" s="74"/>
      <c r="AHI575" s="74"/>
      <c r="AHJ575" s="74"/>
      <c r="AHK575" s="74"/>
      <c r="AHL575" s="74"/>
      <c r="AHM575" s="74"/>
      <c r="AHN575" s="74"/>
      <c r="AHO575" s="74"/>
      <c r="AHP575" s="74"/>
      <c r="AHQ575" s="74"/>
      <c r="AHR575" s="74"/>
      <c r="AHS575" s="74"/>
      <c r="AHT575" s="74"/>
      <c r="AHU575" s="74"/>
      <c r="AHV575" s="74"/>
      <c r="AHW575" s="74"/>
      <c r="AHX575" s="74"/>
      <c r="AHY575" s="74"/>
      <c r="AHZ575" s="74"/>
      <c r="AIA575" s="74"/>
      <c r="AIB575" s="74"/>
      <c r="AIC575" s="74"/>
      <c r="AID575" s="74"/>
      <c r="AIE575" s="74"/>
      <c r="AIF575" s="74"/>
      <c r="AIG575" s="74"/>
      <c r="AIH575" s="74"/>
      <c r="AII575" s="74"/>
      <c r="AIJ575" s="74"/>
      <c r="AIK575" s="74"/>
      <c r="AIL575" s="74"/>
      <c r="AIM575" s="74"/>
      <c r="AIN575" s="74"/>
      <c r="AIO575" s="74"/>
      <c r="AIP575" s="74"/>
      <c r="AIQ575" s="74"/>
      <c r="AIR575" s="74"/>
      <c r="AIS575" s="74"/>
      <c r="AIT575" s="74"/>
      <c r="AIU575" s="74"/>
      <c r="AIV575" s="74"/>
      <c r="AIW575" s="74"/>
      <c r="AIX575" s="74"/>
      <c r="AIY575" s="74"/>
      <c r="AIZ575" s="74"/>
      <c r="AJA575" s="74"/>
      <c r="AJB575" s="74"/>
      <c r="AJC575" s="74"/>
      <c r="AJD575" s="74"/>
      <c r="AJE575" s="74"/>
      <c r="AJF575" s="74"/>
      <c r="AJG575" s="74"/>
      <c r="AJH575" s="74"/>
      <c r="AJI575" s="74"/>
      <c r="AJJ575" s="74"/>
      <c r="AJK575" s="74"/>
      <c r="AJL575" s="74"/>
      <c r="AJM575" s="74"/>
      <c r="AJN575" s="74"/>
      <c r="AJO575" s="74"/>
      <c r="AJP575" s="74"/>
      <c r="AJQ575" s="74"/>
      <c r="AJR575" s="74"/>
      <c r="AJS575" s="74"/>
      <c r="AJT575" s="74"/>
      <c r="AJU575" s="74"/>
      <c r="AJV575" s="74"/>
      <c r="AJW575" s="74"/>
      <c r="AJX575" s="74"/>
      <c r="AJY575" s="74"/>
      <c r="AJZ575" s="74"/>
      <c r="AKA575" s="74"/>
      <c r="AKB575" s="74"/>
      <c r="AKC575" s="74"/>
      <c r="AKD575" s="74"/>
      <c r="AKE575" s="74"/>
      <c r="AKF575" s="74"/>
      <c r="AKG575" s="74"/>
      <c r="AKH575" s="74"/>
      <c r="AKI575" s="74"/>
      <c r="AKJ575" s="74"/>
      <c r="AKK575" s="74"/>
      <c r="AKL575" s="74"/>
      <c r="AKM575" s="74"/>
      <c r="AKN575" s="74"/>
      <c r="AKO575" s="74"/>
      <c r="AKP575" s="74"/>
      <c r="AKQ575" s="74"/>
      <c r="AKR575" s="74"/>
      <c r="AKS575" s="74"/>
      <c r="AKT575" s="74"/>
      <c r="AKU575" s="74"/>
      <c r="AKV575" s="74"/>
      <c r="AKW575" s="74"/>
      <c r="AKX575" s="74"/>
      <c r="AKY575" s="74"/>
      <c r="AKZ575" s="74"/>
      <c r="ALA575" s="74"/>
      <c r="ALB575" s="74"/>
      <c r="ALC575" s="74"/>
      <c r="ALD575" s="74"/>
      <c r="ALE575" s="74"/>
      <c r="ALF575" s="74"/>
      <c r="ALG575" s="74"/>
      <c r="ALH575" s="74"/>
      <c r="ALI575" s="74"/>
      <c r="ALJ575" s="74"/>
      <c r="ALK575" s="74"/>
      <c r="ALL575" s="74"/>
      <c r="ALM575" s="74"/>
      <c r="ALN575" s="74"/>
      <c r="ALO575" s="74"/>
      <c r="ALP575" s="74"/>
      <c r="ALQ575" s="74"/>
      <c r="ALR575" s="74"/>
      <c r="ALS575" s="74"/>
      <c r="ALT575" s="74"/>
      <c r="ALU575" s="74"/>
      <c r="ALV575" s="74"/>
      <c r="ALW575" s="74"/>
      <c r="ALX575" s="74"/>
      <c r="ALY575" s="74"/>
      <c r="ALZ575" s="74"/>
      <c r="AMA575" s="74"/>
      <c r="AMB575" s="74"/>
      <c r="AMC575" s="74"/>
      <c r="AMD575" s="74"/>
      <c r="AME575" s="74"/>
      <c r="AMF575" s="74"/>
      <c r="AMG575" s="74"/>
      <c r="AMH575" s="74"/>
      <c r="AMI575" s="74"/>
      <c r="AMJ575" s="74"/>
      <c r="AMK575" s="74"/>
    </row>
    <row r="576" spans="1:1025" customFormat="1" x14ac:dyDescent="0.25">
      <c r="A576" s="40" t="s">
        <v>145</v>
      </c>
      <c r="B576" s="40" t="s">
        <v>25</v>
      </c>
      <c r="C576" s="40" t="s">
        <v>146</v>
      </c>
      <c r="D576" s="40" t="s">
        <v>147</v>
      </c>
      <c r="E576" s="40" t="s">
        <v>147</v>
      </c>
      <c r="F576" s="40" t="s">
        <v>148</v>
      </c>
      <c r="G576" s="48" t="s">
        <v>337</v>
      </c>
      <c r="H576" s="40" t="s">
        <v>149</v>
      </c>
      <c r="I576" s="40" t="s">
        <v>150</v>
      </c>
      <c r="J576" s="40">
        <v>775069275</v>
      </c>
      <c r="K576" s="40" t="s">
        <v>151</v>
      </c>
      <c r="L576" s="40" t="s">
        <v>152</v>
      </c>
      <c r="M576" s="40" t="s">
        <v>153</v>
      </c>
      <c r="N576" s="40"/>
      <c r="O576" s="40" t="s">
        <v>28</v>
      </c>
      <c r="P576" s="43" t="s">
        <v>42</v>
      </c>
      <c r="Q576" s="43"/>
      <c r="R576" s="40"/>
      <c r="S576" s="40"/>
      <c r="T576" s="44" t="s">
        <v>121</v>
      </c>
      <c r="U576" s="45">
        <v>4250000</v>
      </c>
      <c r="V576" s="45">
        <v>5250000</v>
      </c>
      <c r="W576" s="45">
        <v>6268000</v>
      </c>
      <c r="X576" s="45">
        <v>5986000</v>
      </c>
      <c r="Y576" s="40"/>
      <c r="Z576" s="6"/>
      <c r="AA576" s="6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  <c r="DR576" s="74"/>
      <c r="DS576" s="74"/>
      <c r="DT576" s="74"/>
      <c r="DU576" s="74"/>
      <c r="DV576" s="74"/>
      <c r="DW576" s="74"/>
      <c r="DX576" s="74"/>
      <c r="DY576" s="74"/>
      <c r="DZ576" s="74"/>
      <c r="EA576" s="74"/>
      <c r="EB576" s="74"/>
      <c r="EC576" s="74"/>
      <c r="ED576" s="74"/>
      <c r="EE576" s="74"/>
      <c r="EF576" s="74"/>
      <c r="EG576" s="74"/>
      <c r="EH576" s="74"/>
      <c r="EI576" s="74"/>
      <c r="EJ576" s="74"/>
      <c r="EK576" s="74"/>
      <c r="EL576" s="74"/>
      <c r="EM576" s="74"/>
      <c r="EN576" s="74"/>
      <c r="EO576" s="74"/>
      <c r="EP576" s="74"/>
      <c r="EQ576" s="74"/>
      <c r="ER576" s="74"/>
      <c r="ES576" s="74"/>
      <c r="ET576" s="74"/>
      <c r="EU576" s="74"/>
      <c r="EV576" s="74"/>
      <c r="EW576" s="74"/>
      <c r="EX576" s="74"/>
      <c r="EY576" s="74"/>
      <c r="EZ576" s="74"/>
      <c r="FA576" s="74"/>
      <c r="FB576" s="74"/>
      <c r="FC576" s="74"/>
      <c r="FD576" s="74"/>
      <c r="FE576" s="74"/>
      <c r="FF576" s="74"/>
      <c r="FG576" s="74"/>
      <c r="FH576" s="74"/>
      <c r="FI576" s="74"/>
      <c r="FJ576" s="74"/>
      <c r="FK576" s="74"/>
      <c r="FL576" s="74"/>
      <c r="FM576" s="74"/>
      <c r="FN576" s="74"/>
      <c r="FO576" s="74"/>
      <c r="FP576" s="74"/>
      <c r="FQ576" s="74"/>
      <c r="FR576" s="74"/>
      <c r="FS576" s="74"/>
      <c r="FT576" s="74"/>
      <c r="FU576" s="74"/>
      <c r="FV576" s="74"/>
      <c r="FW576" s="74"/>
      <c r="FX576" s="74"/>
      <c r="FY576" s="74"/>
      <c r="FZ576" s="74"/>
      <c r="GA576" s="74"/>
      <c r="GB576" s="74"/>
      <c r="GC576" s="74"/>
      <c r="GD576" s="74"/>
      <c r="GE576" s="74"/>
      <c r="GF576" s="74"/>
      <c r="GG576" s="74"/>
      <c r="GH576" s="74"/>
      <c r="GI576" s="74"/>
      <c r="GJ576" s="74"/>
      <c r="GK576" s="74"/>
      <c r="GL576" s="74"/>
      <c r="GM576" s="74"/>
      <c r="GN576" s="74"/>
      <c r="GO576" s="74"/>
      <c r="GP576" s="74"/>
      <c r="GQ576" s="74"/>
      <c r="GR576" s="74"/>
      <c r="GS576" s="74"/>
      <c r="GT576" s="74"/>
      <c r="GU576" s="74"/>
      <c r="GV576" s="74"/>
      <c r="GW576" s="74"/>
      <c r="GX576" s="74"/>
      <c r="GY576" s="74"/>
      <c r="GZ576" s="74"/>
      <c r="HA576" s="74"/>
      <c r="HB576" s="74"/>
      <c r="HC576" s="74"/>
      <c r="HD576" s="74"/>
      <c r="HE576" s="74"/>
      <c r="HF576" s="74"/>
      <c r="HG576" s="74"/>
      <c r="HH576" s="74"/>
      <c r="HI576" s="74"/>
      <c r="HJ576" s="74"/>
      <c r="HK576" s="74"/>
      <c r="HL576" s="74"/>
      <c r="HM576" s="74"/>
      <c r="HN576" s="74"/>
      <c r="HO576" s="74"/>
      <c r="HP576" s="74"/>
      <c r="HQ576" s="74"/>
      <c r="HR576" s="74"/>
      <c r="HS576" s="74"/>
      <c r="HT576" s="74"/>
      <c r="HU576" s="74"/>
      <c r="HV576" s="74"/>
      <c r="HW576" s="74"/>
      <c r="HX576" s="74"/>
      <c r="HY576" s="74"/>
      <c r="HZ576" s="74"/>
      <c r="IA576" s="74"/>
      <c r="IB576" s="74"/>
      <c r="IC576" s="74"/>
      <c r="ID576" s="74"/>
      <c r="IE576" s="74"/>
      <c r="IF576" s="74"/>
      <c r="IG576" s="74"/>
      <c r="IH576" s="74"/>
      <c r="II576" s="74"/>
      <c r="IJ576" s="74"/>
      <c r="IK576" s="74"/>
      <c r="IL576" s="74"/>
      <c r="IM576" s="74"/>
      <c r="IN576" s="74"/>
      <c r="IO576" s="74"/>
      <c r="IP576" s="74"/>
      <c r="IQ576" s="74"/>
      <c r="IR576" s="74"/>
      <c r="IS576" s="74"/>
      <c r="IT576" s="74"/>
      <c r="IU576" s="74"/>
      <c r="IV576" s="74"/>
      <c r="IW576" s="74"/>
      <c r="IX576" s="74"/>
      <c r="IY576" s="74"/>
      <c r="IZ576" s="74"/>
      <c r="JA576" s="74"/>
      <c r="JB576" s="74"/>
      <c r="JC576" s="74"/>
      <c r="JD576" s="74"/>
      <c r="JE576" s="74"/>
      <c r="JF576" s="74"/>
      <c r="JG576" s="74"/>
      <c r="JH576" s="74"/>
      <c r="JI576" s="74"/>
      <c r="JJ576" s="74"/>
      <c r="JK576" s="74"/>
      <c r="JL576" s="74"/>
      <c r="JM576" s="74"/>
      <c r="JN576" s="74"/>
      <c r="JO576" s="74"/>
      <c r="JP576" s="74"/>
      <c r="JQ576" s="74"/>
      <c r="JR576" s="74"/>
      <c r="JS576" s="74"/>
      <c r="JT576" s="74"/>
      <c r="JU576" s="74"/>
      <c r="JV576" s="74"/>
      <c r="JW576" s="74"/>
      <c r="JX576" s="74"/>
      <c r="JY576" s="74"/>
      <c r="JZ576" s="74"/>
      <c r="KA576" s="74"/>
      <c r="KB576" s="74"/>
      <c r="KC576" s="74"/>
      <c r="KD576" s="74"/>
      <c r="KE576" s="74"/>
      <c r="KF576" s="74"/>
      <c r="KG576" s="74"/>
      <c r="KH576" s="74"/>
      <c r="KI576" s="74"/>
      <c r="KJ576" s="74"/>
      <c r="KK576" s="74"/>
      <c r="KL576" s="74"/>
      <c r="KM576" s="74"/>
      <c r="KN576" s="74"/>
      <c r="KO576" s="74"/>
      <c r="KP576" s="74"/>
      <c r="KQ576" s="74"/>
      <c r="KR576" s="74"/>
      <c r="KS576" s="74"/>
      <c r="KT576" s="74"/>
      <c r="KU576" s="74"/>
      <c r="KV576" s="74"/>
      <c r="KW576" s="74"/>
      <c r="KX576" s="74"/>
      <c r="KY576" s="74"/>
      <c r="KZ576" s="74"/>
      <c r="LA576" s="74"/>
      <c r="LB576" s="74"/>
      <c r="LC576" s="74"/>
      <c r="LD576" s="74"/>
      <c r="LE576" s="74"/>
      <c r="LF576" s="74"/>
      <c r="LG576" s="74"/>
      <c r="LH576" s="74"/>
      <c r="LI576" s="74"/>
      <c r="LJ576" s="74"/>
      <c r="LK576" s="74"/>
      <c r="LL576" s="74"/>
      <c r="LM576" s="74"/>
      <c r="LN576" s="74"/>
      <c r="LO576" s="74"/>
      <c r="LP576" s="74"/>
      <c r="LQ576" s="74"/>
      <c r="LR576" s="74"/>
      <c r="LS576" s="74"/>
      <c r="LT576" s="74"/>
      <c r="LU576" s="74"/>
      <c r="LV576" s="74"/>
      <c r="LW576" s="74"/>
      <c r="LX576" s="74"/>
      <c r="LY576" s="74"/>
      <c r="LZ576" s="74"/>
      <c r="MA576" s="74"/>
      <c r="MB576" s="74"/>
      <c r="MC576" s="74"/>
      <c r="MD576" s="74"/>
      <c r="ME576" s="74"/>
      <c r="MF576" s="74"/>
      <c r="MG576" s="74"/>
      <c r="MH576" s="74"/>
      <c r="MI576" s="74"/>
      <c r="MJ576" s="74"/>
      <c r="MK576" s="74"/>
      <c r="ML576" s="74"/>
      <c r="MM576" s="74"/>
      <c r="MN576" s="74"/>
      <c r="MO576" s="74"/>
      <c r="MP576" s="74"/>
      <c r="MQ576" s="74"/>
      <c r="MR576" s="74"/>
      <c r="MS576" s="74"/>
      <c r="MT576" s="74"/>
      <c r="MU576" s="74"/>
      <c r="MV576" s="74"/>
      <c r="MW576" s="74"/>
      <c r="MX576" s="74"/>
      <c r="MY576" s="74"/>
      <c r="MZ576" s="74"/>
      <c r="NA576" s="74"/>
      <c r="NB576" s="74"/>
      <c r="NC576" s="74"/>
      <c r="ND576" s="74"/>
      <c r="NE576" s="74"/>
      <c r="NF576" s="74"/>
      <c r="NG576" s="74"/>
      <c r="NH576" s="74"/>
      <c r="NI576" s="74"/>
      <c r="NJ576" s="74"/>
      <c r="NK576" s="74"/>
      <c r="NL576" s="74"/>
      <c r="NM576" s="74"/>
      <c r="NN576" s="74"/>
      <c r="NO576" s="74"/>
      <c r="NP576" s="74"/>
      <c r="NQ576" s="74"/>
      <c r="NR576" s="74"/>
      <c r="NS576" s="74"/>
      <c r="NT576" s="74"/>
      <c r="NU576" s="74"/>
      <c r="NV576" s="74"/>
      <c r="NW576" s="74"/>
      <c r="NX576" s="74"/>
      <c r="NY576" s="74"/>
      <c r="NZ576" s="74"/>
      <c r="OA576" s="74"/>
      <c r="OB576" s="74"/>
      <c r="OC576" s="74"/>
      <c r="OD576" s="74"/>
      <c r="OE576" s="74"/>
      <c r="OF576" s="74"/>
      <c r="OG576" s="74"/>
      <c r="OH576" s="74"/>
      <c r="OI576" s="74"/>
      <c r="OJ576" s="74"/>
      <c r="OK576" s="74"/>
      <c r="OL576" s="74"/>
      <c r="OM576" s="74"/>
      <c r="ON576" s="74"/>
      <c r="OO576" s="74"/>
      <c r="OP576" s="74"/>
      <c r="OQ576" s="74"/>
      <c r="OR576" s="74"/>
      <c r="OS576" s="74"/>
      <c r="OT576" s="74"/>
      <c r="OU576" s="74"/>
      <c r="OV576" s="74"/>
      <c r="OW576" s="74"/>
      <c r="OX576" s="74"/>
      <c r="OY576" s="74"/>
      <c r="OZ576" s="74"/>
      <c r="PA576" s="74"/>
      <c r="PB576" s="74"/>
      <c r="PC576" s="74"/>
      <c r="PD576" s="74"/>
      <c r="PE576" s="74"/>
      <c r="PF576" s="74"/>
      <c r="PG576" s="74"/>
      <c r="PH576" s="74"/>
      <c r="PI576" s="74"/>
      <c r="PJ576" s="74"/>
      <c r="PK576" s="74"/>
      <c r="PL576" s="74"/>
      <c r="PM576" s="74"/>
      <c r="PN576" s="74"/>
      <c r="PO576" s="74"/>
      <c r="PP576" s="74"/>
      <c r="PQ576" s="74"/>
      <c r="PR576" s="74"/>
      <c r="PS576" s="74"/>
      <c r="PT576" s="74"/>
      <c r="PU576" s="74"/>
      <c r="PV576" s="74"/>
      <c r="PW576" s="74"/>
      <c r="PX576" s="74"/>
      <c r="PY576" s="74"/>
      <c r="PZ576" s="74"/>
      <c r="QA576" s="74"/>
      <c r="QB576" s="74"/>
      <c r="QC576" s="74"/>
      <c r="QD576" s="74"/>
      <c r="QE576" s="74"/>
      <c r="QF576" s="74"/>
      <c r="QG576" s="74"/>
      <c r="QH576" s="74"/>
      <c r="QI576" s="74"/>
      <c r="QJ576" s="74"/>
      <c r="QK576" s="74"/>
      <c r="QL576" s="74"/>
      <c r="QM576" s="74"/>
      <c r="QN576" s="74"/>
      <c r="QO576" s="74"/>
      <c r="QP576" s="74"/>
      <c r="QQ576" s="74"/>
      <c r="QR576" s="74"/>
      <c r="QS576" s="74"/>
      <c r="QT576" s="74"/>
      <c r="QU576" s="74"/>
      <c r="QV576" s="74"/>
      <c r="QW576" s="74"/>
      <c r="QX576" s="74"/>
      <c r="QY576" s="74"/>
      <c r="QZ576" s="74"/>
      <c r="RA576" s="74"/>
      <c r="RB576" s="74"/>
      <c r="RC576" s="74"/>
      <c r="RD576" s="74"/>
      <c r="RE576" s="74"/>
      <c r="RF576" s="74"/>
      <c r="RG576" s="74"/>
      <c r="RH576" s="74"/>
      <c r="RI576" s="74"/>
      <c r="RJ576" s="74"/>
      <c r="RK576" s="74"/>
      <c r="RL576" s="74"/>
      <c r="RM576" s="74"/>
      <c r="RN576" s="74"/>
      <c r="RO576" s="74"/>
      <c r="RP576" s="74"/>
      <c r="RQ576" s="74"/>
      <c r="RR576" s="74"/>
      <c r="RS576" s="74"/>
      <c r="RT576" s="74"/>
      <c r="RU576" s="74"/>
      <c r="RV576" s="74"/>
      <c r="RW576" s="74"/>
      <c r="RX576" s="74"/>
      <c r="RY576" s="74"/>
      <c r="RZ576" s="74"/>
      <c r="SA576" s="74"/>
      <c r="SB576" s="74"/>
      <c r="SC576" s="74"/>
      <c r="SD576" s="74"/>
      <c r="SE576" s="74"/>
      <c r="SF576" s="74"/>
      <c r="SG576" s="74"/>
      <c r="SH576" s="74"/>
      <c r="SI576" s="74"/>
      <c r="SJ576" s="74"/>
      <c r="SK576" s="74"/>
      <c r="SL576" s="74"/>
      <c r="SM576" s="74"/>
      <c r="SN576" s="74"/>
      <c r="SO576" s="74"/>
      <c r="SP576" s="74"/>
      <c r="SQ576" s="74"/>
      <c r="SR576" s="74"/>
      <c r="SS576" s="74"/>
      <c r="ST576" s="74"/>
      <c r="SU576" s="74"/>
      <c r="SV576" s="74"/>
      <c r="SW576" s="74"/>
      <c r="SX576" s="74"/>
      <c r="SY576" s="74"/>
      <c r="SZ576" s="74"/>
      <c r="TA576" s="74"/>
      <c r="TB576" s="74"/>
      <c r="TC576" s="74"/>
      <c r="TD576" s="74"/>
      <c r="TE576" s="74"/>
      <c r="TF576" s="74"/>
      <c r="TG576" s="74"/>
      <c r="TH576" s="74"/>
      <c r="TI576" s="74"/>
      <c r="TJ576" s="74"/>
      <c r="TK576" s="74"/>
      <c r="TL576" s="74"/>
      <c r="TM576" s="74"/>
      <c r="TN576" s="74"/>
      <c r="TO576" s="74"/>
      <c r="TP576" s="74"/>
      <c r="TQ576" s="74"/>
      <c r="TR576" s="74"/>
      <c r="TS576" s="74"/>
      <c r="TT576" s="74"/>
      <c r="TU576" s="74"/>
      <c r="TV576" s="74"/>
      <c r="TW576" s="74"/>
      <c r="TX576" s="74"/>
      <c r="TY576" s="74"/>
      <c r="TZ576" s="74"/>
      <c r="UA576" s="74"/>
      <c r="UB576" s="74"/>
      <c r="UC576" s="74"/>
      <c r="UD576" s="74"/>
      <c r="UE576" s="74"/>
      <c r="UF576" s="74"/>
      <c r="UG576" s="74"/>
      <c r="UH576" s="74"/>
      <c r="UI576" s="74"/>
      <c r="UJ576" s="74"/>
      <c r="UK576" s="74"/>
      <c r="UL576" s="74"/>
      <c r="UM576" s="74"/>
      <c r="UN576" s="74"/>
      <c r="UO576" s="74"/>
      <c r="UP576" s="74"/>
      <c r="UQ576" s="74"/>
      <c r="UR576" s="74"/>
      <c r="US576" s="74"/>
      <c r="UT576" s="74"/>
      <c r="UU576" s="74"/>
      <c r="UV576" s="74"/>
      <c r="UW576" s="74"/>
      <c r="UX576" s="74"/>
      <c r="UY576" s="74"/>
      <c r="UZ576" s="74"/>
      <c r="VA576" s="74"/>
      <c r="VB576" s="74"/>
      <c r="VC576" s="74"/>
      <c r="VD576" s="74"/>
      <c r="VE576" s="74"/>
      <c r="VF576" s="74"/>
      <c r="VG576" s="74"/>
      <c r="VH576" s="74"/>
      <c r="VI576" s="74"/>
      <c r="VJ576" s="74"/>
      <c r="VK576" s="74"/>
      <c r="VL576" s="74"/>
      <c r="VM576" s="74"/>
      <c r="VN576" s="74"/>
      <c r="VO576" s="74"/>
      <c r="VP576" s="74"/>
      <c r="VQ576" s="74"/>
      <c r="VR576" s="74"/>
      <c r="VS576" s="74"/>
      <c r="VT576" s="74"/>
      <c r="VU576" s="74"/>
      <c r="VV576" s="74"/>
      <c r="VW576" s="74"/>
      <c r="VX576" s="74"/>
      <c r="VY576" s="74"/>
      <c r="VZ576" s="74"/>
      <c r="WA576" s="74"/>
      <c r="WB576" s="74"/>
      <c r="WC576" s="74"/>
      <c r="WD576" s="74"/>
      <c r="WE576" s="74"/>
      <c r="WF576" s="74"/>
      <c r="WG576" s="74"/>
      <c r="WH576" s="74"/>
      <c r="WI576" s="74"/>
      <c r="WJ576" s="74"/>
      <c r="WK576" s="74"/>
      <c r="WL576" s="74"/>
      <c r="WM576" s="74"/>
      <c r="WN576" s="74"/>
      <c r="WO576" s="74"/>
      <c r="WP576" s="74"/>
      <c r="WQ576" s="74"/>
      <c r="WR576" s="74"/>
      <c r="WS576" s="74"/>
      <c r="WT576" s="74"/>
      <c r="WU576" s="74"/>
      <c r="WV576" s="74"/>
      <c r="WW576" s="74"/>
      <c r="WX576" s="74"/>
      <c r="WY576" s="74"/>
      <c r="WZ576" s="74"/>
      <c r="XA576" s="74"/>
      <c r="XB576" s="74"/>
      <c r="XC576" s="74"/>
      <c r="XD576" s="74"/>
      <c r="XE576" s="74"/>
      <c r="XF576" s="74"/>
      <c r="XG576" s="74"/>
      <c r="XH576" s="74"/>
      <c r="XI576" s="74"/>
      <c r="XJ576" s="74"/>
      <c r="XK576" s="74"/>
      <c r="XL576" s="74"/>
      <c r="XM576" s="74"/>
      <c r="XN576" s="74"/>
      <c r="XO576" s="74"/>
      <c r="XP576" s="74"/>
      <c r="XQ576" s="74"/>
      <c r="XR576" s="74"/>
      <c r="XS576" s="74"/>
      <c r="XT576" s="74"/>
      <c r="XU576" s="74"/>
      <c r="XV576" s="74"/>
      <c r="XW576" s="74"/>
      <c r="XX576" s="74"/>
      <c r="XY576" s="74"/>
      <c r="XZ576" s="74"/>
      <c r="YA576" s="74"/>
      <c r="YB576" s="74"/>
      <c r="YC576" s="74"/>
      <c r="YD576" s="74"/>
      <c r="YE576" s="74"/>
      <c r="YF576" s="74"/>
      <c r="YG576" s="74"/>
      <c r="YH576" s="74"/>
      <c r="YI576" s="74"/>
      <c r="YJ576" s="74"/>
      <c r="YK576" s="74"/>
      <c r="YL576" s="74"/>
      <c r="YM576" s="74"/>
      <c r="YN576" s="74"/>
      <c r="YO576" s="74"/>
      <c r="YP576" s="74"/>
      <c r="YQ576" s="74"/>
      <c r="YR576" s="74"/>
      <c r="YS576" s="74"/>
      <c r="YT576" s="74"/>
      <c r="YU576" s="74"/>
      <c r="YV576" s="74"/>
      <c r="YW576" s="74"/>
      <c r="YX576" s="74"/>
      <c r="YY576" s="74"/>
      <c r="YZ576" s="74"/>
      <c r="ZA576" s="74"/>
      <c r="ZB576" s="74"/>
      <c r="ZC576" s="74"/>
      <c r="ZD576" s="74"/>
      <c r="ZE576" s="74"/>
      <c r="ZF576" s="74"/>
      <c r="ZG576" s="74"/>
      <c r="ZH576" s="74"/>
      <c r="ZI576" s="74"/>
      <c r="ZJ576" s="74"/>
      <c r="ZK576" s="74"/>
      <c r="ZL576" s="74"/>
      <c r="ZM576" s="74"/>
      <c r="ZN576" s="74"/>
      <c r="ZO576" s="74"/>
      <c r="ZP576" s="74"/>
      <c r="ZQ576" s="74"/>
      <c r="ZR576" s="74"/>
      <c r="ZS576" s="74"/>
      <c r="ZT576" s="74"/>
      <c r="ZU576" s="74"/>
      <c r="ZV576" s="74"/>
      <c r="ZW576" s="74"/>
      <c r="ZX576" s="74"/>
      <c r="ZY576" s="74"/>
      <c r="ZZ576" s="74"/>
      <c r="AAA576" s="74"/>
      <c r="AAB576" s="74"/>
      <c r="AAC576" s="74"/>
      <c r="AAD576" s="74"/>
      <c r="AAE576" s="74"/>
      <c r="AAF576" s="74"/>
      <c r="AAG576" s="74"/>
      <c r="AAH576" s="74"/>
      <c r="AAI576" s="74"/>
      <c r="AAJ576" s="74"/>
      <c r="AAK576" s="74"/>
      <c r="AAL576" s="74"/>
      <c r="AAM576" s="74"/>
      <c r="AAN576" s="74"/>
      <c r="AAO576" s="74"/>
      <c r="AAP576" s="74"/>
      <c r="AAQ576" s="74"/>
      <c r="AAR576" s="74"/>
      <c r="AAS576" s="74"/>
      <c r="AAT576" s="74"/>
      <c r="AAU576" s="74"/>
      <c r="AAV576" s="74"/>
      <c r="AAW576" s="74"/>
      <c r="AAX576" s="74"/>
      <c r="AAY576" s="74"/>
      <c r="AAZ576" s="74"/>
      <c r="ABA576" s="74"/>
      <c r="ABB576" s="74"/>
      <c r="ABC576" s="74"/>
      <c r="ABD576" s="74"/>
      <c r="ABE576" s="74"/>
      <c r="ABF576" s="74"/>
      <c r="ABG576" s="74"/>
      <c r="ABH576" s="74"/>
      <c r="ABI576" s="74"/>
      <c r="ABJ576" s="74"/>
      <c r="ABK576" s="74"/>
      <c r="ABL576" s="74"/>
      <c r="ABM576" s="74"/>
      <c r="ABN576" s="74"/>
      <c r="ABO576" s="74"/>
      <c r="ABP576" s="74"/>
      <c r="ABQ576" s="74"/>
      <c r="ABR576" s="74"/>
      <c r="ABS576" s="74"/>
      <c r="ABT576" s="74"/>
      <c r="ABU576" s="74"/>
      <c r="ABV576" s="74"/>
      <c r="ABW576" s="74"/>
      <c r="ABX576" s="74"/>
      <c r="ABY576" s="74"/>
      <c r="ABZ576" s="74"/>
      <c r="ACA576" s="74"/>
      <c r="ACB576" s="74"/>
      <c r="ACC576" s="74"/>
      <c r="ACD576" s="74"/>
      <c r="ACE576" s="74"/>
      <c r="ACF576" s="74"/>
      <c r="ACG576" s="74"/>
      <c r="ACH576" s="74"/>
      <c r="ACI576" s="74"/>
      <c r="ACJ576" s="74"/>
      <c r="ACK576" s="74"/>
      <c r="ACL576" s="74"/>
      <c r="ACM576" s="74"/>
      <c r="ACN576" s="74"/>
      <c r="ACO576" s="74"/>
      <c r="ACP576" s="74"/>
      <c r="ACQ576" s="74"/>
      <c r="ACR576" s="74"/>
      <c r="ACS576" s="74"/>
      <c r="ACT576" s="74"/>
      <c r="ACU576" s="74"/>
      <c r="ACV576" s="74"/>
      <c r="ACW576" s="74"/>
      <c r="ACX576" s="74"/>
      <c r="ACY576" s="74"/>
      <c r="ACZ576" s="74"/>
      <c r="ADA576" s="74"/>
      <c r="ADB576" s="74"/>
      <c r="ADC576" s="74"/>
      <c r="ADD576" s="74"/>
      <c r="ADE576" s="74"/>
      <c r="ADF576" s="74"/>
      <c r="ADG576" s="74"/>
      <c r="ADH576" s="74"/>
      <c r="ADI576" s="74"/>
      <c r="ADJ576" s="74"/>
      <c r="ADK576" s="74"/>
      <c r="ADL576" s="74"/>
      <c r="ADM576" s="74"/>
      <c r="ADN576" s="74"/>
      <c r="ADO576" s="74"/>
      <c r="ADP576" s="74"/>
      <c r="ADQ576" s="74"/>
      <c r="ADR576" s="74"/>
      <c r="ADS576" s="74"/>
      <c r="ADT576" s="74"/>
      <c r="ADU576" s="74"/>
      <c r="ADV576" s="74"/>
      <c r="ADW576" s="74"/>
      <c r="ADX576" s="74"/>
      <c r="ADY576" s="74"/>
      <c r="ADZ576" s="74"/>
      <c r="AEA576" s="74"/>
      <c r="AEB576" s="74"/>
      <c r="AEC576" s="74"/>
      <c r="AED576" s="74"/>
      <c r="AEE576" s="74"/>
      <c r="AEF576" s="74"/>
      <c r="AEG576" s="74"/>
      <c r="AEH576" s="74"/>
      <c r="AEI576" s="74"/>
      <c r="AEJ576" s="74"/>
      <c r="AEK576" s="74"/>
      <c r="AEL576" s="74"/>
      <c r="AEM576" s="74"/>
      <c r="AEN576" s="74"/>
      <c r="AEO576" s="74"/>
      <c r="AEP576" s="74"/>
      <c r="AEQ576" s="74"/>
      <c r="AER576" s="74"/>
      <c r="AES576" s="74"/>
      <c r="AET576" s="74"/>
      <c r="AEU576" s="74"/>
      <c r="AEV576" s="74"/>
      <c r="AEW576" s="74"/>
      <c r="AEX576" s="74"/>
      <c r="AEY576" s="74"/>
      <c r="AEZ576" s="74"/>
      <c r="AFA576" s="74"/>
      <c r="AFB576" s="74"/>
      <c r="AFC576" s="74"/>
      <c r="AFD576" s="74"/>
      <c r="AFE576" s="74"/>
      <c r="AFF576" s="74"/>
      <c r="AFG576" s="74"/>
      <c r="AFH576" s="74"/>
      <c r="AFI576" s="74"/>
      <c r="AFJ576" s="74"/>
      <c r="AFK576" s="74"/>
      <c r="AFL576" s="74"/>
      <c r="AFM576" s="74"/>
      <c r="AFN576" s="74"/>
      <c r="AFO576" s="74"/>
      <c r="AFP576" s="74"/>
      <c r="AFQ576" s="74"/>
      <c r="AFR576" s="74"/>
      <c r="AFS576" s="74"/>
      <c r="AFT576" s="74"/>
      <c r="AFU576" s="74"/>
      <c r="AFV576" s="74"/>
      <c r="AFW576" s="74"/>
      <c r="AFX576" s="74"/>
      <c r="AFY576" s="74"/>
      <c r="AFZ576" s="74"/>
      <c r="AGA576" s="74"/>
      <c r="AGB576" s="74"/>
      <c r="AGC576" s="74"/>
      <c r="AGD576" s="74"/>
      <c r="AGE576" s="74"/>
      <c r="AGF576" s="74"/>
      <c r="AGG576" s="74"/>
      <c r="AGH576" s="74"/>
      <c r="AGI576" s="74"/>
      <c r="AGJ576" s="74"/>
      <c r="AGK576" s="74"/>
      <c r="AGL576" s="74"/>
      <c r="AGM576" s="74"/>
      <c r="AGN576" s="74"/>
      <c r="AGO576" s="74"/>
      <c r="AGP576" s="74"/>
      <c r="AGQ576" s="74"/>
      <c r="AGR576" s="74"/>
      <c r="AGS576" s="74"/>
      <c r="AGT576" s="74"/>
      <c r="AGU576" s="74"/>
      <c r="AGV576" s="74"/>
      <c r="AGW576" s="74"/>
      <c r="AGX576" s="74"/>
      <c r="AGY576" s="74"/>
      <c r="AGZ576" s="74"/>
      <c r="AHA576" s="74"/>
      <c r="AHB576" s="74"/>
      <c r="AHC576" s="74"/>
      <c r="AHD576" s="74"/>
      <c r="AHE576" s="74"/>
      <c r="AHF576" s="74"/>
      <c r="AHG576" s="74"/>
      <c r="AHH576" s="74"/>
      <c r="AHI576" s="74"/>
      <c r="AHJ576" s="74"/>
      <c r="AHK576" s="74"/>
      <c r="AHL576" s="74"/>
      <c r="AHM576" s="74"/>
      <c r="AHN576" s="74"/>
      <c r="AHO576" s="74"/>
      <c r="AHP576" s="74"/>
      <c r="AHQ576" s="74"/>
      <c r="AHR576" s="74"/>
      <c r="AHS576" s="74"/>
      <c r="AHT576" s="74"/>
      <c r="AHU576" s="74"/>
      <c r="AHV576" s="74"/>
      <c r="AHW576" s="74"/>
      <c r="AHX576" s="74"/>
      <c r="AHY576" s="74"/>
      <c r="AHZ576" s="74"/>
      <c r="AIA576" s="74"/>
      <c r="AIB576" s="74"/>
      <c r="AIC576" s="74"/>
      <c r="AID576" s="74"/>
      <c r="AIE576" s="74"/>
      <c r="AIF576" s="74"/>
      <c r="AIG576" s="74"/>
      <c r="AIH576" s="74"/>
      <c r="AII576" s="74"/>
      <c r="AIJ576" s="74"/>
      <c r="AIK576" s="74"/>
      <c r="AIL576" s="74"/>
      <c r="AIM576" s="74"/>
      <c r="AIN576" s="74"/>
      <c r="AIO576" s="74"/>
      <c r="AIP576" s="74"/>
      <c r="AIQ576" s="74"/>
      <c r="AIR576" s="74"/>
      <c r="AIS576" s="74"/>
      <c r="AIT576" s="74"/>
      <c r="AIU576" s="74"/>
      <c r="AIV576" s="74"/>
      <c r="AIW576" s="74"/>
      <c r="AIX576" s="74"/>
      <c r="AIY576" s="74"/>
      <c r="AIZ576" s="74"/>
      <c r="AJA576" s="74"/>
      <c r="AJB576" s="74"/>
      <c r="AJC576" s="74"/>
      <c r="AJD576" s="74"/>
      <c r="AJE576" s="74"/>
      <c r="AJF576" s="74"/>
      <c r="AJG576" s="74"/>
      <c r="AJH576" s="74"/>
      <c r="AJI576" s="74"/>
      <c r="AJJ576" s="74"/>
      <c r="AJK576" s="74"/>
      <c r="AJL576" s="74"/>
      <c r="AJM576" s="74"/>
      <c r="AJN576" s="74"/>
      <c r="AJO576" s="74"/>
      <c r="AJP576" s="74"/>
      <c r="AJQ576" s="74"/>
      <c r="AJR576" s="74"/>
      <c r="AJS576" s="74"/>
      <c r="AJT576" s="74"/>
      <c r="AJU576" s="74"/>
      <c r="AJV576" s="74"/>
      <c r="AJW576" s="74"/>
      <c r="AJX576" s="74"/>
      <c r="AJY576" s="74"/>
      <c r="AJZ576" s="74"/>
      <c r="AKA576" s="74"/>
      <c r="AKB576" s="74"/>
      <c r="AKC576" s="74"/>
      <c r="AKD576" s="74"/>
      <c r="AKE576" s="74"/>
      <c r="AKF576" s="74"/>
      <c r="AKG576" s="74"/>
      <c r="AKH576" s="74"/>
      <c r="AKI576" s="74"/>
      <c r="AKJ576" s="74"/>
      <c r="AKK576" s="74"/>
      <c r="AKL576" s="74"/>
      <c r="AKM576" s="74"/>
      <c r="AKN576" s="74"/>
      <c r="AKO576" s="74"/>
      <c r="AKP576" s="74"/>
      <c r="AKQ576" s="74"/>
      <c r="AKR576" s="74"/>
      <c r="AKS576" s="74"/>
      <c r="AKT576" s="74"/>
      <c r="AKU576" s="74"/>
      <c r="AKV576" s="74"/>
      <c r="AKW576" s="74"/>
      <c r="AKX576" s="74"/>
      <c r="AKY576" s="74"/>
      <c r="AKZ576" s="74"/>
      <c r="ALA576" s="74"/>
      <c r="ALB576" s="74"/>
      <c r="ALC576" s="74"/>
      <c r="ALD576" s="74"/>
      <c r="ALE576" s="74"/>
      <c r="ALF576" s="74"/>
      <c r="ALG576" s="74"/>
      <c r="ALH576" s="74"/>
      <c r="ALI576" s="74"/>
      <c r="ALJ576" s="74"/>
      <c r="ALK576" s="74"/>
      <c r="ALL576" s="74"/>
      <c r="ALM576" s="74"/>
      <c r="ALN576" s="74"/>
      <c r="ALO576" s="74"/>
      <c r="ALP576" s="74"/>
      <c r="ALQ576" s="74"/>
      <c r="ALR576" s="74"/>
      <c r="ALS576" s="74"/>
      <c r="ALT576" s="74"/>
      <c r="ALU576" s="74"/>
      <c r="ALV576" s="74"/>
      <c r="ALW576" s="74"/>
      <c r="ALX576" s="74"/>
      <c r="ALY576" s="74"/>
      <c r="ALZ576" s="74"/>
      <c r="AMA576" s="74"/>
      <c r="AMB576" s="74"/>
      <c r="AMC576" s="74"/>
      <c r="AMD576" s="74"/>
      <c r="AME576" s="74"/>
      <c r="AMF576" s="74"/>
      <c r="AMG576" s="74"/>
      <c r="AMH576" s="74"/>
      <c r="AMI576" s="74"/>
      <c r="AMJ576" s="74"/>
      <c r="AMK576" s="74"/>
    </row>
    <row r="577" spans="1:1025" customFormat="1" x14ac:dyDescent="0.25">
      <c r="A577" s="40" t="s">
        <v>145</v>
      </c>
      <c r="B577" s="40" t="s">
        <v>25</v>
      </c>
      <c r="C577" s="40" t="s">
        <v>146</v>
      </c>
      <c r="D577" s="40" t="s">
        <v>147</v>
      </c>
      <c r="E577" s="40" t="s">
        <v>147</v>
      </c>
      <c r="F577" s="40" t="s">
        <v>148</v>
      </c>
      <c r="G577" s="48" t="s">
        <v>337</v>
      </c>
      <c r="H577" s="40" t="s">
        <v>149</v>
      </c>
      <c r="I577" s="40" t="s">
        <v>150</v>
      </c>
      <c r="J577" s="40">
        <v>775069275</v>
      </c>
      <c r="K577" s="40" t="s">
        <v>151</v>
      </c>
      <c r="L577" s="40" t="s">
        <v>152</v>
      </c>
      <c r="M577" s="40" t="s">
        <v>153</v>
      </c>
      <c r="N577" s="40"/>
      <c r="O577" s="40" t="s">
        <v>28</v>
      </c>
      <c r="P577" s="43" t="s">
        <v>42</v>
      </c>
      <c r="Q577" s="43"/>
      <c r="R577" s="40"/>
      <c r="S577" s="40"/>
      <c r="T577" s="44" t="s">
        <v>70</v>
      </c>
      <c r="U577" s="45">
        <v>510800</v>
      </c>
      <c r="V577" s="45">
        <v>978000</v>
      </c>
      <c r="W577" s="45">
        <v>963000</v>
      </c>
      <c r="X577" s="45"/>
      <c r="Y577" s="40"/>
      <c r="Z577" s="6"/>
      <c r="AA577" s="6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  <c r="DR577" s="74"/>
      <c r="DS577" s="74"/>
      <c r="DT577" s="74"/>
      <c r="DU577" s="74"/>
      <c r="DV577" s="74"/>
      <c r="DW577" s="74"/>
      <c r="DX577" s="74"/>
      <c r="DY577" s="74"/>
      <c r="DZ577" s="74"/>
      <c r="EA577" s="74"/>
      <c r="EB577" s="74"/>
      <c r="EC577" s="74"/>
      <c r="ED577" s="74"/>
      <c r="EE577" s="74"/>
      <c r="EF577" s="74"/>
      <c r="EG577" s="74"/>
      <c r="EH577" s="74"/>
      <c r="EI577" s="74"/>
      <c r="EJ577" s="74"/>
      <c r="EK577" s="74"/>
      <c r="EL577" s="74"/>
      <c r="EM577" s="74"/>
      <c r="EN577" s="74"/>
      <c r="EO577" s="74"/>
      <c r="EP577" s="74"/>
      <c r="EQ577" s="74"/>
      <c r="ER577" s="74"/>
      <c r="ES577" s="74"/>
      <c r="ET577" s="74"/>
      <c r="EU577" s="74"/>
      <c r="EV577" s="74"/>
      <c r="EW577" s="74"/>
      <c r="EX577" s="74"/>
      <c r="EY577" s="74"/>
      <c r="EZ577" s="74"/>
      <c r="FA577" s="74"/>
      <c r="FB577" s="74"/>
      <c r="FC577" s="74"/>
      <c r="FD577" s="74"/>
      <c r="FE577" s="74"/>
      <c r="FF577" s="74"/>
      <c r="FG577" s="74"/>
      <c r="FH577" s="74"/>
      <c r="FI577" s="74"/>
      <c r="FJ577" s="74"/>
      <c r="FK577" s="74"/>
      <c r="FL577" s="74"/>
      <c r="FM577" s="74"/>
      <c r="FN577" s="74"/>
      <c r="FO577" s="74"/>
      <c r="FP577" s="74"/>
      <c r="FQ577" s="74"/>
      <c r="FR577" s="74"/>
      <c r="FS577" s="74"/>
      <c r="FT577" s="74"/>
      <c r="FU577" s="74"/>
      <c r="FV577" s="74"/>
      <c r="FW577" s="74"/>
      <c r="FX577" s="74"/>
      <c r="FY577" s="74"/>
      <c r="FZ577" s="74"/>
      <c r="GA577" s="74"/>
      <c r="GB577" s="74"/>
      <c r="GC577" s="74"/>
      <c r="GD577" s="74"/>
      <c r="GE577" s="74"/>
      <c r="GF577" s="74"/>
      <c r="GG577" s="74"/>
      <c r="GH577" s="74"/>
      <c r="GI577" s="74"/>
      <c r="GJ577" s="74"/>
      <c r="GK577" s="74"/>
      <c r="GL577" s="74"/>
      <c r="GM577" s="74"/>
      <c r="GN577" s="74"/>
      <c r="GO577" s="74"/>
      <c r="GP577" s="74"/>
      <c r="GQ577" s="74"/>
      <c r="GR577" s="74"/>
      <c r="GS577" s="74"/>
      <c r="GT577" s="74"/>
      <c r="GU577" s="74"/>
      <c r="GV577" s="74"/>
      <c r="GW577" s="74"/>
      <c r="GX577" s="74"/>
      <c r="GY577" s="74"/>
      <c r="GZ577" s="74"/>
      <c r="HA577" s="74"/>
      <c r="HB577" s="74"/>
      <c r="HC577" s="74"/>
      <c r="HD577" s="74"/>
      <c r="HE577" s="74"/>
      <c r="HF577" s="74"/>
      <c r="HG577" s="74"/>
      <c r="HH577" s="74"/>
      <c r="HI577" s="74"/>
      <c r="HJ577" s="74"/>
      <c r="HK577" s="74"/>
      <c r="HL577" s="74"/>
      <c r="HM577" s="74"/>
      <c r="HN577" s="74"/>
      <c r="HO577" s="74"/>
      <c r="HP577" s="74"/>
      <c r="HQ577" s="74"/>
      <c r="HR577" s="74"/>
      <c r="HS577" s="74"/>
      <c r="HT577" s="74"/>
      <c r="HU577" s="74"/>
      <c r="HV577" s="74"/>
      <c r="HW577" s="74"/>
      <c r="HX577" s="74"/>
      <c r="HY577" s="74"/>
      <c r="HZ577" s="74"/>
      <c r="IA577" s="74"/>
      <c r="IB577" s="74"/>
      <c r="IC577" s="74"/>
      <c r="ID577" s="74"/>
      <c r="IE577" s="74"/>
      <c r="IF577" s="74"/>
      <c r="IG577" s="74"/>
      <c r="IH577" s="74"/>
      <c r="II577" s="74"/>
      <c r="IJ577" s="74"/>
      <c r="IK577" s="74"/>
      <c r="IL577" s="74"/>
      <c r="IM577" s="74"/>
      <c r="IN577" s="74"/>
      <c r="IO577" s="74"/>
      <c r="IP577" s="74"/>
      <c r="IQ577" s="74"/>
      <c r="IR577" s="74"/>
      <c r="IS577" s="74"/>
      <c r="IT577" s="74"/>
      <c r="IU577" s="74"/>
      <c r="IV577" s="74"/>
      <c r="IW577" s="74"/>
      <c r="IX577" s="74"/>
      <c r="IY577" s="74"/>
      <c r="IZ577" s="74"/>
      <c r="JA577" s="74"/>
      <c r="JB577" s="74"/>
      <c r="JC577" s="74"/>
      <c r="JD577" s="74"/>
      <c r="JE577" s="74"/>
      <c r="JF577" s="74"/>
      <c r="JG577" s="74"/>
      <c r="JH577" s="74"/>
      <c r="JI577" s="74"/>
      <c r="JJ577" s="74"/>
      <c r="JK577" s="74"/>
      <c r="JL577" s="74"/>
      <c r="JM577" s="74"/>
      <c r="JN577" s="74"/>
      <c r="JO577" s="74"/>
      <c r="JP577" s="74"/>
      <c r="JQ577" s="74"/>
      <c r="JR577" s="74"/>
      <c r="JS577" s="74"/>
      <c r="JT577" s="74"/>
      <c r="JU577" s="74"/>
      <c r="JV577" s="74"/>
      <c r="JW577" s="74"/>
      <c r="JX577" s="74"/>
      <c r="JY577" s="74"/>
      <c r="JZ577" s="74"/>
      <c r="KA577" s="74"/>
      <c r="KB577" s="74"/>
      <c r="KC577" s="74"/>
      <c r="KD577" s="74"/>
      <c r="KE577" s="74"/>
      <c r="KF577" s="74"/>
      <c r="KG577" s="74"/>
      <c r="KH577" s="74"/>
      <c r="KI577" s="74"/>
      <c r="KJ577" s="74"/>
      <c r="KK577" s="74"/>
      <c r="KL577" s="74"/>
      <c r="KM577" s="74"/>
      <c r="KN577" s="74"/>
      <c r="KO577" s="74"/>
      <c r="KP577" s="74"/>
      <c r="KQ577" s="74"/>
      <c r="KR577" s="74"/>
      <c r="KS577" s="74"/>
      <c r="KT577" s="74"/>
      <c r="KU577" s="74"/>
      <c r="KV577" s="74"/>
      <c r="KW577" s="74"/>
      <c r="KX577" s="74"/>
      <c r="KY577" s="74"/>
      <c r="KZ577" s="74"/>
      <c r="LA577" s="74"/>
      <c r="LB577" s="74"/>
      <c r="LC577" s="74"/>
      <c r="LD577" s="74"/>
      <c r="LE577" s="74"/>
      <c r="LF577" s="74"/>
      <c r="LG577" s="74"/>
      <c r="LH577" s="74"/>
      <c r="LI577" s="74"/>
      <c r="LJ577" s="74"/>
      <c r="LK577" s="74"/>
      <c r="LL577" s="74"/>
      <c r="LM577" s="74"/>
      <c r="LN577" s="74"/>
      <c r="LO577" s="74"/>
      <c r="LP577" s="74"/>
      <c r="LQ577" s="74"/>
      <c r="LR577" s="74"/>
      <c r="LS577" s="74"/>
      <c r="LT577" s="74"/>
      <c r="LU577" s="74"/>
      <c r="LV577" s="74"/>
      <c r="LW577" s="74"/>
      <c r="LX577" s="74"/>
      <c r="LY577" s="74"/>
      <c r="LZ577" s="74"/>
      <c r="MA577" s="74"/>
      <c r="MB577" s="74"/>
      <c r="MC577" s="74"/>
      <c r="MD577" s="74"/>
      <c r="ME577" s="74"/>
      <c r="MF577" s="74"/>
      <c r="MG577" s="74"/>
      <c r="MH577" s="74"/>
      <c r="MI577" s="74"/>
      <c r="MJ577" s="74"/>
      <c r="MK577" s="74"/>
      <c r="ML577" s="74"/>
      <c r="MM577" s="74"/>
      <c r="MN577" s="74"/>
      <c r="MO577" s="74"/>
      <c r="MP577" s="74"/>
      <c r="MQ577" s="74"/>
      <c r="MR577" s="74"/>
      <c r="MS577" s="74"/>
      <c r="MT577" s="74"/>
      <c r="MU577" s="74"/>
      <c r="MV577" s="74"/>
      <c r="MW577" s="74"/>
      <c r="MX577" s="74"/>
      <c r="MY577" s="74"/>
      <c r="MZ577" s="74"/>
      <c r="NA577" s="74"/>
      <c r="NB577" s="74"/>
      <c r="NC577" s="74"/>
      <c r="ND577" s="74"/>
      <c r="NE577" s="74"/>
      <c r="NF577" s="74"/>
      <c r="NG577" s="74"/>
      <c r="NH577" s="74"/>
      <c r="NI577" s="74"/>
      <c r="NJ577" s="74"/>
      <c r="NK577" s="74"/>
      <c r="NL577" s="74"/>
      <c r="NM577" s="74"/>
      <c r="NN577" s="74"/>
      <c r="NO577" s="74"/>
      <c r="NP577" s="74"/>
      <c r="NQ577" s="74"/>
      <c r="NR577" s="74"/>
      <c r="NS577" s="74"/>
      <c r="NT577" s="74"/>
      <c r="NU577" s="74"/>
      <c r="NV577" s="74"/>
      <c r="NW577" s="74"/>
      <c r="NX577" s="74"/>
      <c r="NY577" s="74"/>
      <c r="NZ577" s="74"/>
      <c r="OA577" s="74"/>
      <c r="OB577" s="74"/>
      <c r="OC577" s="74"/>
      <c r="OD577" s="74"/>
      <c r="OE577" s="74"/>
      <c r="OF577" s="74"/>
      <c r="OG577" s="74"/>
      <c r="OH577" s="74"/>
      <c r="OI577" s="74"/>
      <c r="OJ577" s="74"/>
      <c r="OK577" s="74"/>
      <c r="OL577" s="74"/>
      <c r="OM577" s="74"/>
      <c r="ON577" s="74"/>
      <c r="OO577" s="74"/>
      <c r="OP577" s="74"/>
      <c r="OQ577" s="74"/>
      <c r="OR577" s="74"/>
      <c r="OS577" s="74"/>
      <c r="OT577" s="74"/>
      <c r="OU577" s="74"/>
      <c r="OV577" s="74"/>
      <c r="OW577" s="74"/>
      <c r="OX577" s="74"/>
      <c r="OY577" s="74"/>
      <c r="OZ577" s="74"/>
      <c r="PA577" s="74"/>
      <c r="PB577" s="74"/>
      <c r="PC577" s="74"/>
      <c r="PD577" s="74"/>
      <c r="PE577" s="74"/>
      <c r="PF577" s="74"/>
      <c r="PG577" s="74"/>
      <c r="PH577" s="74"/>
      <c r="PI577" s="74"/>
      <c r="PJ577" s="74"/>
      <c r="PK577" s="74"/>
      <c r="PL577" s="74"/>
      <c r="PM577" s="74"/>
      <c r="PN577" s="74"/>
      <c r="PO577" s="74"/>
      <c r="PP577" s="74"/>
      <c r="PQ577" s="74"/>
      <c r="PR577" s="74"/>
      <c r="PS577" s="74"/>
      <c r="PT577" s="74"/>
      <c r="PU577" s="74"/>
      <c r="PV577" s="74"/>
      <c r="PW577" s="74"/>
      <c r="PX577" s="74"/>
      <c r="PY577" s="74"/>
      <c r="PZ577" s="74"/>
      <c r="QA577" s="74"/>
      <c r="QB577" s="74"/>
      <c r="QC577" s="74"/>
      <c r="QD577" s="74"/>
      <c r="QE577" s="74"/>
      <c r="QF577" s="74"/>
      <c r="QG577" s="74"/>
      <c r="QH577" s="74"/>
      <c r="QI577" s="74"/>
      <c r="QJ577" s="74"/>
      <c r="QK577" s="74"/>
      <c r="QL577" s="74"/>
      <c r="QM577" s="74"/>
      <c r="QN577" s="74"/>
      <c r="QO577" s="74"/>
      <c r="QP577" s="74"/>
      <c r="QQ577" s="74"/>
      <c r="QR577" s="74"/>
      <c r="QS577" s="74"/>
      <c r="QT577" s="74"/>
      <c r="QU577" s="74"/>
      <c r="QV577" s="74"/>
      <c r="QW577" s="74"/>
      <c r="QX577" s="74"/>
      <c r="QY577" s="74"/>
      <c r="QZ577" s="74"/>
      <c r="RA577" s="74"/>
      <c r="RB577" s="74"/>
      <c r="RC577" s="74"/>
      <c r="RD577" s="74"/>
      <c r="RE577" s="74"/>
      <c r="RF577" s="74"/>
      <c r="RG577" s="74"/>
      <c r="RH577" s="74"/>
      <c r="RI577" s="74"/>
      <c r="RJ577" s="74"/>
      <c r="RK577" s="74"/>
      <c r="RL577" s="74"/>
      <c r="RM577" s="74"/>
      <c r="RN577" s="74"/>
      <c r="RO577" s="74"/>
      <c r="RP577" s="74"/>
      <c r="RQ577" s="74"/>
      <c r="RR577" s="74"/>
      <c r="RS577" s="74"/>
      <c r="RT577" s="74"/>
      <c r="RU577" s="74"/>
      <c r="RV577" s="74"/>
      <c r="RW577" s="74"/>
      <c r="RX577" s="74"/>
      <c r="RY577" s="74"/>
      <c r="RZ577" s="74"/>
      <c r="SA577" s="74"/>
      <c r="SB577" s="74"/>
      <c r="SC577" s="74"/>
      <c r="SD577" s="74"/>
      <c r="SE577" s="74"/>
      <c r="SF577" s="74"/>
      <c r="SG577" s="74"/>
      <c r="SH577" s="74"/>
      <c r="SI577" s="74"/>
      <c r="SJ577" s="74"/>
      <c r="SK577" s="74"/>
      <c r="SL577" s="74"/>
      <c r="SM577" s="74"/>
      <c r="SN577" s="74"/>
      <c r="SO577" s="74"/>
      <c r="SP577" s="74"/>
      <c r="SQ577" s="74"/>
      <c r="SR577" s="74"/>
      <c r="SS577" s="74"/>
      <c r="ST577" s="74"/>
      <c r="SU577" s="74"/>
      <c r="SV577" s="74"/>
      <c r="SW577" s="74"/>
      <c r="SX577" s="74"/>
      <c r="SY577" s="74"/>
      <c r="SZ577" s="74"/>
      <c r="TA577" s="74"/>
      <c r="TB577" s="74"/>
      <c r="TC577" s="74"/>
      <c r="TD577" s="74"/>
      <c r="TE577" s="74"/>
      <c r="TF577" s="74"/>
      <c r="TG577" s="74"/>
      <c r="TH577" s="74"/>
      <c r="TI577" s="74"/>
      <c r="TJ577" s="74"/>
      <c r="TK577" s="74"/>
      <c r="TL577" s="74"/>
      <c r="TM577" s="74"/>
      <c r="TN577" s="74"/>
      <c r="TO577" s="74"/>
      <c r="TP577" s="74"/>
      <c r="TQ577" s="74"/>
      <c r="TR577" s="74"/>
      <c r="TS577" s="74"/>
      <c r="TT577" s="74"/>
      <c r="TU577" s="74"/>
      <c r="TV577" s="74"/>
      <c r="TW577" s="74"/>
      <c r="TX577" s="74"/>
      <c r="TY577" s="74"/>
      <c r="TZ577" s="74"/>
      <c r="UA577" s="74"/>
      <c r="UB577" s="74"/>
      <c r="UC577" s="74"/>
      <c r="UD577" s="74"/>
      <c r="UE577" s="74"/>
      <c r="UF577" s="74"/>
      <c r="UG577" s="74"/>
      <c r="UH577" s="74"/>
      <c r="UI577" s="74"/>
      <c r="UJ577" s="74"/>
      <c r="UK577" s="74"/>
      <c r="UL577" s="74"/>
      <c r="UM577" s="74"/>
      <c r="UN577" s="74"/>
      <c r="UO577" s="74"/>
      <c r="UP577" s="74"/>
      <c r="UQ577" s="74"/>
      <c r="UR577" s="74"/>
      <c r="US577" s="74"/>
      <c r="UT577" s="74"/>
      <c r="UU577" s="74"/>
      <c r="UV577" s="74"/>
      <c r="UW577" s="74"/>
      <c r="UX577" s="74"/>
      <c r="UY577" s="74"/>
      <c r="UZ577" s="74"/>
      <c r="VA577" s="74"/>
      <c r="VB577" s="74"/>
      <c r="VC577" s="74"/>
      <c r="VD577" s="74"/>
      <c r="VE577" s="74"/>
      <c r="VF577" s="74"/>
      <c r="VG577" s="74"/>
      <c r="VH577" s="74"/>
      <c r="VI577" s="74"/>
      <c r="VJ577" s="74"/>
      <c r="VK577" s="74"/>
      <c r="VL577" s="74"/>
      <c r="VM577" s="74"/>
      <c r="VN577" s="74"/>
      <c r="VO577" s="74"/>
      <c r="VP577" s="74"/>
      <c r="VQ577" s="74"/>
      <c r="VR577" s="74"/>
      <c r="VS577" s="74"/>
      <c r="VT577" s="74"/>
      <c r="VU577" s="74"/>
      <c r="VV577" s="74"/>
      <c r="VW577" s="74"/>
      <c r="VX577" s="74"/>
      <c r="VY577" s="74"/>
      <c r="VZ577" s="74"/>
      <c r="WA577" s="74"/>
      <c r="WB577" s="74"/>
      <c r="WC577" s="74"/>
      <c r="WD577" s="74"/>
      <c r="WE577" s="74"/>
      <c r="WF577" s="74"/>
      <c r="WG577" s="74"/>
      <c r="WH577" s="74"/>
      <c r="WI577" s="74"/>
      <c r="WJ577" s="74"/>
      <c r="WK577" s="74"/>
      <c r="WL577" s="74"/>
      <c r="WM577" s="74"/>
      <c r="WN577" s="74"/>
      <c r="WO577" s="74"/>
      <c r="WP577" s="74"/>
      <c r="WQ577" s="74"/>
      <c r="WR577" s="74"/>
      <c r="WS577" s="74"/>
      <c r="WT577" s="74"/>
      <c r="WU577" s="74"/>
      <c r="WV577" s="74"/>
      <c r="WW577" s="74"/>
      <c r="WX577" s="74"/>
      <c r="WY577" s="74"/>
      <c r="WZ577" s="74"/>
      <c r="XA577" s="74"/>
      <c r="XB577" s="74"/>
      <c r="XC577" s="74"/>
      <c r="XD577" s="74"/>
      <c r="XE577" s="74"/>
      <c r="XF577" s="74"/>
      <c r="XG577" s="74"/>
      <c r="XH577" s="74"/>
      <c r="XI577" s="74"/>
      <c r="XJ577" s="74"/>
      <c r="XK577" s="74"/>
      <c r="XL577" s="74"/>
      <c r="XM577" s="74"/>
      <c r="XN577" s="74"/>
      <c r="XO577" s="74"/>
      <c r="XP577" s="74"/>
      <c r="XQ577" s="74"/>
      <c r="XR577" s="74"/>
      <c r="XS577" s="74"/>
      <c r="XT577" s="74"/>
      <c r="XU577" s="74"/>
      <c r="XV577" s="74"/>
      <c r="XW577" s="74"/>
      <c r="XX577" s="74"/>
      <c r="XY577" s="74"/>
      <c r="XZ577" s="74"/>
      <c r="YA577" s="74"/>
      <c r="YB577" s="74"/>
      <c r="YC577" s="74"/>
      <c r="YD577" s="74"/>
      <c r="YE577" s="74"/>
      <c r="YF577" s="74"/>
      <c r="YG577" s="74"/>
      <c r="YH577" s="74"/>
      <c r="YI577" s="74"/>
      <c r="YJ577" s="74"/>
      <c r="YK577" s="74"/>
      <c r="YL577" s="74"/>
      <c r="YM577" s="74"/>
      <c r="YN577" s="74"/>
      <c r="YO577" s="74"/>
      <c r="YP577" s="74"/>
      <c r="YQ577" s="74"/>
      <c r="YR577" s="74"/>
      <c r="YS577" s="74"/>
      <c r="YT577" s="74"/>
      <c r="YU577" s="74"/>
      <c r="YV577" s="74"/>
      <c r="YW577" s="74"/>
      <c r="YX577" s="74"/>
      <c r="YY577" s="74"/>
      <c r="YZ577" s="74"/>
      <c r="ZA577" s="74"/>
      <c r="ZB577" s="74"/>
      <c r="ZC577" s="74"/>
      <c r="ZD577" s="74"/>
      <c r="ZE577" s="74"/>
      <c r="ZF577" s="74"/>
      <c r="ZG577" s="74"/>
      <c r="ZH577" s="74"/>
      <c r="ZI577" s="74"/>
      <c r="ZJ577" s="74"/>
      <c r="ZK577" s="74"/>
      <c r="ZL577" s="74"/>
      <c r="ZM577" s="74"/>
      <c r="ZN577" s="74"/>
      <c r="ZO577" s="74"/>
      <c r="ZP577" s="74"/>
      <c r="ZQ577" s="74"/>
      <c r="ZR577" s="74"/>
      <c r="ZS577" s="74"/>
      <c r="ZT577" s="74"/>
      <c r="ZU577" s="74"/>
      <c r="ZV577" s="74"/>
      <c r="ZW577" s="74"/>
      <c r="ZX577" s="74"/>
      <c r="ZY577" s="74"/>
      <c r="ZZ577" s="74"/>
      <c r="AAA577" s="74"/>
      <c r="AAB577" s="74"/>
      <c r="AAC577" s="74"/>
      <c r="AAD577" s="74"/>
      <c r="AAE577" s="74"/>
      <c r="AAF577" s="74"/>
      <c r="AAG577" s="74"/>
      <c r="AAH577" s="74"/>
      <c r="AAI577" s="74"/>
      <c r="AAJ577" s="74"/>
      <c r="AAK577" s="74"/>
      <c r="AAL577" s="74"/>
      <c r="AAM577" s="74"/>
      <c r="AAN577" s="74"/>
      <c r="AAO577" s="74"/>
      <c r="AAP577" s="74"/>
      <c r="AAQ577" s="74"/>
      <c r="AAR577" s="74"/>
      <c r="AAS577" s="74"/>
      <c r="AAT577" s="74"/>
      <c r="AAU577" s="74"/>
      <c r="AAV577" s="74"/>
      <c r="AAW577" s="74"/>
      <c r="AAX577" s="74"/>
      <c r="AAY577" s="74"/>
      <c r="AAZ577" s="74"/>
      <c r="ABA577" s="74"/>
      <c r="ABB577" s="74"/>
      <c r="ABC577" s="74"/>
      <c r="ABD577" s="74"/>
      <c r="ABE577" s="74"/>
      <c r="ABF577" s="74"/>
      <c r="ABG577" s="74"/>
      <c r="ABH577" s="74"/>
      <c r="ABI577" s="74"/>
      <c r="ABJ577" s="74"/>
      <c r="ABK577" s="74"/>
      <c r="ABL577" s="74"/>
      <c r="ABM577" s="74"/>
      <c r="ABN577" s="74"/>
      <c r="ABO577" s="74"/>
      <c r="ABP577" s="74"/>
      <c r="ABQ577" s="74"/>
      <c r="ABR577" s="74"/>
      <c r="ABS577" s="74"/>
      <c r="ABT577" s="74"/>
      <c r="ABU577" s="74"/>
      <c r="ABV577" s="74"/>
      <c r="ABW577" s="74"/>
      <c r="ABX577" s="74"/>
      <c r="ABY577" s="74"/>
      <c r="ABZ577" s="74"/>
      <c r="ACA577" s="74"/>
      <c r="ACB577" s="74"/>
      <c r="ACC577" s="74"/>
      <c r="ACD577" s="74"/>
      <c r="ACE577" s="74"/>
      <c r="ACF577" s="74"/>
      <c r="ACG577" s="74"/>
      <c r="ACH577" s="74"/>
      <c r="ACI577" s="74"/>
      <c r="ACJ577" s="74"/>
      <c r="ACK577" s="74"/>
      <c r="ACL577" s="74"/>
      <c r="ACM577" s="74"/>
      <c r="ACN577" s="74"/>
      <c r="ACO577" s="74"/>
      <c r="ACP577" s="74"/>
      <c r="ACQ577" s="74"/>
      <c r="ACR577" s="74"/>
      <c r="ACS577" s="74"/>
      <c r="ACT577" s="74"/>
      <c r="ACU577" s="74"/>
      <c r="ACV577" s="74"/>
      <c r="ACW577" s="74"/>
      <c r="ACX577" s="74"/>
      <c r="ACY577" s="74"/>
      <c r="ACZ577" s="74"/>
      <c r="ADA577" s="74"/>
      <c r="ADB577" s="74"/>
      <c r="ADC577" s="74"/>
      <c r="ADD577" s="74"/>
      <c r="ADE577" s="74"/>
      <c r="ADF577" s="74"/>
      <c r="ADG577" s="74"/>
      <c r="ADH577" s="74"/>
      <c r="ADI577" s="74"/>
      <c r="ADJ577" s="74"/>
      <c r="ADK577" s="74"/>
      <c r="ADL577" s="74"/>
      <c r="ADM577" s="74"/>
      <c r="ADN577" s="74"/>
      <c r="ADO577" s="74"/>
      <c r="ADP577" s="74"/>
      <c r="ADQ577" s="74"/>
      <c r="ADR577" s="74"/>
      <c r="ADS577" s="74"/>
      <c r="ADT577" s="74"/>
      <c r="ADU577" s="74"/>
      <c r="ADV577" s="74"/>
      <c r="ADW577" s="74"/>
      <c r="ADX577" s="74"/>
      <c r="ADY577" s="74"/>
      <c r="ADZ577" s="74"/>
      <c r="AEA577" s="74"/>
      <c r="AEB577" s="74"/>
      <c r="AEC577" s="74"/>
      <c r="AED577" s="74"/>
      <c r="AEE577" s="74"/>
      <c r="AEF577" s="74"/>
      <c r="AEG577" s="74"/>
      <c r="AEH577" s="74"/>
      <c r="AEI577" s="74"/>
      <c r="AEJ577" s="74"/>
      <c r="AEK577" s="74"/>
      <c r="AEL577" s="74"/>
      <c r="AEM577" s="74"/>
      <c r="AEN577" s="74"/>
      <c r="AEO577" s="74"/>
      <c r="AEP577" s="74"/>
      <c r="AEQ577" s="74"/>
      <c r="AER577" s="74"/>
      <c r="AES577" s="74"/>
      <c r="AET577" s="74"/>
      <c r="AEU577" s="74"/>
      <c r="AEV577" s="74"/>
      <c r="AEW577" s="74"/>
      <c r="AEX577" s="74"/>
      <c r="AEY577" s="74"/>
      <c r="AEZ577" s="74"/>
      <c r="AFA577" s="74"/>
      <c r="AFB577" s="74"/>
      <c r="AFC577" s="74"/>
      <c r="AFD577" s="74"/>
      <c r="AFE577" s="74"/>
      <c r="AFF577" s="74"/>
      <c r="AFG577" s="74"/>
      <c r="AFH577" s="74"/>
      <c r="AFI577" s="74"/>
      <c r="AFJ577" s="74"/>
      <c r="AFK577" s="74"/>
      <c r="AFL577" s="74"/>
      <c r="AFM577" s="74"/>
      <c r="AFN577" s="74"/>
      <c r="AFO577" s="74"/>
      <c r="AFP577" s="74"/>
      <c r="AFQ577" s="74"/>
      <c r="AFR577" s="74"/>
      <c r="AFS577" s="74"/>
      <c r="AFT577" s="74"/>
      <c r="AFU577" s="74"/>
      <c r="AFV577" s="74"/>
      <c r="AFW577" s="74"/>
      <c r="AFX577" s="74"/>
      <c r="AFY577" s="74"/>
      <c r="AFZ577" s="74"/>
      <c r="AGA577" s="74"/>
      <c r="AGB577" s="74"/>
      <c r="AGC577" s="74"/>
      <c r="AGD577" s="74"/>
      <c r="AGE577" s="74"/>
      <c r="AGF577" s="74"/>
      <c r="AGG577" s="74"/>
      <c r="AGH577" s="74"/>
      <c r="AGI577" s="74"/>
      <c r="AGJ577" s="74"/>
      <c r="AGK577" s="74"/>
      <c r="AGL577" s="74"/>
      <c r="AGM577" s="74"/>
      <c r="AGN577" s="74"/>
      <c r="AGO577" s="74"/>
      <c r="AGP577" s="74"/>
      <c r="AGQ577" s="74"/>
      <c r="AGR577" s="74"/>
      <c r="AGS577" s="74"/>
      <c r="AGT577" s="74"/>
      <c r="AGU577" s="74"/>
      <c r="AGV577" s="74"/>
      <c r="AGW577" s="74"/>
      <c r="AGX577" s="74"/>
      <c r="AGY577" s="74"/>
      <c r="AGZ577" s="74"/>
      <c r="AHA577" s="74"/>
      <c r="AHB577" s="74"/>
      <c r="AHC577" s="74"/>
      <c r="AHD577" s="74"/>
      <c r="AHE577" s="74"/>
      <c r="AHF577" s="74"/>
      <c r="AHG577" s="74"/>
      <c r="AHH577" s="74"/>
      <c r="AHI577" s="74"/>
      <c r="AHJ577" s="74"/>
      <c r="AHK577" s="74"/>
      <c r="AHL577" s="74"/>
      <c r="AHM577" s="74"/>
      <c r="AHN577" s="74"/>
      <c r="AHO577" s="74"/>
      <c r="AHP577" s="74"/>
      <c r="AHQ577" s="74"/>
      <c r="AHR577" s="74"/>
      <c r="AHS577" s="74"/>
      <c r="AHT577" s="74"/>
      <c r="AHU577" s="74"/>
      <c r="AHV577" s="74"/>
      <c r="AHW577" s="74"/>
      <c r="AHX577" s="74"/>
      <c r="AHY577" s="74"/>
      <c r="AHZ577" s="74"/>
      <c r="AIA577" s="74"/>
      <c r="AIB577" s="74"/>
      <c r="AIC577" s="74"/>
      <c r="AID577" s="74"/>
      <c r="AIE577" s="74"/>
      <c r="AIF577" s="74"/>
      <c r="AIG577" s="74"/>
      <c r="AIH577" s="74"/>
      <c r="AII577" s="74"/>
      <c r="AIJ577" s="74"/>
      <c r="AIK577" s="74"/>
      <c r="AIL577" s="74"/>
      <c r="AIM577" s="74"/>
      <c r="AIN577" s="74"/>
      <c r="AIO577" s="74"/>
      <c r="AIP577" s="74"/>
      <c r="AIQ577" s="74"/>
      <c r="AIR577" s="74"/>
      <c r="AIS577" s="74"/>
      <c r="AIT577" s="74"/>
      <c r="AIU577" s="74"/>
      <c r="AIV577" s="74"/>
      <c r="AIW577" s="74"/>
      <c r="AIX577" s="74"/>
      <c r="AIY577" s="74"/>
      <c r="AIZ577" s="74"/>
      <c r="AJA577" s="74"/>
      <c r="AJB577" s="74"/>
      <c r="AJC577" s="74"/>
      <c r="AJD577" s="74"/>
      <c r="AJE577" s="74"/>
      <c r="AJF577" s="74"/>
      <c r="AJG577" s="74"/>
      <c r="AJH577" s="74"/>
      <c r="AJI577" s="74"/>
      <c r="AJJ577" s="74"/>
      <c r="AJK577" s="74"/>
      <c r="AJL577" s="74"/>
      <c r="AJM577" s="74"/>
      <c r="AJN577" s="74"/>
      <c r="AJO577" s="74"/>
      <c r="AJP577" s="74"/>
      <c r="AJQ577" s="74"/>
      <c r="AJR577" s="74"/>
      <c r="AJS577" s="74"/>
      <c r="AJT577" s="74"/>
      <c r="AJU577" s="74"/>
      <c r="AJV577" s="74"/>
      <c r="AJW577" s="74"/>
      <c r="AJX577" s="74"/>
      <c r="AJY577" s="74"/>
      <c r="AJZ577" s="74"/>
      <c r="AKA577" s="74"/>
      <c r="AKB577" s="74"/>
      <c r="AKC577" s="74"/>
      <c r="AKD577" s="74"/>
      <c r="AKE577" s="74"/>
      <c r="AKF577" s="74"/>
      <c r="AKG577" s="74"/>
      <c r="AKH577" s="74"/>
      <c r="AKI577" s="74"/>
      <c r="AKJ577" s="74"/>
      <c r="AKK577" s="74"/>
      <c r="AKL577" s="74"/>
      <c r="AKM577" s="74"/>
      <c r="AKN577" s="74"/>
      <c r="AKO577" s="74"/>
      <c r="AKP577" s="74"/>
      <c r="AKQ577" s="74"/>
      <c r="AKR577" s="74"/>
      <c r="AKS577" s="74"/>
      <c r="AKT577" s="74"/>
      <c r="AKU577" s="74"/>
      <c r="AKV577" s="74"/>
      <c r="AKW577" s="74"/>
      <c r="AKX577" s="74"/>
      <c r="AKY577" s="74"/>
      <c r="AKZ577" s="74"/>
      <c r="ALA577" s="74"/>
      <c r="ALB577" s="74"/>
      <c r="ALC577" s="74"/>
      <c r="ALD577" s="74"/>
      <c r="ALE577" s="74"/>
      <c r="ALF577" s="74"/>
      <c r="ALG577" s="74"/>
      <c r="ALH577" s="74"/>
      <c r="ALI577" s="74"/>
      <c r="ALJ577" s="74"/>
      <c r="ALK577" s="74"/>
      <c r="ALL577" s="74"/>
      <c r="ALM577" s="74"/>
      <c r="ALN577" s="74"/>
      <c r="ALO577" s="74"/>
      <c r="ALP577" s="74"/>
      <c r="ALQ577" s="74"/>
      <c r="ALR577" s="74"/>
      <c r="ALS577" s="74"/>
      <c r="ALT577" s="74"/>
      <c r="ALU577" s="74"/>
      <c r="ALV577" s="74"/>
      <c r="ALW577" s="74"/>
      <c r="ALX577" s="74"/>
      <c r="ALY577" s="74"/>
      <c r="ALZ577" s="74"/>
      <c r="AMA577" s="74"/>
      <c r="AMB577" s="74"/>
      <c r="AMC577" s="74"/>
      <c r="AMD577" s="74"/>
      <c r="AME577" s="74"/>
      <c r="AMF577" s="74"/>
      <c r="AMG577" s="74"/>
      <c r="AMH577" s="74"/>
      <c r="AMI577" s="74"/>
      <c r="AMJ577" s="74"/>
      <c r="AMK577" s="74"/>
    </row>
    <row r="578" spans="1:1025" customFormat="1" x14ac:dyDescent="0.25">
      <c r="A578" s="40" t="s">
        <v>145</v>
      </c>
      <c r="B578" s="40" t="s">
        <v>25</v>
      </c>
      <c r="C578" s="40" t="s">
        <v>146</v>
      </c>
      <c r="D578" s="40" t="s">
        <v>147</v>
      </c>
      <c r="E578" s="40" t="s">
        <v>147</v>
      </c>
      <c r="F578" s="40" t="s">
        <v>148</v>
      </c>
      <c r="G578" s="48" t="s">
        <v>337</v>
      </c>
      <c r="H578" s="40" t="s">
        <v>149</v>
      </c>
      <c r="I578" s="40" t="s">
        <v>150</v>
      </c>
      <c r="J578" s="40">
        <v>775069275</v>
      </c>
      <c r="K578" s="40" t="s">
        <v>151</v>
      </c>
      <c r="L578" s="40" t="s">
        <v>152</v>
      </c>
      <c r="M578" s="40" t="s">
        <v>153</v>
      </c>
      <c r="N578" s="40"/>
      <c r="O578" s="40" t="s">
        <v>30</v>
      </c>
      <c r="P578" s="47"/>
      <c r="Q578" s="47"/>
      <c r="R578" s="40" t="s">
        <v>31</v>
      </c>
      <c r="S578" s="40" t="s">
        <v>49</v>
      </c>
      <c r="T578" s="44"/>
      <c r="U578" s="45">
        <v>1500000</v>
      </c>
      <c r="V578" s="45">
        <v>1500000</v>
      </c>
      <c r="W578" s="45">
        <v>1500000</v>
      </c>
      <c r="X578" s="45">
        <v>875000</v>
      </c>
      <c r="Y578" s="40"/>
      <c r="Z578" s="6"/>
      <c r="AA578" s="6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  <c r="DR578" s="74"/>
      <c r="DS578" s="74"/>
      <c r="DT578" s="74"/>
      <c r="DU578" s="74"/>
      <c r="DV578" s="74"/>
      <c r="DW578" s="74"/>
      <c r="DX578" s="74"/>
      <c r="DY578" s="74"/>
      <c r="DZ578" s="74"/>
      <c r="EA578" s="74"/>
      <c r="EB578" s="74"/>
      <c r="EC578" s="74"/>
      <c r="ED578" s="74"/>
      <c r="EE578" s="74"/>
      <c r="EF578" s="74"/>
      <c r="EG578" s="74"/>
      <c r="EH578" s="74"/>
      <c r="EI578" s="74"/>
      <c r="EJ578" s="74"/>
      <c r="EK578" s="74"/>
      <c r="EL578" s="74"/>
      <c r="EM578" s="74"/>
      <c r="EN578" s="74"/>
      <c r="EO578" s="74"/>
      <c r="EP578" s="74"/>
      <c r="EQ578" s="74"/>
      <c r="ER578" s="74"/>
      <c r="ES578" s="74"/>
      <c r="ET578" s="74"/>
      <c r="EU578" s="74"/>
      <c r="EV578" s="74"/>
      <c r="EW578" s="74"/>
      <c r="EX578" s="74"/>
      <c r="EY578" s="74"/>
      <c r="EZ578" s="74"/>
      <c r="FA578" s="74"/>
      <c r="FB578" s="74"/>
      <c r="FC578" s="74"/>
      <c r="FD578" s="74"/>
      <c r="FE578" s="74"/>
      <c r="FF578" s="74"/>
      <c r="FG578" s="74"/>
      <c r="FH578" s="74"/>
      <c r="FI578" s="74"/>
      <c r="FJ578" s="74"/>
      <c r="FK578" s="74"/>
      <c r="FL578" s="74"/>
      <c r="FM578" s="74"/>
      <c r="FN578" s="74"/>
      <c r="FO578" s="74"/>
      <c r="FP578" s="74"/>
      <c r="FQ578" s="74"/>
      <c r="FR578" s="74"/>
      <c r="FS578" s="74"/>
      <c r="FT578" s="74"/>
      <c r="FU578" s="74"/>
      <c r="FV578" s="74"/>
      <c r="FW578" s="74"/>
      <c r="FX578" s="74"/>
      <c r="FY578" s="74"/>
      <c r="FZ578" s="74"/>
      <c r="GA578" s="74"/>
      <c r="GB578" s="74"/>
      <c r="GC578" s="74"/>
      <c r="GD578" s="74"/>
      <c r="GE578" s="74"/>
      <c r="GF578" s="74"/>
      <c r="GG578" s="74"/>
      <c r="GH578" s="74"/>
      <c r="GI578" s="74"/>
      <c r="GJ578" s="74"/>
      <c r="GK578" s="74"/>
      <c r="GL578" s="74"/>
      <c r="GM578" s="74"/>
      <c r="GN578" s="74"/>
      <c r="GO578" s="74"/>
      <c r="GP578" s="74"/>
      <c r="GQ578" s="74"/>
      <c r="GR578" s="74"/>
      <c r="GS578" s="74"/>
      <c r="GT578" s="74"/>
      <c r="GU578" s="74"/>
      <c r="GV578" s="74"/>
      <c r="GW578" s="74"/>
      <c r="GX578" s="74"/>
      <c r="GY578" s="74"/>
      <c r="GZ578" s="74"/>
      <c r="HA578" s="74"/>
      <c r="HB578" s="74"/>
      <c r="HC578" s="74"/>
      <c r="HD578" s="74"/>
      <c r="HE578" s="74"/>
      <c r="HF578" s="74"/>
      <c r="HG578" s="74"/>
      <c r="HH578" s="74"/>
      <c r="HI578" s="74"/>
      <c r="HJ578" s="74"/>
      <c r="HK578" s="74"/>
      <c r="HL578" s="74"/>
      <c r="HM578" s="74"/>
      <c r="HN578" s="74"/>
      <c r="HO578" s="74"/>
      <c r="HP578" s="74"/>
      <c r="HQ578" s="74"/>
      <c r="HR578" s="74"/>
      <c r="HS578" s="74"/>
      <c r="HT578" s="74"/>
      <c r="HU578" s="74"/>
      <c r="HV578" s="74"/>
      <c r="HW578" s="74"/>
      <c r="HX578" s="74"/>
      <c r="HY578" s="74"/>
      <c r="HZ578" s="74"/>
      <c r="IA578" s="74"/>
      <c r="IB578" s="74"/>
      <c r="IC578" s="74"/>
      <c r="ID578" s="74"/>
      <c r="IE578" s="74"/>
      <c r="IF578" s="74"/>
      <c r="IG578" s="74"/>
      <c r="IH578" s="74"/>
      <c r="II578" s="74"/>
      <c r="IJ578" s="74"/>
      <c r="IK578" s="74"/>
      <c r="IL578" s="74"/>
      <c r="IM578" s="74"/>
      <c r="IN578" s="74"/>
      <c r="IO578" s="74"/>
      <c r="IP578" s="74"/>
      <c r="IQ578" s="74"/>
      <c r="IR578" s="74"/>
      <c r="IS578" s="74"/>
      <c r="IT578" s="74"/>
      <c r="IU578" s="74"/>
      <c r="IV578" s="74"/>
      <c r="IW578" s="74"/>
      <c r="IX578" s="74"/>
      <c r="IY578" s="74"/>
      <c r="IZ578" s="74"/>
      <c r="JA578" s="74"/>
      <c r="JB578" s="74"/>
      <c r="JC578" s="74"/>
      <c r="JD578" s="74"/>
      <c r="JE578" s="74"/>
      <c r="JF578" s="74"/>
      <c r="JG578" s="74"/>
      <c r="JH578" s="74"/>
      <c r="JI578" s="74"/>
      <c r="JJ578" s="74"/>
      <c r="JK578" s="74"/>
      <c r="JL578" s="74"/>
      <c r="JM578" s="74"/>
      <c r="JN578" s="74"/>
      <c r="JO578" s="74"/>
      <c r="JP578" s="74"/>
      <c r="JQ578" s="74"/>
      <c r="JR578" s="74"/>
      <c r="JS578" s="74"/>
      <c r="JT578" s="74"/>
      <c r="JU578" s="74"/>
      <c r="JV578" s="74"/>
      <c r="JW578" s="74"/>
      <c r="JX578" s="74"/>
      <c r="JY578" s="74"/>
      <c r="JZ578" s="74"/>
      <c r="KA578" s="74"/>
      <c r="KB578" s="74"/>
      <c r="KC578" s="74"/>
      <c r="KD578" s="74"/>
      <c r="KE578" s="74"/>
      <c r="KF578" s="74"/>
      <c r="KG578" s="74"/>
      <c r="KH578" s="74"/>
      <c r="KI578" s="74"/>
      <c r="KJ578" s="74"/>
      <c r="KK578" s="74"/>
      <c r="KL578" s="74"/>
      <c r="KM578" s="74"/>
      <c r="KN578" s="74"/>
      <c r="KO578" s="74"/>
      <c r="KP578" s="74"/>
      <c r="KQ578" s="74"/>
      <c r="KR578" s="74"/>
      <c r="KS578" s="74"/>
      <c r="KT578" s="74"/>
      <c r="KU578" s="74"/>
      <c r="KV578" s="74"/>
      <c r="KW578" s="74"/>
      <c r="KX578" s="74"/>
      <c r="KY578" s="74"/>
      <c r="KZ578" s="74"/>
      <c r="LA578" s="74"/>
      <c r="LB578" s="74"/>
      <c r="LC578" s="74"/>
      <c r="LD578" s="74"/>
      <c r="LE578" s="74"/>
      <c r="LF578" s="74"/>
      <c r="LG578" s="74"/>
      <c r="LH578" s="74"/>
      <c r="LI578" s="74"/>
      <c r="LJ578" s="74"/>
      <c r="LK578" s="74"/>
      <c r="LL578" s="74"/>
      <c r="LM578" s="74"/>
      <c r="LN578" s="74"/>
      <c r="LO578" s="74"/>
      <c r="LP578" s="74"/>
      <c r="LQ578" s="74"/>
      <c r="LR578" s="74"/>
      <c r="LS578" s="74"/>
      <c r="LT578" s="74"/>
      <c r="LU578" s="74"/>
      <c r="LV578" s="74"/>
      <c r="LW578" s="74"/>
      <c r="LX578" s="74"/>
      <c r="LY578" s="74"/>
      <c r="LZ578" s="74"/>
      <c r="MA578" s="74"/>
      <c r="MB578" s="74"/>
      <c r="MC578" s="74"/>
      <c r="MD578" s="74"/>
      <c r="ME578" s="74"/>
      <c r="MF578" s="74"/>
      <c r="MG578" s="74"/>
      <c r="MH578" s="74"/>
      <c r="MI578" s="74"/>
      <c r="MJ578" s="74"/>
      <c r="MK578" s="74"/>
      <c r="ML578" s="74"/>
      <c r="MM578" s="74"/>
      <c r="MN578" s="74"/>
      <c r="MO578" s="74"/>
      <c r="MP578" s="74"/>
      <c r="MQ578" s="74"/>
      <c r="MR578" s="74"/>
      <c r="MS578" s="74"/>
      <c r="MT578" s="74"/>
      <c r="MU578" s="74"/>
      <c r="MV578" s="74"/>
      <c r="MW578" s="74"/>
      <c r="MX578" s="74"/>
      <c r="MY578" s="74"/>
      <c r="MZ578" s="74"/>
      <c r="NA578" s="74"/>
      <c r="NB578" s="74"/>
      <c r="NC578" s="74"/>
      <c r="ND578" s="74"/>
      <c r="NE578" s="74"/>
      <c r="NF578" s="74"/>
      <c r="NG578" s="74"/>
      <c r="NH578" s="74"/>
      <c r="NI578" s="74"/>
      <c r="NJ578" s="74"/>
      <c r="NK578" s="74"/>
      <c r="NL578" s="74"/>
      <c r="NM578" s="74"/>
      <c r="NN578" s="74"/>
      <c r="NO578" s="74"/>
      <c r="NP578" s="74"/>
      <c r="NQ578" s="74"/>
      <c r="NR578" s="74"/>
      <c r="NS578" s="74"/>
      <c r="NT578" s="74"/>
      <c r="NU578" s="74"/>
      <c r="NV578" s="74"/>
      <c r="NW578" s="74"/>
      <c r="NX578" s="74"/>
      <c r="NY578" s="74"/>
      <c r="NZ578" s="74"/>
      <c r="OA578" s="74"/>
      <c r="OB578" s="74"/>
      <c r="OC578" s="74"/>
      <c r="OD578" s="74"/>
      <c r="OE578" s="74"/>
      <c r="OF578" s="74"/>
      <c r="OG578" s="74"/>
      <c r="OH578" s="74"/>
      <c r="OI578" s="74"/>
      <c r="OJ578" s="74"/>
      <c r="OK578" s="74"/>
      <c r="OL578" s="74"/>
      <c r="OM578" s="74"/>
      <c r="ON578" s="74"/>
      <c r="OO578" s="74"/>
      <c r="OP578" s="74"/>
      <c r="OQ578" s="74"/>
      <c r="OR578" s="74"/>
      <c r="OS578" s="74"/>
      <c r="OT578" s="74"/>
      <c r="OU578" s="74"/>
      <c r="OV578" s="74"/>
      <c r="OW578" s="74"/>
      <c r="OX578" s="74"/>
      <c r="OY578" s="74"/>
      <c r="OZ578" s="74"/>
      <c r="PA578" s="74"/>
      <c r="PB578" s="74"/>
      <c r="PC578" s="74"/>
      <c r="PD578" s="74"/>
      <c r="PE578" s="74"/>
      <c r="PF578" s="74"/>
      <c r="PG578" s="74"/>
      <c r="PH578" s="74"/>
      <c r="PI578" s="74"/>
      <c r="PJ578" s="74"/>
      <c r="PK578" s="74"/>
      <c r="PL578" s="74"/>
      <c r="PM578" s="74"/>
      <c r="PN578" s="74"/>
      <c r="PO578" s="74"/>
      <c r="PP578" s="74"/>
      <c r="PQ578" s="74"/>
      <c r="PR578" s="74"/>
      <c r="PS578" s="74"/>
      <c r="PT578" s="74"/>
      <c r="PU578" s="74"/>
      <c r="PV578" s="74"/>
      <c r="PW578" s="74"/>
      <c r="PX578" s="74"/>
      <c r="PY578" s="74"/>
      <c r="PZ578" s="74"/>
      <c r="QA578" s="74"/>
      <c r="QB578" s="74"/>
      <c r="QC578" s="74"/>
      <c r="QD578" s="74"/>
      <c r="QE578" s="74"/>
      <c r="QF578" s="74"/>
      <c r="QG578" s="74"/>
      <c r="QH578" s="74"/>
      <c r="QI578" s="74"/>
      <c r="QJ578" s="74"/>
      <c r="QK578" s="74"/>
      <c r="QL578" s="74"/>
      <c r="QM578" s="74"/>
      <c r="QN578" s="74"/>
      <c r="QO578" s="74"/>
      <c r="QP578" s="74"/>
      <c r="QQ578" s="74"/>
      <c r="QR578" s="74"/>
      <c r="QS578" s="74"/>
      <c r="QT578" s="74"/>
      <c r="QU578" s="74"/>
      <c r="QV578" s="74"/>
      <c r="QW578" s="74"/>
      <c r="QX578" s="74"/>
      <c r="QY578" s="74"/>
      <c r="QZ578" s="74"/>
      <c r="RA578" s="74"/>
      <c r="RB578" s="74"/>
      <c r="RC578" s="74"/>
      <c r="RD578" s="74"/>
      <c r="RE578" s="74"/>
      <c r="RF578" s="74"/>
      <c r="RG578" s="74"/>
      <c r="RH578" s="74"/>
      <c r="RI578" s="74"/>
      <c r="RJ578" s="74"/>
      <c r="RK578" s="74"/>
      <c r="RL578" s="74"/>
      <c r="RM578" s="74"/>
      <c r="RN578" s="74"/>
      <c r="RO578" s="74"/>
      <c r="RP578" s="74"/>
      <c r="RQ578" s="74"/>
      <c r="RR578" s="74"/>
      <c r="RS578" s="74"/>
      <c r="RT578" s="74"/>
      <c r="RU578" s="74"/>
      <c r="RV578" s="74"/>
      <c r="RW578" s="74"/>
      <c r="RX578" s="74"/>
      <c r="RY578" s="74"/>
      <c r="RZ578" s="74"/>
      <c r="SA578" s="74"/>
      <c r="SB578" s="74"/>
      <c r="SC578" s="74"/>
      <c r="SD578" s="74"/>
      <c r="SE578" s="74"/>
      <c r="SF578" s="74"/>
      <c r="SG578" s="74"/>
      <c r="SH578" s="74"/>
      <c r="SI578" s="74"/>
      <c r="SJ578" s="74"/>
      <c r="SK578" s="74"/>
      <c r="SL578" s="74"/>
      <c r="SM578" s="74"/>
      <c r="SN578" s="74"/>
      <c r="SO578" s="74"/>
      <c r="SP578" s="74"/>
      <c r="SQ578" s="74"/>
      <c r="SR578" s="74"/>
      <c r="SS578" s="74"/>
      <c r="ST578" s="74"/>
      <c r="SU578" s="74"/>
      <c r="SV578" s="74"/>
      <c r="SW578" s="74"/>
      <c r="SX578" s="74"/>
      <c r="SY578" s="74"/>
      <c r="SZ578" s="74"/>
      <c r="TA578" s="74"/>
      <c r="TB578" s="74"/>
      <c r="TC578" s="74"/>
      <c r="TD578" s="74"/>
      <c r="TE578" s="74"/>
      <c r="TF578" s="74"/>
      <c r="TG578" s="74"/>
      <c r="TH578" s="74"/>
      <c r="TI578" s="74"/>
      <c r="TJ578" s="74"/>
      <c r="TK578" s="74"/>
      <c r="TL578" s="74"/>
      <c r="TM578" s="74"/>
      <c r="TN578" s="74"/>
      <c r="TO578" s="74"/>
      <c r="TP578" s="74"/>
      <c r="TQ578" s="74"/>
      <c r="TR578" s="74"/>
      <c r="TS578" s="74"/>
      <c r="TT578" s="74"/>
      <c r="TU578" s="74"/>
      <c r="TV578" s="74"/>
      <c r="TW578" s="74"/>
      <c r="TX578" s="74"/>
      <c r="TY578" s="74"/>
      <c r="TZ578" s="74"/>
      <c r="UA578" s="74"/>
      <c r="UB578" s="74"/>
      <c r="UC578" s="74"/>
      <c r="UD578" s="74"/>
      <c r="UE578" s="74"/>
      <c r="UF578" s="74"/>
      <c r="UG578" s="74"/>
      <c r="UH578" s="74"/>
      <c r="UI578" s="74"/>
      <c r="UJ578" s="74"/>
      <c r="UK578" s="74"/>
      <c r="UL578" s="74"/>
      <c r="UM578" s="74"/>
      <c r="UN578" s="74"/>
      <c r="UO578" s="74"/>
      <c r="UP578" s="74"/>
      <c r="UQ578" s="74"/>
      <c r="UR578" s="74"/>
      <c r="US578" s="74"/>
      <c r="UT578" s="74"/>
      <c r="UU578" s="74"/>
      <c r="UV578" s="74"/>
      <c r="UW578" s="74"/>
      <c r="UX578" s="74"/>
      <c r="UY578" s="74"/>
      <c r="UZ578" s="74"/>
      <c r="VA578" s="74"/>
      <c r="VB578" s="74"/>
      <c r="VC578" s="74"/>
      <c r="VD578" s="74"/>
      <c r="VE578" s="74"/>
      <c r="VF578" s="74"/>
      <c r="VG578" s="74"/>
      <c r="VH578" s="74"/>
      <c r="VI578" s="74"/>
      <c r="VJ578" s="74"/>
      <c r="VK578" s="74"/>
      <c r="VL578" s="74"/>
      <c r="VM578" s="74"/>
      <c r="VN578" s="74"/>
      <c r="VO578" s="74"/>
      <c r="VP578" s="74"/>
      <c r="VQ578" s="74"/>
      <c r="VR578" s="74"/>
      <c r="VS578" s="74"/>
      <c r="VT578" s="74"/>
      <c r="VU578" s="74"/>
      <c r="VV578" s="74"/>
      <c r="VW578" s="74"/>
      <c r="VX578" s="74"/>
      <c r="VY578" s="74"/>
      <c r="VZ578" s="74"/>
      <c r="WA578" s="74"/>
      <c r="WB578" s="74"/>
      <c r="WC578" s="74"/>
      <c r="WD578" s="74"/>
      <c r="WE578" s="74"/>
      <c r="WF578" s="74"/>
      <c r="WG578" s="74"/>
      <c r="WH578" s="74"/>
      <c r="WI578" s="74"/>
      <c r="WJ578" s="74"/>
      <c r="WK578" s="74"/>
      <c r="WL578" s="74"/>
      <c r="WM578" s="74"/>
      <c r="WN578" s="74"/>
      <c r="WO578" s="74"/>
      <c r="WP578" s="74"/>
      <c r="WQ578" s="74"/>
      <c r="WR578" s="74"/>
      <c r="WS578" s="74"/>
      <c r="WT578" s="74"/>
      <c r="WU578" s="74"/>
      <c r="WV578" s="74"/>
      <c r="WW578" s="74"/>
      <c r="WX578" s="74"/>
      <c r="WY578" s="74"/>
      <c r="WZ578" s="74"/>
      <c r="XA578" s="74"/>
      <c r="XB578" s="74"/>
      <c r="XC578" s="74"/>
      <c r="XD578" s="74"/>
      <c r="XE578" s="74"/>
      <c r="XF578" s="74"/>
      <c r="XG578" s="74"/>
      <c r="XH578" s="74"/>
      <c r="XI578" s="74"/>
      <c r="XJ578" s="74"/>
      <c r="XK578" s="74"/>
      <c r="XL578" s="74"/>
      <c r="XM578" s="74"/>
      <c r="XN578" s="74"/>
      <c r="XO578" s="74"/>
      <c r="XP578" s="74"/>
      <c r="XQ578" s="74"/>
      <c r="XR578" s="74"/>
      <c r="XS578" s="74"/>
      <c r="XT578" s="74"/>
      <c r="XU578" s="74"/>
      <c r="XV578" s="74"/>
      <c r="XW578" s="74"/>
      <c r="XX578" s="74"/>
      <c r="XY578" s="74"/>
      <c r="XZ578" s="74"/>
      <c r="YA578" s="74"/>
      <c r="YB578" s="74"/>
      <c r="YC578" s="74"/>
      <c r="YD578" s="74"/>
      <c r="YE578" s="74"/>
      <c r="YF578" s="74"/>
      <c r="YG578" s="74"/>
      <c r="YH578" s="74"/>
      <c r="YI578" s="74"/>
      <c r="YJ578" s="74"/>
      <c r="YK578" s="74"/>
      <c r="YL578" s="74"/>
      <c r="YM578" s="74"/>
      <c r="YN578" s="74"/>
      <c r="YO578" s="74"/>
      <c r="YP578" s="74"/>
      <c r="YQ578" s="74"/>
      <c r="YR578" s="74"/>
      <c r="YS578" s="74"/>
      <c r="YT578" s="74"/>
      <c r="YU578" s="74"/>
      <c r="YV578" s="74"/>
      <c r="YW578" s="74"/>
      <c r="YX578" s="74"/>
      <c r="YY578" s="74"/>
      <c r="YZ578" s="74"/>
      <c r="ZA578" s="74"/>
      <c r="ZB578" s="74"/>
      <c r="ZC578" s="74"/>
      <c r="ZD578" s="74"/>
      <c r="ZE578" s="74"/>
      <c r="ZF578" s="74"/>
      <c r="ZG578" s="74"/>
      <c r="ZH578" s="74"/>
      <c r="ZI578" s="74"/>
      <c r="ZJ578" s="74"/>
      <c r="ZK578" s="74"/>
      <c r="ZL578" s="74"/>
      <c r="ZM578" s="74"/>
      <c r="ZN578" s="74"/>
      <c r="ZO578" s="74"/>
      <c r="ZP578" s="74"/>
      <c r="ZQ578" s="74"/>
      <c r="ZR578" s="74"/>
      <c r="ZS578" s="74"/>
      <c r="ZT578" s="74"/>
      <c r="ZU578" s="74"/>
      <c r="ZV578" s="74"/>
      <c r="ZW578" s="74"/>
      <c r="ZX578" s="74"/>
      <c r="ZY578" s="74"/>
      <c r="ZZ578" s="74"/>
      <c r="AAA578" s="74"/>
      <c r="AAB578" s="74"/>
      <c r="AAC578" s="74"/>
      <c r="AAD578" s="74"/>
      <c r="AAE578" s="74"/>
      <c r="AAF578" s="74"/>
      <c r="AAG578" s="74"/>
      <c r="AAH578" s="74"/>
      <c r="AAI578" s="74"/>
      <c r="AAJ578" s="74"/>
      <c r="AAK578" s="74"/>
      <c r="AAL578" s="74"/>
      <c r="AAM578" s="74"/>
      <c r="AAN578" s="74"/>
      <c r="AAO578" s="74"/>
      <c r="AAP578" s="74"/>
      <c r="AAQ578" s="74"/>
      <c r="AAR578" s="74"/>
      <c r="AAS578" s="74"/>
      <c r="AAT578" s="74"/>
      <c r="AAU578" s="74"/>
      <c r="AAV578" s="74"/>
      <c r="AAW578" s="74"/>
      <c r="AAX578" s="74"/>
      <c r="AAY578" s="74"/>
      <c r="AAZ578" s="74"/>
      <c r="ABA578" s="74"/>
      <c r="ABB578" s="74"/>
      <c r="ABC578" s="74"/>
      <c r="ABD578" s="74"/>
      <c r="ABE578" s="74"/>
      <c r="ABF578" s="74"/>
      <c r="ABG578" s="74"/>
      <c r="ABH578" s="74"/>
      <c r="ABI578" s="74"/>
      <c r="ABJ578" s="74"/>
      <c r="ABK578" s="74"/>
      <c r="ABL578" s="74"/>
      <c r="ABM578" s="74"/>
      <c r="ABN578" s="74"/>
      <c r="ABO578" s="74"/>
      <c r="ABP578" s="74"/>
      <c r="ABQ578" s="74"/>
      <c r="ABR578" s="74"/>
      <c r="ABS578" s="74"/>
      <c r="ABT578" s="74"/>
      <c r="ABU578" s="74"/>
      <c r="ABV578" s="74"/>
      <c r="ABW578" s="74"/>
      <c r="ABX578" s="74"/>
      <c r="ABY578" s="74"/>
      <c r="ABZ578" s="74"/>
      <c r="ACA578" s="74"/>
      <c r="ACB578" s="74"/>
      <c r="ACC578" s="74"/>
      <c r="ACD578" s="74"/>
      <c r="ACE578" s="74"/>
      <c r="ACF578" s="74"/>
      <c r="ACG578" s="74"/>
      <c r="ACH578" s="74"/>
      <c r="ACI578" s="74"/>
      <c r="ACJ578" s="74"/>
      <c r="ACK578" s="74"/>
      <c r="ACL578" s="74"/>
      <c r="ACM578" s="74"/>
      <c r="ACN578" s="74"/>
      <c r="ACO578" s="74"/>
      <c r="ACP578" s="74"/>
      <c r="ACQ578" s="74"/>
      <c r="ACR578" s="74"/>
      <c r="ACS578" s="74"/>
      <c r="ACT578" s="74"/>
      <c r="ACU578" s="74"/>
      <c r="ACV578" s="74"/>
      <c r="ACW578" s="74"/>
      <c r="ACX578" s="74"/>
      <c r="ACY578" s="74"/>
      <c r="ACZ578" s="74"/>
      <c r="ADA578" s="74"/>
      <c r="ADB578" s="74"/>
      <c r="ADC578" s="74"/>
      <c r="ADD578" s="74"/>
      <c r="ADE578" s="74"/>
      <c r="ADF578" s="74"/>
      <c r="ADG578" s="74"/>
      <c r="ADH578" s="74"/>
      <c r="ADI578" s="74"/>
      <c r="ADJ578" s="74"/>
      <c r="ADK578" s="74"/>
      <c r="ADL578" s="74"/>
      <c r="ADM578" s="74"/>
      <c r="ADN578" s="74"/>
      <c r="ADO578" s="74"/>
      <c r="ADP578" s="74"/>
      <c r="ADQ578" s="74"/>
      <c r="ADR578" s="74"/>
      <c r="ADS578" s="74"/>
      <c r="ADT578" s="74"/>
      <c r="ADU578" s="74"/>
      <c r="ADV578" s="74"/>
      <c r="ADW578" s="74"/>
      <c r="ADX578" s="74"/>
      <c r="ADY578" s="74"/>
      <c r="ADZ578" s="74"/>
      <c r="AEA578" s="74"/>
      <c r="AEB578" s="74"/>
      <c r="AEC578" s="74"/>
      <c r="AED578" s="74"/>
      <c r="AEE578" s="74"/>
      <c r="AEF578" s="74"/>
      <c r="AEG578" s="74"/>
      <c r="AEH578" s="74"/>
      <c r="AEI578" s="74"/>
      <c r="AEJ578" s="74"/>
      <c r="AEK578" s="74"/>
      <c r="AEL578" s="74"/>
      <c r="AEM578" s="74"/>
      <c r="AEN578" s="74"/>
      <c r="AEO578" s="74"/>
      <c r="AEP578" s="74"/>
      <c r="AEQ578" s="74"/>
      <c r="AER578" s="74"/>
      <c r="AES578" s="74"/>
      <c r="AET578" s="74"/>
      <c r="AEU578" s="74"/>
      <c r="AEV578" s="74"/>
      <c r="AEW578" s="74"/>
      <c r="AEX578" s="74"/>
      <c r="AEY578" s="74"/>
      <c r="AEZ578" s="74"/>
      <c r="AFA578" s="74"/>
      <c r="AFB578" s="74"/>
      <c r="AFC578" s="74"/>
      <c r="AFD578" s="74"/>
      <c r="AFE578" s="74"/>
      <c r="AFF578" s="74"/>
      <c r="AFG578" s="74"/>
      <c r="AFH578" s="74"/>
      <c r="AFI578" s="74"/>
      <c r="AFJ578" s="74"/>
      <c r="AFK578" s="74"/>
      <c r="AFL578" s="74"/>
      <c r="AFM578" s="74"/>
      <c r="AFN578" s="74"/>
      <c r="AFO578" s="74"/>
      <c r="AFP578" s="74"/>
      <c r="AFQ578" s="74"/>
      <c r="AFR578" s="74"/>
      <c r="AFS578" s="74"/>
      <c r="AFT578" s="74"/>
      <c r="AFU578" s="74"/>
      <c r="AFV578" s="74"/>
      <c r="AFW578" s="74"/>
      <c r="AFX578" s="74"/>
      <c r="AFY578" s="74"/>
      <c r="AFZ578" s="74"/>
      <c r="AGA578" s="74"/>
      <c r="AGB578" s="74"/>
      <c r="AGC578" s="74"/>
      <c r="AGD578" s="74"/>
      <c r="AGE578" s="74"/>
      <c r="AGF578" s="74"/>
      <c r="AGG578" s="74"/>
      <c r="AGH578" s="74"/>
      <c r="AGI578" s="74"/>
      <c r="AGJ578" s="74"/>
      <c r="AGK578" s="74"/>
      <c r="AGL578" s="74"/>
      <c r="AGM578" s="74"/>
      <c r="AGN578" s="74"/>
      <c r="AGO578" s="74"/>
      <c r="AGP578" s="74"/>
      <c r="AGQ578" s="74"/>
      <c r="AGR578" s="74"/>
      <c r="AGS578" s="74"/>
      <c r="AGT578" s="74"/>
      <c r="AGU578" s="74"/>
      <c r="AGV578" s="74"/>
      <c r="AGW578" s="74"/>
      <c r="AGX578" s="74"/>
      <c r="AGY578" s="74"/>
      <c r="AGZ578" s="74"/>
      <c r="AHA578" s="74"/>
      <c r="AHB578" s="74"/>
      <c r="AHC578" s="74"/>
      <c r="AHD578" s="74"/>
      <c r="AHE578" s="74"/>
      <c r="AHF578" s="74"/>
      <c r="AHG578" s="74"/>
      <c r="AHH578" s="74"/>
      <c r="AHI578" s="74"/>
      <c r="AHJ578" s="74"/>
      <c r="AHK578" s="74"/>
      <c r="AHL578" s="74"/>
      <c r="AHM578" s="74"/>
      <c r="AHN578" s="74"/>
      <c r="AHO578" s="74"/>
      <c r="AHP578" s="74"/>
      <c r="AHQ578" s="74"/>
      <c r="AHR578" s="74"/>
      <c r="AHS578" s="74"/>
      <c r="AHT578" s="74"/>
      <c r="AHU578" s="74"/>
      <c r="AHV578" s="74"/>
      <c r="AHW578" s="74"/>
      <c r="AHX578" s="74"/>
      <c r="AHY578" s="74"/>
      <c r="AHZ578" s="74"/>
      <c r="AIA578" s="74"/>
      <c r="AIB578" s="74"/>
      <c r="AIC578" s="74"/>
      <c r="AID578" s="74"/>
      <c r="AIE578" s="74"/>
      <c r="AIF578" s="74"/>
      <c r="AIG578" s="74"/>
      <c r="AIH578" s="74"/>
      <c r="AII578" s="74"/>
      <c r="AIJ578" s="74"/>
      <c r="AIK578" s="74"/>
      <c r="AIL578" s="74"/>
      <c r="AIM578" s="74"/>
      <c r="AIN578" s="74"/>
      <c r="AIO578" s="74"/>
      <c r="AIP578" s="74"/>
      <c r="AIQ578" s="74"/>
      <c r="AIR578" s="74"/>
      <c r="AIS578" s="74"/>
      <c r="AIT578" s="74"/>
      <c r="AIU578" s="74"/>
      <c r="AIV578" s="74"/>
      <c r="AIW578" s="74"/>
      <c r="AIX578" s="74"/>
      <c r="AIY578" s="74"/>
      <c r="AIZ578" s="74"/>
      <c r="AJA578" s="74"/>
      <c r="AJB578" s="74"/>
      <c r="AJC578" s="74"/>
      <c r="AJD578" s="74"/>
      <c r="AJE578" s="74"/>
      <c r="AJF578" s="74"/>
      <c r="AJG578" s="74"/>
      <c r="AJH578" s="74"/>
      <c r="AJI578" s="74"/>
      <c r="AJJ578" s="74"/>
      <c r="AJK578" s="74"/>
      <c r="AJL578" s="74"/>
      <c r="AJM578" s="74"/>
      <c r="AJN578" s="74"/>
      <c r="AJO578" s="74"/>
      <c r="AJP578" s="74"/>
      <c r="AJQ578" s="74"/>
      <c r="AJR578" s="74"/>
      <c r="AJS578" s="74"/>
      <c r="AJT578" s="74"/>
      <c r="AJU578" s="74"/>
      <c r="AJV578" s="74"/>
      <c r="AJW578" s="74"/>
      <c r="AJX578" s="74"/>
      <c r="AJY578" s="74"/>
      <c r="AJZ578" s="74"/>
      <c r="AKA578" s="74"/>
      <c r="AKB578" s="74"/>
      <c r="AKC578" s="74"/>
      <c r="AKD578" s="74"/>
      <c r="AKE578" s="74"/>
      <c r="AKF578" s="74"/>
      <c r="AKG578" s="74"/>
      <c r="AKH578" s="74"/>
      <c r="AKI578" s="74"/>
      <c r="AKJ578" s="74"/>
      <c r="AKK578" s="74"/>
      <c r="AKL578" s="74"/>
      <c r="AKM578" s="74"/>
      <c r="AKN578" s="74"/>
      <c r="AKO578" s="74"/>
      <c r="AKP578" s="74"/>
      <c r="AKQ578" s="74"/>
      <c r="AKR578" s="74"/>
      <c r="AKS578" s="74"/>
      <c r="AKT578" s="74"/>
      <c r="AKU578" s="74"/>
      <c r="AKV578" s="74"/>
      <c r="AKW578" s="74"/>
      <c r="AKX578" s="74"/>
      <c r="AKY578" s="74"/>
      <c r="AKZ578" s="74"/>
      <c r="ALA578" s="74"/>
      <c r="ALB578" s="74"/>
      <c r="ALC578" s="74"/>
      <c r="ALD578" s="74"/>
      <c r="ALE578" s="74"/>
      <c r="ALF578" s="74"/>
      <c r="ALG578" s="74"/>
      <c r="ALH578" s="74"/>
      <c r="ALI578" s="74"/>
      <c r="ALJ578" s="74"/>
      <c r="ALK578" s="74"/>
      <c r="ALL578" s="74"/>
      <c r="ALM578" s="74"/>
      <c r="ALN578" s="74"/>
      <c r="ALO578" s="74"/>
      <c r="ALP578" s="74"/>
      <c r="ALQ578" s="74"/>
      <c r="ALR578" s="74"/>
      <c r="ALS578" s="74"/>
      <c r="ALT578" s="74"/>
      <c r="ALU578" s="74"/>
      <c r="ALV578" s="74"/>
      <c r="ALW578" s="74"/>
      <c r="ALX578" s="74"/>
      <c r="ALY578" s="74"/>
      <c r="ALZ578" s="74"/>
      <c r="AMA578" s="74"/>
      <c r="AMB578" s="74"/>
      <c r="AMC578" s="74"/>
      <c r="AMD578" s="74"/>
      <c r="AME578" s="74"/>
      <c r="AMF578" s="74"/>
      <c r="AMG578" s="74"/>
      <c r="AMH578" s="74"/>
      <c r="AMI578" s="74"/>
      <c r="AMJ578" s="74"/>
      <c r="AMK578" s="74"/>
    </row>
    <row r="579" spans="1:1025" customFormat="1" x14ac:dyDescent="0.25">
      <c r="A579" s="40" t="s">
        <v>145</v>
      </c>
      <c r="B579" s="40" t="s">
        <v>25</v>
      </c>
      <c r="C579" s="40" t="s">
        <v>146</v>
      </c>
      <c r="D579" s="40" t="s">
        <v>147</v>
      </c>
      <c r="E579" s="40" t="s">
        <v>147</v>
      </c>
      <c r="F579" s="40" t="s">
        <v>148</v>
      </c>
      <c r="G579" s="48" t="s">
        <v>337</v>
      </c>
      <c r="H579" s="40" t="s">
        <v>149</v>
      </c>
      <c r="I579" s="40" t="s">
        <v>150</v>
      </c>
      <c r="J579" s="40">
        <v>775069275</v>
      </c>
      <c r="K579" s="40" t="s">
        <v>151</v>
      </c>
      <c r="L579" s="40" t="s">
        <v>152</v>
      </c>
      <c r="M579" s="40" t="s">
        <v>153</v>
      </c>
      <c r="N579" s="40"/>
      <c r="O579" s="40" t="s">
        <v>30</v>
      </c>
      <c r="P579" s="47"/>
      <c r="Q579" s="47"/>
      <c r="R579" s="40" t="s">
        <v>31</v>
      </c>
      <c r="S579" s="40" t="s">
        <v>56</v>
      </c>
      <c r="T579" s="44"/>
      <c r="U579" s="45">
        <v>260000</v>
      </c>
      <c r="V579" s="45">
        <v>296000</v>
      </c>
      <c r="W579" s="45">
        <v>279000</v>
      </c>
      <c r="X579" s="45">
        <v>112000</v>
      </c>
      <c r="Y579" s="40"/>
      <c r="Z579" s="6"/>
      <c r="AA579" s="6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  <c r="DR579" s="74"/>
      <c r="DS579" s="74"/>
      <c r="DT579" s="74"/>
      <c r="DU579" s="74"/>
      <c r="DV579" s="74"/>
      <c r="DW579" s="74"/>
      <c r="DX579" s="74"/>
      <c r="DY579" s="74"/>
      <c r="DZ579" s="74"/>
      <c r="EA579" s="74"/>
      <c r="EB579" s="74"/>
      <c r="EC579" s="74"/>
      <c r="ED579" s="74"/>
      <c r="EE579" s="74"/>
      <c r="EF579" s="74"/>
      <c r="EG579" s="74"/>
      <c r="EH579" s="74"/>
      <c r="EI579" s="74"/>
      <c r="EJ579" s="74"/>
      <c r="EK579" s="74"/>
      <c r="EL579" s="74"/>
      <c r="EM579" s="74"/>
      <c r="EN579" s="74"/>
      <c r="EO579" s="74"/>
      <c r="EP579" s="74"/>
      <c r="EQ579" s="74"/>
      <c r="ER579" s="74"/>
      <c r="ES579" s="74"/>
      <c r="ET579" s="74"/>
      <c r="EU579" s="74"/>
      <c r="EV579" s="74"/>
      <c r="EW579" s="74"/>
      <c r="EX579" s="74"/>
      <c r="EY579" s="74"/>
      <c r="EZ579" s="74"/>
      <c r="FA579" s="74"/>
      <c r="FB579" s="74"/>
      <c r="FC579" s="74"/>
      <c r="FD579" s="74"/>
      <c r="FE579" s="74"/>
      <c r="FF579" s="74"/>
      <c r="FG579" s="74"/>
      <c r="FH579" s="74"/>
      <c r="FI579" s="74"/>
      <c r="FJ579" s="74"/>
      <c r="FK579" s="74"/>
      <c r="FL579" s="74"/>
      <c r="FM579" s="74"/>
      <c r="FN579" s="74"/>
      <c r="FO579" s="74"/>
      <c r="FP579" s="74"/>
      <c r="FQ579" s="74"/>
      <c r="FR579" s="74"/>
      <c r="FS579" s="74"/>
      <c r="FT579" s="74"/>
      <c r="FU579" s="74"/>
      <c r="FV579" s="74"/>
      <c r="FW579" s="74"/>
      <c r="FX579" s="74"/>
      <c r="FY579" s="74"/>
      <c r="FZ579" s="74"/>
      <c r="GA579" s="74"/>
      <c r="GB579" s="74"/>
      <c r="GC579" s="74"/>
      <c r="GD579" s="74"/>
      <c r="GE579" s="74"/>
      <c r="GF579" s="74"/>
      <c r="GG579" s="74"/>
      <c r="GH579" s="74"/>
      <c r="GI579" s="74"/>
      <c r="GJ579" s="74"/>
      <c r="GK579" s="74"/>
      <c r="GL579" s="74"/>
      <c r="GM579" s="74"/>
      <c r="GN579" s="74"/>
      <c r="GO579" s="74"/>
      <c r="GP579" s="74"/>
      <c r="GQ579" s="74"/>
      <c r="GR579" s="74"/>
      <c r="GS579" s="74"/>
      <c r="GT579" s="74"/>
      <c r="GU579" s="74"/>
      <c r="GV579" s="74"/>
      <c r="GW579" s="74"/>
      <c r="GX579" s="74"/>
      <c r="GY579" s="74"/>
      <c r="GZ579" s="74"/>
      <c r="HA579" s="74"/>
      <c r="HB579" s="74"/>
      <c r="HC579" s="74"/>
      <c r="HD579" s="74"/>
      <c r="HE579" s="74"/>
      <c r="HF579" s="74"/>
      <c r="HG579" s="74"/>
      <c r="HH579" s="74"/>
      <c r="HI579" s="74"/>
      <c r="HJ579" s="74"/>
      <c r="HK579" s="74"/>
      <c r="HL579" s="74"/>
      <c r="HM579" s="74"/>
      <c r="HN579" s="74"/>
      <c r="HO579" s="74"/>
      <c r="HP579" s="74"/>
      <c r="HQ579" s="74"/>
      <c r="HR579" s="74"/>
      <c r="HS579" s="74"/>
      <c r="HT579" s="74"/>
      <c r="HU579" s="74"/>
      <c r="HV579" s="74"/>
      <c r="HW579" s="74"/>
      <c r="HX579" s="74"/>
      <c r="HY579" s="74"/>
      <c r="HZ579" s="74"/>
      <c r="IA579" s="74"/>
      <c r="IB579" s="74"/>
      <c r="IC579" s="74"/>
      <c r="ID579" s="74"/>
      <c r="IE579" s="74"/>
      <c r="IF579" s="74"/>
      <c r="IG579" s="74"/>
      <c r="IH579" s="74"/>
      <c r="II579" s="74"/>
      <c r="IJ579" s="74"/>
      <c r="IK579" s="74"/>
      <c r="IL579" s="74"/>
      <c r="IM579" s="74"/>
      <c r="IN579" s="74"/>
      <c r="IO579" s="74"/>
      <c r="IP579" s="74"/>
      <c r="IQ579" s="74"/>
      <c r="IR579" s="74"/>
      <c r="IS579" s="74"/>
      <c r="IT579" s="74"/>
      <c r="IU579" s="74"/>
      <c r="IV579" s="74"/>
      <c r="IW579" s="74"/>
      <c r="IX579" s="74"/>
      <c r="IY579" s="74"/>
      <c r="IZ579" s="74"/>
      <c r="JA579" s="74"/>
      <c r="JB579" s="74"/>
      <c r="JC579" s="74"/>
      <c r="JD579" s="74"/>
      <c r="JE579" s="74"/>
      <c r="JF579" s="74"/>
      <c r="JG579" s="74"/>
      <c r="JH579" s="74"/>
      <c r="JI579" s="74"/>
      <c r="JJ579" s="74"/>
      <c r="JK579" s="74"/>
      <c r="JL579" s="74"/>
      <c r="JM579" s="74"/>
      <c r="JN579" s="74"/>
      <c r="JO579" s="74"/>
      <c r="JP579" s="74"/>
      <c r="JQ579" s="74"/>
      <c r="JR579" s="74"/>
      <c r="JS579" s="74"/>
      <c r="JT579" s="74"/>
      <c r="JU579" s="74"/>
      <c r="JV579" s="74"/>
      <c r="JW579" s="74"/>
      <c r="JX579" s="74"/>
      <c r="JY579" s="74"/>
      <c r="JZ579" s="74"/>
      <c r="KA579" s="74"/>
      <c r="KB579" s="74"/>
      <c r="KC579" s="74"/>
      <c r="KD579" s="74"/>
      <c r="KE579" s="74"/>
      <c r="KF579" s="74"/>
      <c r="KG579" s="74"/>
      <c r="KH579" s="74"/>
      <c r="KI579" s="74"/>
      <c r="KJ579" s="74"/>
      <c r="KK579" s="74"/>
      <c r="KL579" s="74"/>
      <c r="KM579" s="74"/>
      <c r="KN579" s="74"/>
      <c r="KO579" s="74"/>
      <c r="KP579" s="74"/>
      <c r="KQ579" s="74"/>
      <c r="KR579" s="74"/>
      <c r="KS579" s="74"/>
      <c r="KT579" s="74"/>
      <c r="KU579" s="74"/>
      <c r="KV579" s="74"/>
      <c r="KW579" s="74"/>
      <c r="KX579" s="74"/>
      <c r="KY579" s="74"/>
      <c r="KZ579" s="74"/>
      <c r="LA579" s="74"/>
      <c r="LB579" s="74"/>
      <c r="LC579" s="74"/>
      <c r="LD579" s="74"/>
      <c r="LE579" s="74"/>
      <c r="LF579" s="74"/>
      <c r="LG579" s="74"/>
      <c r="LH579" s="74"/>
      <c r="LI579" s="74"/>
      <c r="LJ579" s="74"/>
      <c r="LK579" s="74"/>
      <c r="LL579" s="74"/>
      <c r="LM579" s="74"/>
      <c r="LN579" s="74"/>
      <c r="LO579" s="74"/>
      <c r="LP579" s="74"/>
      <c r="LQ579" s="74"/>
      <c r="LR579" s="74"/>
      <c r="LS579" s="74"/>
      <c r="LT579" s="74"/>
      <c r="LU579" s="74"/>
      <c r="LV579" s="74"/>
      <c r="LW579" s="74"/>
      <c r="LX579" s="74"/>
      <c r="LY579" s="74"/>
      <c r="LZ579" s="74"/>
      <c r="MA579" s="74"/>
      <c r="MB579" s="74"/>
      <c r="MC579" s="74"/>
      <c r="MD579" s="74"/>
      <c r="ME579" s="74"/>
      <c r="MF579" s="74"/>
      <c r="MG579" s="74"/>
      <c r="MH579" s="74"/>
      <c r="MI579" s="74"/>
      <c r="MJ579" s="74"/>
      <c r="MK579" s="74"/>
      <c r="ML579" s="74"/>
      <c r="MM579" s="74"/>
      <c r="MN579" s="74"/>
      <c r="MO579" s="74"/>
      <c r="MP579" s="74"/>
      <c r="MQ579" s="74"/>
      <c r="MR579" s="74"/>
      <c r="MS579" s="74"/>
      <c r="MT579" s="74"/>
      <c r="MU579" s="74"/>
      <c r="MV579" s="74"/>
      <c r="MW579" s="74"/>
      <c r="MX579" s="74"/>
      <c r="MY579" s="74"/>
      <c r="MZ579" s="74"/>
      <c r="NA579" s="74"/>
      <c r="NB579" s="74"/>
      <c r="NC579" s="74"/>
      <c r="ND579" s="74"/>
      <c r="NE579" s="74"/>
      <c r="NF579" s="74"/>
      <c r="NG579" s="74"/>
      <c r="NH579" s="74"/>
      <c r="NI579" s="74"/>
      <c r="NJ579" s="74"/>
      <c r="NK579" s="74"/>
      <c r="NL579" s="74"/>
      <c r="NM579" s="74"/>
      <c r="NN579" s="74"/>
      <c r="NO579" s="74"/>
      <c r="NP579" s="74"/>
      <c r="NQ579" s="74"/>
      <c r="NR579" s="74"/>
      <c r="NS579" s="74"/>
      <c r="NT579" s="74"/>
      <c r="NU579" s="74"/>
      <c r="NV579" s="74"/>
      <c r="NW579" s="74"/>
      <c r="NX579" s="74"/>
      <c r="NY579" s="74"/>
      <c r="NZ579" s="74"/>
      <c r="OA579" s="74"/>
      <c r="OB579" s="74"/>
      <c r="OC579" s="74"/>
      <c r="OD579" s="74"/>
      <c r="OE579" s="74"/>
      <c r="OF579" s="74"/>
      <c r="OG579" s="74"/>
      <c r="OH579" s="74"/>
      <c r="OI579" s="74"/>
      <c r="OJ579" s="74"/>
      <c r="OK579" s="74"/>
      <c r="OL579" s="74"/>
      <c r="OM579" s="74"/>
      <c r="ON579" s="74"/>
      <c r="OO579" s="74"/>
      <c r="OP579" s="74"/>
      <c r="OQ579" s="74"/>
      <c r="OR579" s="74"/>
      <c r="OS579" s="74"/>
      <c r="OT579" s="74"/>
      <c r="OU579" s="74"/>
      <c r="OV579" s="74"/>
      <c r="OW579" s="74"/>
      <c r="OX579" s="74"/>
      <c r="OY579" s="74"/>
      <c r="OZ579" s="74"/>
      <c r="PA579" s="74"/>
      <c r="PB579" s="74"/>
      <c r="PC579" s="74"/>
      <c r="PD579" s="74"/>
      <c r="PE579" s="74"/>
      <c r="PF579" s="74"/>
      <c r="PG579" s="74"/>
      <c r="PH579" s="74"/>
      <c r="PI579" s="74"/>
      <c r="PJ579" s="74"/>
      <c r="PK579" s="74"/>
      <c r="PL579" s="74"/>
      <c r="PM579" s="74"/>
      <c r="PN579" s="74"/>
      <c r="PO579" s="74"/>
      <c r="PP579" s="74"/>
      <c r="PQ579" s="74"/>
      <c r="PR579" s="74"/>
      <c r="PS579" s="74"/>
      <c r="PT579" s="74"/>
      <c r="PU579" s="74"/>
      <c r="PV579" s="74"/>
      <c r="PW579" s="74"/>
      <c r="PX579" s="74"/>
      <c r="PY579" s="74"/>
      <c r="PZ579" s="74"/>
      <c r="QA579" s="74"/>
      <c r="QB579" s="74"/>
      <c r="QC579" s="74"/>
      <c r="QD579" s="74"/>
      <c r="QE579" s="74"/>
      <c r="QF579" s="74"/>
      <c r="QG579" s="74"/>
      <c r="QH579" s="74"/>
      <c r="QI579" s="74"/>
      <c r="QJ579" s="74"/>
      <c r="QK579" s="74"/>
      <c r="QL579" s="74"/>
      <c r="QM579" s="74"/>
      <c r="QN579" s="74"/>
      <c r="QO579" s="74"/>
      <c r="QP579" s="74"/>
      <c r="QQ579" s="74"/>
      <c r="QR579" s="74"/>
      <c r="QS579" s="74"/>
      <c r="QT579" s="74"/>
      <c r="QU579" s="74"/>
      <c r="QV579" s="74"/>
      <c r="QW579" s="74"/>
      <c r="QX579" s="74"/>
      <c r="QY579" s="74"/>
      <c r="QZ579" s="74"/>
      <c r="RA579" s="74"/>
      <c r="RB579" s="74"/>
      <c r="RC579" s="74"/>
      <c r="RD579" s="74"/>
      <c r="RE579" s="74"/>
      <c r="RF579" s="74"/>
      <c r="RG579" s="74"/>
      <c r="RH579" s="74"/>
      <c r="RI579" s="74"/>
      <c r="RJ579" s="74"/>
      <c r="RK579" s="74"/>
      <c r="RL579" s="74"/>
      <c r="RM579" s="74"/>
      <c r="RN579" s="74"/>
      <c r="RO579" s="74"/>
      <c r="RP579" s="74"/>
      <c r="RQ579" s="74"/>
      <c r="RR579" s="74"/>
      <c r="RS579" s="74"/>
      <c r="RT579" s="74"/>
      <c r="RU579" s="74"/>
      <c r="RV579" s="74"/>
      <c r="RW579" s="74"/>
      <c r="RX579" s="74"/>
      <c r="RY579" s="74"/>
      <c r="RZ579" s="74"/>
      <c r="SA579" s="74"/>
      <c r="SB579" s="74"/>
      <c r="SC579" s="74"/>
      <c r="SD579" s="74"/>
      <c r="SE579" s="74"/>
      <c r="SF579" s="74"/>
      <c r="SG579" s="74"/>
      <c r="SH579" s="74"/>
      <c r="SI579" s="74"/>
      <c r="SJ579" s="74"/>
      <c r="SK579" s="74"/>
      <c r="SL579" s="74"/>
      <c r="SM579" s="74"/>
      <c r="SN579" s="74"/>
      <c r="SO579" s="74"/>
      <c r="SP579" s="74"/>
      <c r="SQ579" s="74"/>
      <c r="SR579" s="74"/>
      <c r="SS579" s="74"/>
      <c r="ST579" s="74"/>
      <c r="SU579" s="74"/>
      <c r="SV579" s="74"/>
      <c r="SW579" s="74"/>
      <c r="SX579" s="74"/>
      <c r="SY579" s="74"/>
      <c r="SZ579" s="74"/>
      <c r="TA579" s="74"/>
      <c r="TB579" s="74"/>
      <c r="TC579" s="74"/>
      <c r="TD579" s="74"/>
      <c r="TE579" s="74"/>
      <c r="TF579" s="74"/>
      <c r="TG579" s="74"/>
      <c r="TH579" s="74"/>
      <c r="TI579" s="74"/>
      <c r="TJ579" s="74"/>
      <c r="TK579" s="74"/>
      <c r="TL579" s="74"/>
      <c r="TM579" s="74"/>
      <c r="TN579" s="74"/>
      <c r="TO579" s="74"/>
      <c r="TP579" s="74"/>
      <c r="TQ579" s="74"/>
      <c r="TR579" s="74"/>
      <c r="TS579" s="74"/>
      <c r="TT579" s="74"/>
      <c r="TU579" s="74"/>
      <c r="TV579" s="74"/>
      <c r="TW579" s="74"/>
      <c r="TX579" s="74"/>
      <c r="TY579" s="74"/>
      <c r="TZ579" s="74"/>
      <c r="UA579" s="74"/>
      <c r="UB579" s="74"/>
      <c r="UC579" s="74"/>
      <c r="UD579" s="74"/>
      <c r="UE579" s="74"/>
      <c r="UF579" s="74"/>
      <c r="UG579" s="74"/>
      <c r="UH579" s="74"/>
      <c r="UI579" s="74"/>
      <c r="UJ579" s="74"/>
      <c r="UK579" s="74"/>
      <c r="UL579" s="74"/>
      <c r="UM579" s="74"/>
      <c r="UN579" s="74"/>
      <c r="UO579" s="74"/>
      <c r="UP579" s="74"/>
      <c r="UQ579" s="74"/>
      <c r="UR579" s="74"/>
      <c r="US579" s="74"/>
      <c r="UT579" s="74"/>
      <c r="UU579" s="74"/>
      <c r="UV579" s="74"/>
      <c r="UW579" s="74"/>
      <c r="UX579" s="74"/>
      <c r="UY579" s="74"/>
      <c r="UZ579" s="74"/>
      <c r="VA579" s="74"/>
      <c r="VB579" s="74"/>
      <c r="VC579" s="74"/>
      <c r="VD579" s="74"/>
      <c r="VE579" s="74"/>
      <c r="VF579" s="74"/>
      <c r="VG579" s="74"/>
      <c r="VH579" s="74"/>
      <c r="VI579" s="74"/>
      <c r="VJ579" s="74"/>
      <c r="VK579" s="74"/>
      <c r="VL579" s="74"/>
      <c r="VM579" s="74"/>
      <c r="VN579" s="74"/>
      <c r="VO579" s="74"/>
      <c r="VP579" s="74"/>
      <c r="VQ579" s="74"/>
      <c r="VR579" s="74"/>
      <c r="VS579" s="74"/>
      <c r="VT579" s="74"/>
      <c r="VU579" s="74"/>
      <c r="VV579" s="74"/>
      <c r="VW579" s="74"/>
      <c r="VX579" s="74"/>
      <c r="VY579" s="74"/>
      <c r="VZ579" s="74"/>
      <c r="WA579" s="74"/>
      <c r="WB579" s="74"/>
      <c r="WC579" s="74"/>
      <c r="WD579" s="74"/>
      <c r="WE579" s="74"/>
      <c r="WF579" s="74"/>
      <c r="WG579" s="74"/>
      <c r="WH579" s="74"/>
      <c r="WI579" s="74"/>
      <c r="WJ579" s="74"/>
      <c r="WK579" s="74"/>
      <c r="WL579" s="74"/>
      <c r="WM579" s="74"/>
      <c r="WN579" s="74"/>
      <c r="WO579" s="74"/>
      <c r="WP579" s="74"/>
      <c r="WQ579" s="74"/>
      <c r="WR579" s="74"/>
      <c r="WS579" s="74"/>
      <c r="WT579" s="74"/>
      <c r="WU579" s="74"/>
      <c r="WV579" s="74"/>
      <c r="WW579" s="74"/>
      <c r="WX579" s="74"/>
      <c r="WY579" s="74"/>
      <c r="WZ579" s="74"/>
      <c r="XA579" s="74"/>
      <c r="XB579" s="74"/>
      <c r="XC579" s="74"/>
      <c r="XD579" s="74"/>
      <c r="XE579" s="74"/>
      <c r="XF579" s="74"/>
      <c r="XG579" s="74"/>
      <c r="XH579" s="74"/>
      <c r="XI579" s="74"/>
      <c r="XJ579" s="74"/>
      <c r="XK579" s="74"/>
      <c r="XL579" s="74"/>
      <c r="XM579" s="74"/>
      <c r="XN579" s="74"/>
      <c r="XO579" s="74"/>
      <c r="XP579" s="74"/>
      <c r="XQ579" s="74"/>
      <c r="XR579" s="74"/>
      <c r="XS579" s="74"/>
      <c r="XT579" s="74"/>
      <c r="XU579" s="74"/>
      <c r="XV579" s="74"/>
      <c r="XW579" s="74"/>
      <c r="XX579" s="74"/>
      <c r="XY579" s="74"/>
      <c r="XZ579" s="74"/>
      <c r="YA579" s="74"/>
      <c r="YB579" s="74"/>
      <c r="YC579" s="74"/>
      <c r="YD579" s="74"/>
      <c r="YE579" s="74"/>
      <c r="YF579" s="74"/>
      <c r="YG579" s="74"/>
      <c r="YH579" s="74"/>
      <c r="YI579" s="74"/>
      <c r="YJ579" s="74"/>
      <c r="YK579" s="74"/>
      <c r="YL579" s="74"/>
      <c r="YM579" s="74"/>
      <c r="YN579" s="74"/>
      <c r="YO579" s="74"/>
      <c r="YP579" s="74"/>
      <c r="YQ579" s="74"/>
      <c r="YR579" s="74"/>
      <c r="YS579" s="74"/>
      <c r="YT579" s="74"/>
      <c r="YU579" s="74"/>
      <c r="YV579" s="74"/>
      <c r="YW579" s="74"/>
      <c r="YX579" s="74"/>
      <c r="YY579" s="74"/>
      <c r="YZ579" s="74"/>
      <c r="ZA579" s="74"/>
      <c r="ZB579" s="74"/>
      <c r="ZC579" s="74"/>
      <c r="ZD579" s="74"/>
      <c r="ZE579" s="74"/>
      <c r="ZF579" s="74"/>
      <c r="ZG579" s="74"/>
      <c r="ZH579" s="74"/>
      <c r="ZI579" s="74"/>
      <c r="ZJ579" s="74"/>
      <c r="ZK579" s="74"/>
      <c r="ZL579" s="74"/>
      <c r="ZM579" s="74"/>
      <c r="ZN579" s="74"/>
      <c r="ZO579" s="74"/>
      <c r="ZP579" s="74"/>
      <c r="ZQ579" s="74"/>
      <c r="ZR579" s="74"/>
      <c r="ZS579" s="74"/>
      <c r="ZT579" s="74"/>
      <c r="ZU579" s="74"/>
      <c r="ZV579" s="74"/>
      <c r="ZW579" s="74"/>
      <c r="ZX579" s="74"/>
      <c r="ZY579" s="74"/>
      <c r="ZZ579" s="74"/>
      <c r="AAA579" s="74"/>
      <c r="AAB579" s="74"/>
      <c r="AAC579" s="74"/>
      <c r="AAD579" s="74"/>
      <c r="AAE579" s="74"/>
      <c r="AAF579" s="74"/>
      <c r="AAG579" s="74"/>
      <c r="AAH579" s="74"/>
      <c r="AAI579" s="74"/>
      <c r="AAJ579" s="74"/>
      <c r="AAK579" s="74"/>
      <c r="AAL579" s="74"/>
      <c r="AAM579" s="74"/>
      <c r="AAN579" s="74"/>
      <c r="AAO579" s="74"/>
      <c r="AAP579" s="74"/>
      <c r="AAQ579" s="74"/>
      <c r="AAR579" s="74"/>
      <c r="AAS579" s="74"/>
      <c r="AAT579" s="74"/>
      <c r="AAU579" s="74"/>
      <c r="AAV579" s="74"/>
      <c r="AAW579" s="74"/>
      <c r="AAX579" s="74"/>
      <c r="AAY579" s="74"/>
      <c r="AAZ579" s="74"/>
      <c r="ABA579" s="74"/>
      <c r="ABB579" s="74"/>
      <c r="ABC579" s="74"/>
      <c r="ABD579" s="74"/>
      <c r="ABE579" s="74"/>
      <c r="ABF579" s="74"/>
      <c r="ABG579" s="74"/>
      <c r="ABH579" s="74"/>
      <c r="ABI579" s="74"/>
      <c r="ABJ579" s="74"/>
      <c r="ABK579" s="74"/>
      <c r="ABL579" s="74"/>
      <c r="ABM579" s="74"/>
      <c r="ABN579" s="74"/>
      <c r="ABO579" s="74"/>
      <c r="ABP579" s="74"/>
      <c r="ABQ579" s="74"/>
      <c r="ABR579" s="74"/>
      <c r="ABS579" s="74"/>
      <c r="ABT579" s="74"/>
      <c r="ABU579" s="74"/>
      <c r="ABV579" s="74"/>
      <c r="ABW579" s="74"/>
      <c r="ABX579" s="74"/>
      <c r="ABY579" s="74"/>
      <c r="ABZ579" s="74"/>
      <c r="ACA579" s="74"/>
      <c r="ACB579" s="74"/>
      <c r="ACC579" s="74"/>
      <c r="ACD579" s="74"/>
      <c r="ACE579" s="74"/>
      <c r="ACF579" s="74"/>
      <c r="ACG579" s="74"/>
      <c r="ACH579" s="74"/>
      <c r="ACI579" s="74"/>
      <c r="ACJ579" s="74"/>
      <c r="ACK579" s="74"/>
      <c r="ACL579" s="74"/>
      <c r="ACM579" s="74"/>
      <c r="ACN579" s="74"/>
      <c r="ACO579" s="74"/>
      <c r="ACP579" s="74"/>
      <c r="ACQ579" s="74"/>
      <c r="ACR579" s="74"/>
      <c r="ACS579" s="74"/>
      <c r="ACT579" s="74"/>
      <c r="ACU579" s="74"/>
      <c r="ACV579" s="74"/>
      <c r="ACW579" s="74"/>
      <c r="ACX579" s="74"/>
      <c r="ACY579" s="74"/>
      <c r="ACZ579" s="74"/>
      <c r="ADA579" s="74"/>
      <c r="ADB579" s="74"/>
      <c r="ADC579" s="74"/>
      <c r="ADD579" s="74"/>
      <c r="ADE579" s="74"/>
      <c r="ADF579" s="74"/>
      <c r="ADG579" s="74"/>
      <c r="ADH579" s="74"/>
      <c r="ADI579" s="74"/>
      <c r="ADJ579" s="74"/>
      <c r="ADK579" s="74"/>
      <c r="ADL579" s="74"/>
      <c r="ADM579" s="74"/>
      <c r="ADN579" s="74"/>
      <c r="ADO579" s="74"/>
      <c r="ADP579" s="74"/>
      <c r="ADQ579" s="74"/>
      <c r="ADR579" s="74"/>
      <c r="ADS579" s="74"/>
      <c r="ADT579" s="74"/>
      <c r="ADU579" s="74"/>
      <c r="ADV579" s="74"/>
      <c r="ADW579" s="74"/>
      <c r="ADX579" s="74"/>
      <c r="ADY579" s="74"/>
      <c r="ADZ579" s="74"/>
      <c r="AEA579" s="74"/>
      <c r="AEB579" s="74"/>
      <c r="AEC579" s="74"/>
      <c r="AED579" s="74"/>
      <c r="AEE579" s="74"/>
      <c r="AEF579" s="74"/>
      <c r="AEG579" s="74"/>
      <c r="AEH579" s="74"/>
      <c r="AEI579" s="74"/>
      <c r="AEJ579" s="74"/>
      <c r="AEK579" s="74"/>
      <c r="AEL579" s="74"/>
      <c r="AEM579" s="74"/>
      <c r="AEN579" s="74"/>
      <c r="AEO579" s="74"/>
      <c r="AEP579" s="74"/>
      <c r="AEQ579" s="74"/>
      <c r="AER579" s="74"/>
      <c r="AES579" s="74"/>
      <c r="AET579" s="74"/>
      <c r="AEU579" s="74"/>
      <c r="AEV579" s="74"/>
      <c r="AEW579" s="74"/>
      <c r="AEX579" s="74"/>
      <c r="AEY579" s="74"/>
      <c r="AEZ579" s="74"/>
      <c r="AFA579" s="74"/>
      <c r="AFB579" s="74"/>
      <c r="AFC579" s="74"/>
      <c r="AFD579" s="74"/>
      <c r="AFE579" s="74"/>
      <c r="AFF579" s="74"/>
      <c r="AFG579" s="74"/>
      <c r="AFH579" s="74"/>
      <c r="AFI579" s="74"/>
      <c r="AFJ579" s="74"/>
      <c r="AFK579" s="74"/>
      <c r="AFL579" s="74"/>
      <c r="AFM579" s="74"/>
      <c r="AFN579" s="74"/>
      <c r="AFO579" s="74"/>
      <c r="AFP579" s="74"/>
      <c r="AFQ579" s="74"/>
      <c r="AFR579" s="74"/>
      <c r="AFS579" s="74"/>
      <c r="AFT579" s="74"/>
      <c r="AFU579" s="74"/>
      <c r="AFV579" s="74"/>
      <c r="AFW579" s="74"/>
      <c r="AFX579" s="74"/>
      <c r="AFY579" s="74"/>
      <c r="AFZ579" s="74"/>
      <c r="AGA579" s="74"/>
      <c r="AGB579" s="74"/>
      <c r="AGC579" s="74"/>
      <c r="AGD579" s="74"/>
      <c r="AGE579" s="74"/>
      <c r="AGF579" s="74"/>
      <c r="AGG579" s="74"/>
      <c r="AGH579" s="74"/>
      <c r="AGI579" s="74"/>
      <c r="AGJ579" s="74"/>
      <c r="AGK579" s="74"/>
      <c r="AGL579" s="74"/>
      <c r="AGM579" s="74"/>
      <c r="AGN579" s="74"/>
      <c r="AGO579" s="74"/>
      <c r="AGP579" s="74"/>
      <c r="AGQ579" s="74"/>
      <c r="AGR579" s="74"/>
      <c r="AGS579" s="74"/>
      <c r="AGT579" s="74"/>
      <c r="AGU579" s="74"/>
      <c r="AGV579" s="74"/>
      <c r="AGW579" s="74"/>
      <c r="AGX579" s="74"/>
      <c r="AGY579" s="74"/>
      <c r="AGZ579" s="74"/>
      <c r="AHA579" s="74"/>
      <c r="AHB579" s="74"/>
      <c r="AHC579" s="74"/>
      <c r="AHD579" s="74"/>
      <c r="AHE579" s="74"/>
      <c r="AHF579" s="74"/>
      <c r="AHG579" s="74"/>
      <c r="AHH579" s="74"/>
      <c r="AHI579" s="74"/>
      <c r="AHJ579" s="74"/>
      <c r="AHK579" s="74"/>
      <c r="AHL579" s="74"/>
      <c r="AHM579" s="74"/>
      <c r="AHN579" s="74"/>
      <c r="AHO579" s="74"/>
      <c r="AHP579" s="74"/>
      <c r="AHQ579" s="74"/>
      <c r="AHR579" s="74"/>
      <c r="AHS579" s="74"/>
      <c r="AHT579" s="74"/>
      <c r="AHU579" s="74"/>
      <c r="AHV579" s="74"/>
      <c r="AHW579" s="74"/>
      <c r="AHX579" s="74"/>
      <c r="AHY579" s="74"/>
      <c r="AHZ579" s="74"/>
      <c r="AIA579" s="74"/>
      <c r="AIB579" s="74"/>
      <c r="AIC579" s="74"/>
      <c r="AID579" s="74"/>
      <c r="AIE579" s="74"/>
      <c r="AIF579" s="74"/>
      <c r="AIG579" s="74"/>
      <c r="AIH579" s="74"/>
      <c r="AII579" s="74"/>
      <c r="AIJ579" s="74"/>
      <c r="AIK579" s="74"/>
      <c r="AIL579" s="74"/>
      <c r="AIM579" s="74"/>
      <c r="AIN579" s="74"/>
      <c r="AIO579" s="74"/>
      <c r="AIP579" s="74"/>
      <c r="AIQ579" s="74"/>
      <c r="AIR579" s="74"/>
      <c r="AIS579" s="74"/>
      <c r="AIT579" s="74"/>
      <c r="AIU579" s="74"/>
      <c r="AIV579" s="74"/>
      <c r="AIW579" s="74"/>
      <c r="AIX579" s="74"/>
      <c r="AIY579" s="74"/>
      <c r="AIZ579" s="74"/>
      <c r="AJA579" s="74"/>
      <c r="AJB579" s="74"/>
      <c r="AJC579" s="74"/>
      <c r="AJD579" s="74"/>
      <c r="AJE579" s="74"/>
      <c r="AJF579" s="74"/>
      <c r="AJG579" s="74"/>
      <c r="AJH579" s="74"/>
      <c r="AJI579" s="74"/>
      <c r="AJJ579" s="74"/>
      <c r="AJK579" s="74"/>
      <c r="AJL579" s="74"/>
      <c r="AJM579" s="74"/>
      <c r="AJN579" s="74"/>
      <c r="AJO579" s="74"/>
      <c r="AJP579" s="74"/>
      <c r="AJQ579" s="74"/>
      <c r="AJR579" s="74"/>
      <c r="AJS579" s="74"/>
      <c r="AJT579" s="74"/>
      <c r="AJU579" s="74"/>
      <c r="AJV579" s="74"/>
      <c r="AJW579" s="74"/>
      <c r="AJX579" s="74"/>
      <c r="AJY579" s="74"/>
      <c r="AJZ579" s="74"/>
      <c r="AKA579" s="74"/>
      <c r="AKB579" s="74"/>
      <c r="AKC579" s="74"/>
      <c r="AKD579" s="74"/>
      <c r="AKE579" s="74"/>
      <c r="AKF579" s="74"/>
      <c r="AKG579" s="74"/>
      <c r="AKH579" s="74"/>
      <c r="AKI579" s="74"/>
      <c r="AKJ579" s="74"/>
      <c r="AKK579" s="74"/>
      <c r="AKL579" s="74"/>
      <c r="AKM579" s="74"/>
      <c r="AKN579" s="74"/>
      <c r="AKO579" s="74"/>
      <c r="AKP579" s="74"/>
      <c r="AKQ579" s="74"/>
      <c r="AKR579" s="74"/>
      <c r="AKS579" s="74"/>
      <c r="AKT579" s="74"/>
      <c r="AKU579" s="74"/>
      <c r="AKV579" s="74"/>
      <c r="AKW579" s="74"/>
      <c r="AKX579" s="74"/>
      <c r="AKY579" s="74"/>
      <c r="AKZ579" s="74"/>
      <c r="ALA579" s="74"/>
      <c r="ALB579" s="74"/>
      <c r="ALC579" s="74"/>
      <c r="ALD579" s="74"/>
      <c r="ALE579" s="74"/>
      <c r="ALF579" s="74"/>
      <c r="ALG579" s="74"/>
      <c r="ALH579" s="74"/>
      <c r="ALI579" s="74"/>
      <c r="ALJ579" s="74"/>
      <c r="ALK579" s="74"/>
      <c r="ALL579" s="74"/>
      <c r="ALM579" s="74"/>
      <c r="ALN579" s="74"/>
      <c r="ALO579" s="74"/>
      <c r="ALP579" s="74"/>
      <c r="ALQ579" s="74"/>
      <c r="ALR579" s="74"/>
      <c r="ALS579" s="74"/>
      <c r="ALT579" s="74"/>
      <c r="ALU579" s="74"/>
      <c r="ALV579" s="74"/>
      <c r="ALW579" s="74"/>
      <c r="ALX579" s="74"/>
      <c r="ALY579" s="74"/>
      <c r="ALZ579" s="74"/>
      <c r="AMA579" s="74"/>
      <c r="AMB579" s="74"/>
      <c r="AMC579" s="74"/>
      <c r="AMD579" s="74"/>
      <c r="AME579" s="74"/>
      <c r="AMF579" s="74"/>
      <c r="AMG579" s="74"/>
      <c r="AMH579" s="74"/>
      <c r="AMI579" s="74"/>
      <c r="AMJ579" s="74"/>
      <c r="AMK579" s="74"/>
    </row>
    <row r="580" spans="1:1025" customFormat="1" x14ac:dyDescent="0.25">
      <c r="A580" s="40" t="s">
        <v>145</v>
      </c>
      <c r="B580" s="40" t="s">
        <v>25</v>
      </c>
      <c r="C580" s="40" t="s">
        <v>146</v>
      </c>
      <c r="D580" s="40" t="s">
        <v>147</v>
      </c>
      <c r="E580" s="40" t="s">
        <v>147</v>
      </c>
      <c r="F580" s="40" t="s">
        <v>148</v>
      </c>
      <c r="G580" s="48" t="s">
        <v>337</v>
      </c>
      <c r="H580" s="40" t="s">
        <v>149</v>
      </c>
      <c r="I580" s="40" t="s">
        <v>150</v>
      </c>
      <c r="J580" s="40">
        <v>775069275</v>
      </c>
      <c r="K580" s="40" t="s">
        <v>151</v>
      </c>
      <c r="L580" s="40" t="s">
        <v>152</v>
      </c>
      <c r="M580" s="40" t="s">
        <v>153</v>
      </c>
      <c r="N580" s="40"/>
      <c r="O580" s="40" t="s">
        <v>30</v>
      </c>
      <c r="P580" s="47"/>
      <c r="Q580" s="47"/>
      <c r="R580" s="40" t="s">
        <v>31</v>
      </c>
      <c r="S580" s="40" t="s">
        <v>58</v>
      </c>
      <c r="T580" s="44"/>
      <c r="U580" s="45">
        <v>525000</v>
      </c>
      <c r="V580" s="45">
        <v>728000</v>
      </c>
      <c r="W580" s="45">
        <v>958000</v>
      </c>
      <c r="X580" s="45">
        <v>658000</v>
      </c>
      <c r="Y580" s="40"/>
      <c r="Z580" s="6"/>
      <c r="AA580" s="6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  <c r="DR580" s="74"/>
      <c r="DS580" s="74"/>
      <c r="DT580" s="74"/>
      <c r="DU580" s="74"/>
      <c r="DV580" s="74"/>
      <c r="DW580" s="74"/>
      <c r="DX580" s="74"/>
      <c r="DY580" s="74"/>
      <c r="DZ580" s="74"/>
      <c r="EA580" s="74"/>
      <c r="EB580" s="74"/>
      <c r="EC580" s="74"/>
      <c r="ED580" s="74"/>
      <c r="EE580" s="74"/>
      <c r="EF580" s="74"/>
      <c r="EG580" s="74"/>
      <c r="EH580" s="74"/>
      <c r="EI580" s="74"/>
      <c r="EJ580" s="74"/>
      <c r="EK580" s="74"/>
      <c r="EL580" s="74"/>
      <c r="EM580" s="74"/>
      <c r="EN580" s="74"/>
      <c r="EO580" s="74"/>
      <c r="EP580" s="74"/>
      <c r="EQ580" s="74"/>
      <c r="ER580" s="74"/>
      <c r="ES580" s="74"/>
      <c r="ET580" s="74"/>
      <c r="EU580" s="74"/>
      <c r="EV580" s="74"/>
      <c r="EW580" s="74"/>
      <c r="EX580" s="74"/>
      <c r="EY580" s="74"/>
      <c r="EZ580" s="74"/>
      <c r="FA580" s="74"/>
      <c r="FB580" s="74"/>
      <c r="FC580" s="74"/>
      <c r="FD580" s="74"/>
      <c r="FE580" s="74"/>
      <c r="FF580" s="74"/>
      <c r="FG580" s="74"/>
      <c r="FH580" s="74"/>
      <c r="FI580" s="74"/>
      <c r="FJ580" s="74"/>
      <c r="FK580" s="74"/>
      <c r="FL580" s="74"/>
      <c r="FM580" s="74"/>
      <c r="FN580" s="74"/>
      <c r="FO580" s="74"/>
      <c r="FP580" s="74"/>
      <c r="FQ580" s="74"/>
      <c r="FR580" s="74"/>
      <c r="FS580" s="74"/>
      <c r="FT580" s="74"/>
      <c r="FU580" s="74"/>
      <c r="FV580" s="74"/>
      <c r="FW580" s="74"/>
      <c r="FX580" s="74"/>
      <c r="FY580" s="74"/>
      <c r="FZ580" s="74"/>
      <c r="GA580" s="74"/>
      <c r="GB580" s="74"/>
      <c r="GC580" s="74"/>
      <c r="GD580" s="74"/>
      <c r="GE580" s="74"/>
      <c r="GF580" s="74"/>
      <c r="GG580" s="74"/>
      <c r="GH580" s="74"/>
      <c r="GI580" s="74"/>
      <c r="GJ580" s="74"/>
      <c r="GK580" s="74"/>
      <c r="GL580" s="74"/>
      <c r="GM580" s="74"/>
      <c r="GN580" s="74"/>
      <c r="GO580" s="74"/>
      <c r="GP580" s="74"/>
      <c r="GQ580" s="74"/>
      <c r="GR580" s="74"/>
      <c r="GS580" s="74"/>
      <c r="GT580" s="74"/>
      <c r="GU580" s="74"/>
      <c r="GV580" s="74"/>
      <c r="GW580" s="74"/>
      <c r="GX580" s="74"/>
      <c r="GY580" s="74"/>
      <c r="GZ580" s="74"/>
      <c r="HA580" s="74"/>
      <c r="HB580" s="74"/>
      <c r="HC580" s="74"/>
      <c r="HD580" s="74"/>
      <c r="HE580" s="74"/>
      <c r="HF580" s="74"/>
      <c r="HG580" s="74"/>
      <c r="HH580" s="74"/>
      <c r="HI580" s="74"/>
      <c r="HJ580" s="74"/>
      <c r="HK580" s="74"/>
      <c r="HL580" s="74"/>
      <c r="HM580" s="74"/>
      <c r="HN580" s="74"/>
      <c r="HO580" s="74"/>
      <c r="HP580" s="74"/>
      <c r="HQ580" s="74"/>
      <c r="HR580" s="74"/>
      <c r="HS580" s="74"/>
      <c r="HT580" s="74"/>
      <c r="HU580" s="74"/>
      <c r="HV580" s="74"/>
      <c r="HW580" s="74"/>
      <c r="HX580" s="74"/>
      <c r="HY580" s="74"/>
      <c r="HZ580" s="74"/>
      <c r="IA580" s="74"/>
      <c r="IB580" s="74"/>
      <c r="IC580" s="74"/>
      <c r="ID580" s="74"/>
      <c r="IE580" s="74"/>
      <c r="IF580" s="74"/>
      <c r="IG580" s="74"/>
      <c r="IH580" s="74"/>
      <c r="II580" s="74"/>
      <c r="IJ580" s="74"/>
      <c r="IK580" s="74"/>
      <c r="IL580" s="74"/>
      <c r="IM580" s="74"/>
      <c r="IN580" s="74"/>
      <c r="IO580" s="74"/>
      <c r="IP580" s="74"/>
      <c r="IQ580" s="74"/>
      <c r="IR580" s="74"/>
      <c r="IS580" s="74"/>
      <c r="IT580" s="74"/>
      <c r="IU580" s="74"/>
      <c r="IV580" s="74"/>
      <c r="IW580" s="74"/>
      <c r="IX580" s="74"/>
      <c r="IY580" s="74"/>
      <c r="IZ580" s="74"/>
      <c r="JA580" s="74"/>
      <c r="JB580" s="74"/>
      <c r="JC580" s="74"/>
      <c r="JD580" s="74"/>
      <c r="JE580" s="74"/>
      <c r="JF580" s="74"/>
      <c r="JG580" s="74"/>
      <c r="JH580" s="74"/>
      <c r="JI580" s="74"/>
      <c r="JJ580" s="74"/>
      <c r="JK580" s="74"/>
      <c r="JL580" s="74"/>
      <c r="JM580" s="74"/>
      <c r="JN580" s="74"/>
      <c r="JO580" s="74"/>
      <c r="JP580" s="74"/>
      <c r="JQ580" s="74"/>
      <c r="JR580" s="74"/>
      <c r="JS580" s="74"/>
      <c r="JT580" s="74"/>
      <c r="JU580" s="74"/>
      <c r="JV580" s="74"/>
      <c r="JW580" s="74"/>
      <c r="JX580" s="74"/>
      <c r="JY580" s="74"/>
      <c r="JZ580" s="74"/>
      <c r="KA580" s="74"/>
      <c r="KB580" s="74"/>
      <c r="KC580" s="74"/>
      <c r="KD580" s="74"/>
      <c r="KE580" s="74"/>
      <c r="KF580" s="74"/>
      <c r="KG580" s="74"/>
      <c r="KH580" s="74"/>
      <c r="KI580" s="74"/>
      <c r="KJ580" s="74"/>
      <c r="KK580" s="74"/>
      <c r="KL580" s="74"/>
      <c r="KM580" s="74"/>
      <c r="KN580" s="74"/>
      <c r="KO580" s="74"/>
      <c r="KP580" s="74"/>
      <c r="KQ580" s="74"/>
      <c r="KR580" s="74"/>
      <c r="KS580" s="74"/>
      <c r="KT580" s="74"/>
      <c r="KU580" s="74"/>
      <c r="KV580" s="74"/>
      <c r="KW580" s="74"/>
      <c r="KX580" s="74"/>
      <c r="KY580" s="74"/>
      <c r="KZ580" s="74"/>
      <c r="LA580" s="74"/>
      <c r="LB580" s="74"/>
      <c r="LC580" s="74"/>
      <c r="LD580" s="74"/>
      <c r="LE580" s="74"/>
      <c r="LF580" s="74"/>
      <c r="LG580" s="74"/>
      <c r="LH580" s="74"/>
      <c r="LI580" s="74"/>
      <c r="LJ580" s="74"/>
      <c r="LK580" s="74"/>
      <c r="LL580" s="74"/>
      <c r="LM580" s="74"/>
      <c r="LN580" s="74"/>
      <c r="LO580" s="74"/>
      <c r="LP580" s="74"/>
      <c r="LQ580" s="74"/>
      <c r="LR580" s="74"/>
      <c r="LS580" s="74"/>
      <c r="LT580" s="74"/>
      <c r="LU580" s="74"/>
      <c r="LV580" s="74"/>
      <c r="LW580" s="74"/>
      <c r="LX580" s="74"/>
      <c r="LY580" s="74"/>
      <c r="LZ580" s="74"/>
      <c r="MA580" s="74"/>
      <c r="MB580" s="74"/>
      <c r="MC580" s="74"/>
      <c r="MD580" s="74"/>
      <c r="ME580" s="74"/>
      <c r="MF580" s="74"/>
      <c r="MG580" s="74"/>
      <c r="MH580" s="74"/>
      <c r="MI580" s="74"/>
      <c r="MJ580" s="74"/>
      <c r="MK580" s="74"/>
      <c r="ML580" s="74"/>
      <c r="MM580" s="74"/>
      <c r="MN580" s="74"/>
      <c r="MO580" s="74"/>
      <c r="MP580" s="74"/>
      <c r="MQ580" s="74"/>
      <c r="MR580" s="74"/>
      <c r="MS580" s="74"/>
      <c r="MT580" s="74"/>
      <c r="MU580" s="74"/>
      <c r="MV580" s="74"/>
      <c r="MW580" s="74"/>
      <c r="MX580" s="74"/>
      <c r="MY580" s="74"/>
      <c r="MZ580" s="74"/>
      <c r="NA580" s="74"/>
      <c r="NB580" s="74"/>
      <c r="NC580" s="74"/>
      <c r="ND580" s="74"/>
      <c r="NE580" s="74"/>
      <c r="NF580" s="74"/>
      <c r="NG580" s="74"/>
      <c r="NH580" s="74"/>
      <c r="NI580" s="74"/>
      <c r="NJ580" s="74"/>
      <c r="NK580" s="74"/>
      <c r="NL580" s="74"/>
      <c r="NM580" s="74"/>
      <c r="NN580" s="74"/>
      <c r="NO580" s="74"/>
      <c r="NP580" s="74"/>
      <c r="NQ580" s="74"/>
      <c r="NR580" s="74"/>
      <c r="NS580" s="74"/>
      <c r="NT580" s="74"/>
      <c r="NU580" s="74"/>
      <c r="NV580" s="74"/>
      <c r="NW580" s="74"/>
      <c r="NX580" s="74"/>
      <c r="NY580" s="74"/>
      <c r="NZ580" s="74"/>
      <c r="OA580" s="74"/>
      <c r="OB580" s="74"/>
      <c r="OC580" s="74"/>
      <c r="OD580" s="74"/>
      <c r="OE580" s="74"/>
      <c r="OF580" s="74"/>
      <c r="OG580" s="74"/>
      <c r="OH580" s="74"/>
      <c r="OI580" s="74"/>
      <c r="OJ580" s="74"/>
      <c r="OK580" s="74"/>
      <c r="OL580" s="74"/>
      <c r="OM580" s="74"/>
      <c r="ON580" s="74"/>
      <c r="OO580" s="74"/>
      <c r="OP580" s="74"/>
      <c r="OQ580" s="74"/>
      <c r="OR580" s="74"/>
      <c r="OS580" s="74"/>
      <c r="OT580" s="74"/>
      <c r="OU580" s="74"/>
      <c r="OV580" s="74"/>
      <c r="OW580" s="74"/>
      <c r="OX580" s="74"/>
      <c r="OY580" s="74"/>
      <c r="OZ580" s="74"/>
      <c r="PA580" s="74"/>
      <c r="PB580" s="74"/>
      <c r="PC580" s="74"/>
      <c r="PD580" s="74"/>
      <c r="PE580" s="74"/>
      <c r="PF580" s="74"/>
      <c r="PG580" s="74"/>
      <c r="PH580" s="74"/>
      <c r="PI580" s="74"/>
      <c r="PJ580" s="74"/>
      <c r="PK580" s="74"/>
      <c r="PL580" s="74"/>
      <c r="PM580" s="74"/>
      <c r="PN580" s="74"/>
      <c r="PO580" s="74"/>
      <c r="PP580" s="74"/>
      <c r="PQ580" s="74"/>
      <c r="PR580" s="74"/>
      <c r="PS580" s="74"/>
      <c r="PT580" s="74"/>
      <c r="PU580" s="74"/>
      <c r="PV580" s="74"/>
      <c r="PW580" s="74"/>
      <c r="PX580" s="74"/>
      <c r="PY580" s="74"/>
      <c r="PZ580" s="74"/>
      <c r="QA580" s="74"/>
      <c r="QB580" s="74"/>
      <c r="QC580" s="74"/>
      <c r="QD580" s="74"/>
      <c r="QE580" s="74"/>
      <c r="QF580" s="74"/>
      <c r="QG580" s="74"/>
      <c r="QH580" s="74"/>
      <c r="QI580" s="74"/>
      <c r="QJ580" s="74"/>
      <c r="QK580" s="74"/>
      <c r="QL580" s="74"/>
      <c r="QM580" s="74"/>
      <c r="QN580" s="74"/>
      <c r="QO580" s="74"/>
      <c r="QP580" s="74"/>
      <c r="QQ580" s="74"/>
      <c r="QR580" s="74"/>
      <c r="QS580" s="74"/>
      <c r="QT580" s="74"/>
      <c r="QU580" s="74"/>
      <c r="QV580" s="74"/>
      <c r="QW580" s="74"/>
      <c r="QX580" s="74"/>
      <c r="QY580" s="74"/>
      <c r="QZ580" s="74"/>
      <c r="RA580" s="74"/>
      <c r="RB580" s="74"/>
      <c r="RC580" s="74"/>
      <c r="RD580" s="74"/>
      <c r="RE580" s="74"/>
      <c r="RF580" s="74"/>
      <c r="RG580" s="74"/>
      <c r="RH580" s="74"/>
      <c r="RI580" s="74"/>
      <c r="RJ580" s="74"/>
      <c r="RK580" s="74"/>
      <c r="RL580" s="74"/>
      <c r="RM580" s="74"/>
      <c r="RN580" s="74"/>
      <c r="RO580" s="74"/>
      <c r="RP580" s="74"/>
      <c r="RQ580" s="74"/>
      <c r="RR580" s="74"/>
      <c r="RS580" s="74"/>
      <c r="RT580" s="74"/>
      <c r="RU580" s="74"/>
      <c r="RV580" s="74"/>
      <c r="RW580" s="74"/>
      <c r="RX580" s="74"/>
      <c r="RY580" s="74"/>
      <c r="RZ580" s="74"/>
      <c r="SA580" s="74"/>
      <c r="SB580" s="74"/>
      <c r="SC580" s="74"/>
      <c r="SD580" s="74"/>
      <c r="SE580" s="74"/>
      <c r="SF580" s="74"/>
      <c r="SG580" s="74"/>
      <c r="SH580" s="74"/>
      <c r="SI580" s="74"/>
      <c r="SJ580" s="74"/>
      <c r="SK580" s="74"/>
      <c r="SL580" s="74"/>
      <c r="SM580" s="74"/>
      <c r="SN580" s="74"/>
      <c r="SO580" s="74"/>
      <c r="SP580" s="74"/>
      <c r="SQ580" s="74"/>
      <c r="SR580" s="74"/>
      <c r="SS580" s="74"/>
      <c r="ST580" s="74"/>
      <c r="SU580" s="74"/>
      <c r="SV580" s="74"/>
      <c r="SW580" s="74"/>
      <c r="SX580" s="74"/>
      <c r="SY580" s="74"/>
      <c r="SZ580" s="74"/>
      <c r="TA580" s="74"/>
      <c r="TB580" s="74"/>
      <c r="TC580" s="74"/>
      <c r="TD580" s="74"/>
      <c r="TE580" s="74"/>
      <c r="TF580" s="74"/>
      <c r="TG580" s="74"/>
      <c r="TH580" s="74"/>
      <c r="TI580" s="74"/>
      <c r="TJ580" s="74"/>
      <c r="TK580" s="74"/>
      <c r="TL580" s="74"/>
      <c r="TM580" s="74"/>
      <c r="TN580" s="74"/>
      <c r="TO580" s="74"/>
      <c r="TP580" s="74"/>
      <c r="TQ580" s="74"/>
      <c r="TR580" s="74"/>
      <c r="TS580" s="74"/>
      <c r="TT580" s="74"/>
      <c r="TU580" s="74"/>
      <c r="TV580" s="74"/>
      <c r="TW580" s="74"/>
      <c r="TX580" s="74"/>
      <c r="TY580" s="74"/>
      <c r="TZ580" s="74"/>
      <c r="UA580" s="74"/>
      <c r="UB580" s="74"/>
      <c r="UC580" s="74"/>
      <c r="UD580" s="74"/>
      <c r="UE580" s="74"/>
      <c r="UF580" s="74"/>
      <c r="UG580" s="74"/>
      <c r="UH580" s="74"/>
      <c r="UI580" s="74"/>
      <c r="UJ580" s="74"/>
      <c r="UK580" s="74"/>
      <c r="UL580" s="74"/>
      <c r="UM580" s="74"/>
      <c r="UN580" s="74"/>
      <c r="UO580" s="74"/>
      <c r="UP580" s="74"/>
      <c r="UQ580" s="74"/>
      <c r="UR580" s="74"/>
      <c r="US580" s="74"/>
      <c r="UT580" s="74"/>
      <c r="UU580" s="74"/>
      <c r="UV580" s="74"/>
      <c r="UW580" s="74"/>
      <c r="UX580" s="74"/>
      <c r="UY580" s="74"/>
      <c r="UZ580" s="74"/>
      <c r="VA580" s="74"/>
      <c r="VB580" s="74"/>
      <c r="VC580" s="74"/>
      <c r="VD580" s="74"/>
      <c r="VE580" s="74"/>
      <c r="VF580" s="74"/>
      <c r="VG580" s="74"/>
      <c r="VH580" s="74"/>
      <c r="VI580" s="74"/>
      <c r="VJ580" s="74"/>
      <c r="VK580" s="74"/>
      <c r="VL580" s="74"/>
      <c r="VM580" s="74"/>
      <c r="VN580" s="74"/>
      <c r="VO580" s="74"/>
      <c r="VP580" s="74"/>
      <c r="VQ580" s="74"/>
      <c r="VR580" s="74"/>
      <c r="VS580" s="74"/>
      <c r="VT580" s="74"/>
      <c r="VU580" s="74"/>
      <c r="VV580" s="74"/>
      <c r="VW580" s="74"/>
      <c r="VX580" s="74"/>
      <c r="VY580" s="74"/>
      <c r="VZ580" s="74"/>
      <c r="WA580" s="74"/>
      <c r="WB580" s="74"/>
      <c r="WC580" s="74"/>
      <c r="WD580" s="74"/>
      <c r="WE580" s="74"/>
      <c r="WF580" s="74"/>
      <c r="WG580" s="74"/>
      <c r="WH580" s="74"/>
      <c r="WI580" s="74"/>
      <c r="WJ580" s="74"/>
      <c r="WK580" s="74"/>
      <c r="WL580" s="74"/>
      <c r="WM580" s="74"/>
      <c r="WN580" s="74"/>
      <c r="WO580" s="74"/>
      <c r="WP580" s="74"/>
      <c r="WQ580" s="74"/>
      <c r="WR580" s="74"/>
      <c r="WS580" s="74"/>
      <c r="WT580" s="74"/>
      <c r="WU580" s="74"/>
      <c r="WV580" s="74"/>
      <c r="WW580" s="74"/>
      <c r="WX580" s="74"/>
      <c r="WY580" s="74"/>
      <c r="WZ580" s="74"/>
      <c r="XA580" s="74"/>
      <c r="XB580" s="74"/>
      <c r="XC580" s="74"/>
      <c r="XD580" s="74"/>
      <c r="XE580" s="74"/>
      <c r="XF580" s="74"/>
      <c r="XG580" s="74"/>
      <c r="XH580" s="74"/>
      <c r="XI580" s="74"/>
      <c r="XJ580" s="74"/>
      <c r="XK580" s="74"/>
      <c r="XL580" s="74"/>
      <c r="XM580" s="74"/>
      <c r="XN580" s="74"/>
      <c r="XO580" s="74"/>
      <c r="XP580" s="74"/>
      <c r="XQ580" s="74"/>
      <c r="XR580" s="74"/>
      <c r="XS580" s="74"/>
      <c r="XT580" s="74"/>
      <c r="XU580" s="74"/>
      <c r="XV580" s="74"/>
      <c r="XW580" s="74"/>
      <c r="XX580" s="74"/>
      <c r="XY580" s="74"/>
      <c r="XZ580" s="74"/>
      <c r="YA580" s="74"/>
      <c r="YB580" s="74"/>
      <c r="YC580" s="74"/>
      <c r="YD580" s="74"/>
      <c r="YE580" s="74"/>
      <c r="YF580" s="74"/>
      <c r="YG580" s="74"/>
      <c r="YH580" s="74"/>
      <c r="YI580" s="74"/>
      <c r="YJ580" s="74"/>
      <c r="YK580" s="74"/>
      <c r="YL580" s="74"/>
      <c r="YM580" s="74"/>
      <c r="YN580" s="74"/>
      <c r="YO580" s="74"/>
      <c r="YP580" s="74"/>
      <c r="YQ580" s="74"/>
      <c r="YR580" s="74"/>
      <c r="YS580" s="74"/>
      <c r="YT580" s="74"/>
      <c r="YU580" s="74"/>
      <c r="YV580" s="74"/>
      <c r="YW580" s="74"/>
      <c r="YX580" s="74"/>
      <c r="YY580" s="74"/>
      <c r="YZ580" s="74"/>
      <c r="ZA580" s="74"/>
      <c r="ZB580" s="74"/>
      <c r="ZC580" s="74"/>
      <c r="ZD580" s="74"/>
      <c r="ZE580" s="74"/>
      <c r="ZF580" s="74"/>
      <c r="ZG580" s="74"/>
      <c r="ZH580" s="74"/>
      <c r="ZI580" s="74"/>
      <c r="ZJ580" s="74"/>
      <c r="ZK580" s="74"/>
      <c r="ZL580" s="74"/>
      <c r="ZM580" s="74"/>
      <c r="ZN580" s="74"/>
      <c r="ZO580" s="74"/>
      <c r="ZP580" s="74"/>
      <c r="ZQ580" s="74"/>
      <c r="ZR580" s="74"/>
      <c r="ZS580" s="74"/>
      <c r="ZT580" s="74"/>
      <c r="ZU580" s="74"/>
      <c r="ZV580" s="74"/>
      <c r="ZW580" s="74"/>
      <c r="ZX580" s="74"/>
      <c r="ZY580" s="74"/>
      <c r="ZZ580" s="74"/>
      <c r="AAA580" s="74"/>
      <c r="AAB580" s="74"/>
      <c r="AAC580" s="74"/>
      <c r="AAD580" s="74"/>
      <c r="AAE580" s="74"/>
      <c r="AAF580" s="74"/>
      <c r="AAG580" s="74"/>
      <c r="AAH580" s="74"/>
      <c r="AAI580" s="74"/>
      <c r="AAJ580" s="74"/>
      <c r="AAK580" s="74"/>
      <c r="AAL580" s="74"/>
      <c r="AAM580" s="74"/>
      <c r="AAN580" s="74"/>
      <c r="AAO580" s="74"/>
      <c r="AAP580" s="74"/>
      <c r="AAQ580" s="74"/>
      <c r="AAR580" s="74"/>
      <c r="AAS580" s="74"/>
      <c r="AAT580" s="74"/>
      <c r="AAU580" s="74"/>
      <c r="AAV580" s="74"/>
      <c r="AAW580" s="74"/>
      <c r="AAX580" s="74"/>
      <c r="AAY580" s="74"/>
      <c r="AAZ580" s="74"/>
      <c r="ABA580" s="74"/>
      <c r="ABB580" s="74"/>
      <c r="ABC580" s="74"/>
      <c r="ABD580" s="74"/>
      <c r="ABE580" s="74"/>
      <c r="ABF580" s="74"/>
      <c r="ABG580" s="74"/>
      <c r="ABH580" s="74"/>
      <c r="ABI580" s="74"/>
      <c r="ABJ580" s="74"/>
      <c r="ABK580" s="74"/>
      <c r="ABL580" s="74"/>
      <c r="ABM580" s="74"/>
      <c r="ABN580" s="74"/>
      <c r="ABO580" s="74"/>
      <c r="ABP580" s="74"/>
      <c r="ABQ580" s="74"/>
      <c r="ABR580" s="74"/>
      <c r="ABS580" s="74"/>
      <c r="ABT580" s="74"/>
      <c r="ABU580" s="74"/>
      <c r="ABV580" s="74"/>
      <c r="ABW580" s="74"/>
      <c r="ABX580" s="74"/>
      <c r="ABY580" s="74"/>
      <c r="ABZ580" s="74"/>
      <c r="ACA580" s="74"/>
      <c r="ACB580" s="74"/>
      <c r="ACC580" s="74"/>
      <c r="ACD580" s="74"/>
      <c r="ACE580" s="74"/>
      <c r="ACF580" s="74"/>
      <c r="ACG580" s="74"/>
      <c r="ACH580" s="74"/>
      <c r="ACI580" s="74"/>
      <c r="ACJ580" s="74"/>
      <c r="ACK580" s="74"/>
      <c r="ACL580" s="74"/>
      <c r="ACM580" s="74"/>
      <c r="ACN580" s="74"/>
      <c r="ACO580" s="74"/>
      <c r="ACP580" s="74"/>
      <c r="ACQ580" s="74"/>
      <c r="ACR580" s="74"/>
      <c r="ACS580" s="74"/>
      <c r="ACT580" s="74"/>
      <c r="ACU580" s="74"/>
      <c r="ACV580" s="74"/>
      <c r="ACW580" s="74"/>
      <c r="ACX580" s="74"/>
      <c r="ACY580" s="74"/>
      <c r="ACZ580" s="74"/>
      <c r="ADA580" s="74"/>
      <c r="ADB580" s="74"/>
      <c r="ADC580" s="74"/>
      <c r="ADD580" s="74"/>
      <c r="ADE580" s="74"/>
      <c r="ADF580" s="74"/>
      <c r="ADG580" s="74"/>
      <c r="ADH580" s="74"/>
      <c r="ADI580" s="74"/>
      <c r="ADJ580" s="74"/>
      <c r="ADK580" s="74"/>
      <c r="ADL580" s="74"/>
      <c r="ADM580" s="74"/>
      <c r="ADN580" s="74"/>
      <c r="ADO580" s="74"/>
      <c r="ADP580" s="74"/>
      <c r="ADQ580" s="74"/>
      <c r="ADR580" s="74"/>
      <c r="ADS580" s="74"/>
      <c r="ADT580" s="74"/>
      <c r="ADU580" s="74"/>
      <c r="ADV580" s="74"/>
      <c r="ADW580" s="74"/>
      <c r="ADX580" s="74"/>
      <c r="ADY580" s="74"/>
      <c r="ADZ580" s="74"/>
      <c r="AEA580" s="74"/>
      <c r="AEB580" s="74"/>
      <c r="AEC580" s="74"/>
      <c r="AED580" s="74"/>
      <c r="AEE580" s="74"/>
      <c r="AEF580" s="74"/>
      <c r="AEG580" s="74"/>
      <c r="AEH580" s="74"/>
      <c r="AEI580" s="74"/>
      <c r="AEJ580" s="74"/>
      <c r="AEK580" s="74"/>
      <c r="AEL580" s="74"/>
      <c r="AEM580" s="74"/>
      <c r="AEN580" s="74"/>
      <c r="AEO580" s="74"/>
      <c r="AEP580" s="74"/>
      <c r="AEQ580" s="74"/>
      <c r="AER580" s="74"/>
      <c r="AES580" s="74"/>
      <c r="AET580" s="74"/>
      <c r="AEU580" s="74"/>
      <c r="AEV580" s="74"/>
      <c r="AEW580" s="74"/>
      <c r="AEX580" s="74"/>
      <c r="AEY580" s="74"/>
      <c r="AEZ580" s="74"/>
      <c r="AFA580" s="74"/>
      <c r="AFB580" s="74"/>
      <c r="AFC580" s="74"/>
      <c r="AFD580" s="74"/>
      <c r="AFE580" s="74"/>
      <c r="AFF580" s="74"/>
      <c r="AFG580" s="74"/>
      <c r="AFH580" s="74"/>
      <c r="AFI580" s="74"/>
      <c r="AFJ580" s="74"/>
      <c r="AFK580" s="74"/>
      <c r="AFL580" s="74"/>
      <c r="AFM580" s="74"/>
      <c r="AFN580" s="74"/>
      <c r="AFO580" s="74"/>
      <c r="AFP580" s="74"/>
      <c r="AFQ580" s="74"/>
      <c r="AFR580" s="74"/>
      <c r="AFS580" s="74"/>
      <c r="AFT580" s="74"/>
      <c r="AFU580" s="74"/>
      <c r="AFV580" s="74"/>
      <c r="AFW580" s="74"/>
      <c r="AFX580" s="74"/>
      <c r="AFY580" s="74"/>
      <c r="AFZ580" s="74"/>
      <c r="AGA580" s="74"/>
      <c r="AGB580" s="74"/>
      <c r="AGC580" s="74"/>
      <c r="AGD580" s="74"/>
      <c r="AGE580" s="74"/>
      <c r="AGF580" s="74"/>
      <c r="AGG580" s="74"/>
      <c r="AGH580" s="74"/>
      <c r="AGI580" s="74"/>
      <c r="AGJ580" s="74"/>
      <c r="AGK580" s="74"/>
      <c r="AGL580" s="74"/>
      <c r="AGM580" s="74"/>
      <c r="AGN580" s="74"/>
      <c r="AGO580" s="74"/>
      <c r="AGP580" s="74"/>
      <c r="AGQ580" s="74"/>
      <c r="AGR580" s="74"/>
      <c r="AGS580" s="74"/>
      <c r="AGT580" s="74"/>
      <c r="AGU580" s="74"/>
      <c r="AGV580" s="74"/>
      <c r="AGW580" s="74"/>
      <c r="AGX580" s="74"/>
      <c r="AGY580" s="74"/>
      <c r="AGZ580" s="74"/>
      <c r="AHA580" s="74"/>
      <c r="AHB580" s="74"/>
      <c r="AHC580" s="74"/>
      <c r="AHD580" s="74"/>
      <c r="AHE580" s="74"/>
      <c r="AHF580" s="74"/>
      <c r="AHG580" s="74"/>
      <c r="AHH580" s="74"/>
      <c r="AHI580" s="74"/>
      <c r="AHJ580" s="74"/>
      <c r="AHK580" s="74"/>
      <c r="AHL580" s="74"/>
      <c r="AHM580" s="74"/>
      <c r="AHN580" s="74"/>
      <c r="AHO580" s="74"/>
      <c r="AHP580" s="74"/>
      <c r="AHQ580" s="74"/>
      <c r="AHR580" s="74"/>
      <c r="AHS580" s="74"/>
      <c r="AHT580" s="74"/>
      <c r="AHU580" s="74"/>
      <c r="AHV580" s="74"/>
      <c r="AHW580" s="74"/>
      <c r="AHX580" s="74"/>
      <c r="AHY580" s="74"/>
      <c r="AHZ580" s="74"/>
      <c r="AIA580" s="74"/>
      <c r="AIB580" s="74"/>
      <c r="AIC580" s="74"/>
      <c r="AID580" s="74"/>
      <c r="AIE580" s="74"/>
      <c r="AIF580" s="74"/>
      <c r="AIG580" s="74"/>
      <c r="AIH580" s="74"/>
      <c r="AII580" s="74"/>
      <c r="AIJ580" s="74"/>
      <c r="AIK580" s="74"/>
      <c r="AIL580" s="74"/>
      <c r="AIM580" s="74"/>
      <c r="AIN580" s="74"/>
      <c r="AIO580" s="74"/>
      <c r="AIP580" s="74"/>
      <c r="AIQ580" s="74"/>
      <c r="AIR580" s="74"/>
      <c r="AIS580" s="74"/>
      <c r="AIT580" s="74"/>
      <c r="AIU580" s="74"/>
      <c r="AIV580" s="74"/>
      <c r="AIW580" s="74"/>
      <c r="AIX580" s="74"/>
      <c r="AIY580" s="74"/>
      <c r="AIZ580" s="74"/>
      <c r="AJA580" s="74"/>
      <c r="AJB580" s="74"/>
      <c r="AJC580" s="74"/>
      <c r="AJD580" s="74"/>
      <c r="AJE580" s="74"/>
      <c r="AJF580" s="74"/>
      <c r="AJG580" s="74"/>
      <c r="AJH580" s="74"/>
      <c r="AJI580" s="74"/>
      <c r="AJJ580" s="74"/>
      <c r="AJK580" s="74"/>
      <c r="AJL580" s="74"/>
      <c r="AJM580" s="74"/>
      <c r="AJN580" s="74"/>
      <c r="AJO580" s="74"/>
      <c r="AJP580" s="74"/>
      <c r="AJQ580" s="74"/>
      <c r="AJR580" s="74"/>
      <c r="AJS580" s="74"/>
      <c r="AJT580" s="74"/>
      <c r="AJU580" s="74"/>
      <c r="AJV580" s="74"/>
      <c r="AJW580" s="74"/>
      <c r="AJX580" s="74"/>
      <c r="AJY580" s="74"/>
      <c r="AJZ580" s="74"/>
      <c r="AKA580" s="74"/>
      <c r="AKB580" s="74"/>
      <c r="AKC580" s="74"/>
      <c r="AKD580" s="74"/>
      <c r="AKE580" s="74"/>
      <c r="AKF580" s="74"/>
      <c r="AKG580" s="74"/>
      <c r="AKH580" s="74"/>
      <c r="AKI580" s="74"/>
      <c r="AKJ580" s="74"/>
      <c r="AKK580" s="74"/>
      <c r="AKL580" s="74"/>
      <c r="AKM580" s="74"/>
      <c r="AKN580" s="74"/>
      <c r="AKO580" s="74"/>
      <c r="AKP580" s="74"/>
      <c r="AKQ580" s="74"/>
      <c r="AKR580" s="74"/>
      <c r="AKS580" s="74"/>
      <c r="AKT580" s="74"/>
      <c r="AKU580" s="74"/>
      <c r="AKV580" s="74"/>
      <c r="AKW580" s="74"/>
      <c r="AKX580" s="74"/>
      <c r="AKY580" s="74"/>
      <c r="AKZ580" s="74"/>
      <c r="ALA580" s="74"/>
      <c r="ALB580" s="74"/>
      <c r="ALC580" s="74"/>
      <c r="ALD580" s="74"/>
      <c r="ALE580" s="74"/>
      <c r="ALF580" s="74"/>
      <c r="ALG580" s="74"/>
      <c r="ALH580" s="74"/>
      <c r="ALI580" s="74"/>
      <c r="ALJ580" s="74"/>
      <c r="ALK580" s="74"/>
      <c r="ALL580" s="74"/>
      <c r="ALM580" s="74"/>
      <c r="ALN580" s="74"/>
      <c r="ALO580" s="74"/>
      <c r="ALP580" s="74"/>
      <c r="ALQ580" s="74"/>
      <c r="ALR580" s="74"/>
      <c r="ALS580" s="74"/>
      <c r="ALT580" s="74"/>
      <c r="ALU580" s="74"/>
      <c r="ALV580" s="74"/>
      <c r="ALW580" s="74"/>
      <c r="ALX580" s="74"/>
      <c r="ALY580" s="74"/>
      <c r="ALZ580" s="74"/>
      <c r="AMA580" s="74"/>
      <c r="AMB580" s="74"/>
      <c r="AMC580" s="74"/>
      <c r="AMD580" s="74"/>
      <c r="AME580" s="74"/>
      <c r="AMF580" s="74"/>
      <c r="AMG580" s="74"/>
      <c r="AMH580" s="74"/>
      <c r="AMI580" s="74"/>
      <c r="AMJ580" s="74"/>
      <c r="AMK580" s="74"/>
    </row>
    <row r="581" spans="1:1025" customFormat="1" x14ac:dyDescent="0.25">
      <c r="A581" s="40" t="s">
        <v>145</v>
      </c>
      <c r="B581" s="40" t="s">
        <v>25</v>
      </c>
      <c r="C581" s="40" t="s">
        <v>146</v>
      </c>
      <c r="D581" s="40" t="s">
        <v>147</v>
      </c>
      <c r="E581" s="40" t="s">
        <v>147</v>
      </c>
      <c r="F581" s="40" t="s">
        <v>148</v>
      </c>
      <c r="G581" s="48" t="s">
        <v>337</v>
      </c>
      <c r="H581" s="40" t="s">
        <v>149</v>
      </c>
      <c r="I581" s="40" t="s">
        <v>150</v>
      </c>
      <c r="J581" s="40">
        <v>775069275</v>
      </c>
      <c r="K581" s="40" t="s">
        <v>151</v>
      </c>
      <c r="L581" s="40" t="s">
        <v>152</v>
      </c>
      <c r="M581" s="40" t="s">
        <v>153</v>
      </c>
      <c r="N581" s="40"/>
      <c r="O581" s="40" t="s">
        <v>30</v>
      </c>
      <c r="P581" s="47"/>
      <c r="Q581" s="47"/>
      <c r="R581" s="40" t="s">
        <v>31</v>
      </c>
      <c r="S581" s="40" t="s">
        <v>161</v>
      </c>
      <c r="T581" s="44"/>
      <c r="U581" s="45">
        <v>53000</v>
      </c>
      <c r="V581" s="45">
        <v>68000</v>
      </c>
      <c r="W581" s="45">
        <v>69000</v>
      </c>
      <c r="X581" s="45">
        <v>56000</v>
      </c>
      <c r="Y581" s="40"/>
      <c r="Z581" s="6"/>
      <c r="AA581" s="6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  <c r="DR581" s="74"/>
      <c r="DS581" s="74"/>
      <c r="DT581" s="74"/>
      <c r="DU581" s="74"/>
      <c r="DV581" s="74"/>
      <c r="DW581" s="74"/>
      <c r="DX581" s="74"/>
      <c r="DY581" s="74"/>
      <c r="DZ581" s="74"/>
      <c r="EA581" s="74"/>
      <c r="EB581" s="74"/>
      <c r="EC581" s="74"/>
      <c r="ED581" s="74"/>
      <c r="EE581" s="74"/>
      <c r="EF581" s="74"/>
      <c r="EG581" s="74"/>
      <c r="EH581" s="74"/>
      <c r="EI581" s="74"/>
      <c r="EJ581" s="74"/>
      <c r="EK581" s="74"/>
      <c r="EL581" s="74"/>
      <c r="EM581" s="74"/>
      <c r="EN581" s="74"/>
      <c r="EO581" s="74"/>
      <c r="EP581" s="74"/>
      <c r="EQ581" s="74"/>
      <c r="ER581" s="74"/>
      <c r="ES581" s="74"/>
      <c r="ET581" s="74"/>
      <c r="EU581" s="74"/>
      <c r="EV581" s="74"/>
      <c r="EW581" s="74"/>
      <c r="EX581" s="74"/>
      <c r="EY581" s="74"/>
      <c r="EZ581" s="74"/>
      <c r="FA581" s="74"/>
      <c r="FB581" s="74"/>
      <c r="FC581" s="74"/>
      <c r="FD581" s="74"/>
      <c r="FE581" s="74"/>
      <c r="FF581" s="74"/>
      <c r="FG581" s="74"/>
      <c r="FH581" s="74"/>
      <c r="FI581" s="74"/>
      <c r="FJ581" s="74"/>
      <c r="FK581" s="74"/>
      <c r="FL581" s="74"/>
      <c r="FM581" s="74"/>
      <c r="FN581" s="74"/>
      <c r="FO581" s="74"/>
      <c r="FP581" s="74"/>
      <c r="FQ581" s="74"/>
      <c r="FR581" s="74"/>
      <c r="FS581" s="74"/>
      <c r="FT581" s="74"/>
      <c r="FU581" s="74"/>
      <c r="FV581" s="74"/>
      <c r="FW581" s="74"/>
      <c r="FX581" s="74"/>
      <c r="FY581" s="74"/>
      <c r="FZ581" s="74"/>
      <c r="GA581" s="74"/>
      <c r="GB581" s="74"/>
      <c r="GC581" s="74"/>
      <c r="GD581" s="74"/>
      <c r="GE581" s="74"/>
      <c r="GF581" s="74"/>
      <c r="GG581" s="74"/>
      <c r="GH581" s="74"/>
      <c r="GI581" s="74"/>
      <c r="GJ581" s="74"/>
      <c r="GK581" s="74"/>
      <c r="GL581" s="74"/>
      <c r="GM581" s="74"/>
      <c r="GN581" s="74"/>
      <c r="GO581" s="74"/>
      <c r="GP581" s="74"/>
      <c r="GQ581" s="74"/>
      <c r="GR581" s="74"/>
      <c r="GS581" s="74"/>
      <c r="GT581" s="74"/>
      <c r="GU581" s="74"/>
      <c r="GV581" s="74"/>
      <c r="GW581" s="74"/>
      <c r="GX581" s="74"/>
      <c r="GY581" s="74"/>
      <c r="GZ581" s="74"/>
      <c r="HA581" s="74"/>
      <c r="HB581" s="74"/>
      <c r="HC581" s="74"/>
      <c r="HD581" s="74"/>
      <c r="HE581" s="74"/>
      <c r="HF581" s="74"/>
      <c r="HG581" s="74"/>
      <c r="HH581" s="74"/>
      <c r="HI581" s="74"/>
      <c r="HJ581" s="74"/>
      <c r="HK581" s="74"/>
      <c r="HL581" s="74"/>
      <c r="HM581" s="74"/>
      <c r="HN581" s="74"/>
      <c r="HO581" s="74"/>
      <c r="HP581" s="74"/>
      <c r="HQ581" s="74"/>
      <c r="HR581" s="74"/>
      <c r="HS581" s="74"/>
      <c r="HT581" s="74"/>
      <c r="HU581" s="74"/>
      <c r="HV581" s="74"/>
      <c r="HW581" s="74"/>
      <c r="HX581" s="74"/>
      <c r="HY581" s="74"/>
      <c r="HZ581" s="74"/>
      <c r="IA581" s="74"/>
      <c r="IB581" s="74"/>
      <c r="IC581" s="74"/>
      <c r="ID581" s="74"/>
      <c r="IE581" s="74"/>
      <c r="IF581" s="74"/>
      <c r="IG581" s="74"/>
      <c r="IH581" s="74"/>
      <c r="II581" s="74"/>
      <c r="IJ581" s="74"/>
      <c r="IK581" s="74"/>
      <c r="IL581" s="74"/>
      <c r="IM581" s="74"/>
      <c r="IN581" s="74"/>
      <c r="IO581" s="74"/>
      <c r="IP581" s="74"/>
      <c r="IQ581" s="74"/>
      <c r="IR581" s="74"/>
      <c r="IS581" s="74"/>
      <c r="IT581" s="74"/>
      <c r="IU581" s="74"/>
      <c r="IV581" s="74"/>
      <c r="IW581" s="74"/>
      <c r="IX581" s="74"/>
      <c r="IY581" s="74"/>
      <c r="IZ581" s="74"/>
      <c r="JA581" s="74"/>
      <c r="JB581" s="74"/>
      <c r="JC581" s="74"/>
      <c r="JD581" s="74"/>
      <c r="JE581" s="74"/>
      <c r="JF581" s="74"/>
      <c r="JG581" s="74"/>
      <c r="JH581" s="74"/>
      <c r="JI581" s="74"/>
      <c r="JJ581" s="74"/>
      <c r="JK581" s="74"/>
      <c r="JL581" s="74"/>
      <c r="JM581" s="74"/>
      <c r="JN581" s="74"/>
      <c r="JO581" s="74"/>
      <c r="JP581" s="74"/>
      <c r="JQ581" s="74"/>
      <c r="JR581" s="74"/>
      <c r="JS581" s="74"/>
      <c r="JT581" s="74"/>
      <c r="JU581" s="74"/>
      <c r="JV581" s="74"/>
      <c r="JW581" s="74"/>
      <c r="JX581" s="74"/>
      <c r="JY581" s="74"/>
      <c r="JZ581" s="74"/>
      <c r="KA581" s="74"/>
      <c r="KB581" s="74"/>
      <c r="KC581" s="74"/>
      <c r="KD581" s="74"/>
      <c r="KE581" s="74"/>
      <c r="KF581" s="74"/>
      <c r="KG581" s="74"/>
      <c r="KH581" s="74"/>
      <c r="KI581" s="74"/>
      <c r="KJ581" s="74"/>
      <c r="KK581" s="74"/>
      <c r="KL581" s="74"/>
      <c r="KM581" s="74"/>
      <c r="KN581" s="74"/>
      <c r="KO581" s="74"/>
      <c r="KP581" s="74"/>
      <c r="KQ581" s="74"/>
      <c r="KR581" s="74"/>
      <c r="KS581" s="74"/>
      <c r="KT581" s="74"/>
      <c r="KU581" s="74"/>
      <c r="KV581" s="74"/>
      <c r="KW581" s="74"/>
      <c r="KX581" s="74"/>
      <c r="KY581" s="74"/>
      <c r="KZ581" s="74"/>
      <c r="LA581" s="74"/>
      <c r="LB581" s="74"/>
      <c r="LC581" s="74"/>
      <c r="LD581" s="74"/>
      <c r="LE581" s="74"/>
      <c r="LF581" s="74"/>
      <c r="LG581" s="74"/>
      <c r="LH581" s="74"/>
      <c r="LI581" s="74"/>
      <c r="LJ581" s="74"/>
      <c r="LK581" s="74"/>
      <c r="LL581" s="74"/>
      <c r="LM581" s="74"/>
      <c r="LN581" s="74"/>
      <c r="LO581" s="74"/>
      <c r="LP581" s="74"/>
      <c r="LQ581" s="74"/>
      <c r="LR581" s="74"/>
      <c r="LS581" s="74"/>
      <c r="LT581" s="74"/>
      <c r="LU581" s="74"/>
      <c r="LV581" s="74"/>
      <c r="LW581" s="74"/>
      <c r="LX581" s="74"/>
      <c r="LY581" s="74"/>
      <c r="LZ581" s="74"/>
      <c r="MA581" s="74"/>
      <c r="MB581" s="74"/>
      <c r="MC581" s="74"/>
      <c r="MD581" s="74"/>
      <c r="ME581" s="74"/>
      <c r="MF581" s="74"/>
      <c r="MG581" s="74"/>
      <c r="MH581" s="74"/>
      <c r="MI581" s="74"/>
      <c r="MJ581" s="74"/>
      <c r="MK581" s="74"/>
      <c r="ML581" s="74"/>
      <c r="MM581" s="74"/>
      <c r="MN581" s="74"/>
      <c r="MO581" s="74"/>
      <c r="MP581" s="74"/>
      <c r="MQ581" s="74"/>
      <c r="MR581" s="74"/>
      <c r="MS581" s="74"/>
      <c r="MT581" s="74"/>
      <c r="MU581" s="74"/>
      <c r="MV581" s="74"/>
      <c r="MW581" s="74"/>
      <c r="MX581" s="74"/>
      <c r="MY581" s="74"/>
      <c r="MZ581" s="74"/>
      <c r="NA581" s="74"/>
      <c r="NB581" s="74"/>
      <c r="NC581" s="74"/>
      <c r="ND581" s="74"/>
      <c r="NE581" s="74"/>
      <c r="NF581" s="74"/>
      <c r="NG581" s="74"/>
      <c r="NH581" s="74"/>
      <c r="NI581" s="74"/>
      <c r="NJ581" s="74"/>
      <c r="NK581" s="74"/>
      <c r="NL581" s="74"/>
      <c r="NM581" s="74"/>
      <c r="NN581" s="74"/>
      <c r="NO581" s="74"/>
      <c r="NP581" s="74"/>
      <c r="NQ581" s="74"/>
      <c r="NR581" s="74"/>
      <c r="NS581" s="74"/>
      <c r="NT581" s="74"/>
      <c r="NU581" s="74"/>
      <c r="NV581" s="74"/>
      <c r="NW581" s="74"/>
      <c r="NX581" s="74"/>
      <c r="NY581" s="74"/>
      <c r="NZ581" s="74"/>
      <c r="OA581" s="74"/>
      <c r="OB581" s="74"/>
      <c r="OC581" s="74"/>
      <c r="OD581" s="74"/>
      <c r="OE581" s="74"/>
      <c r="OF581" s="74"/>
      <c r="OG581" s="74"/>
      <c r="OH581" s="74"/>
      <c r="OI581" s="74"/>
      <c r="OJ581" s="74"/>
      <c r="OK581" s="74"/>
      <c r="OL581" s="74"/>
      <c r="OM581" s="74"/>
      <c r="ON581" s="74"/>
      <c r="OO581" s="74"/>
      <c r="OP581" s="74"/>
      <c r="OQ581" s="74"/>
      <c r="OR581" s="74"/>
      <c r="OS581" s="74"/>
      <c r="OT581" s="74"/>
      <c r="OU581" s="74"/>
      <c r="OV581" s="74"/>
      <c r="OW581" s="74"/>
      <c r="OX581" s="74"/>
      <c r="OY581" s="74"/>
      <c r="OZ581" s="74"/>
      <c r="PA581" s="74"/>
      <c r="PB581" s="74"/>
      <c r="PC581" s="74"/>
      <c r="PD581" s="74"/>
      <c r="PE581" s="74"/>
      <c r="PF581" s="74"/>
      <c r="PG581" s="74"/>
      <c r="PH581" s="74"/>
      <c r="PI581" s="74"/>
      <c r="PJ581" s="74"/>
      <c r="PK581" s="74"/>
      <c r="PL581" s="74"/>
      <c r="PM581" s="74"/>
      <c r="PN581" s="74"/>
      <c r="PO581" s="74"/>
      <c r="PP581" s="74"/>
      <c r="PQ581" s="74"/>
      <c r="PR581" s="74"/>
      <c r="PS581" s="74"/>
      <c r="PT581" s="74"/>
      <c r="PU581" s="74"/>
      <c r="PV581" s="74"/>
      <c r="PW581" s="74"/>
      <c r="PX581" s="74"/>
      <c r="PY581" s="74"/>
      <c r="PZ581" s="74"/>
      <c r="QA581" s="74"/>
      <c r="QB581" s="74"/>
      <c r="QC581" s="74"/>
      <c r="QD581" s="74"/>
      <c r="QE581" s="74"/>
      <c r="QF581" s="74"/>
      <c r="QG581" s="74"/>
      <c r="QH581" s="74"/>
      <c r="QI581" s="74"/>
      <c r="QJ581" s="74"/>
      <c r="QK581" s="74"/>
      <c r="QL581" s="74"/>
      <c r="QM581" s="74"/>
      <c r="QN581" s="74"/>
      <c r="QO581" s="74"/>
      <c r="QP581" s="74"/>
      <c r="QQ581" s="74"/>
      <c r="QR581" s="74"/>
      <c r="QS581" s="74"/>
      <c r="QT581" s="74"/>
      <c r="QU581" s="74"/>
      <c r="QV581" s="74"/>
      <c r="QW581" s="74"/>
      <c r="QX581" s="74"/>
      <c r="QY581" s="74"/>
      <c r="QZ581" s="74"/>
      <c r="RA581" s="74"/>
      <c r="RB581" s="74"/>
      <c r="RC581" s="74"/>
      <c r="RD581" s="74"/>
      <c r="RE581" s="74"/>
      <c r="RF581" s="74"/>
      <c r="RG581" s="74"/>
      <c r="RH581" s="74"/>
      <c r="RI581" s="74"/>
      <c r="RJ581" s="74"/>
      <c r="RK581" s="74"/>
      <c r="RL581" s="74"/>
      <c r="RM581" s="74"/>
      <c r="RN581" s="74"/>
      <c r="RO581" s="74"/>
      <c r="RP581" s="74"/>
      <c r="RQ581" s="74"/>
      <c r="RR581" s="74"/>
      <c r="RS581" s="74"/>
      <c r="RT581" s="74"/>
      <c r="RU581" s="74"/>
      <c r="RV581" s="74"/>
      <c r="RW581" s="74"/>
      <c r="RX581" s="74"/>
      <c r="RY581" s="74"/>
      <c r="RZ581" s="74"/>
      <c r="SA581" s="74"/>
      <c r="SB581" s="74"/>
      <c r="SC581" s="74"/>
      <c r="SD581" s="74"/>
      <c r="SE581" s="74"/>
      <c r="SF581" s="74"/>
      <c r="SG581" s="74"/>
      <c r="SH581" s="74"/>
      <c r="SI581" s="74"/>
      <c r="SJ581" s="74"/>
      <c r="SK581" s="74"/>
      <c r="SL581" s="74"/>
      <c r="SM581" s="74"/>
      <c r="SN581" s="74"/>
      <c r="SO581" s="74"/>
      <c r="SP581" s="74"/>
      <c r="SQ581" s="74"/>
      <c r="SR581" s="74"/>
      <c r="SS581" s="74"/>
      <c r="ST581" s="74"/>
      <c r="SU581" s="74"/>
      <c r="SV581" s="74"/>
      <c r="SW581" s="74"/>
      <c r="SX581" s="74"/>
      <c r="SY581" s="74"/>
      <c r="SZ581" s="74"/>
      <c r="TA581" s="74"/>
      <c r="TB581" s="74"/>
      <c r="TC581" s="74"/>
      <c r="TD581" s="74"/>
      <c r="TE581" s="74"/>
      <c r="TF581" s="74"/>
      <c r="TG581" s="74"/>
      <c r="TH581" s="74"/>
      <c r="TI581" s="74"/>
      <c r="TJ581" s="74"/>
      <c r="TK581" s="74"/>
      <c r="TL581" s="74"/>
      <c r="TM581" s="74"/>
      <c r="TN581" s="74"/>
      <c r="TO581" s="74"/>
      <c r="TP581" s="74"/>
      <c r="TQ581" s="74"/>
      <c r="TR581" s="74"/>
      <c r="TS581" s="74"/>
      <c r="TT581" s="74"/>
      <c r="TU581" s="74"/>
      <c r="TV581" s="74"/>
      <c r="TW581" s="74"/>
      <c r="TX581" s="74"/>
      <c r="TY581" s="74"/>
      <c r="TZ581" s="74"/>
      <c r="UA581" s="74"/>
      <c r="UB581" s="74"/>
      <c r="UC581" s="74"/>
      <c r="UD581" s="74"/>
      <c r="UE581" s="74"/>
      <c r="UF581" s="74"/>
      <c r="UG581" s="74"/>
      <c r="UH581" s="74"/>
      <c r="UI581" s="74"/>
      <c r="UJ581" s="74"/>
      <c r="UK581" s="74"/>
      <c r="UL581" s="74"/>
      <c r="UM581" s="74"/>
      <c r="UN581" s="74"/>
      <c r="UO581" s="74"/>
      <c r="UP581" s="74"/>
      <c r="UQ581" s="74"/>
      <c r="UR581" s="74"/>
      <c r="US581" s="74"/>
      <c r="UT581" s="74"/>
      <c r="UU581" s="74"/>
      <c r="UV581" s="74"/>
      <c r="UW581" s="74"/>
      <c r="UX581" s="74"/>
      <c r="UY581" s="74"/>
      <c r="UZ581" s="74"/>
      <c r="VA581" s="74"/>
      <c r="VB581" s="74"/>
      <c r="VC581" s="74"/>
      <c r="VD581" s="74"/>
      <c r="VE581" s="74"/>
      <c r="VF581" s="74"/>
      <c r="VG581" s="74"/>
      <c r="VH581" s="74"/>
      <c r="VI581" s="74"/>
      <c r="VJ581" s="74"/>
      <c r="VK581" s="74"/>
      <c r="VL581" s="74"/>
      <c r="VM581" s="74"/>
      <c r="VN581" s="74"/>
      <c r="VO581" s="74"/>
      <c r="VP581" s="74"/>
      <c r="VQ581" s="74"/>
      <c r="VR581" s="74"/>
      <c r="VS581" s="74"/>
      <c r="VT581" s="74"/>
      <c r="VU581" s="74"/>
      <c r="VV581" s="74"/>
      <c r="VW581" s="74"/>
      <c r="VX581" s="74"/>
      <c r="VY581" s="74"/>
      <c r="VZ581" s="74"/>
      <c r="WA581" s="74"/>
      <c r="WB581" s="74"/>
      <c r="WC581" s="74"/>
      <c r="WD581" s="74"/>
      <c r="WE581" s="74"/>
      <c r="WF581" s="74"/>
      <c r="WG581" s="74"/>
      <c r="WH581" s="74"/>
      <c r="WI581" s="74"/>
      <c r="WJ581" s="74"/>
      <c r="WK581" s="74"/>
      <c r="WL581" s="74"/>
      <c r="WM581" s="74"/>
      <c r="WN581" s="74"/>
      <c r="WO581" s="74"/>
      <c r="WP581" s="74"/>
      <c r="WQ581" s="74"/>
      <c r="WR581" s="74"/>
      <c r="WS581" s="74"/>
      <c r="WT581" s="74"/>
      <c r="WU581" s="74"/>
      <c r="WV581" s="74"/>
      <c r="WW581" s="74"/>
      <c r="WX581" s="74"/>
      <c r="WY581" s="74"/>
      <c r="WZ581" s="74"/>
      <c r="XA581" s="74"/>
      <c r="XB581" s="74"/>
      <c r="XC581" s="74"/>
      <c r="XD581" s="74"/>
      <c r="XE581" s="74"/>
      <c r="XF581" s="74"/>
      <c r="XG581" s="74"/>
      <c r="XH581" s="74"/>
      <c r="XI581" s="74"/>
      <c r="XJ581" s="74"/>
      <c r="XK581" s="74"/>
      <c r="XL581" s="74"/>
      <c r="XM581" s="74"/>
      <c r="XN581" s="74"/>
      <c r="XO581" s="74"/>
      <c r="XP581" s="74"/>
      <c r="XQ581" s="74"/>
      <c r="XR581" s="74"/>
      <c r="XS581" s="74"/>
      <c r="XT581" s="74"/>
      <c r="XU581" s="74"/>
      <c r="XV581" s="74"/>
      <c r="XW581" s="74"/>
      <c r="XX581" s="74"/>
      <c r="XY581" s="74"/>
      <c r="XZ581" s="74"/>
      <c r="YA581" s="74"/>
      <c r="YB581" s="74"/>
      <c r="YC581" s="74"/>
      <c r="YD581" s="74"/>
      <c r="YE581" s="74"/>
      <c r="YF581" s="74"/>
      <c r="YG581" s="74"/>
      <c r="YH581" s="74"/>
      <c r="YI581" s="74"/>
      <c r="YJ581" s="74"/>
      <c r="YK581" s="74"/>
      <c r="YL581" s="74"/>
      <c r="YM581" s="74"/>
      <c r="YN581" s="74"/>
      <c r="YO581" s="74"/>
      <c r="YP581" s="74"/>
      <c r="YQ581" s="74"/>
      <c r="YR581" s="74"/>
      <c r="YS581" s="74"/>
      <c r="YT581" s="74"/>
      <c r="YU581" s="74"/>
      <c r="YV581" s="74"/>
      <c r="YW581" s="74"/>
      <c r="YX581" s="74"/>
      <c r="YY581" s="74"/>
      <c r="YZ581" s="74"/>
      <c r="ZA581" s="74"/>
      <c r="ZB581" s="74"/>
      <c r="ZC581" s="74"/>
      <c r="ZD581" s="74"/>
      <c r="ZE581" s="74"/>
      <c r="ZF581" s="74"/>
      <c r="ZG581" s="74"/>
      <c r="ZH581" s="74"/>
      <c r="ZI581" s="74"/>
      <c r="ZJ581" s="74"/>
      <c r="ZK581" s="74"/>
      <c r="ZL581" s="74"/>
      <c r="ZM581" s="74"/>
      <c r="ZN581" s="74"/>
      <c r="ZO581" s="74"/>
      <c r="ZP581" s="74"/>
      <c r="ZQ581" s="74"/>
      <c r="ZR581" s="74"/>
      <c r="ZS581" s="74"/>
      <c r="ZT581" s="74"/>
      <c r="ZU581" s="74"/>
      <c r="ZV581" s="74"/>
      <c r="ZW581" s="74"/>
      <c r="ZX581" s="74"/>
      <c r="ZY581" s="74"/>
      <c r="ZZ581" s="74"/>
      <c r="AAA581" s="74"/>
      <c r="AAB581" s="74"/>
      <c r="AAC581" s="74"/>
      <c r="AAD581" s="74"/>
      <c r="AAE581" s="74"/>
      <c r="AAF581" s="74"/>
      <c r="AAG581" s="74"/>
      <c r="AAH581" s="74"/>
      <c r="AAI581" s="74"/>
      <c r="AAJ581" s="74"/>
      <c r="AAK581" s="74"/>
      <c r="AAL581" s="74"/>
      <c r="AAM581" s="74"/>
      <c r="AAN581" s="74"/>
      <c r="AAO581" s="74"/>
      <c r="AAP581" s="74"/>
      <c r="AAQ581" s="74"/>
      <c r="AAR581" s="74"/>
      <c r="AAS581" s="74"/>
      <c r="AAT581" s="74"/>
      <c r="AAU581" s="74"/>
      <c r="AAV581" s="74"/>
      <c r="AAW581" s="74"/>
      <c r="AAX581" s="74"/>
      <c r="AAY581" s="74"/>
      <c r="AAZ581" s="74"/>
      <c r="ABA581" s="74"/>
      <c r="ABB581" s="74"/>
      <c r="ABC581" s="74"/>
      <c r="ABD581" s="74"/>
      <c r="ABE581" s="74"/>
      <c r="ABF581" s="74"/>
      <c r="ABG581" s="74"/>
      <c r="ABH581" s="74"/>
      <c r="ABI581" s="74"/>
      <c r="ABJ581" s="74"/>
      <c r="ABK581" s="74"/>
      <c r="ABL581" s="74"/>
      <c r="ABM581" s="74"/>
      <c r="ABN581" s="74"/>
      <c r="ABO581" s="74"/>
      <c r="ABP581" s="74"/>
      <c r="ABQ581" s="74"/>
      <c r="ABR581" s="74"/>
      <c r="ABS581" s="74"/>
      <c r="ABT581" s="74"/>
      <c r="ABU581" s="74"/>
      <c r="ABV581" s="74"/>
      <c r="ABW581" s="74"/>
      <c r="ABX581" s="74"/>
      <c r="ABY581" s="74"/>
      <c r="ABZ581" s="74"/>
      <c r="ACA581" s="74"/>
      <c r="ACB581" s="74"/>
      <c r="ACC581" s="74"/>
      <c r="ACD581" s="74"/>
      <c r="ACE581" s="74"/>
      <c r="ACF581" s="74"/>
      <c r="ACG581" s="74"/>
      <c r="ACH581" s="74"/>
      <c r="ACI581" s="74"/>
      <c r="ACJ581" s="74"/>
      <c r="ACK581" s="74"/>
      <c r="ACL581" s="74"/>
      <c r="ACM581" s="74"/>
      <c r="ACN581" s="74"/>
      <c r="ACO581" s="74"/>
      <c r="ACP581" s="74"/>
      <c r="ACQ581" s="74"/>
      <c r="ACR581" s="74"/>
      <c r="ACS581" s="74"/>
      <c r="ACT581" s="74"/>
      <c r="ACU581" s="74"/>
      <c r="ACV581" s="74"/>
      <c r="ACW581" s="74"/>
      <c r="ACX581" s="74"/>
      <c r="ACY581" s="74"/>
      <c r="ACZ581" s="74"/>
      <c r="ADA581" s="74"/>
      <c r="ADB581" s="74"/>
      <c r="ADC581" s="74"/>
      <c r="ADD581" s="74"/>
      <c r="ADE581" s="74"/>
      <c r="ADF581" s="74"/>
      <c r="ADG581" s="74"/>
      <c r="ADH581" s="74"/>
      <c r="ADI581" s="74"/>
      <c r="ADJ581" s="74"/>
      <c r="ADK581" s="74"/>
      <c r="ADL581" s="74"/>
      <c r="ADM581" s="74"/>
      <c r="ADN581" s="74"/>
      <c r="ADO581" s="74"/>
      <c r="ADP581" s="74"/>
      <c r="ADQ581" s="74"/>
      <c r="ADR581" s="74"/>
      <c r="ADS581" s="74"/>
      <c r="ADT581" s="74"/>
      <c r="ADU581" s="74"/>
      <c r="ADV581" s="74"/>
      <c r="ADW581" s="74"/>
      <c r="ADX581" s="74"/>
      <c r="ADY581" s="74"/>
      <c r="ADZ581" s="74"/>
      <c r="AEA581" s="74"/>
      <c r="AEB581" s="74"/>
      <c r="AEC581" s="74"/>
      <c r="AED581" s="74"/>
      <c r="AEE581" s="74"/>
      <c r="AEF581" s="74"/>
      <c r="AEG581" s="74"/>
      <c r="AEH581" s="74"/>
      <c r="AEI581" s="74"/>
      <c r="AEJ581" s="74"/>
      <c r="AEK581" s="74"/>
      <c r="AEL581" s="74"/>
      <c r="AEM581" s="74"/>
      <c r="AEN581" s="74"/>
      <c r="AEO581" s="74"/>
      <c r="AEP581" s="74"/>
      <c r="AEQ581" s="74"/>
      <c r="AER581" s="74"/>
      <c r="AES581" s="74"/>
      <c r="AET581" s="74"/>
      <c r="AEU581" s="74"/>
      <c r="AEV581" s="74"/>
      <c r="AEW581" s="74"/>
      <c r="AEX581" s="74"/>
      <c r="AEY581" s="74"/>
      <c r="AEZ581" s="74"/>
      <c r="AFA581" s="74"/>
      <c r="AFB581" s="74"/>
      <c r="AFC581" s="74"/>
      <c r="AFD581" s="74"/>
      <c r="AFE581" s="74"/>
      <c r="AFF581" s="74"/>
      <c r="AFG581" s="74"/>
      <c r="AFH581" s="74"/>
      <c r="AFI581" s="74"/>
      <c r="AFJ581" s="74"/>
      <c r="AFK581" s="74"/>
      <c r="AFL581" s="74"/>
      <c r="AFM581" s="74"/>
      <c r="AFN581" s="74"/>
      <c r="AFO581" s="74"/>
      <c r="AFP581" s="74"/>
      <c r="AFQ581" s="74"/>
      <c r="AFR581" s="74"/>
      <c r="AFS581" s="74"/>
      <c r="AFT581" s="74"/>
      <c r="AFU581" s="74"/>
      <c r="AFV581" s="74"/>
      <c r="AFW581" s="74"/>
      <c r="AFX581" s="74"/>
      <c r="AFY581" s="74"/>
      <c r="AFZ581" s="74"/>
      <c r="AGA581" s="74"/>
      <c r="AGB581" s="74"/>
      <c r="AGC581" s="74"/>
      <c r="AGD581" s="74"/>
      <c r="AGE581" s="74"/>
      <c r="AGF581" s="74"/>
      <c r="AGG581" s="74"/>
      <c r="AGH581" s="74"/>
      <c r="AGI581" s="74"/>
      <c r="AGJ581" s="74"/>
      <c r="AGK581" s="74"/>
      <c r="AGL581" s="74"/>
      <c r="AGM581" s="74"/>
      <c r="AGN581" s="74"/>
      <c r="AGO581" s="74"/>
      <c r="AGP581" s="74"/>
      <c r="AGQ581" s="74"/>
      <c r="AGR581" s="74"/>
      <c r="AGS581" s="74"/>
      <c r="AGT581" s="74"/>
      <c r="AGU581" s="74"/>
      <c r="AGV581" s="74"/>
      <c r="AGW581" s="74"/>
      <c r="AGX581" s="74"/>
      <c r="AGY581" s="74"/>
      <c r="AGZ581" s="74"/>
      <c r="AHA581" s="74"/>
      <c r="AHB581" s="74"/>
      <c r="AHC581" s="74"/>
      <c r="AHD581" s="74"/>
      <c r="AHE581" s="74"/>
      <c r="AHF581" s="74"/>
      <c r="AHG581" s="74"/>
      <c r="AHH581" s="74"/>
      <c r="AHI581" s="74"/>
      <c r="AHJ581" s="74"/>
      <c r="AHK581" s="74"/>
      <c r="AHL581" s="74"/>
      <c r="AHM581" s="74"/>
      <c r="AHN581" s="74"/>
      <c r="AHO581" s="74"/>
      <c r="AHP581" s="74"/>
      <c r="AHQ581" s="74"/>
      <c r="AHR581" s="74"/>
      <c r="AHS581" s="74"/>
      <c r="AHT581" s="74"/>
      <c r="AHU581" s="74"/>
      <c r="AHV581" s="74"/>
      <c r="AHW581" s="74"/>
      <c r="AHX581" s="74"/>
      <c r="AHY581" s="74"/>
      <c r="AHZ581" s="74"/>
      <c r="AIA581" s="74"/>
      <c r="AIB581" s="74"/>
      <c r="AIC581" s="74"/>
      <c r="AID581" s="74"/>
      <c r="AIE581" s="74"/>
      <c r="AIF581" s="74"/>
      <c r="AIG581" s="74"/>
      <c r="AIH581" s="74"/>
      <c r="AII581" s="74"/>
      <c r="AIJ581" s="74"/>
      <c r="AIK581" s="74"/>
      <c r="AIL581" s="74"/>
      <c r="AIM581" s="74"/>
      <c r="AIN581" s="74"/>
      <c r="AIO581" s="74"/>
      <c r="AIP581" s="74"/>
      <c r="AIQ581" s="74"/>
      <c r="AIR581" s="74"/>
      <c r="AIS581" s="74"/>
      <c r="AIT581" s="74"/>
      <c r="AIU581" s="74"/>
      <c r="AIV581" s="74"/>
      <c r="AIW581" s="74"/>
      <c r="AIX581" s="74"/>
      <c r="AIY581" s="74"/>
      <c r="AIZ581" s="74"/>
      <c r="AJA581" s="74"/>
      <c r="AJB581" s="74"/>
      <c r="AJC581" s="74"/>
      <c r="AJD581" s="74"/>
      <c r="AJE581" s="74"/>
      <c r="AJF581" s="74"/>
      <c r="AJG581" s="74"/>
      <c r="AJH581" s="74"/>
      <c r="AJI581" s="74"/>
      <c r="AJJ581" s="74"/>
      <c r="AJK581" s="74"/>
      <c r="AJL581" s="74"/>
      <c r="AJM581" s="74"/>
      <c r="AJN581" s="74"/>
      <c r="AJO581" s="74"/>
      <c r="AJP581" s="74"/>
      <c r="AJQ581" s="74"/>
      <c r="AJR581" s="74"/>
      <c r="AJS581" s="74"/>
      <c r="AJT581" s="74"/>
      <c r="AJU581" s="74"/>
      <c r="AJV581" s="74"/>
      <c r="AJW581" s="74"/>
      <c r="AJX581" s="74"/>
      <c r="AJY581" s="74"/>
      <c r="AJZ581" s="74"/>
      <c r="AKA581" s="74"/>
      <c r="AKB581" s="74"/>
      <c r="AKC581" s="74"/>
      <c r="AKD581" s="74"/>
      <c r="AKE581" s="74"/>
      <c r="AKF581" s="74"/>
      <c r="AKG581" s="74"/>
      <c r="AKH581" s="74"/>
      <c r="AKI581" s="74"/>
      <c r="AKJ581" s="74"/>
      <c r="AKK581" s="74"/>
      <c r="AKL581" s="74"/>
      <c r="AKM581" s="74"/>
      <c r="AKN581" s="74"/>
      <c r="AKO581" s="74"/>
      <c r="AKP581" s="74"/>
      <c r="AKQ581" s="74"/>
      <c r="AKR581" s="74"/>
      <c r="AKS581" s="74"/>
      <c r="AKT581" s="74"/>
      <c r="AKU581" s="74"/>
      <c r="AKV581" s="74"/>
      <c r="AKW581" s="74"/>
      <c r="AKX581" s="74"/>
      <c r="AKY581" s="74"/>
      <c r="AKZ581" s="74"/>
      <c r="ALA581" s="74"/>
      <c r="ALB581" s="74"/>
      <c r="ALC581" s="74"/>
      <c r="ALD581" s="74"/>
      <c r="ALE581" s="74"/>
      <c r="ALF581" s="74"/>
      <c r="ALG581" s="74"/>
      <c r="ALH581" s="74"/>
      <c r="ALI581" s="74"/>
      <c r="ALJ581" s="74"/>
      <c r="ALK581" s="74"/>
      <c r="ALL581" s="74"/>
      <c r="ALM581" s="74"/>
      <c r="ALN581" s="74"/>
      <c r="ALO581" s="74"/>
      <c r="ALP581" s="74"/>
      <c r="ALQ581" s="74"/>
      <c r="ALR581" s="74"/>
      <c r="ALS581" s="74"/>
      <c r="ALT581" s="74"/>
      <c r="ALU581" s="74"/>
      <c r="ALV581" s="74"/>
      <c r="ALW581" s="74"/>
      <c r="ALX581" s="74"/>
      <c r="ALY581" s="74"/>
      <c r="ALZ581" s="74"/>
      <c r="AMA581" s="74"/>
      <c r="AMB581" s="74"/>
      <c r="AMC581" s="74"/>
      <c r="AMD581" s="74"/>
      <c r="AME581" s="74"/>
      <c r="AMF581" s="74"/>
      <c r="AMG581" s="74"/>
      <c r="AMH581" s="74"/>
      <c r="AMI581" s="74"/>
      <c r="AMJ581" s="74"/>
      <c r="AMK581" s="74"/>
    </row>
    <row r="582" spans="1:1025" customFormat="1" x14ac:dyDescent="0.25">
      <c r="A582" s="40" t="s">
        <v>145</v>
      </c>
      <c r="B582" s="40" t="s">
        <v>25</v>
      </c>
      <c r="C582" s="40" t="s">
        <v>146</v>
      </c>
      <c r="D582" s="40" t="s">
        <v>147</v>
      </c>
      <c r="E582" s="40" t="s">
        <v>147</v>
      </c>
      <c r="F582" s="40" t="s">
        <v>148</v>
      </c>
      <c r="G582" s="48" t="s">
        <v>337</v>
      </c>
      <c r="H582" s="40" t="s">
        <v>149</v>
      </c>
      <c r="I582" s="40" t="s">
        <v>150</v>
      </c>
      <c r="J582" s="40">
        <v>775069275</v>
      </c>
      <c r="K582" s="40" t="s">
        <v>151</v>
      </c>
      <c r="L582" s="40" t="s">
        <v>152</v>
      </c>
      <c r="M582" s="40" t="s">
        <v>153</v>
      </c>
      <c r="N582" s="40"/>
      <c r="O582" s="40" t="s">
        <v>30</v>
      </c>
      <c r="P582" s="47"/>
      <c r="Q582" s="47"/>
      <c r="R582" s="40" t="s">
        <v>32</v>
      </c>
      <c r="S582" s="40" t="s">
        <v>60</v>
      </c>
      <c r="T582" s="44"/>
      <c r="U582" s="45">
        <v>68000</v>
      </c>
      <c r="V582" s="45">
        <v>54000</v>
      </c>
      <c r="W582" s="45">
        <v>49000</v>
      </c>
      <c r="X582" s="45">
        <v>75000</v>
      </c>
      <c r="Y582" s="40"/>
      <c r="Z582" s="6"/>
      <c r="AA582" s="6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  <c r="DR582" s="74"/>
      <c r="DS582" s="74"/>
      <c r="DT582" s="74"/>
      <c r="DU582" s="74"/>
      <c r="DV582" s="74"/>
      <c r="DW582" s="74"/>
      <c r="DX582" s="74"/>
      <c r="DY582" s="74"/>
      <c r="DZ582" s="74"/>
      <c r="EA582" s="74"/>
      <c r="EB582" s="74"/>
      <c r="EC582" s="74"/>
      <c r="ED582" s="74"/>
      <c r="EE582" s="74"/>
      <c r="EF582" s="74"/>
      <c r="EG582" s="74"/>
      <c r="EH582" s="74"/>
      <c r="EI582" s="74"/>
      <c r="EJ582" s="74"/>
      <c r="EK582" s="74"/>
      <c r="EL582" s="74"/>
      <c r="EM582" s="74"/>
      <c r="EN582" s="74"/>
      <c r="EO582" s="74"/>
      <c r="EP582" s="74"/>
      <c r="EQ582" s="74"/>
      <c r="ER582" s="74"/>
      <c r="ES582" s="74"/>
      <c r="ET582" s="74"/>
      <c r="EU582" s="74"/>
      <c r="EV582" s="74"/>
      <c r="EW582" s="74"/>
      <c r="EX582" s="74"/>
      <c r="EY582" s="74"/>
      <c r="EZ582" s="74"/>
      <c r="FA582" s="74"/>
      <c r="FB582" s="74"/>
      <c r="FC582" s="74"/>
      <c r="FD582" s="74"/>
      <c r="FE582" s="74"/>
      <c r="FF582" s="74"/>
      <c r="FG582" s="74"/>
      <c r="FH582" s="74"/>
      <c r="FI582" s="74"/>
      <c r="FJ582" s="74"/>
      <c r="FK582" s="74"/>
      <c r="FL582" s="74"/>
      <c r="FM582" s="74"/>
      <c r="FN582" s="74"/>
      <c r="FO582" s="74"/>
      <c r="FP582" s="74"/>
      <c r="FQ582" s="74"/>
      <c r="FR582" s="74"/>
      <c r="FS582" s="74"/>
      <c r="FT582" s="74"/>
      <c r="FU582" s="74"/>
      <c r="FV582" s="74"/>
      <c r="FW582" s="74"/>
      <c r="FX582" s="74"/>
      <c r="FY582" s="74"/>
      <c r="FZ582" s="74"/>
      <c r="GA582" s="74"/>
      <c r="GB582" s="74"/>
      <c r="GC582" s="74"/>
      <c r="GD582" s="74"/>
      <c r="GE582" s="74"/>
      <c r="GF582" s="74"/>
      <c r="GG582" s="74"/>
      <c r="GH582" s="74"/>
      <c r="GI582" s="74"/>
      <c r="GJ582" s="74"/>
      <c r="GK582" s="74"/>
      <c r="GL582" s="74"/>
      <c r="GM582" s="74"/>
      <c r="GN582" s="74"/>
      <c r="GO582" s="74"/>
      <c r="GP582" s="74"/>
      <c r="GQ582" s="74"/>
      <c r="GR582" s="74"/>
      <c r="GS582" s="74"/>
      <c r="GT582" s="74"/>
      <c r="GU582" s="74"/>
      <c r="GV582" s="74"/>
      <c r="GW582" s="74"/>
      <c r="GX582" s="74"/>
      <c r="GY582" s="74"/>
      <c r="GZ582" s="74"/>
      <c r="HA582" s="74"/>
      <c r="HB582" s="74"/>
      <c r="HC582" s="74"/>
      <c r="HD582" s="74"/>
      <c r="HE582" s="74"/>
      <c r="HF582" s="74"/>
      <c r="HG582" s="74"/>
      <c r="HH582" s="74"/>
      <c r="HI582" s="74"/>
      <c r="HJ582" s="74"/>
      <c r="HK582" s="74"/>
      <c r="HL582" s="74"/>
      <c r="HM582" s="74"/>
      <c r="HN582" s="74"/>
      <c r="HO582" s="74"/>
      <c r="HP582" s="74"/>
      <c r="HQ582" s="74"/>
      <c r="HR582" s="74"/>
      <c r="HS582" s="74"/>
      <c r="HT582" s="74"/>
      <c r="HU582" s="74"/>
      <c r="HV582" s="74"/>
      <c r="HW582" s="74"/>
      <c r="HX582" s="74"/>
      <c r="HY582" s="74"/>
      <c r="HZ582" s="74"/>
      <c r="IA582" s="74"/>
      <c r="IB582" s="74"/>
      <c r="IC582" s="74"/>
      <c r="ID582" s="74"/>
      <c r="IE582" s="74"/>
      <c r="IF582" s="74"/>
      <c r="IG582" s="74"/>
      <c r="IH582" s="74"/>
      <c r="II582" s="74"/>
      <c r="IJ582" s="74"/>
      <c r="IK582" s="74"/>
      <c r="IL582" s="74"/>
      <c r="IM582" s="74"/>
      <c r="IN582" s="74"/>
      <c r="IO582" s="74"/>
      <c r="IP582" s="74"/>
      <c r="IQ582" s="74"/>
      <c r="IR582" s="74"/>
      <c r="IS582" s="74"/>
      <c r="IT582" s="74"/>
      <c r="IU582" s="74"/>
      <c r="IV582" s="74"/>
      <c r="IW582" s="74"/>
      <c r="IX582" s="74"/>
      <c r="IY582" s="74"/>
      <c r="IZ582" s="74"/>
      <c r="JA582" s="74"/>
      <c r="JB582" s="74"/>
      <c r="JC582" s="74"/>
      <c r="JD582" s="74"/>
      <c r="JE582" s="74"/>
      <c r="JF582" s="74"/>
      <c r="JG582" s="74"/>
      <c r="JH582" s="74"/>
      <c r="JI582" s="74"/>
      <c r="JJ582" s="74"/>
      <c r="JK582" s="74"/>
      <c r="JL582" s="74"/>
      <c r="JM582" s="74"/>
      <c r="JN582" s="74"/>
      <c r="JO582" s="74"/>
      <c r="JP582" s="74"/>
      <c r="JQ582" s="74"/>
      <c r="JR582" s="74"/>
      <c r="JS582" s="74"/>
      <c r="JT582" s="74"/>
      <c r="JU582" s="74"/>
      <c r="JV582" s="74"/>
      <c r="JW582" s="74"/>
      <c r="JX582" s="74"/>
      <c r="JY582" s="74"/>
      <c r="JZ582" s="74"/>
      <c r="KA582" s="74"/>
      <c r="KB582" s="74"/>
      <c r="KC582" s="74"/>
      <c r="KD582" s="74"/>
      <c r="KE582" s="74"/>
      <c r="KF582" s="74"/>
      <c r="KG582" s="74"/>
      <c r="KH582" s="74"/>
      <c r="KI582" s="74"/>
      <c r="KJ582" s="74"/>
      <c r="KK582" s="74"/>
      <c r="KL582" s="74"/>
      <c r="KM582" s="74"/>
      <c r="KN582" s="74"/>
      <c r="KO582" s="74"/>
      <c r="KP582" s="74"/>
      <c r="KQ582" s="74"/>
      <c r="KR582" s="74"/>
      <c r="KS582" s="74"/>
      <c r="KT582" s="74"/>
      <c r="KU582" s="74"/>
      <c r="KV582" s="74"/>
      <c r="KW582" s="74"/>
      <c r="KX582" s="74"/>
      <c r="KY582" s="74"/>
      <c r="KZ582" s="74"/>
      <c r="LA582" s="74"/>
      <c r="LB582" s="74"/>
      <c r="LC582" s="74"/>
      <c r="LD582" s="74"/>
      <c r="LE582" s="74"/>
      <c r="LF582" s="74"/>
      <c r="LG582" s="74"/>
      <c r="LH582" s="74"/>
      <c r="LI582" s="74"/>
      <c r="LJ582" s="74"/>
      <c r="LK582" s="74"/>
      <c r="LL582" s="74"/>
      <c r="LM582" s="74"/>
      <c r="LN582" s="74"/>
      <c r="LO582" s="74"/>
      <c r="LP582" s="74"/>
      <c r="LQ582" s="74"/>
      <c r="LR582" s="74"/>
      <c r="LS582" s="74"/>
      <c r="LT582" s="74"/>
      <c r="LU582" s="74"/>
      <c r="LV582" s="74"/>
      <c r="LW582" s="74"/>
      <c r="LX582" s="74"/>
      <c r="LY582" s="74"/>
      <c r="LZ582" s="74"/>
      <c r="MA582" s="74"/>
      <c r="MB582" s="74"/>
      <c r="MC582" s="74"/>
      <c r="MD582" s="74"/>
      <c r="ME582" s="74"/>
      <c r="MF582" s="74"/>
      <c r="MG582" s="74"/>
      <c r="MH582" s="74"/>
      <c r="MI582" s="74"/>
      <c r="MJ582" s="74"/>
      <c r="MK582" s="74"/>
      <c r="ML582" s="74"/>
      <c r="MM582" s="74"/>
      <c r="MN582" s="74"/>
      <c r="MO582" s="74"/>
      <c r="MP582" s="74"/>
      <c r="MQ582" s="74"/>
      <c r="MR582" s="74"/>
      <c r="MS582" s="74"/>
      <c r="MT582" s="74"/>
      <c r="MU582" s="74"/>
      <c r="MV582" s="74"/>
      <c r="MW582" s="74"/>
      <c r="MX582" s="74"/>
      <c r="MY582" s="74"/>
      <c r="MZ582" s="74"/>
      <c r="NA582" s="74"/>
      <c r="NB582" s="74"/>
      <c r="NC582" s="74"/>
      <c r="ND582" s="74"/>
      <c r="NE582" s="74"/>
      <c r="NF582" s="74"/>
      <c r="NG582" s="74"/>
      <c r="NH582" s="74"/>
      <c r="NI582" s="74"/>
      <c r="NJ582" s="74"/>
      <c r="NK582" s="74"/>
      <c r="NL582" s="74"/>
      <c r="NM582" s="74"/>
      <c r="NN582" s="74"/>
      <c r="NO582" s="74"/>
      <c r="NP582" s="74"/>
      <c r="NQ582" s="74"/>
      <c r="NR582" s="74"/>
      <c r="NS582" s="74"/>
      <c r="NT582" s="74"/>
      <c r="NU582" s="74"/>
      <c r="NV582" s="74"/>
      <c r="NW582" s="74"/>
      <c r="NX582" s="74"/>
      <c r="NY582" s="74"/>
      <c r="NZ582" s="74"/>
      <c r="OA582" s="74"/>
      <c r="OB582" s="74"/>
      <c r="OC582" s="74"/>
      <c r="OD582" s="74"/>
      <c r="OE582" s="74"/>
      <c r="OF582" s="74"/>
      <c r="OG582" s="74"/>
      <c r="OH582" s="74"/>
      <c r="OI582" s="74"/>
      <c r="OJ582" s="74"/>
      <c r="OK582" s="74"/>
      <c r="OL582" s="74"/>
      <c r="OM582" s="74"/>
      <c r="ON582" s="74"/>
      <c r="OO582" s="74"/>
      <c r="OP582" s="74"/>
      <c r="OQ582" s="74"/>
      <c r="OR582" s="74"/>
      <c r="OS582" s="74"/>
      <c r="OT582" s="74"/>
      <c r="OU582" s="74"/>
      <c r="OV582" s="74"/>
      <c r="OW582" s="74"/>
      <c r="OX582" s="74"/>
      <c r="OY582" s="74"/>
      <c r="OZ582" s="74"/>
      <c r="PA582" s="74"/>
      <c r="PB582" s="74"/>
      <c r="PC582" s="74"/>
      <c r="PD582" s="74"/>
      <c r="PE582" s="74"/>
      <c r="PF582" s="74"/>
      <c r="PG582" s="74"/>
      <c r="PH582" s="74"/>
      <c r="PI582" s="74"/>
      <c r="PJ582" s="74"/>
      <c r="PK582" s="74"/>
      <c r="PL582" s="74"/>
      <c r="PM582" s="74"/>
      <c r="PN582" s="74"/>
      <c r="PO582" s="74"/>
      <c r="PP582" s="74"/>
      <c r="PQ582" s="74"/>
      <c r="PR582" s="74"/>
      <c r="PS582" s="74"/>
      <c r="PT582" s="74"/>
      <c r="PU582" s="74"/>
      <c r="PV582" s="74"/>
      <c r="PW582" s="74"/>
      <c r="PX582" s="74"/>
      <c r="PY582" s="74"/>
      <c r="PZ582" s="74"/>
      <c r="QA582" s="74"/>
      <c r="QB582" s="74"/>
      <c r="QC582" s="74"/>
      <c r="QD582" s="74"/>
      <c r="QE582" s="74"/>
      <c r="QF582" s="74"/>
      <c r="QG582" s="74"/>
      <c r="QH582" s="74"/>
      <c r="QI582" s="74"/>
      <c r="QJ582" s="74"/>
      <c r="QK582" s="74"/>
      <c r="QL582" s="74"/>
      <c r="QM582" s="74"/>
      <c r="QN582" s="74"/>
      <c r="QO582" s="74"/>
      <c r="QP582" s="74"/>
      <c r="QQ582" s="74"/>
      <c r="QR582" s="74"/>
      <c r="QS582" s="74"/>
      <c r="QT582" s="74"/>
      <c r="QU582" s="74"/>
      <c r="QV582" s="74"/>
      <c r="QW582" s="74"/>
      <c r="QX582" s="74"/>
      <c r="QY582" s="74"/>
      <c r="QZ582" s="74"/>
      <c r="RA582" s="74"/>
      <c r="RB582" s="74"/>
      <c r="RC582" s="74"/>
      <c r="RD582" s="74"/>
      <c r="RE582" s="74"/>
      <c r="RF582" s="74"/>
      <c r="RG582" s="74"/>
      <c r="RH582" s="74"/>
      <c r="RI582" s="74"/>
      <c r="RJ582" s="74"/>
      <c r="RK582" s="74"/>
      <c r="RL582" s="74"/>
      <c r="RM582" s="74"/>
      <c r="RN582" s="74"/>
      <c r="RO582" s="74"/>
      <c r="RP582" s="74"/>
      <c r="RQ582" s="74"/>
      <c r="RR582" s="74"/>
      <c r="RS582" s="74"/>
      <c r="RT582" s="74"/>
      <c r="RU582" s="74"/>
      <c r="RV582" s="74"/>
      <c r="RW582" s="74"/>
      <c r="RX582" s="74"/>
      <c r="RY582" s="74"/>
      <c r="RZ582" s="74"/>
      <c r="SA582" s="74"/>
      <c r="SB582" s="74"/>
      <c r="SC582" s="74"/>
      <c r="SD582" s="74"/>
      <c r="SE582" s="74"/>
      <c r="SF582" s="74"/>
      <c r="SG582" s="74"/>
      <c r="SH582" s="74"/>
      <c r="SI582" s="74"/>
      <c r="SJ582" s="74"/>
      <c r="SK582" s="74"/>
      <c r="SL582" s="74"/>
      <c r="SM582" s="74"/>
      <c r="SN582" s="74"/>
      <c r="SO582" s="74"/>
      <c r="SP582" s="74"/>
      <c r="SQ582" s="74"/>
      <c r="SR582" s="74"/>
      <c r="SS582" s="74"/>
      <c r="ST582" s="74"/>
      <c r="SU582" s="74"/>
      <c r="SV582" s="74"/>
      <c r="SW582" s="74"/>
      <c r="SX582" s="74"/>
      <c r="SY582" s="74"/>
      <c r="SZ582" s="74"/>
      <c r="TA582" s="74"/>
      <c r="TB582" s="74"/>
      <c r="TC582" s="74"/>
      <c r="TD582" s="74"/>
      <c r="TE582" s="74"/>
      <c r="TF582" s="74"/>
      <c r="TG582" s="74"/>
      <c r="TH582" s="74"/>
      <c r="TI582" s="74"/>
      <c r="TJ582" s="74"/>
      <c r="TK582" s="74"/>
      <c r="TL582" s="74"/>
      <c r="TM582" s="74"/>
      <c r="TN582" s="74"/>
      <c r="TO582" s="74"/>
      <c r="TP582" s="74"/>
      <c r="TQ582" s="74"/>
      <c r="TR582" s="74"/>
      <c r="TS582" s="74"/>
      <c r="TT582" s="74"/>
      <c r="TU582" s="74"/>
      <c r="TV582" s="74"/>
      <c r="TW582" s="74"/>
      <c r="TX582" s="74"/>
      <c r="TY582" s="74"/>
      <c r="TZ582" s="74"/>
      <c r="UA582" s="74"/>
      <c r="UB582" s="74"/>
      <c r="UC582" s="74"/>
      <c r="UD582" s="74"/>
      <c r="UE582" s="74"/>
      <c r="UF582" s="74"/>
      <c r="UG582" s="74"/>
      <c r="UH582" s="74"/>
      <c r="UI582" s="74"/>
      <c r="UJ582" s="74"/>
      <c r="UK582" s="74"/>
      <c r="UL582" s="74"/>
      <c r="UM582" s="74"/>
      <c r="UN582" s="74"/>
      <c r="UO582" s="74"/>
      <c r="UP582" s="74"/>
      <c r="UQ582" s="74"/>
      <c r="UR582" s="74"/>
      <c r="US582" s="74"/>
      <c r="UT582" s="74"/>
      <c r="UU582" s="74"/>
      <c r="UV582" s="74"/>
      <c r="UW582" s="74"/>
      <c r="UX582" s="74"/>
      <c r="UY582" s="74"/>
      <c r="UZ582" s="74"/>
      <c r="VA582" s="74"/>
      <c r="VB582" s="74"/>
      <c r="VC582" s="74"/>
      <c r="VD582" s="74"/>
      <c r="VE582" s="74"/>
      <c r="VF582" s="74"/>
      <c r="VG582" s="74"/>
      <c r="VH582" s="74"/>
      <c r="VI582" s="74"/>
      <c r="VJ582" s="74"/>
      <c r="VK582" s="74"/>
      <c r="VL582" s="74"/>
      <c r="VM582" s="74"/>
      <c r="VN582" s="74"/>
      <c r="VO582" s="74"/>
      <c r="VP582" s="74"/>
      <c r="VQ582" s="74"/>
      <c r="VR582" s="74"/>
      <c r="VS582" s="74"/>
      <c r="VT582" s="74"/>
      <c r="VU582" s="74"/>
      <c r="VV582" s="74"/>
      <c r="VW582" s="74"/>
      <c r="VX582" s="74"/>
      <c r="VY582" s="74"/>
      <c r="VZ582" s="74"/>
      <c r="WA582" s="74"/>
      <c r="WB582" s="74"/>
      <c r="WC582" s="74"/>
      <c r="WD582" s="74"/>
      <c r="WE582" s="74"/>
      <c r="WF582" s="74"/>
      <c r="WG582" s="74"/>
      <c r="WH582" s="74"/>
      <c r="WI582" s="74"/>
      <c r="WJ582" s="74"/>
      <c r="WK582" s="74"/>
      <c r="WL582" s="74"/>
      <c r="WM582" s="74"/>
      <c r="WN582" s="74"/>
      <c r="WO582" s="74"/>
      <c r="WP582" s="74"/>
      <c r="WQ582" s="74"/>
      <c r="WR582" s="74"/>
      <c r="WS582" s="74"/>
      <c r="WT582" s="74"/>
      <c r="WU582" s="74"/>
      <c r="WV582" s="74"/>
      <c r="WW582" s="74"/>
      <c r="WX582" s="74"/>
      <c r="WY582" s="74"/>
      <c r="WZ582" s="74"/>
      <c r="XA582" s="74"/>
      <c r="XB582" s="74"/>
      <c r="XC582" s="74"/>
      <c r="XD582" s="74"/>
      <c r="XE582" s="74"/>
      <c r="XF582" s="74"/>
      <c r="XG582" s="74"/>
      <c r="XH582" s="74"/>
      <c r="XI582" s="74"/>
      <c r="XJ582" s="74"/>
      <c r="XK582" s="74"/>
      <c r="XL582" s="74"/>
      <c r="XM582" s="74"/>
      <c r="XN582" s="74"/>
      <c r="XO582" s="74"/>
      <c r="XP582" s="74"/>
      <c r="XQ582" s="74"/>
      <c r="XR582" s="74"/>
      <c r="XS582" s="74"/>
      <c r="XT582" s="74"/>
      <c r="XU582" s="74"/>
      <c r="XV582" s="74"/>
      <c r="XW582" s="74"/>
      <c r="XX582" s="74"/>
      <c r="XY582" s="74"/>
      <c r="XZ582" s="74"/>
      <c r="YA582" s="74"/>
      <c r="YB582" s="74"/>
      <c r="YC582" s="74"/>
      <c r="YD582" s="74"/>
      <c r="YE582" s="74"/>
      <c r="YF582" s="74"/>
      <c r="YG582" s="74"/>
      <c r="YH582" s="74"/>
      <c r="YI582" s="74"/>
      <c r="YJ582" s="74"/>
      <c r="YK582" s="74"/>
      <c r="YL582" s="74"/>
      <c r="YM582" s="74"/>
      <c r="YN582" s="74"/>
      <c r="YO582" s="74"/>
      <c r="YP582" s="74"/>
      <c r="YQ582" s="74"/>
      <c r="YR582" s="74"/>
      <c r="YS582" s="74"/>
      <c r="YT582" s="74"/>
      <c r="YU582" s="74"/>
      <c r="YV582" s="74"/>
      <c r="YW582" s="74"/>
      <c r="YX582" s="74"/>
      <c r="YY582" s="74"/>
      <c r="YZ582" s="74"/>
      <c r="ZA582" s="74"/>
      <c r="ZB582" s="74"/>
      <c r="ZC582" s="74"/>
      <c r="ZD582" s="74"/>
      <c r="ZE582" s="74"/>
      <c r="ZF582" s="74"/>
      <c r="ZG582" s="74"/>
      <c r="ZH582" s="74"/>
      <c r="ZI582" s="74"/>
      <c r="ZJ582" s="74"/>
      <c r="ZK582" s="74"/>
      <c r="ZL582" s="74"/>
      <c r="ZM582" s="74"/>
      <c r="ZN582" s="74"/>
      <c r="ZO582" s="74"/>
      <c r="ZP582" s="74"/>
      <c r="ZQ582" s="74"/>
      <c r="ZR582" s="74"/>
      <c r="ZS582" s="74"/>
      <c r="ZT582" s="74"/>
      <c r="ZU582" s="74"/>
      <c r="ZV582" s="74"/>
      <c r="ZW582" s="74"/>
      <c r="ZX582" s="74"/>
      <c r="ZY582" s="74"/>
      <c r="ZZ582" s="74"/>
      <c r="AAA582" s="74"/>
      <c r="AAB582" s="74"/>
      <c r="AAC582" s="74"/>
      <c r="AAD582" s="74"/>
      <c r="AAE582" s="74"/>
      <c r="AAF582" s="74"/>
      <c r="AAG582" s="74"/>
      <c r="AAH582" s="74"/>
      <c r="AAI582" s="74"/>
      <c r="AAJ582" s="74"/>
      <c r="AAK582" s="74"/>
      <c r="AAL582" s="74"/>
      <c r="AAM582" s="74"/>
      <c r="AAN582" s="74"/>
      <c r="AAO582" s="74"/>
      <c r="AAP582" s="74"/>
      <c r="AAQ582" s="74"/>
      <c r="AAR582" s="74"/>
      <c r="AAS582" s="74"/>
      <c r="AAT582" s="74"/>
      <c r="AAU582" s="74"/>
      <c r="AAV582" s="74"/>
      <c r="AAW582" s="74"/>
      <c r="AAX582" s="74"/>
      <c r="AAY582" s="74"/>
      <c r="AAZ582" s="74"/>
      <c r="ABA582" s="74"/>
      <c r="ABB582" s="74"/>
      <c r="ABC582" s="74"/>
      <c r="ABD582" s="74"/>
      <c r="ABE582" s="74"/>
      <c r="ABF582" s="74"/>
      <c r="ABG582" s="74"/>
      <c r="ABH582" s="74"/>
      <c r="ABI582" s="74"/>
      <c r="ABJ582" s="74"/>
      <c r="ABK582" s="74"/>
      <c r="ABL582" s="74"/>
      <c r="ABM582" s="74"/>
      <c r="ABN582" s="74"/>
      <c r="ABO582" s="74"/>
      <c r="ABP582" s="74"/>
      <c r="ABQ582" s="74"/>
      <c r="ABR582" s="74"/>
      <c r="ABS582" s="74"/>
      <c r="ABT582" s="74"/>
      <c r="ABU582" s="74"/>
      <c r="ABV582" s="74"/>
      <c r="ABW582" s="74"/>
      <c r="ABX582" s="74"/>
      <c r="ABY582" s="74"/>
      <c r="ABZ582" s="74"/>
      <c r="ACA582" s="74"/>
      <c r="ACB582" s="74"/>
      <c r="ACC582" s="74"/>
      <c r="ACD582" s="74"/>
      <c r="ACE582" s="74"/>
      <c r="ACF582" s="74"/>
      <c r="ACG582" s="74"/>
      <c r="ACH582" s="74"/>
      <c r="ACI582" s="74"/>
      <c r="ACJ582" s="74"/>
      <c r="ACK582" s="74"/>
      <c r="ACL582" s="74"/>
      <c r="ACM582" s="74"/>
      <c r="ACN582" s="74"/>
      <c r="ACO582" s="74"/>
      <c r="ACP582" s="74"/>
      <c r="ACQ582" s="74"/>
      <c r="ACR582" s="74"/>
      <c r="ACS582" s="74"/>
      <c r="ACT582" s="74"/>
      <c r="ACU582" s="74"/>
      <c r="ACV582" s="74"/>
      <c r="ACW582" s="74"/>
      <c r="ACX582" s="74"/>
      <c r="ACY582" s="74"/>
      <c r="ACZ582" s="74"/>
      <c r="ADA582" s="74"/>
      <c r="ADB582" s="74"/>
      <c r="ADC582" s="74"/>
      <c r="ADD582" s="74"/>
      <c r="ADE582" s="74"/>
      <c r="ADF582" s="74"/>
      <c r="ADG582" s="74"/>
      <c r="ADH582" s="74"/>
      <c r="ADI582" s="74"/>
      <c r="ADJ582" s="74"/>
      <c r="ADK582" s="74"/>
      <c r="ADL582" s="74"/>
      <c r="ADM582" s="74"/>
      <c r="ADN582" s="74"/>
      <c r="ADO582" s="74"/>
      <c r="ADP582" s="74"/>
      <c r="ADQ582" s="74"/>
      <c r="ADR582" s="74"/>
      <c r="ADS582" s="74"/>
      <c r="ADT582" s="74"/>
      <c r="ADU582" s="74"/>
      <c r="ADV582" s="74"/>
      <c r="ADW582" s="74"/>
      <c r="ADX582" s="74"/>
      <c r="ADY582" s="74"/>
      <c r="ADZ582" s="74"/>
      <c r="AEA582" s="74"/>
      <c r="AEB582" s="74"/>
      <c r="AEC582" s="74"/>
      <c r="AED582" s="74"/>
      <c r="AEE582" s="74"/>
      <c r="AEF582" s="74"/>
      <c r="AEG582" s="74"/>
      <c r="AEH582" s="74"/>
      <c r="AEI582" s="74"/>
      <c r="AEJ582" s="74"/>
      <c r="AEK582" s="74"/>
      <c r="AEL582" s="74"/>
      <c r="AEM582" s="74"/>
      <c r="AEN582" s="74"/>
      <c r="AEO582" s="74"/>
      <c r="AEP582" s="74"/>
      <c r="AEQ582" s="74"/>
      <c r="AER582" s="74"/>
      <c r="AES582" s="74"/>
      <c r="AET582" s="74"/>
      <c r="AEU582" s="74"/>
      <c r="AEV582" s="74"/>
      <c r="AEW582" s="74"/>
      <c r="AEX582" s="74"/>
      <c r="AEY582" s="74"/>
      <c r="AEZ582" s="74"/>
      <c r="AFA582" s="74"/>
      <c r="AFB582" s="74"/>
      <c r="AFC582" s="74"/>
      <c r="AFD582" s="74"/>
      <c r="AFE582" s="74"/>
      <c r="AFF582" s="74"/>
      <c r="AFG582" s="74"/>
      <c r="AFH582" s="74"/>
      <c r="AFI582" s="74"/>
      <c r="AFJ582" s="74"/>
      <c r="AFK582" s="74"/>
      <c r="AFL582" s="74"/>
      <c r="AFM582" s="74"/>
      <c r="AFN582" s="74"/>
      <c r="AFO582" s="74"/>
      <c r="AFP582" s="74"/>
      <c r="AFQ582" s="74"/>
      <c r="AFR582" s="74"/>
      <c r="AFS582" s="74"/>
      <c r="AFT582" s="74"/>
      <c r="AFU582" s="74"/>
      <c r="AFV582" s="74"/>
      <c r="AFW582" s="74"/>
      <c r="AFX582" s="74"/>
      <c r="AFY582" s="74"/>
      <c r="AFZ582" s="74"/>
      <c r="AGA582" s="74"/>
      <c r="AGB582" s="74"/>
      <c r="AGC582" s="74"/>
      <c r="AGD582" s="74"/>
      <c r="AGE582" s="74"/>
      <c r="AGF582" s="74"/>
      <c r="AGG582" s="74"/>
      <c r="AGH582" s="74"/>
      <c r="AGI582" s="74"/>
      <c r="AGJ582" s="74"/>
      <c r="AGK582" s="74"/>
      <c r="AGL582" s="74"/>
      <c r="AGM582" s="74"/>
      <c r="AGN582" s="74"/>
      <c r="AGO582" s="74"/>
      <c r="AGP582" s="74"/>
      <c r="AGQ582" s="74"/>
      <c r="AGR582" s="74"/>
      <c r="AGS582" s="74"/>
      <c r="AGT582" s="74"/>
      <c r="AGU582" s="74"/>
      <c r="AGV582" s="74"/>
      <c r="AGW582" s="74"/>
      <c r="AGX582" s="74"/>
      <c r="AGY582" s="74"/>
      <c r="AGZ582" s="74"/>
      <c r="AHA582" s="74"/>
      <c r="AHB582" s="74"/>
      <c r="AHC582" s="74"/>
      <c r="AHD582" s="74"/>
      <c r="AHE582" s="74"/>
      <c r="AHF582" s="74"/>
      <c r="AHG582" s="74"/>
      <c r="AHH582" s="74"/>
      <c r="AHI582" s="74"/>
      <c r="AHJ582" s="74"/>
      <c r="AHK582" s="74"/>
      <c r="AHL582" s="74"/>
      <c r="AHM582" s="74"/>
      <c r="AHN582" s="74"/>
      <c r="AHO582" s="74"/>
      <c r="AHP582" s="74"/>
      <c r="AHQ582" s="74"/>
      <c r="AHR582" s="74"/>
      <c r="AHS582" s="74"/>
      <c r="AHT582" s="74"/>
      <c r="AHU582" s="74"/>
      <c r="AHV582" s="74"/>
      <c r="AHW582" s="74"/>
      <c r="AHX582" s="74"/>
      <c r="AHY582" s="74"/>
      <c r="AHZ582" s="74"/>
      <c r="AIA582" s="74"/>
      <c r="AIB582" s="74"/>
      <c r="AIC582" s="74"/>
      <c r="AID582" s="74"/>
      <c r="AIE582" s="74"/>
      <c r="AIF582" s="74"/>
      <c r="AIG582" s="74"/>
      <c r="AIH582" s="74"/>
      <c r="AII582" s="74"/>
      <c r="AIJ582" s="74"/>
      <c r="AIK582" s="74"/>
      <c r="AIL582" s="74"/>
      <c r="AIM582" s="74"/>
      <c r="AIN582" s="74"/>
      <c r="AIO582" s="74"/>
      <c r="AIP582" s="74"/>
      <c r="AIQ582" s="74"/>
      <c r="AIR582" s="74"/>
      <c r="AIS582" s="74"/>
      <c r="AIT582" s="74"/>
      <c r="AIU582" s="74"/>
      <c r="AIV582" s="74"/>
      <c r="AIW582" s="74"/>
      <c r="AIX582" s="74"/>
      <c r="AIY582" s="74"/>
      <c r="AIZ582" s="74"/>
      <c r="AJA582" s="74"/>
      <c r="AJB582" s="74"/>
      <c r="AJC582" s="74"/>
      <c r="AJD582" s="74"/>
      <c r="AJE582" s="74"/>
      <c r="AJF582" s="74"/>
      <c r="AJG582" s="74"/>
      <c r="AJH582" s="74"/>
      <c r="AJI582" s="74"/>
      <c r="AJJ582" s="74"/>
      <c r="AJK582" s="74"/>
      <c r="AJL582" s="74"/>
      <c r="AJM582" s="74"/>
      <c r="AJN582" s="74"/>
      <c r="AJO582" s="74"/>
      <c r="AJP582" s="74"/>
      <c r="AJQ582" s="74"/>
      <c r="AJR582" s="74"/>
      <c r="AJS582" s="74"/>
      <c r="AJT582" s="74"/>
      <c r="AJU582" s="74"/>
      <c r="AJV582" s="74"/>
      <c r="AJW582" s="74"/>
      <c r="AJX582" s="74"/>
      <c r="AJY582" s="74"/>
      <c r="AJZ582" s="74"/>
      <c r="AKA582" s="74"/>
      <c r="AKB582" s="74"/>
      <c r="AKC582" s="74"/>
      <c r="AKD582" s="74"/>
      <c r="AKE582" s="74"/>
      <c r="AKF582" s="74"/>
      <c r="AKG582" s="74"/>
      <c r="AKH582" s="74"/>
      <c r="AKI582" s="74"/>
      <c r="AKJ582" s="74"/>
      <c r="AKK582" s="74"/>
      <c r="AKL582" s="74"/>
      <c r="AKM582" s="74"/>
      <c r="AKN582" s="74"/>
      <c r="AKO582" s="74"/>
      <c r="AKP582" s="74"/>
      <c r="AKQ582" s="74"/>
      <c r="AKR582" s="74"/>
      <c r="AKS582" s="74"/>
      <c r="AKT582" s="74"/>
      <c r="AKU582" s="74"/>
      <c r="AKV582" s="74"/>
      <c r="AKW582" s="74"/>
      <c r="AKX582" s="74"/>
      <c r="AKY582" s="74"/>
      <c r="AKZ582" s="74"/>
      <c r="ALA582" s="74"/>
      <c r="ALB582" s="74"/>
      <c r="ALC582" s="74"/>
      <c r="ALD582" s="74"/>
      <c r="ALE582" s="74"/>
      <c r="ALF582" s="74"/>
      <c r="ALG582" s="74"/>
      <c r="ALH582" s="74"/>
      <c r="ALI582" s="74"/>
      <c r="ALJ582" s="74"/>
      <c r="ALK582" s="74"/>
      <c r="ALL582" s="74"/>
      <c r="ALM582" s="74"/>
      <c r="ALN582" s="74"/>
      <c r="ALO582" s="74"/>
      <c r="ALP582" s="74"/>
      <c r="ALQ582" s="74"/>
      <c r="ALR582" s="74"/>
      <c r="ALS582" s="74"/>
      <c r="ALT582" s="74"/>
      <c r="ALU582" s="74"/>
      <c r="ALV582" s="74"/>
      <c r="ALW582" s="74"/>
      <c r="ALX582" s="74"/>
      <c r="ALY582" s="74"/>
      <c r="ALZ582" s="74"/>
      <c r="AMA582" s="74"/>
      <c r="AMB582" s="74"/>
      <c r="AMC582" s="74"/>
      <c r="AMD582" s="74"/>
      <c r="AME582" s="74"/>
      <c r="AMF582" s="74"/>
      <c r="AMG582" s="74"/>
      <c r="AMH582" s="74"/>
      <c r="AMI582" s="74"/>
      <c r="AMJ582" s="74"/>
      <c r="AMK582" s="74"/>
    </row>
    <row r="583" spans="1:1025" customFormat="1" x14ac:dyDescent="0.25">
      <c r="A583" s="40" t="s">
        <v>145</v>
      </c>
      <c r="B583" s="40" t="s">
        <v>25</v>
      </c>
      <c r="C583" s="40" t="s">
        <v>146</v>
      </c>
      <c r="D583" s="40" t="s">
        <v>147</v>
      </c>
      <c r="E583" s="40" t="s">
        <v>147</v>
      </c>
      <c r="F583" s="40" t="s">
        <v>148</v>
      </c>
      <c r="G583" s="48" t="s">
        <v>337</v>
      </c>
      <c r="H583" s="40" t="s">
        <v>149</v>
      </c>
      <c r="I583" s="40" t="s">
        <v>150</v>
      </c>
      <c r="J583" s="40">
        <v>775069275</v>
      </c>
      <c r="K583" s="40" t="s">
        <v>151</v>
      </c>
      <c r="L583" s="40" t="s">
        <v>152</v>
      </c>
      <c r="M583" s="40" t="s">
        <v>153</v>
      </c>
      <c r="N583" s="40"/>
      <c r="O583" s="40" t="s">
        <v>30</v>
      </c>
      <c r="P583" s="47"/>
      <c r="Q583" s="47"/>
      <c r="R583" s="40" t="s">
        <v>32</v>
      </c>
      <c r="S583" s="40" t="s">
        <v>109</v>
      </c>
      <c r="T583" s="44"/>
      <c r="U583" s="45">
        <v>250000</v>
      </c>
      <c r="V583" s="45"/>
      <c r="W583" s="45"/>
      <c r="X583" s="45"/>
      <c r="Y583" s="40"/>
      <c r="Z583" s="6"/>
      <c r="AA583" s="6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  <c r="DR583" s="74"/>
      <c r="DS583" s="74"/>
      <c r="DT583" s="74"/>
      <c r="DU583" s="74"/>
      <c r="DV583" s="74"/>
      <c r="DW583" s="74"/>
      <c r="DX583" s="74"/>
      <c r="DY583" s="74"/>
      <c r="DZ583" s="74"/>
      <c r="EA583" s="74"/>
      <c r="EB583" s="74"/>
      <c r="EC583" s="74"/>
      <c r="ED583" s="74"/>
      <c r="EE583" s="74"/>
      <c r="EF583" s="74"/>
      <c r="EG583" s="74"/>
      <c r="EH583" s="74"/>
      <c r="EI583" s="74"/>
      <c r="EJ583" s="74"/>
      <c r="EK583" s="74"/>
      <c r="EL583" s="74"/>
      <c r="EM583" s="74"/>
      <c r="EN583" s="74"/>
      <c r="EO583" s="74"/>
      <c r="EP583" s="74"/>
      <c r="EQ583" s="74"/>
      <c r="ER583" s="74"/>
      <c r="ES583" s="74"/>
      <c r="ET583" s="74"/>
      <c r="EU583" s="74"/>
      <c r="EV583" s="74"/>
      <c r="EW583" s="74"/>
      <c r="EX583" s="74"/>
      <c r="EY583" s="74"/>
      <c r="EZ583" s="74"/>
      <c r="FA583" s="74"/>
      <c r="FB583" s="74"/>
      <c r="FC583" s="74"/>
      <c r="FD583" s="74"/>
      <c r="FE583" s="74"/>
      <c r="FF583" s="74"/>
      <c r="FG583" s="74"/>
      <c r="FH583" s="74"/>
      <c r="FI583" s="74"/>
      <c r="FJ583" s="74"/>
      <c r="FK583" s="74"/>
      <c r="FL583" s="74"/>
      <c r="FM583" s="74"/>
      <c r="FN583" s="74"/>
      <c r="FO583" s="74"/>
      <c r="FP583" s="74"/>
      <c r="FQ583" s="74"/>
      <c r="FR583" s="74"/>
      <c r="FS583" s="74"/>
      <c r="FT583" s="74"/>
      <c r="FU583" s="74"/>
      <c r="FV583" s="74"/>
      <c r="FW583" s="74"/>
      <c r="FX583" s="74"/>
      <c r="FY583" s="74"/>
      <c r="FZ583" s="74"/>
      <c r="GA583" s="74"/>
      <c r="GB583" s="74"/>
      <c r="GC583" s="74"/>
      <c r="GD583" s="74"/>
      <c r="GE583" s="74"/>
      <c r="GF583" s="74"/>
      <c r="GG583" s="74"/>
      <c r="GH583" s="74"/>
      <c r="GI583" s="74"/>
      <c r="GJ583" s="74"/>
      <c r="GK583" s="74"/>
      <c r="GL583" s="74"/>
      <c r="GM583" s="74"/>
      <c r="GN583" s="74"/>
      <c r="GO583" s="74"/>
      <c r="GP583" s="74"/>
      <c r="GQ583" s="74"/>
      <c r="GR583" s="74"/>
      <c r="GS583" s="74"/>
      <c r="GT583" s="74"/>
      <c r="GU583" s="74"/>
      <c r="GV583" s="74"/>
      <c r="GW583" s="74"/>
      <c r="GX583" s="74"/>
      <c r="GY583" s="74"/>
      <c r="GZ583" s="74"/>
      <c r="HA583" s="74"/>
      <c r="HB583" s="74"/>
      <c r="HC583" s="74"/>
      <c r="HD583" s="74"/>
      <c r="HE583" s="74"/>
      <c r="HF583" s="74"/>
      <c r="HG583" s="74"/>
      <c r="HH583" s="74"/>
      <c r="HI583" s="74"/>
      <c r="HJ583" s="74"/>
      <c r="HK583" s="74"/>
      <c r="HL583" s="74"/>
      <c r="HM583" s="74"/>
      <c r="HN583" s="74"/>
      <c r="HO583" s="74"/>
      <c r="HP583" s="74"/>
      <c r="HQ583" s="74"/>
      <c r="HR583" s="74"/>
      <c r="HS583" s="74"/>
      <c r="HT583" s="74"/>
      <c r="HU583" s="74"/>
      <c r="HV583" s="74"/>
      <c r="HW583" s="74"/>
      <c r="HX583" s="74"/>
      <c r="HY583" s="74"/>
      <c r="HZ583" s="74"/>
      <c r="IA583" s="74"/>
      <c r="IB583" s="74"/>
      <c r="IC583" s="74"/>
      <c r="ID583" s="74"/>
      <c r="IE583" s="74"/>
      <c r="IF583" s="74"/>
      <c r="IG583" s="74"/>
      <c r="IH583" s="74"/>
      <c r="II583" s="74"/>
      <c r="IJ583" s="74"/>
      <c r="IK583" s="74"/>
      <c r="IL583" s="74"/>
      <c r="IM583" s="74"/>
      <c r="IN583" s="74"/>
      <c r="IO583" s="74"/>
      <c r="IP583" s="74"/>
      <c r="IQ583" s="74"/>
      <c r="IR583" s="74"/>
      <c r="IS583" s="74"/>
      <c r="IT583" s="74"/>
      <c r="IU583" s="74"/>
      <c r="IV583" s="74"/>
      <c r="IW583" s="74"/>
      <c r="IX583" s="74"/>
      <c r="IY583" s="74"/>
      <c r="IZ583" s="74"/>
      <c r="JA583" s="74"/>
      <c r="JB583" s="74"/>
      <c r="JC583" s="74"/>
      <c r="JD583" s="74"/>
      <c r="JE583" s="74"/>
      <c r="JF583" s="74"/>
      <c r="JG583" s="74"/>
      <c r="JH583" s="74"/>
      <c r="JI583" s="74"/>
      <c r="JJ583" s="74"/>
      <c r="JK583" s="74"/>
      <c r="JL583" s="74"/>
      <c r="JM583" s="74"/>
      <c r="JN583" s="74"/>
      <c r="JO583" s="74"/>
      <c r="JP583" s="74"/>
      <c r="JQ583" s="74"/>
      <c r="JR583" s="74"/>
      <c r="JS583" s="74"/>
      <c r="JT583" s="74"/>
      <c r="JU583" s="74"/>
      <c r="JV583" s="74"/>
      <c r="JW583" s="74"/>
      <c r="JX583" s="74"/>
      <c r="JY583" s="74"/>
      <c r="JZ583" s="74"/>
      <c r="KA583" s="74"/>
      <c r="KB583" s="74"/>
      <c r="KC583" s="74"/>
      <c r="KD583" s="74"/>
      <c r="KE583" s="74"/>
      <c r="KF583" s="74"/>
      <c r="KG583" s="74"/>
      <c r="KH583" s="74"/>
      <c r="KI583" s="74"/>
      <c r="KJ583" s="74"/>
      <c r="KK583" s="74"/>
      <c r="KL583" s="74"/>
      <c r="KM583" s="74"/>
      <c r="KN583" s="74"/>
      <c r="KO583" s="74"/>
      <c r="KP583" s="74"/>
      <c r="KQ583" s="74"/>
      <c r="KR583" s="74"/>
      <c r="KS583" s="74"/>
      <c r="KT583" s="74"/>
      <c r="KU583" s="74"/>
      <c r="KV583" s="74"/>
      <c r="KW583" s="74"/>
      <c r="KX583" s="74"/>
      <c r="KY583" s="74"/>
      <c r="KZ583" s="74"/>
      <c r="LA583" s="74"/>
      <c r="LB583" s="74"/>
      <c r="LC583" s="74"/>
      <c r="LD583" s="74"/>
      <c r="LE583" s="74"/>
      <c r="LF583" s="74"/>
      <c r="LG583" s="74"/>
      <c r="LH583" s="74"/>
      <c r="LI583" s="74"/>
      <c r="LJ583" s="74"/>
      <c r="LK583" s="74"/>
      <c r="LL583" s="74"/>
      <c r="LM583" s="74"/>
      <c r="LN583" s="74"/>
      <c r="LO583" s="74"/>
      <c r="LP583" s="74"/>
      <c r="LQ583" s="74"/>
      <c r="LR583" s="74"/>
      <c r="LS583" s="74"/>
      <c r="LT583" s="74"/>
      <c r="LU583" s="74"/>
      <c r="LV583" s="74"/>
      <c r="LW583" s="74"/>
      <c r="LX583" s="74"/>
      <c r="LY583" s="74"/>
      <c r="LZ583" s="74"/>
      <c r="MA583" s="74"/>
      <c r="MB583" s="74"/>
      <c r="MC583" s="74"/>
      <c r="MD583" s="74"/>
      <c r="ME583" s="74"/>
      <c r="MF583" s="74"/>
      <c r="MG583" s="74"/>
      <c r="MH583" s="74"/>
      <c r="MI583" s="74"/>
      <c r="MJ583" s="74"/>
      <c r="MK583" s="74"/>
      <c r="ML583" s="74"/>
      <c r="MM583" s="74"/>
      <c r="MN583" s="74"/>
      <c r="MO583" s="74"/>
      <c r="MP583" s="74"/>
      <c r="MQ583" s="74"/>
      <c r="MR583" s="74"/>
      <c r="MS583" s="74"/>
      <c r="MT583" s="74"/>
      <c r="MU583" s="74"/>
      <c r="MV583" s="74"/>
      <c r="MW583" s="74"/>
      <c r="MX583" s="74"/>
      <c r="MY583" s="74"/>
      <c r="MZ583" s="74"/>
      <c r="NA583" s="74"/>
      <c r="NB583" s="74"/>
      <c r="NC583" s="74"/>
      <c r="ND583" s="74"/>
      <c r="NE583" s="74"/>
      <c r="NF583" s="74"/>
      <c r="NG583" s="74"/>
      <c r="NH583" s="74"/>
      <c r="NI583" s="74"/>
      <c r="NJ583" s="74"/>
      <c r="NK583" s="74"/>
      <c r="NL583" s="74"/>
      <c r="NM583" s="74"/>
      <c r="NN583" s="74"/>
      <c r="NO583" s="74"/>
      <c r="NP583" s="74"/>
      <c r="NQ583" s="74"/>
      <c r="NR583" s="74"/>
      <c r="NS583" s="74"/>
      <c r="NT583" s="74"/>
      <c r="NU583" s="74"/>
      <c r="NV583" s="74"/>
      <c r="NW583" s="74"/>
      <c r="NX583" s="74"/>
      <c r="NY583" s="74"/>
      <c r="NZ583" s="74"/>
      <c r="OA583" s="74"/>
      <c r="OB583" s="74"/>
      <c r="OC583" s="74"/>
      <c r="OD583" s="74"/>
      <c r="OE583" s="74"/>
      <c r="OF583" s="74"/>
      <c r="OG583" s="74"/>
      <c r="OH583" s="74"/>
      <c r="OI583" s="74"/>
      <c r="OJ583" s="74"/>
      <c r="OK583" s="74"/>
      <c r="OL583" s="74"/>
      <c r="OM583" s="74"/>
      <c r="ON583" s="74"/>
      <c r="OO583" s="74"/>
      <c r="OP583" s="74"/>
      <c r="OQ583" s="74"/>
      <c r="OR583" s="74"/>
      <c r="OS583" s="74"/>
      <c r="OT583" s="74"/>
      <c r="OU583" s="74"/>
      <c r="OV583" s="74"/>
      <c r="OW583" s="74"/>
      <c r="OX583" s="74"/>
      <c r="OY583" s="74"/>
      <c r="OZ583" s="74"/>
      <c r="PA583" s="74"/>
      <c r="PB583" s="74"/>
      <c r="PC583" s="74"/>
      <c r="PD583" s="74"/>
      <c r="PE583" s="74"/>
      <c r="PF583" s="74"/>
      <c r="PG583" s="74"/>
      <c r="PH583" s="74"/>
      <c r="PI583" s="74"/>
      <c r="PJ583" s="74"/>
      <c r="PK583" s="74"/>
      <c r="PL583" s="74"/>
      <c r="PM583" s="74"/>
      <c r="PN583" s="74"/>
      <c r="PO583" s="74"/>
      <c r="PP583" s="74"/>
      <c r="PQ583" s="74"/>
      <c r="PR583" s="74"/>
      <c r="PS583" s="74"/>
      <c r="PT583" s="74"/>
      <c r="PU583" s="74"/>
      <c r="PV583" s="74"/>
      <c r="PW583" s="74"/>
      <c r="PX583" s="74"/>
      <c r="PY583" s="74"/>
      <c r="PZ583" s="74"/>
      <c r="QA583" s="74"/>
      <c r="QB583" s="74"/>
      <c r="QC583" s="74"/>
      <c r="QD583" s="74"/>
      <c r="QE583" s="74"/>
      <c r="QF583" s="74"/>
      <c r="QG583" s="74"/>
      <c r="QH583" s="74"/>
      <c r="QI583" s="74"/>
      <c r="QJ583" s="74"/>
      <c r="QK583" s="74"/>
      <c r="QL583" s="74"/>
      <c r="QM583" s="74"/>
      <c r="QN583" s="74"/>
      <c r="QO583" s="74"/>
      <c r="QP583" s="74"/>
      <c r="QQ583" s="74"/>
      <c r="QR583" s="74"/>
      <c r="QS583" s="74"/>
      <c r="QT583" s="74"/>
      <c r="QU583" s="74"/>
      <c r="QV583" s="74"/>
      <c r="QW583" s="74"/>
      <c r="QX583" s="74"/>
      <c r="QY583" s="74"/>
      <c r="QZ583" s="74"/>
      <c r="RA583" s="74"/>
      <c r="RB583" s="74"/>
      <c r="RC583" s="74"/>
      <c r="RD583" s="74"/>
      <c r="RE583" s="74"/>
      <c r="RF583" s="74"/>
      <c r="RG583" s="74"/>
      <c r="RH583" s="74"/>
      <c r="RI583" s="74"/>
      <c r="RJ583" s="74"/>
      <c r="RK583" s="74"/>
      <c r="RL583" s="74"/>
      <c r="RM583" s="74"/>
      <c r="RN583" s="74"/>
      <c r="RO583" s="74"/>
      <c r="RP583" s="74"/>
      <c r="RQ583" s="74"/>
      <c r="RR583" s="74"/>
      <c r="RS583" s="74"/>
      <c r="RT583" s="74"/>
      <c r="RU583" s="74"/>
      <c r="RV583" s="74"/>
      <c r="RW583" s="74"/>
      <c r="RX583" s="74"/>
      <c r="RY583" s="74"/>
      <c r="RZ583" s="74"/>
      <c r="SA583" s="74"/>
      <c r="SB583" s="74"/>
      <c r="SC583" s="74"/>
      <c r="SD583" s="74"/>
      <c r="SE583" s="74"/>
      <c r="SF583" s="74"/>
      <c r="SG583" s="74"/>
      <c r="SH583" s="74"/>
      <c r="SI583" s="74"/>
      <c r="SJ583" s="74"/>
      <c r="SK583" s="74"/>
      <c r="SL583" s="74"/>
      <c r="SM583" s="74"/>
      <c r="SN583" s="74"/>
      <c r="SO583" s="74"/>
      <c r="SP583" s="74"/>
      <c r="SQ583" s="74"/>
      <c r="SR583" s="74"/>
      <c r="SS583" s="74"/>
      <c r="ST583" s="74"/>
      <c r="SU583" s="74"/>
      <c r="SV583" s="74"/>
      <c r="SW583" s="74"/>
      <c r="SX583" s="74"/>
      <c r="SY583" s="74"/>
      <c r="SZ583" s="74"/>
      <c r="TA583" s="74"/>
      <c r="TB583" s="74"/>
      <c r="TC583" s="74"/>
      <c r="TD583" s="74"/>
      <c r="TE583" s="74"/>
      <c r="TF583" s="74"/>
      <c r="TG583" s="74"/>
      <c r="TH583" s="74"/>
      <c r="TI583" s="74"/>
      <c r="TJ583" s="74"/>
      <c r="TK583" s="74"/>
      <c r="TL583" s="74"/>
      <c r="TM583" s="74"/>
      <c r="TN583" s="74"/>
      <c r="TO583" s="74"/>
      <c r="TP583" s="74"/>
      <c r="TQ583" s="74"/>
      <c r="TR583" s="74"/>
      <c r="TS583" s="74"/>
      <c r="TT583" s="74"/>
      <c r="TU583" s="74"/>
      <c r="TV583" s="74"/>
      <c r="TW583" s="74"/>
      <c r="TX583" s="74"/>
      <c r="TY583" s="74"/>
      <c r="TZ583" s="74"/>
      <c r="UA583" s="74"/>
      <c r="UB583" s="74"/>
      <c r="UC583" s="74"/>
      <c r="UD583" s="74"/>
      <c r="UE583" s="74"/>
      <c r="UF583" s="74"/>
      <c r="UG583" s="74"/>
      <c r="UH583" s="74"/>
      <c r="UI583" s="74"/>
      <c r="UJ583" s="74"/>
      <c r="UK583" s="74"/>
      <c r="UL583" s="74"/>
      <c r="UM583" s="74"/>
      <c r="UN583" s="74"/>
      <c r="UO583" s="74"/>
      <c r="UP583" s="74"/>
      <c r="UQ583" s="74"/>
      <c r="UR583" s="74"/>
      <c r="US583" s="74"/>
      <c r="UT583" s="74"/>
      <c r="UU583" s="74"/>
      <c r="UV583" s="74"/>
      <c r="UW583" s="74"/>
      <c r="UX583" s="74"/>
      <c r="UY583" s="74"/>
      <c r="UZ583" s="74"/>
      <c r="VA583" s="74"/>
      <c r="VB583" s="74"/>
      <c r="VC583" s="74"/>
      <c r="VD583" s="74"/>
      <c r="VE583" s="74"/>
      <c r="VF583" s="74"/>
      <c r="VG583" s="74"/>
      <c r="VH583" s="74"/>
      <c r="VI583" s="74"/>
      <c r="VJ583" s="74"/>
      <c r="VK583" s="74"/>
      <c r="VL583" s="74"/>
      <c r="VM583" s="74"/>
      <c r="VN583" s="74"/>
      <c r="VO583" s="74"/>
      <c r="VP583" s="74"/>
      <c r="VQ583" s="74"/>
      <c r="VR583" s="74"/>
      <c r="VS583" s="74"/>
      <c r="VT583" s="74"/>
      <c r="VU583" s="74"/>
      <c r="VV583" s="74"/>
      <c r="VW583" s="74"/>
      <c r="VX583" s="74"/>
      <c r="VY583" s="74"/>
      <c r="VZ583" s="74"/>
      <c r="WA583" s="74"/>
      <c r="WB583" s="74"/>
      <c r="WC583" s="74"/>
      <c r="WD583" s="74"/>
      <c r="WE583" s="74"/>
      <c r="WF583" s="74"/>
      <c r="WG583" s="74"/>
      <c r="WH583" s="74"/>
      <c r="WI583" s="74"/>
      <c r="WJ583" s="74"/>
      <c r="WK583" s="74"/>
      <c r="WL583" s="74"/>
      <c r="WM583" s="74"/>
      <c r="WN583" s="74"/>
      <c r="WO583" s="74"/>
      <c r="WP583" s="74"/>
      <c r="WQ583" s="74"/>
      <c r="WR583" s="74"/>
      <c r="WS583" s="74"/>
      <c r="WT583" s="74"/>
      <c r="WU583" s="74"/>
      <c r="WV583" s="74"/>
      <c r="WW583" s="74"/>
      <c r="WX583" s="74"/>
      <c r="WY583" s="74"/>
      <c r="WZ583" s="74"/>
      <c r="XA583" s="74"/>
      <c r="XB583" s="74"/>
      <c r="XC583" s="74"/>
      <c r="XD583" s="74"/>
      <c r="XE583" s="74"/>
      <c r="XF583" s="74"/>
      <c r="XG583" s="74"/>
      <c r="XH583" s="74"/>
      <c r="XI583" s="74"/>
      <c r="XJ583" s="74"/>
      <c r="XK583" s="74"/>
      <c r="XL583" s="74"/>
      <c r="XM583" s="74"/>
      <c r="XN583" s="74"/>
      <c r="XO583" s="74"/>
      <c r="XP583" s="74"/>
      <c r="XQ583" s="74"/>
      <c r="XR583" s="74"/>
      <c r="XS583" s="74"/>
      <c r="XT583" s="74"/>
      <c r="XU583" s="74"/>
      <c r="XV583" s="74"/>
      <c r="XW583" s="74"/>
      <c r="XX583" s="74"/>
      <c r="XY583" s="74"/>
      <c r="XZ583" s="74"/>
      <c r="YA583" s="74"/>
      <c r="YB583" s="74"/>
      <c r="YC583" s="74"/>
      <c r="YD583" s="74"/>
      <c r="YE583" s="74"/>
      <c r="YF583" s="74"/>
      <c r="YG583" s="74"/>
      <c r="YH583" s="74"/>
      <c r="YI583" s="74"/>
      <c r="YJ583" s="74"/>
      <c r="YK583" s="74"/>
      <c r="YL583" s="74"/>
      <c r="YM583" s="74"/>
      <c r="YN583" s="74"/>
      <c r="YO583" s="74"/>
      <c r="YP583" s="74"/>
      <c r="YQ583" s="74"/>
      <c r="YR583" s="74"/>
      <c r="YS583" s="74"/>
      <c r="YT583" s="74"/>
      <c r="YU583" s="74"/>
      <c r="YV583" s="74"/>
      <c r="YW583" s="74"/>
      <c r="YX583" s="74"/>
      <c r="YY583" s="74"/>
      <c r="YZ583" s="74"/>
      <c r="ZA583" s="74"/>
      <c r="ZB583" s="74"/>
      <c r="ZC583" s="74"/>
      <c r="ZD583" s="74"/>
      <c r="ZE583" s="74"/>
      <c r="ZF583" s="74"/>
      <c r="ZG583" s="74"/>
      <c r="ZH583" s="74"/>
      <c r="ZI583" s="74"/>
      <c r="ZJ583" s="74"/>
      <c r="ZK583" s="74"/>
      <c r="ZL583" s="74"/>
      <c r="ZM583" s="74"/>
      <c r="ZN583" s="74"/>
      <c r="ZO583" s="74"/>
      <c r="ZP583" s="74"/>
      <c r="ZQ583" s="74"/>
      <c r="ZR583" s="74"/>
      <c r="ZS583" s="74"/>
      <c r="ZT583" s="74"/>
      <c r="ZU583" s="74"/>
      <c r="ZV583" s="74"/>
      <c r="ZW583" s="74"/>
      <c r="ZX583" s="74"/>
      <c r="ZY583" s="74"/>
      <c r="ZZ583" s="74"/>
      <c r="AAA583" s="74"/>
      <c r="AAB583" s="74"/>
      <c r="AAC583" s="74"/>
      <c r="AAD583" s="74"/>
      <c r="AAE583" s="74"/>
      <c r="AAF583" s="74"/>
      <c r="AAG583" s="74"/>
      <c r="AAH583" s="74"/>
      <c r="AAI583" s="74"/>
      <c r="AAJ583" s="74"/>
      <c r="AAK583" s="74"/>
      <c r="AAL583" s="74"/>
      <c r="AAM583" s="74"/>
      <c r="AAN583" s="74"/>
      <c r="AAO583" s="74"/>
      <c r="AAP583" s="74"/>
      <c r="AAQ583" s="74"/>
      <c r="AAR583" s="74"/>
      <c r="AAS583" s="74"/>
      <c r="AAT583" s="74"/>
      <c r="AAU583" s="74"/>
      <c r="AAV583" s="74"/>
      <c r="AAW583" s="74"/>
      <c r="AAX583" s="74"/>
      <c r="AAY583" s="74"/>
      <c r="AAZ583" s="74"/>
      <c r="ABA583" s="74"/>
      <c r="ABB583" s="74"/>
      <c r="ABC583" s="74"/>
      <c r="ABD583" s="74"/>
      <c r="ABE583" s="74"/>
      <c r="ABF583" s="74"/>
      <c r="ABG583" s="74"/>
      <c r="ABH583" s="74"/>
      <c r="ABI583" s="74"/>
      <c r="ABJ583" s="74"/>
      <c r="ABK583" s="74"/>
      <c r="ABL583" s="74"/>
      <c r="ABM583" s="74"/>
      <c r="ABN583" s="74"/>
      <c r="ABO583" s="74"/>
      <c r="ABP583" s="74"/>
      <c r="ABQ583" s="74"/>
      <c r="ABR583" s="74"/>
      <c r="ABS583" s="74"/>
      <c r="ABT583" s="74"/>
      <c r="ABU583" s="74"/>
      <c r="ABV583" s="74"/>
      <c r="ABW583" s="74"/>
      <c r="ABX583" s="74"/>
      <c r="ABY583" s="74"/>
      <c r="ABZ583" s="74"/>
      <c r="ACA583" s="74"/>
      <c r="ACB583" s="74"/>
      <c r="ACC583" s="74"/>
      <c r="ACD583" s="74"/>
      <c r="ACE583" s="74"/>
      <c r="ACF583" s="74"/>
      <c r="ACG583" s="74"/>
      <c r="ACH583" s="74"/>
      <c r="ACI583" s="74"/>
      <c r="ACJ583" s="74"/>
      <c r="ACK583" s="74"/>
      <c r="ACL583" s="74"/>
      <c r="ACM583" s="74"/>
      <c r="ACN583" s="74"/>
      <c r="ACO583" s="74"/>
      <c r="ACP583" s="74"/>
      <c r="ACQ583" s="74"/>
      <c r="ACR583" s="74"/>
      <c r="ACS583" s="74"/>
      <c r="ACT583" s="74"/>
      <c r="ACU583" s="74"/>
      <c r="ACV583" s="74"/>
      <c r="ACW583" s="74"/>
      <c r="ACX583" s="74"/>
      <c r="ACY583" s="74"/>
      <c r="ACZ583" s="74"/>
      <c r="ADA583" s="74"/>
      <c r="ADB583" s="74"/>
      <c r="ADC583" s="74"/>
      <c r="ADD583" s="74"/>
      <c r="ADE583" s="74"/>
      <c r="ADF583" s="74"/>
      <c r="ADG583" s="74"/>
      <c r="ADH583" s="74"/>
      <c r="ADI583" s="74"/>
      <c r="ADJ583" s="74"/>
      <c r="ADK583" s="74"/>
      <c r="ADL583" s="74"/>
      <c r="ADM583" s="74"/>
      <c r="ADN583" s="74"/>
      <c r="ADO583" s="74"/>
      <c r="ADP583" s="74"/>
      <c r="ADQ583" s="74"/>
      <c r="ADR583" s="74"/>
      <c r="ADS583" s="74"/>
      <c r="ADT583" s="74"/>
      <c r="ADU583" s="74"/>
      <c r="ADV583" s="74"/>
      <c r="ADW583" s="74"/>
      <c r="ADX583" s="74"/>
      <c r="ADY583" s="74"/>
      <c r="ADZ583" s="74"/>
      <c r="AEA583" s="74"/>
      <c r="AEB583" s="74"/>
      <c r="AEC583" s="74"/>
      <c r="AED583" s="74"/>
      <c r="AEE583" s="74"/>
      <c r="AEF583" s="74"/>
      <c r="AEG583" s="74"/>
      <c r="AEH583" s="74"/>
      <c r="AEI583" s="74"/>
      <c r="AEJ583" s="74"/>
      <c r="AEK583" s="74"/>
      <c r="AEL583" s="74"/>
      <c r="AEM583" s="74"/>
      <c r="AEN583" s="74"/>
      <c r="AEO583" s="74"/>
      <c r="AEP583" s="74"/>
      <c r="AEQ583" s="74"/>
      <c r="AER583" s="74"/>
      <c r="AES583" s="74"/>
      <c r="AET583" s="74"/>
      <c r="AEU583" s="74"/>
      <c r="AEV583" s="74"/>
      <c r="AEW583" s="74"/>
      <c r="AEX583" s="74"/>
      <c r="AEY583" s="74"/>
      <c r="AEZ583" s="74"/>
      <c r="AFA583" s="74"/>
      <c r="AFB583" s="74"/>
      <c r="AFC583" s="74"/>
      <c r="AFD583" s="74"/>
      <c r="AFE583" s="74"/>
      <c r="AFF583" s="74"/>
      <c r="AFG583" s="74"/>
      <c r="AFH583" s="74"/>
      <c r="AFI583" s="74"/>
      <c r="AFJ583" s="74"/>
      <c r="AFK583" s="74"/>
      <c r="AFL583" s="74"/>
      <c r="AFM583" s="74"/>
      <c r="AFN583" s="74"/>
      <c r="AFO583" s="74"/>
      <c r="AFP583" s="74"/>
      <c r="AFQ583" s="74"/>
      <c r="AFR583" s="74"/>
      <c r="AFS583" s="74"/>
      <c r="AFT583" s="74"/>
      <c r="AFU583" s="74"/>
      <c r="AFV583" s="74"/>
      <c r="AFW583" s="74"/>
      <c r="AFX583" s="74"/>
      <c r="AFY583" s="74"/>
      <c r="AFZ583" s="74"/>
      <c r="AGA583" s="74"/>
      <c r="AGB583" s="74"/>
      <c r="AGC583" s="74"/>
      <c r="AGD583" s="74"/>
      <c r="AGE583" s="74"/>
      <c r="AGF583" s="74"/>
      <c r="AGG583" s="74"/>
      <c r="AGH583" s="74"/>
      <c r="AGI583" s="74"/>
      <c r="AGJ583" s="74"/>
      <c r="AGK583" s="74"/>
      <c r="AGL583" s="74"/>
      <c r="AGM583" s="74"/>
      <c r="AGN583" s="74"/>
      <c r="AGO583" s="74"/>
      <c r="AGP583" s="74"/>
      <c r="AGQ583" s="74"/>
      <c r="AGR583" s="74"/>
      <c r="AGS583" s="74"/>
      <c r="AGT583" s="74"/>
      <c r="AGU583" s="74"/>
      <c r="AGV583" s="74"/>
      <c r="AGW583" s="74"/>
      <c r="AGX583" s="74"/>
      <c r="AGY583" s="74"/>
      <c r="AGZ583" s="74"/>
      <c r="AHA583" s="74"/>
      <c r="AHB583" s="74"/>
      <c r="AHC583" s="74"/>
      <c r="AHD583" s="74"/>
      <c r="AHE583" s="74"/>
      <c r="AHF583" s="74"/>
      <c r="AHG583" s="74"/>
      <c r="AHH583" s="74"/>
      <c r="AHI583" s="74"/>
      <c r="AHJ583" s="74"/>
      <c r="AHK583" s="74"/>
      <c r="AHL583" s="74"/>
      <c r="AHM583" s="74"/>
      <c r="AHN583" s="74"/>
      <c r="AHO583" s="74"/>
      <c r="AHP583" s="74"/>
      <c r="AHQ583" s="74"/>
      <c r="AHR583" s="74"/>
      <c r="AHS583" s="74"/>
      <c r="AHT583" s="74"/>
      <c r="AHU583" s="74"/>
      <c r="AHV583" s="74"/>
      <c r="AHW583" s="74"/>
      <c r="AHX583" s="74"/>
      <c r="AHY583" s="74"/>
      <c r="AHZ583" s="74"/>
      <c r="AIA583" s="74"/>
      <c r="AIB583" s="74"/>
      <c r="AIC583" s="74"/>
      <c r="AID583" s="74"/>
      <c r="AIE583" s="74"/>
      <c r="AIF583" s="74"/>
      <c r="AIG583" s="74"/>
      <c r="AIH583" s="74"/>
      <c r="AII583" s="74"/>
      <c r="AIJ583" s="74"/>
      <c r="AIK583" s="74"/>
      <c r="AIL583" s="74"/>
      <c r="AIM583" s="74"/>
      <c r="AIN583" s="74"/>
      <c r="AIO583" s="74"/>
      <c r="AIP583" s="74"/>
      <c r="AIQ583" s="74"/>
      <c r="AIR583" s="74"/>
      <c r="AIS583" s="74"/>
      <c r="AIT583" s="74"/>
      <c r="AIU583" s="74"/>
      <c r="AIV583" s="74"/>
      <c r="AIW583" s="74"/>
      <c r="AIX583" s="74"/>
      <c r="AIY583" s="74"/>
      <c r="AIZ583" s="74"/>
      <c r="AJA583" s="74"/>
      <c r="AJB583" s="74"/>
      <c r="AJC583" s="74"/>
      <c r="AJD583" s="74"/>
      <c r="AJE583" s="74"/>
      <c r="AJF583" s="74"/>
      <c r="AJG583" s="74"/>
      <c r="AJH583" s="74"/>
      <c r="AJI583" s="74"/>
      <c r="AJJ583" s="74"/>
      <c r="AJK583" s="74"/>
      <c r="AJL583" s="74"/>
      <c r="AJM583" s="74"/>
      <c r="AJN583" s="74"/>
      <c r="AJO583" s="74"/>
      <c r="AJP583" s="74"/>
      <c r="AJQ583" s="74"/>
      <c r="AJR583" s="74"/>
      <c r="AJS583" s="74"/>
      <c r="AJT583" s="74"/>
      <c r="AJU583" s="74"/>
      <c r="AJV583" s="74"/>
      <c r="AJW583" s="74"/>
      <c r="AJX583" s="74"/>
      <c r="AJY583" s="74"/>
      <c r="AJZ583" s="74"/>
      <c r="AKA583" s="74"/>
      <c r="AKB583" s="74"/>
      <c r="AKC583" s="74"/>
      <c r="AKD583" s="74"/>
      <c r="AKE583" s="74"/>
      <c r="AKF583" s="74"/>
      <c r="AKG583" s="74"/>
      <c r="AKH583" s="74"/>
      <c r="AKI583" s="74"/>
      <c r="AKJ583" s="74"/>
      <c r="AKK583" s="74"/>
      <c r="AKL583" s="74"/>
      <c r="AKM583" s="74"/>
      <c r="AKN583" s="74"/>
      <c r="AKO583" s="74"/>
      <c r="AKP583" s="74"/>
      <c r="AKQ583" s="74"/>
      <c r="AKR583" s="74"/>
      <c r="AKS583" s="74"/>
      <c r="AKT583" s="74"/>
      <c r="AKU583" s="74"/>
      <c r="AKV583" s="74"/>
      <c r="AKW583" s="74"/>
      <c r="AKX583" s="74"/>
      <c r="AKY583" s="74"/>
      <c r="AKZ583" s="74"/>
      <c r="ALA583" s="74"/>
      <c r="ALB583" s="74"/>
      <c r="ALC583" s="74"/>
      <c r="ALD583" s="74"/>
      <c r="ALE583" s="74"/>
      <c r="ALF583" s="74"/>
      <c r="ALG583" s="74"/>
      <c r="ALH583" s="74"/>
      <c r="ALI583" s="74"/>
      <c r="ALJ583" s="74"/>
      <c r="ALK583" s="74"/>
      <c r="ALL583" s="74"/>
      <c r="ALM583" s="74"/>
      <c r="ALN583" s="74"/>
      <c r="ALO583" s="74"/>
      <c r="ALP583" s="74"/>
      <c r="ALQ583" s="74"/>
      <c r="ALR583" s="74"/>
      <c r="ALS583" s="74"/>
      <c r="ALT583" s="74"/>
      <c r="ALU583" s="74"/>
      <c r="ALV583" s="74"/>
      <c r="ALW583" s="74"/>
      <c r="ALX583" s="74"/>
      <c r="ALY583" s="74"/>
      <c r="ALZ583" s="74"/>
      <c r="AMA583" s="74"/>
      <c r="AMB583" s="74"/>
      <c r="AMC583" s="74"/>
      <c r="AMD583" s="74"/>
      <c r="AME583" s="74"/>
      <c r="AMF583" s="74"/>
      <c r="AMG583" s="74"/>
      <c r="AMH583" s="74"/>
      <c r="AMI583" s="74"/>
      <c r="AMJ583" s="74"/>
      <c r="AMK583" s="74"/>
    </row>
    <row r="584" spans="1:1025" customFormat="1" x14ac:dyDescent="0.25">
      <c r="A584" s="54" t="s">
        <v>572</v>
      </c>
      <c r="B584" s="54" t="s">
        <v>25</v>
      </c>
      <c r="C584" s="54" t="s">
        <v>544</v>
      </c>
      <c r="D584" s="54" t="s">
        <v>147</v>
      </c>
      <c r="E584" s="54" t="s">
        <v>85</v>
      </c>
      <c r="F584" s="54" t="s">
        <v>618</v>
      </c>
      <c r="G584" s="54" t="s">
        <v>503</v>
      </c>
      <c r="H584" s="54" t="s">
        <v>26</v>
      </c>
      <c r="I584" s="54" t="s">
        <v>573</v>
      </c>
      <c r="J584" s="54">
        <v>775613751</v>
      </c>
      <c r="K584" s="54" t="s">
        <v>574</v>
      </c>
      <c r="L584" s="54"/>
      <c r="M584" s="54"/>
      <c r="N584" s="54"/>
      <c r="O584" s="54" t="s">
        <v>575</v>
      </c>
      <c r="P584" s="54" t="s">
        <v>89</v>
      </c>
      <c r="Q584" s="54"/>
      <c r="R584" s="54"/>
      <c r="S584" s="54"/>
      <c r="T584" s="54"/>
      <c r="U584" s="68">
        <v>1175000</v>
      </c>
      <c r="V584" s="68">
        <v>1225000</v>
      </c>
      <c r="W584" s="68">
        <v>1025000</v>
      </c>
      <c r="X584" s="68">
        <v>450000</v>
      </c>
      <c r="Y584" s="54"/>
      <c r="Z584" s="6"/>
      <c r="AA584" s="6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  <c r="DR584" s="74"/>
      <c r="DS584" s="74"/>
      <c r="DT584" s="74"/>
      <c r="DU584" s="74"/>
      <c r="DV584" s="74"/>
      <c r="DW584" s="74"/>
      <c r="DX584" s="74"/>
      <c r="DY584" s="74"/>
      <c r="DZ584" s="74"/>
      <c r="EA584" s="74"/>
      <c r="EB584" s="74"/>
      <c r="EC584" s="74"/>
      <c r="ED584" s="74"/>
      <c r="EE584" s="74"/>
      <c r="EF584" s="74"/>
      <c r="EG584" s="74"/>
      <c r="EH584" s="74"/>
      <c r="EI584" s="74"/>
      <c r="EJ584" s="74"/>
      <c r="EK584" s="74"/>
      <c r="EL584" s="74"/>
      <c r="EM584" s="74"/>
      <c r="EN584" s="74"/>
      <c r="EO584" s="74"/>
      <c r="EP584" s="74"/>
      <c r="EQ584" s="74"/>
      <c r="ER584" s="74"/>
      <c r="ES584" s="74"/>
      <c r="ET584" s="74"/>
      <c r="EU584" s="74"/>
      <c r="EV584" s="74"/>
      <c r="EW584" s="74"/>
      <c r="EX584" s="74"/>
      <c r="EY584" s="74"/>
      <c r="EZ584" s="74"/>
      <c r="FA584" s="74"/>
      <c r="FB584" s="74"/>
      <c r="FC584" s="74"/>
      <c r="FD584" s="74"/>
      <c r="FE584" s="74"/>
      <c r="FF584" s="74"/>
      <c r="FG584" s="74"/>
      <c r="FH584" s="74"/>
      <c r="FI584" s="74"/>
      <c r="FJ584" s="74"/>
      <c r="FK584" s="74"/>
      <c r="FL584" s="74"/>
      <c r="FM584" s="74"/>
      <c r="FN584" s="74"/>
      <c r="FO584" s="74"/>
      <c r="FP584" s="74"/>
      <c r="FQ584" s="74"/>
      <c r="FR584" s="74"/>
      <c r="FS584" s="74"/>
      <c r="FT584" s="74"/>
      <c r="FU584" s="74"/>
      <c r="FV584" s="74"/>
      <c r="FW584" s="74"/>
      <c r="FX584" s="74"/>
      <c r="FY584" s="74"/>
      <c r="FZ584" s="74"/>
      <c r="GA584" s="74"/>
      <c r="GB584" s="74"/>
      <c r="GC584" s="74"/>
      <c r="GD584" s="74"/>
      <c r="GE584" s="74"/>
      <c r="GF584" s="74"/>
      <c r="GG584" s="74"/>
      <c r="GH584" s="74"/>
      <c r="GI584" s="74"/>
      <c r="GJ584" s="74"/>
      <c r="GK584" s="74"/>
      <c r="GL584" s="74"/>
      <c r="GM584" s="74"/>
      <c r="GN584" s="74"/>
      <c r="GO584" s="74"/>
      <c r="GP584" s="74"/>
      <c r="GQ584" s="74"/>
      <c r="GR584" s="74"/>
      <c r="GS584" s="74"/>
      <c r="GT584" s="74"/>
      <c r="GU584" s="74"/>
      <c r="GV584" s="74"/>
      <c r="GW584" s="74"/>
      <c r="GX584" s="74"/>
      <c r="GY584" s="74"/>
      <c r="GZ584" s="74"/>
      <c r="HA584" s="74"/>
      <c r="HB584" s="74"/>
      <c r="HC584" s="74"/>
      <c r="HD584" s="74"/>
      <c r="HE584" s="74"/>
      <c r="HF584" s="74"/>
      <c r="HG584" s="74"/>
      <c r="HH584" s="74"/>
      <c r="HI584" s="74"/>
      <c r="HJ584" s="74"/>
      <c r="HK584" s="74"/>
      <c r="HL584" s="74"/>
      <c r="HM584" s="74"/>
      <c r="HN584" s="74"/>
      <c r="HO584" s="74"/>
      <c r="HP584" s="74"/>
      <c r="HQ584" s="74"/>
      <c r="HR584" s="74"/>
      <c r="HS584" s="74"/>
      <c r="HT584" s="74"/>
      <c r="HU584" s="74"/>
      <c r="HV584" s="74"/>
      <c r="HW584" s="74"/>
      <c r="HX584" s="74"/>
      <c r="HY584" s="74"/>
      <c r="HZ584" s="74"/>
      <c r="IA584" s="74"/>
      <c r="IB584" s="74"/>
      <c r="IC584" s="74"/>
      <c r="ID584" s="74"/>
      <c r="IE584" s="74"/>
      <c r="IF584" s="74"/>
      <c r="IG584" s="74"/>
      <c r="IH584" s="74"/>
      <c r="II584" s="74"/>
      <c r="IJ584" s="74"/>
      <c r="IK584" s="74"/>
      <c r="IL584" s="74"/>
      <c r="IM584" s="74"/>
      <c r="IN584" s="74"/>
      <c r="IO584" s="74"/>
      <c r="IP584" s="74"/>
      <c r="IQ584" s="74"/>
      <c r="IR584" s="74"/>
      <c r="IS584" s="74"/>
      <c r="IT584" s="74"/>
      <c r="IU584" s="74"/>
      <c r="IV584" s="74"/>
      <c r="IW584" s="74"/>
      <c r="IX584" s="74"/>
      <c r="IY584" s="74"/>
      <c r="IZ584" s="74"/>
      <c r="JA584" s="74"/>
      <c r="JB584" s="74"/>
      <c r="JC584" s="74"/>
      <c r="JD584" s="74"/>
      <c r="JE584" s="74"/>
      <c r="JF584" s="74"/>
      <c r="JG584" s="74"/>
      <c r="JH584" s="74"/>
      <c r="JI584" s="74"/>
      <c r="JJ584" s="74"/>
      <c r="JK584" s="74"/>
      <c r="JL584" s="74"/>
      <c r="JM584" s="74"/>
      <c r="JN584" s="74"/>
      <c r="JO584" s="74"/>
      <c r="JP584" s="74"/>
      <c r="JQ584" s="74"/>
      <c r="JR584" s="74"/>
      <c r="JS584" s="74"/>
      <c r="JT584" s="74"/>
      <c r="JU584" s="74"/>
      <c r="JV584" s="74"/>
      <c r="JW584" s="74"/>
      <c r="JX584" s="74"/>
      <c r="JY584" s="74"/>
      <c r="JZ584" s="74"/>
      <c r="KA584" s="74"/>
      <c r="KB584" s="74"/>
      <c r="KC584" s="74"/>
      <c r="KD584" s="74"/>
      <c r="KE584" s="74"/>
      <c r="KF584" s="74"/>
      <c r="KG584" s="74"/>
      <c r="KH584" s="74"/>
      <c r="KI584" s="74"/>
      <c r="KJ584" s="74"/>
      <c r="KK584" s="74"/>
      <c r="KL584" s="74"/>
      <c r="KM584" s="74"/>
      <c r="KN584" s="74"/>
      <c r="KO584" s="74"/>
      <c r="KP584" s="74"/>
      <c r="KQ584" s="74"/>
      <c r="KR584" s="74"/>
      <c r="KS584" s="74"/>
      <c r="KT584" s="74"/>
      <c r="KU584" s="74"/>
      <c r="KV584" s="74"/>
      <c r="KW584" s="74"/>
      <c r="KX584" s="74"/>
      <c r="KY584" s="74"/>
      <c r="KZ584" s="74"/>
      <c r="LA584" s="74"/>
      <c r="LB584" s="74"/>
      <c r="LC584" s="74"/>
      <c r="LD584" s="74"/>
      <c r="LE584" s="74"/>
      <c r="LF584" s="74"/>
      <c r="LG584" s="74"/>
      <c r="LH584" s="74"/>
      <c r="LI584" s="74"/>
      <c r="LJ584" s="74"/>
      <c r="LK584" s="74"/>
      <c r="LL584" s="74"/>
      <c r="LM584" s="74"/>
      <c r="LN584" s="74"/>
      <c r="LO584" s="74"/>
      <c r="LP584" s="74"/>
      <c r="LQ584" s="74"/>
      <c r="LR584" s="74"/>
      <c r="LS584" s="74"/>
      <c r="LT584" s="74"/>
      <c r="LU584" s="74"/>
      <c r="LV584" s="74"/>
      <c r="LW584" s="74"/>
      <c r="LX584" s="74"/>
      <c r="LY584" s="74"/>
      <c r="LZ584" s="74"/>
      <c r="MA584" s="74"/>
      <c r="MB584" s="74"/>
      <c r="MC584" s="74"/>
      <c r="MD584" s="74"/>
      <c r="ME584" s="74"/>
      <c r="MF584" s="74"/>
      <c r="MG584" s="74"/>
      <c r="MH584" s="74"/>
      <c r="MI584" s="74"/>
      <c r="MJ584" s="74"/>
      <c r="MK584" s="74"/>
      <c r="ML584" s="74"/>
      <c r="MM584" s="74"/>
      <c r="MN584" s="74"/>
      <c r="MO584" s="74"/>
      <c r="MP584" s="74"/>
      <c r="MQ584" s="74"/>
      <c r="MR584" s="74"/>
      <c r="MS584" s="74"/>
      <c r="MT584" s="74"/>
      <c r="MU584" s="74"/>
      <c r="MV584" s="74"/>
      <c r="MW584" s="74"/>
      <c r="MX584" s="74"/>
      <c r="MY584" s="74"/>
      <c r="MZ584" s="74"/>
      <c r="NA584" s="74"/>
      <c r="NB584" s="74"/>
      <c r="NC584" s="74"/>
      <c r="ND584" s="74"/>
      <c r="NE584" s="74"/>
      <c r="NF584" s="74"/>
      <c r="NG584" s="74"/>
      <c r="NH584" s="74"/>
      <c r="NI584" s="74"/>
      <c r="NJ584" s="74"/>
      <c r="NK584" s="74"/>
      <c r="NL584" s="74"/>
      <c r="NM584" s="74"/>
      <c r="NN584" s="74"/>
      <c r="NO584" s="74"/>
      <c r="NP584" s="74"/>
      <c r="NQ584" s="74"/>
      <c r="NR584" s="74"/>
      <c r="NS584" s="74"/>
      <c r="NT584" s="74"/>
      <c r="NU584" s="74"/>
      <c r="NV584" s="74"/>
      <c r="NW584" s="74"/>
      <c r="NX584" s="74"/>
      <c r="NY584" s="74"/>
      <c r="NZ584" s="74"/>
      <c r="OA584" s="74"/>
      <c r="OB584" s="74"/>
      <c r="OC584" s="74"/>
      <c r="OD584" s="74"/>
      <c r="OE584" s="74"/>
      <c r="OF584" s="74"/>
      <c r="OG584" s="74"/>
      <c r="OH584" s="74"/>
      <c r="OI584" s="74"/>
      <c r="OJ584" s="74"/>
      <c r="OK584" s="74"/>
      <c r="OL584" s="74"/>
      <c r="OM584" s="74"/>
      <c r="ON584" s="74"/>
      <c r="OO584" s="74"/>
      <c r="OP584" s="74"/>
      <c r="OQ584" s="74"/>
      <c r="OR584" s="74"/>
      <c r="OS584" s="74"/>
      <c r="OT584" s="74"/>
      <c r="OU584" s="74"/>
      <c r="OV584" s="74"/>
      <c r="OW584" s="74"/>
      <c r="OX584" s="74"/>
      <c r="OY584" s="74"/>
      <c r="OZ584" s="74"/>
      <c r="PA584" s="74"/>
      <c r="PB584" s="74"/>
      <c r="PC584" s="74"/>
      <c r="PD584" s="74"/>
      <c r="PE584" s="74"/>
      <c r="PF584" s="74"/>
      <c r="PG584" s="74"/>
      <c r="PH584" s="74"/>
      <c r="PI584" s="74"/>
      <c r="PJ584" s="74"/>
      <c r="PK584" s="74"/>
      <c r="PL584" s="74"/>
      <c r="PM584" s="74"/>
      <c r="PN584" s="74"/>
      <c r="PO584" s="74"/>
      <c r="PP584" s="74"/>
      <c r="PQ584" s="74"/>
      <c r="PR584" s="74"/>
      <c r="PS584" s="74"/>
      <c r="PT584" s="74"/>
      <c r="PU584" s="74"/>
      <c r="PV584" s="74"/>
      <c r="PW584" s="74"/>
      <c r="PX584" s="74"/>
      <c r="PY584" s="74"/>
      <c r="PZ584" s="74"/>
      <c r="QA584" s="74"/>
      <c r="QB584" s="74"/>
      <c r="QC584" s="74"/>
      <c r="QD584" s="74"/>
      <c r="QE584" s="74"/>
      <c r="QF584" s="74"/>
      <c r="QG584" s="74"/>
      <c r="QH584" s="74"/>
      <c r="QI584" s="74"/>
      <c r="QJ584" s="74"/>
      <c r="QK584" s="74"/>
      <c r="QL584" s="74"/>
      <c r="QM584" s="74"/>
      <c r="QN584" s="74"/>
      <c r="QO584" s="74"/>
      <c r="QP584" s="74"/>
      <c r="QQ584" s="74"/>
      <c r="QR584" s="74"/>
      <c r="QS584" s="74"/>
      <c r="QT584" s="74"/>
      <c r="QU584" s="74"/>
      <c r="QV584" s="74"/>
      <c r="QW584" s="74"/>
      <c r="QX584" s="74"/>
      <c r="QY584" s="74"/>
      <c r="QZ584" s="74"/>
      <c r="RA584" s="74"/>
      <c r="RB584" s="74"/>
      <c r="RC584" s="74"/>
      <c r="RD584" s="74"/>
      <c r="RE584" s="74"/>
      <c r="RF584" s="74"/>
      <c r="RG584" s="74"/>
      <c r="RH584" s="74"/>
      <c r="RI584" s="74"/>
      <c r="RJ584" s="74"/>
      <c r="RK584" s="74"/>
      <c r="RL584" s="74"/>
      <c r="RM584" s="74"/>
      <c r="RN584" s="74"/>
      <c r="RO584" s="74"/>
      <c r="RP584" s="74"/>
      <c r="RQ584" s="74"/>
      <c r="RR584" s="74"/>
      <c r="RS584" s="74"/>
      <c r="RT584" s="74"/>
      <c r="RU584" s="74"/>
      <c r="RV584" s="74"/>
      <c r="RW584" s="74"/>
      <c r="RX584" s="74"/>
      <c r="RY584" s="74"/>
      <c r="RZ584" s="74"/>
      <c r="SA584" s="74"/>
      <c r="SB584" s="74"/>
      <c r="SC584" s="74"/>
      <c r="SD584" s="74"/>
      <c r="SE584" s="74"/>
      <c r="SF584" s="74"/>
      <c r="SG584" s="74"/>
      <c r="SH584" s="74"/>
      <c r="SI584" s="74"/>
      <c r="SJ584" s="74"/>
      <c r="SK584" s="74"/>
      <c r="SL584" s="74"/>
      <c r="SM584" s="74"/>
      <c r="SN584" s="74"/>
      <c r="SO584" s="74"/>
      <c r="SP584" s="74"/>
      <c r="SQ584" s="74"/>
      <c r="SR584" s="74"/>
      <c r="SS584" s="74"/>
      <c r="ST584" s="74"/>
      <c r="SU584" s="74"/>
      <c r="SV584" s="74"/>
      <c r="SW584" s="74"/>
      <c r="SX584" s="74"/>
      <c r="SY584" s="74"/>
      <c r="SZ584" s="74"/>
      <c r="TA584" s="74"/>
      <c r="TB584" s="74"/>
      <c r="TC584" s="74"/>
      <c r="TD584" s="74"/>
      <c r="TE584" s="74"/>
      <c r="TF584" s="74"/>
      <c r="TG584" s="74"/>
      <c r="TH584" s="74"/>
      <c r="TI584" s="74"/>
      <c r="TJ584" s="74"/>
      <c r="TK584" s="74"/>
      <c r="TL584" s="74"/>
      <c r="TM584" s="74"/>
      <c r="TN584" s="74"/>
      <c r="TO584" s="74"/>
      <c r="TP584" s="74"/>
      <c r="TQ584" s="74"/>
      <c r="TR584" s="74"/>
      <c r="TS584" s="74"/>
      <c r="TT584" s="74"/>
      <c r="TU584" s="74"/>
      <c r="TV584" s="74"/>
      <c r="TW584" s="74"/>
      <c r="TX584" s="74"/>
      <c r="TY584" s="74"/>
      <c r="TZ584" s="74"/>
      <c r="UA584" s="74"/>
      <c r="UB584" s="74"/>
      <c r="UC584" s="74"/>
      <c r="UD584" s="74"/>
      <c r="UE584" s="74"/>
      <c r="UF584" s="74"/>
      <c r="UG584" s="74"/>
      <c r="UH584" s="74"/>
      <c r="UI584" s="74"/>
      <c r="UJ584" s="74"/>
      <c r="UK584" s="74"/>
      <c r="UL584" s="74"/>
      <c r="UM584" s="74"/>
      <c r="UN584" s="74"/>
      <c r="UO584" s="74"/>
      <c r="UP584" s="74"/>
      <c r="UQ584" s="74"/>
      <c r="UR584" s="74"/>
      <c r="US584" s="74"/>
      <c r="UT584" s="74"/>
      <c r="UU584" s="74"/>
      <c r="UV584" s="74"/>
      <c r="UW584" s="74"/>
      <c r="UX584" s="74"/>
      <c r="UY584" s="74"/>
      <c r="UZ584" s="74"/>
      <c r="VA584" s="74"/>
      <c r="VB584" s="74"/>
      <c r="VC584" s="74"/>
      <c r="VD584" s="74"/>
      <c r="VE584" s="74"/>
      <c r="VF584" s="74"/>
      <c r="VG584" s="74"/>
      <c r="VH584" s="74"/>
      <c r="VI584" s="74"/>
      <c r="VJ584" s="74"/>
      <c r="VK584" s="74"/>
      <c r="VL584" s="74"/>
      <c r="VM584" s="74"/>
      <c r="VN584" s="74"/>
      <c r="VO584" s="74"/>
      <c r="VP584" s="74"/>
      <c r="VQ584" s="74"/>
      <c r="VR584" s="74"/>
      <c r="VS584" s="74"/>
      <c r="VT584" s="74"/>
      <c r="VU584" s="74"/>
      <c r="VV584" s="74"/>
      <c r="VW584" s="74"/>
      <c r="VX584" s="74"/>
      <c r="VY584" s="74"/>
      <c r="VZ584" s="74"/>
      <c r="WA584" s="74"/>
      <c r="WB584" s="74"/>
      <c r="WC584" s="74"/>
      <c r="WD584" s="74"/>
      <c r="WE584" s="74"/>
      <c r="WF584" s="74"/>
      <c r="WG584" s="74"/>
      <c r="WH584" s="74"/>
      <c r="WI584" s="74"/>
      <c r="WJ584" s="74"/>
      <c r="WK584" s="74"/>
      <c r="WL584" s="74"/>
      <c r="WM584" s="74"/>
      <c r="WN584" s="74"/>
      <c r="WO584" s="74"/>
      <c r="WP584" s="74"/>
      <c r="WQ584" s="74"/>
      <c r="WR584" s="74"/>
      <c r="WS584" s="74"/>
      <c r="WT584" s="74"/>
      <c r="WU584" s="74"/>
      <c r="WV584" s="74"/>
      <c r="WW584" s="74"/>
      <c r="WX584" s="74"/>
      <c r="WY584" s="74"/>
      <c r="WZ584" s="74"/>
      <c r="XA584" s="74"/>
      <c r="XB584" s="74"/>
      <c r="XC584" s="74"/>
      <c r="XD584" s="74"/>
      <c r="XE584" s="74"/>
      <c r="XF584" s="74"/>
      <c r="XG584" s="74"/>
      <c r="XH584" s="74"/>
      <c r="XI584" s="74"/>
      <c r="XJ584" s="74"/>
      <c r="XK584" s="74"/>
      <c r="XL584" s="74"/>
      <c r="XM584" s="74"/>
      <c r="XN584" s="74"/>
      <c r="XO584" s="74"/>
      <c r="XP584" s="74"/>
      <c r="XQ584" s="74"/>
      <c r="XR584" s="74"/>
      <c r="XS584" s="74"/>
      <c r="XT584" s="74"/>
      <c r="XU584" s="74"/>
      <c r="XV584" s="74"/>
      <c r="XW584" s="74"/>
      <c r="XX584" s="74"/>
      <c r="XY584" s="74"/>
      <c r="XZ584" s="74"/>
      <c r="YA584" s="74"/>
      <c r="YB584" s="74"/>
      <c r="YC584" s="74"/>
      <c r="YD584" s="74"/>
      <c r="YE584" s="74"/>
      <c r="YF584" s="74"/>
      <c r="YG584" s="74"/>
      <c r="YH584" s="74"/>
      <c r="YI584" s="74"/>
      <c r="YJ584" s="74"/>
      <c r="YK584" s="74"/>
      <c r="YL584" s="74"/>
      <c r="YM584" s="74"/>
      <c r="YN584" s="74"/>
      <c r="YO584" s="74"/>
      <c r="YP584" s="74"/>
      <c r="YQ584" s="74"/>
      <c r="YR584" s="74"/>
      <c r="YS584" s="74"/>
      <c r="YT584" s="74"/>
      <c r="YU584" s="74"/>
      <c r="YV584" s="74"/>
      <c r="YW584" s="74"/>
      <c r="YX584" s="74"/>
      <c r="YY584" s="74"/>
      <c r="YZ584" s="74"/>
      <c r="ZA584" s="74"/>
      <c r="ZB584" s="74"/>
      <c r="ZC584" s="74"/>
      <c r="ZD584" s="74"/>
      <c r="ZE584" s="74"/>
      <c r="ZF584" s="74"/>
      <c r="ZG584" s="74"/>
      <c r="ZH584" s="74"/>
      <c r="ZI584" s="74"/>
      <c r="ZJ584" s="74"/>
      <c r="ZK584" s="74"/>
      <c r="ZL584" s="74"/>
      <c r="ZM584" s="74"/>
      <c r="ZN584" s="74"/>
      <c r="ZO584" s="74"/>
      <c r="ZP584" s="74"/>
      <c r="ZQ584" s="74"/>
      <c r="ZR584" s="74"/>
      <c r="ZS584" s="74"/>
      <c r="ZT584" s="74"/>
      <c r="ZU584" s="74"/>
      <c r="ZV584" s="74"/>
      <c r="ZW584" s="74"/>
      <c r="ZX584" s="74"/>
      <c r="ZY584" s="74"/>
      <c r="ZZ584" s="74"/>
      <c r="AAA584" s="74"/>
      <c r="AAB584" s="74"/>
      <c r="AAC584" s="74"/>
      <c r="AAD584" s="74"/>
      <c r="AAE584" s="74"/>
      <c r="AAF584" s="74"/>
      <c r="AAG584" s="74"/>
      <c r="AAH584" s="74"/>
      <c r="AAI584" s="74"/>
      <c r="AAJ584" s="74"/>
      <c r="AAK584" s="74"/>
      <c r="AAL584" s="74"/>
      <c r="AAM584" s="74"/>
      <c r="AAN584" s="74"/>
      <c r="AAO584" s="74"/>
      <c r="AAP584" s="74"/>
      <c r="AAQ584" s="74"/>
      <c r="AAR584" s="74"/>
      <c r="AAS584" s="74"/>
      <c r="AAT584" s="74"/>
      <c r="AAU584" s="74"/>
      <c r="AAV584" s="74"/>
      <c r="AAW584" s="74"/>
      <c r="AAX584" s="74"/>
      <c r="AAY584" s="74"/>
      <c r="AAZ584" s="74"/>
      <c r="ABA584" s="74"/>
      <c r="ABB584" s="74"/>
      <c r="ABC584" s="74"/>
      <c r="ABD584" s="74"/>
      <c r="ABE584" s="74"/>
      <c r="ABF584" s="74"/>
      <c r="ABG584" s="74"/>
      <c r="ABH584" s="74"/>
      <c r="ABI584" s="74"/>
      <c r="ABJ584" s="74"/>
      <c r="ABK584" s="74"/>
      <c r="ABL584" s="74"/>
      <c r="ABM584" s="74"/>
      <c r="ABN584" s="74"/>
      <c r="ABO584" s="74"/>
      <c r="ABP584" s="74"/>
      <c r="ABQ584" s="74"/>
      <c r="ABR584" s="74"/>
      <c r="ABS584" s="74"/>
      <c r="ABT584" s="74"/>
      <c r="ABU584" s="74"/>
      <c r="ABV584" s="74"/>
      <c r="ABW584" s="74"/>
      <c r="ABX584" s="74"/>
      <c r="ABY584" s="74"/>
      <c r="ABZ584" s="74"/>
      <c r="ACA584" s="74"/>
      <c r="ACB584" s="74"/>
      <c r="ACC584" s="74"/>
      <c r="ACD584" s="74"/>
      <c r="ACE584" s="74"/>
      <c r="ACF584" s="74"/>
      <c r="ACG584" s="74"/>
      <c r="ACH584" s="74"/>
      <c r="ACI584" s="74"/>
      <c r="ACJ584" s="74"/>
      <c r="ACK584" s="74"/>
      <c r="ACL584" s="74"/>
      <c r="ACM584" s="74"/>
      <c r="ACN584" s="74"/>
      <c r="ACO584" s="74"/>
      <c r="ACP584" s="74"/>
      <c r="ACQ584" s="74"/>
      <c r="ACR584" s="74"/>
      <c r="ACS584" s="74"/>
      <c r="ACT584" s="74"/>
      <c r="ACU584" s="74"/>
      <c r="ACV584" s="74"/>
      <c r="ACW584" s="74"/>
      <c r="ACX584" s="74"/>
      <c r="ACY584" s="74"/>
      <c r="ACZ584" s="74"/>
      <c r="ADA584" s="74"/>
      <c r="ADB584" s="74"/>
      <c r="ADC584" s="74"/>
      <c r="ADD584" s="74"/>
      <c r="ADE584" s="74"/>
      <c r="ADF584" s="74"/>
      <c r="ADG584" s="74"/>
      <c r="ADH584" s="74"/>
      <c r="ADI584" s="74"/>
      <c r="ADJ584" s="74"/>
      <c r="ADK584" s="74"/>
      <c r="ADL584" s="74"/>
      <c r="ADM584" s="74"/>
      <c r="ADN584" s="74"/>
      <c r="ADO584" s="74"/>
      <c r="ADP584" s="74"/>
      <c r="ADQ584" s="74"/>
      <c r="ADR584" s="74"/>
      <c r="ADS584" s="74"/>
      <c r="ADT584" s="74"/>
      <c r="ADU584" s="74"/>
      <c r="ADV584" s="74"/>
      <c r="ADW584" s="74"/>
      <c r="ADX584" s="74"/>
      <c r="ADY584" s="74"/>
      <c r="ADZ584" s="74"/>
      <c r="AEA584" s="74"/>
      <c r="AEB584" s="74"/>
      <c r="AEC584" s="74"/>
      <c r="AED584" s="74"/>
      <c r="AEE584" s="74"/>
      <c r="AEF584" s="74"/>
      <c r="AEG584" s="74"/>
      <c r="AEH584" s="74"/>
      <c r="AEI584" s="74"/>
      <c r="AEJ584" s="74"/>
      <c r="AEK584" s="74"/>
      <c r="AEL584" s="74"/>
      <c r="AEM584" s="74"/>
      <c r="AEN584" s="74"/>
      <c r="AEO584" s="74"/>
      <c r="AEP584" s="74"/>
      <c r="AEQ584" s="74"/>
      <c r="AER584" s="74"/>
      <c r="AES584" s="74"/>
      <c r="AET584" s="74"/>
      <c r="AEU584" s="74"/>
      <c r="AEV584" s="74"/>
      <c r="AEW584" s="74"/>
      <c r="AEX584" s="74"/>
      <c r="AEY584" s="74"/>
      <c r="AEZ584" s="74"/>
      <c r="AFA584" s="74"/>
      <c r="AFB584" s="74"/>
      <c r="AFC584" s="74"/>
      <c r="AFD584" s="74"/>
      <c r="AFE584" s="74"/>
      <c r="AFF584" s="74"/>
      <c r="AFG584" s="74"/>
      <c r="AFH584" s="74"/>
      <c r="AFI584" s="74"/>
      <c r="AFJ584" s="74"/>
      <c r="AFK584" s="74"/>
      <c r="AFL584" s="74"/>
      <c r="AFM584" s="74"/>
      <c r="AFN584" s="74"/>
      <c r="AFO584" s="74"/>
      <c r="AFP584" s="74"/>
      <c r="AFQ584" s="74"/>
      <c r="AFR584" s="74"/>
      <c r="AFS584" s="74"/>
      <c r="AFT584" s="74"/>
      <c r="AFU584" s="74"/>
      <c r="AFV584" s="74"/>
      <c r="AFW584" s="74"/>
      <c r="AFX584" s="74"/>
      <c r="AFY584" s="74"/>
      <c r="AFZ584" s="74"/>
      <c r="AGA584" s="74"/>
      <c r="AGB584" s="74"/>
      <c r="AGC584" s="74"/>
      <c r="AGD584" s="74"/>
      <c r="AGE584" s="74"/>
      <c r="AGF584" s="74"/>
      <c r="AGG584" s="74"/>
      <c r="AGH584" s="74"/>
      <c r="AGI584" s="74"/>
      <c r="AGJ584" s="74"/>
      <c r="AGK584" s="74"/>
      <c r="AGL584" s="74"/>
      <c r="AGM584" s="74"/>
      <c r="AGN584" s="74"/>
      <c r="AGO584" s="74"/>
      <c r="AGP584" s="74"/>
      <c r="AGQ584" s="74"/>
      <c r="AGR584" s="74"/>
      <c r="AGS584" s="74"/>
      <c r="AGT584" s="74"/>
      <c r="AGU584" s="74"/>
      <c r="AGV584" s="74"/>
      <c r="AGW584" s="74"/>
      <c r="AGX584" s="74"/>
      <c r="AGY584" s="74"/>
      <c r="AGZ584" s="74"/>
      <c r="AHA584" s="74"/>
      <c r="AHB584" s="74"/>
      <c r="AHC584" s="74"/>
      <c r="AHD584" s="74"/>
      <c r="AHE584" s="74"/>
      <c r="AHF584" s="74"/>
      <c r="AHG584" s="74"/>
      <c r="AHH584" s="74"/>
      <c r="AHI584" s="74"/>
      <c r="AHJ584" s="74"/>
      <c r="AHK584" s="74"/>
      <c r="AHL584" s="74"/>
      <c r="AHM584" s="74"/>
      <c r="AHN584" s="74"/>
      <c r="AHO584" s="74"/>
      <c r="AHP584" s="74"/>
      <c r="AHQ584" s="74"/>
      <c r="AHR584" s="74"/>
      <c r="AHS584" s="74"/>
      <c r="AHT584" s="74"/>
      <c r="AHU584" s="74"/>
      <c r="AHV584" s="74"/>
      <c r="AHW584" s="74"/>
      <c r="AHX584" s="74"/>
      <c r="AHY584" s="74"/>
      <c r="AHZ584" s="74"/>
      <c r="AIA584" s="74"/>
      <c r="AIB584" s="74"/>
      <c r="AIC584" s="74"/>
      <c r="AID584" s="74"/>
      <c r="AIE584" s="74"/>
      <c r="AIF584" s="74"/>
      <c r="AIG584" s="74"/>
      <c r="AIH584" s="74"/>
      <c r="AII584" s="74"/>
      <c r="AIJ584" s="74"/>
      <c r="AIK584" s="74"/>
      <c r="AIL584" s="74"/>
      <c r="AIM584" s="74"/>
      <c r="AIN584" s="74"/>
      <c r="AIO584" s="74"/>
      <c r="AIP584" s="74"/>
      <c r="AIQ584" s="74"/>
      <c r="AIR584" s="74"/>
      <c r="AIS584" s="74"/>
      <c r="AIT584" s="74"/>
      <c r="AIU584" s="74"/>
      <c r="AIV584" s="74"/>
      <c r="AIW584" s="74"/>
      <c r="AIX584" s="74"/>
      <c r="AIY584" s="74"/>
      <c r="AIZ584" s="74"/>
      <c r="AJA584" s="74"/>
      <c r="AJB584" s="74"/>
      <c r="AJC584" s="74"/>
      <c r="AJD584" s="74"/>
      <c r="AJE584" s="74"/>
      <c r="AJF584" s="74"/>
      <c r="AJG584" s="74"/>
      <c r="AJH584" s="74"/>
      <c r="AJI584" s="74"/>
      <c r="AJJ584" s="74"/>
      <c r="AJK584" s="74"/>
      <c r="AJL584" s="74"/>
      <c r="AJM584" s="74"/>
      <c r="AJN584" s="74"/>
      <c r="AJO584" s="74"/>
      <c r="AJP584" s="74"/>
      <c r="AJQ584" s="74"/>
      <c r="AJR584" s="74"/>
      <c r="AJS584" s="74"/>
      <c r="AJT584" s="74"/>
      <c r="AJU584" s="74"/>
      <c r="AJV584" s="74"/>
      <c r="AJW584" s="74"/>
      <c r="AJX584" s="74"/>
      <c r="AJY584" s="74"/>
      <c r="AJZ584" s="74"/>
      <c r="AKA584" s="74"/>
      <c r="AKB584" s="74"/>
      <c r="AKC584" s="74"/>
      <c r="AKD584" s="74"/>
      <c r="AKE584" s="74"/>
      <c r="AKF584" s="74"/>
      <c r="AKG584" s="74"/>
      <c r="AKH584" s="74"/>
      <c r="AKI584" s="74"/>
      <c r="AKJ584" s="74"/>
      <c r="AKK584" s="74"/>
      <c r="AKL584" s="74"/>
      <c r="AKM584" s="74"/>
      <c r="AKN584" s="74"/>
      <c r="AKO584" s="74"/>
      <c r="AKP584" s="74"/>
      <c r="AKQ584" s="74"/>
      <c r="AKR584" s="74"/>
      <c r="AKS584" s="74"/>
      <c r="AKT584" s="74"/>
      <c r="AKU584" s="74"/>
      <c r="AKV584" s="74"/>
      <c r="AKW584" s="74"/>
      <c r="AKX584" s="74"/>
      <c r="AKY584" s="74"/>
      <c r="AKZ584" s="74"/>
      <c r="ALA584" s="74"/>
      <c r="ALB584" s="74"/>
      <c r="ALC584" s="74"/>
      <c r="ALD584" s="74"/>
      <c r="ALE584" s="74"/>
      <c r="ALF584" s="74"/>
      <c r="ALG584" s="74"/>
      <c r="ALH584" s="74"/>
      <c r="ALI584" s="74"/>
      <c r="ALJ584" s="74"/>
      <c r="ALK584" s="74"/>
      <c r="ALL584" s="74"/>
      <c r="ALM584" s="74"/>
      <c r="ALN584" s="74"/>
      <c r="ALO584" s="74"/>
      <c r="ALP584" s="74"/>
      <c r="ALQ584" s="74"/>
      <c r="ALR584" s="74"/>
      <c r="ALS584" s="74"/>
      <c r="ALT584" s="74"/>
      <c r="ALU584" s="74"/>
      <c r="ALV584" s="74"/>
      <c r="ALW584" s="74"/>
      <c r="ALX584" s="74"/>
      <c r="ALY584" s="74"/>
      <c r="ALZ584" s="74"/>
      <c r="AMA584" s="74"/>
      <c r="AMB584" s="74"/>
      <c r="AMC584" s="74"/>
      <c r="AMD584" s="74"/>
      <c r="AME584" s="74"/>
      <c r="AMF584" s="74"/>
      <c r="AMG584" s="74"/>
      <c r="AMH584" s="74"/>
      <c r="AMI584" s="74"/>
      <c r="AMJ584" s="74"/>
      <c r="AMK584" s="74"/>
    </row>
    <row r="585" spans="1:1025" customFormat="1" x14ac:dyDescent="0.25">
      <c r="A585" s="54" t="s">
        <v>572</v>
      </c>
      <c r="B585" s="54" t="s">
        <v>25</v>
      </c>
      <c r="C585" s="54" t="s">
        <v>544</v>
      </c>
      <c r="D585" s="54" t="s">
        <v>147</v>
      </c>
      <c r="E585" s="54" t="s">
        <v>85</v>
      </c>
      <c r="F585" s="54" t="s">
        <v>618</v>
      </c>
      <c r="G585" s="54" t="s">
        <v>503</v>
      </c>
      <c r="H585" s="54" t="s">
        <v>26</v>
      </c>
      <c r="I585" s="54" t="s">
        <v>573</v>
      </c>
      <c r="J585" s="54">
        <v>775613751</v>
      </c>
      <c r="K585" s="54" t="s">
        <v>574</v>
      </c>
      <c r="L585" s="54"/>
      <c r="M585" s="54"/>
      <c r="N585" s="54"/>
      <c r="O585" s="54" t="s">
        <v>575</v>
      </c>
      <c r="P585" s="54" t="s">
        <v>89</v>
      </c>
      <c r="Q585" s="54"/>
      <c r="R585" s="54"/>
      <c r="S585" s="54"/>
      <c r="T585" s="54" t="s">
        <v>121</v>
      </c>
      <c r="U585" s="68">
        <v>1175000</v>
      </c>
      <c r="V585" s="68">
        <v>1225000</v>
      </c>
      <c r="W585" s="68">
        <v>1025000</v>
      </c>
      <c r="X585" s="68">
        <v>450000</v>
      </c>
      <c r="Y585" s="54"/>
      <c r="Z585" s="6"/>
      <c r="AA585" s="6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  <c r="DR585" s="74"/>
      <c r="DS585" s="74"/>
      <c r="DT585" s="74"/>
      <c r="DU585" s="74"/>
      <c r="DV585" s="74"/>
      <c r="DW585" s="74"/>
      <c r="DX585" s="74"/>
      <c r="DY585" s="74"/>
      <c r="DZ585" s="74"/>
      <c r="EA585" s="74"/>
      <c r="EB585" s="74"/>
      <c r="EC585" s="74"/>
      <c r="ED585" s="74"/>
      <c r="EE585" s="74"/>
      <c r="EF585" s="74"/>
      <c r="EG585" s="74"/>
      <c r="EH585" s="74"/>
      <c r="EI585" s="74"/>
      <c r="EJ585" s="74"/>
      <c r="EK585" s="74"/>
      <c r="EL585" s="74"/>
      <c r="EM585" s="74"/>
      <c r="EN585" s="74"/>
      <c r="EO585" s="74"/>
      <c r="EP585" s="74"/>
      <c r="EQ585" s="74"/>
      <c r="ER585" s="74"/>
      <c r="ES585" s="74"/>
      <c r="ET585" s="74"/>
      <c r="EU585" s="74"/>
      <c r="EV585" s="74"/>
      <c r="EW585" s="74"/>
      <c r="EX585" s="74"/>
      <c r="EY585" s="74"/>
      <c r="EZ585" s="74"/>
      <c r="FA585" s="74"/>
      <c r="FB585" s="74"/>
      <c r="FC585" s="74"/>
      <c r="FD585" s="74"/>
      <c r="FE585" s="74"/>
      <c r="FF585" s="74"/>
      <c r="FG585" s="74"/>
      <c r="FH585" s="74"/>
      <c r="FI585" s="74"/>
      <c r="FJ585" s="74"/>
      <c r="FK585" s="74"/>
      <c r="FL585" s="74"/>
      <c r="FM585" s="74"/>
      <c r="FN585" s="74"/>
      <c r="FO585" s="74"/>
      <c r="FP585" s="74"/>
      <c r="FQ585" s="74"/>
      <c r="FR585" s="74"/>
      <c r="FS585" s="74"/>
      <c r="FT585" s="74"/>
      <c r="FU585" s="74"/>
      <c r="FV585" s="74"/>
      <c r="FW585" s="74"/>
      <c r="FX585" s="74"/>
      <c r="FY585" s="74"/>
      <c r="FZ585" s="74"/>
      <c r="GA585" s="74"/>
      <c r="GB585" s="74"/>
      <c r="GC585" s="74"/>
      <c r="GD585" s="74"/>
      <c r="GE585" s="74"/>
      <c r="GF585" s="74"/>
      <c r="GG585" s="74"/>
      <c r="GH585" s="74"/>
      <c r="GI585" s="74"/>
      <c r="GJ585" s="74"/>
      <c r="GK585" s="74"/>
      <c r="GL585" s="74"/>
      <c r="GM585" s="74"/>
      <c r="GN585" s="74"/>
      <c r="GO585" s="74"/>
      <c r="GP585" s="74"/>
      <c r="GQ585" s="74"/>
      <c r="GR585" s="74"/>
      <c r="GS585" s="74"/>
      <c r="GT585" s="74"/>
      <c r="GU585" s="74"/>
      <c r="GV585" s="74"/>
      <c r="GW585" s="74"/>
      <c r="GX585" s="74"/>
      <c r="GY585" s="74"/>
      <c r="GZ585" s="74"/>
      <c r="HA585" s="74"/>
      <c r="HB585" s="74"/>
      <c r="HC585" s="74"/>
      <c r="HD585" s="74"/>
      <c r="HE585" s="74"/>
      <c r="HF585" s="74"/>
      <c r="HG585" s="74"/>
      <c r="HH585" s="74"/>
      <c r="HI585" s="74"/>
      <c r="HJ585" s="74"/>
      <c r="HK585" s="74"/>
      <c r="HL585" s="74"/>
      <c r="HM585" s="74"/>
      <c r="HN585" s="74"/>
      <c r="HO585" s="74"/>
      <c r="HP585" s="74"/>
      <c r="HQ585" s="74"/>
      <c r="HR585" s="74"/>
      <c r="HS585" s="74"/>
      <c r="HT585" s="74"/>
      <c r="HU585" s="74"/>
      <c r="HV585" s="74"/>
      <c r="HW585" s="74"/>
      <c r="HX585" s="74"/>
      <c r="HY585" s="74"/>
      <c r="HZ585" s="74"/>
      <c r="IA585" s="74"/>
      <c r="IB585" s="74"/>
      <c r="IC585" s="74"/>
      <c r="ID585" s="74"/>
      <c r="IE585" s="74"/>
      <c r="IF585" s="74"/>
      <c r="IG585" s="74"/>
      <c r="IH585" s="74"/>
      <c r="II585" s="74"/>
      <c r="IJ585" s="74"/>
      <c r="IK585" s="74"/>
      <c r="IL585" s="74"/>
      <c r="IM585" s="74"/>
      <c r="IN585" s="74"/>
      <c r="IO585" s="74"/>
      <c r="IP585" s="74"/>
      <c r="IQ585" s="74"/>
      <c r="IR585" s="74"/>
      <c r="IS585" s="74"/>
      <c r="IT585" s="74"/>
      <c r="IU585" s="74"/>
      <c r="IV585" s="74"/>
      <c r="IW585" s="74"/>
      <c r="IX585" s="74"/>
      <c r="IY585" s="74"/>
      <c r="IZ585" s="74"/>
      <c r="JA585" s="74"/>
      <c r="JB585" s="74"/>
      <c r="JC585" s="74"/>
      <c r="JD585" s="74"/>
      <c r="JE585" s="74"/>
      <c r="JF585" s="74"/>
      <c r="JG585" s="74"/>
      <c r="JH585" s="74"/>
      <c r="JI585" s="74"/>
      <c r="JJ585" s="74"/>
      <c r="JK585" s="74"/>
      <c r="JL585" s="74"/>
      <c r="JM585" s="74"/>
      <c r="JN585" s="74"/>
      <c r="JO585" s="74"/>
      <c r="JP585" s="74"/>
      <c r="JQ585" s="74"/>
      <c r="JR585" s="74"/>
      <c r="JS585" s="74"/>
      <c r="JT585" s="74"/>
      <c r="JU585" s="74"/>
      <c r="JV585" s="74"/>
      <c r="JW585" s="74"/>
      <c r="JX585" s="74"/>
      <c r="JY585" s="74"/>
      <c r="JZ585" s="74"/>
      <c r="KA585" s="74"/>
      <c r="KB585" s="74"/>
      <c r="KC585" s="74"/>
      <c r="KD585" s="74"/>
      <c r="KE585" s="74"/>
      <c r="KF585" s="74"/>
      <c r="KG585" s="74"/>
      <c r="KH585" s="74"/>
      <c r="KI585" s="74"/>
      <c r="KJ585" s="74"/>
      <c r="KK585" s="74"/>
      <c r="KL585" s="74"/>
      <c r="KM585" s="74"/>
      <c r="KN585" s="74"/>
      <c r="KO585" s="74"/>
      <c r="KP585" s="74"/>
      <c r="KQ585" s="74"/>
      <c r="KR585" s="74"/>
      <c r="KS585" s="74"/>
      <c r="KT585" s="74"/>
      <c r="KU585" s="74"/>
      <c r="KV585" s="74"/>
      <c r="KW585" s="74"/>
      <c r="KX585" s="74"/>
      <c r="KY585" s="74"/>
      <c r="KZ585" s="74"/>
      <c r="LA585" s="74"/>
      <c r="LB585" s="74"/>
      <c r="LC585" s="74"/>
      <c r="LD585" s="74"/>
      <c r="LE585" s="74"/>
      <c r="LF585" s="74"/>
      <c r="LG585" s="74"/>
      <c r="LH585" s="74"/>
      <c r="LI585" s="74"/>
      <c r="LJ585" s="74"/>
      <c r="LK585" s="74"/>
      <c r="LL585" s="74"/>
      <c r="LM585" s="74"/>
      <c r="LN585" s="74"/>
      <c r="LO585" s="74"/>
      <c r="LP585" s="74"/>
      <c r="LQ585" s="74"/>
      <c r="LR585" s="74"/>
      <c r="LS585" s="74"/>
      <c r="LT585" s="74"/>
      <c r="LU585" s="74"/>
      <c r="LV585" s="74"/>
      <c r="LW585" s="74"/>
      <c r="LX585" s="74"/>
      <c r="LY585" s="74"/>
      <c r="LZ585" s="74"/>
      <c r="MA585" s="74"/>
      <c r="MB585" s="74"/>
      <c r="MC585" s="74"/>
      <c r="MD585" s="74"/>
      <c r="ME585" s="74"/>
      <c r="MF585" s="74"/>
      <c r="MG585" s="74"/>
      <c r="MH585" s="74"/>
      <c r="MI585" s="74"/>
      <c r="MJ585" s="74"/>
      <c r="MK585" s="74"/>
      <c r="ML585" s="74"/>
      <c r="MM585" s="74"/>
      <c r="MN585" s="74"/>
      <c r="MO585" s="74"/>
      <c r="MP585" s="74"/>
      <c r="MQ585" s="74"/>
      <c r="MR585" s="74"/>
      <c r="MS585" s="74"/>
      <c r="MT585" s="74"/>
      <c r="MU585" s="74"/>
      <c r="MV585" s="74"/>
      <c r="MW585" s="74"/>
      <c r="MX585" s="74"/>
      <c r="MY585" s="74"/>
      <c r="MZ585" s="74"/>
      <c r="NA585" s="74"/>
      <c r="NB585" s="74"/>
      <c r="NC585" s="74"/>
      <c r="ND585" s="74"/>
      <c r="NE585" s="74"/>
      <c r="NF585" s="74"/>
      <c r="NG585" s="74"/>
      <c r="NH585" s="74"/>
      <c r="NI585" s="74"/>
      <c r="NJ585" s="74"/>
      <c r="NK585" s="74"/>
      <c r="NL585" s="74"/>
      <c r="NM585" s="74"/>
      <c r="NN585" s="74"/>
      <c r="NO585" s="74"/>
      <c r="NP585" s="74"/>
      <c r="NQ585" s="74"/>
      <c r="NR585" s="74"/>
      <c r="NS585" s="74"/>
      <c r="NT585" s="74"/>
      <c r="NU585" s="74"/>
      <c r="NV585" s="74"/>
      <c r="NW585" s="74"/>
      <c r="NX585" s="74"/>
      <c r="NY585" s="74"/>
      <c r="NZ585" s="74"/>
      <c r="OA585" s="74"/>
      <c r="OB585" s="74"/>
      <c r="OC585" s="74"/>
      <c r="OD585" s="74"/>
      <c r="OE585" s="74"/>
      <c r="OF585" s="74"/>
      <c r="OG585" s="74"/>
      <c r="OH585" s="74"/>
      <c r="OI585" s="74"/>
      <c r="OJ585" s="74"/>
      <c r="OK585" s="74"/>
      <c r="OL585" s="74"/>
      <c r="OM585" s="74"/>
      <c r="ON585" s="74"/>
      <c r="OO585" s="74"/>
      <c r="OP585" s="74"/>
      <c r="OQ585" s="74"/>
      <c r="OR585" s="74"/>
      <c r="OS585" s="74"/>
      <c r="OT585" s="74"/>
      <c r="OU585" s="74"/>
      <c r="OV585" s="74"/>
      <c r="OW585" s="74"/>
      <c r="OX585" s="74"/>
      <c r="OY585" s="74"/>
      <c r="OZ585" s="74"/>
      <c r="PA585" s="74"/>
      <c r="PB585" s="74"/>
      <c r="PC585" s="74"/>
      <c r="PD585" s="74"/>
      <c r="PE585" s="74"/>
      <c r="PF585" s="74"/>
      <c r="PG585" s="74"/>
      <c r="PH585" s="74"/>
      <c r="PI585" s="74"/>
      <c r="PJ585" s="74"/>
      <c r="PK585" s="74"/>
      <c r="PL585" s="74"/>
      <c r="PM585" s="74"/>
      <c r="PN585" s="74"/>
      <c r="PO585" s="74"/>
      <c r="PP585" s="74"/>
      <c r="PQ585" s="74"/>
      <c r="PR585" s="74"/>
      <c r="PS585" s="74"/>
      <c r="PT585" s="74"/>
      <c r="PU585" s="74"/>
      <c r="PV585" s="74"/>
      <c r="PW585" s="74"/>
      <c r="PX585" s="74"/>
      <c r="PY585" s="74"/>
      <c r="PZ585" s="74"/>
      <c r="QA585" s="74"/>
      <c r="QB585" s="74"/>
      <c r="QC585" s="74"/>
      <c r="QD585" s="74"/>
      <c r="QE585" s="74"/>
      <c r="QF585" s="74"/>
      <c r="QG585" s="74"/>
      <c r="QH585" s="74"/>
      <c r="QI585" s="74"/>
      <c r="QJ585" s="74"/>
      <c r="QK585" s="74"/>
      <c r="QL585" s="74"/>
      <c r="QM585" s="74"/>
      <c r="QN585" s="74"/>
      <c r="QO585" s="74"/>
      <c r="QP585" s="74"/>
      <c r="QQ585" s="74"/>
      <c r="QR585" s="74"/>
      <c r="QS585" s="74"/>
      <c r="QT585" s="74"/>
      <c r="QU585" s="74"/>
      <c r="QV585" s="74"/>
      <c r="QW585" s="74"/>
      <c r="QX585" s="74"/>
      <c r="QY585" s="74"/>
      <c r="QZ585" s="74"/>
      <c r="RA585" s="74"/>
      <c r="RB585" s="74"/>
      <c r="RC585" s="74"/>
      <c r="RD585" s="74"/>
      <c r="RE585" s="74"/>
      <c r="RF585" s="74"/>
      <c r="RG585" s="74"/>
      <c r="RH585" s="74"/>
      <c r="RI585" s="74"/>
      <c r="RJ585" s="74"/>
      <c r="RK585" s="74"/>
      <c r="RL585" s="74"/>
      <c r="RM585" s="74"/>
      <c r="RN585" s="74"/>
      <c r="RO585" s="74"/>
      <c r="RP585" s="74"/>
      <c r="RQ585" s="74"/>
      <c r="RR585" s="74"/>
      <c r="RS585" s="74"/>
      <c r="RT585" s="74"/>
      <c r="RU585" s="74"/>
      <c r="RV585" s="74"/>
      <c r="RW585" s="74"/>
      <c r="RX585" s="74"/>
      <c r="RY585" s="74"/>
      <c r="RZ585" s="74"/>
      <c r="SA585" s="74"/>
      <c r="SB585" s="74"/>
      <c r="SC585" s="74"/>
      <c r="SD585" s="74"/>
      <c r="SE585" s="74"/>
      <c r="SF585" s="74"/>
      <c r="SG585" s="74"/>
      <c r="SH585" s="74"/>
      <c r="SI585" s="74"/>
      <c r="SJ585" s="74"/>
      <c r="SK585" s="74"/>
      <c r="SL585" s="74"/>
      <c r="SM585" s="74"/>
      <c r="SN585" s="74"/>
      <c r="SO585" s="74"/>
      <c r="SP585" s="74"/>
      <c r="SQ585" s="74"/>
      <c r="SR585" s="74"/>
      <c r="SS585" s="74"/>
      <c r="ST585" s="74"/>
      <c r="SU585" s="74"/>
      <c r="SV585" s="74"/>
      <c r="SW585" s="74"/>
      <c r="SX585" s="74"/>
      <c r="SY585" s="74"/>
      <c r="SZ585" s="74"/>
      <c r="TA585" s="74"/>
      <c r="TB585" s="74"/>
      <c r="TC585" s="74"/>
      <c r="TD585" s="74"/>
      <c r="TE585" s="74"/>
      <c r="TF585" s="74"/>
      <c r="TG585" s="74"/>
      <c r="TH585" s="74"/>
      <c r="TI585" s="74"/>
      <c r="TJ585" s="74"/>
      <c r="TK585" s="74"/>
      <c r="TL585" s="74"/>
      <c r="TM585" s="74"/>
      <c r="TN585" s="74"/>
      <c r="TO585" s="74"/>
      <c r="TP585" s="74"/>
      <c r="TQ585" s="74"/>
      <c r="TR585" s="74"/>
      <c r="TS585" s="74"/>
      <c r="TT585" s="74"/>
      <c r="TU585" s="74"/>
      <c r="TV585" s="74"/>
      <c r="TW585" s="74"/>
      <c r="TX585" s="74"/>
      <c r="TY585" s="74"/>
      <c r="TZ585" s="74"/>
      <c r="UA585" s="74"/>
      <c r="UB585" s="74"/>
      <c r="UC585" s="74"/>
      <c r="UD585" s="74"/>
      <c r="UE585" s="74"/>
      <c r="UF585" s="74"/>
      <c r="UG585" s="74"/>
      <c r="UH585" s="74"/>
      <c r="UI585" s="74"/>
      <c r="UJ585" s="74"/>
      <c r="UK585" s="74"/>
      <c r="UL585" s="74"/>
      <c r="UM585" s="74"/>
      <c r="UN585" s="74"/>
      <c r="UO585" s="74"/>
      <c r="UP585" s="74"/>
      <c r="UQ585" s="74"/>
      <c r="UR585" s="74"/>
      <c r="US585" s="74"/>
      <c r="UT585" s="74"/>
      <c r="UU585" s="74"/>
      <c r="UV585" s="74"/>
      <c r="UW585" s="74"/>
      <c r="UX585" s="74"/>
      <c r="UY585" s="74"/>
      <c r="UZ585" s="74"/>
      <c r="VA585" s="74"/>
      <c r="VB585" s="74"/>
      <c r="VC585" s="74"/>
      <c r="VD585" s="74"/>
      <c r="VE585" s="74"/>
      <c r="VF585" s="74"/>
      <c r="VG585" s="74"/>
      <c r="VH585" s="74"/>
      <c r="VI585" s="74"/>
      <c r="VJ585" s="74"/>
      <c r="VK585" s="74"/>
      <c r="VL585" s="74"/>
      <c r="VM585" s="74"/>
      <c r="VN585" s="74"/>
      <c r="VO585" s="74"/>
      <c r="VP585" s="74"/>
      <c r="VQ585" s="74"/>
      <c r="VR585" s="74"/>
      <c r="VS585" s="74"/>
      <c r="VT585" s="74"/>
      <c r="VU585" s="74"/>
      <c r="VV585" s="74"/>
      <c r="VW585" s="74"/>
      <c r="VX585" s="74"/>
      <c r="VY585" s="74"/>
      <c r="VZ585" s="74"/>
      <c r="WA585" s="74"/>
      <c r="WB585" s="74"/>
      <c r="WC585" s="74"/>
      <c r="WD585" s="74"/>
      <c r="WE585" s="74"/>
      <c r="WF585" s="74"/>
      <c r="WG585" s="74"/>
      <c r="WH585" s="74"/>
      <c r="WI585" s="74"/>
      <c r="WJ585" s="74"/>
      <c r="WK585" s="74"/>
      <c r="WL585" s="74"/>
      <c r="WM585" s="74"/>
      <c r="WN585" s="74"/>
      <c r="WO585" s="74"/>
      <c r="WP585" s="74"/>
      <c r="WQ585" s="74"/>
      <c r="WR585" s="74"/>
      <c r="WS585" s="74"/>
      <c r="WT585" s="74"/>
      <c r="WU585" s="74"/>
      <c r="WV585" s="74"/>
      <c r="WW585" s="74"/>
      <c r="WX585" s="74"/>
      <c r="WY585" s="74"/>
      <c r="WZ585" s="74"/>
      <c r="XA585" s="74"/>
      <c r="XB585" s="74"/>
      <c r="XC585" s="74"/>
      <c r="XD585" s="74"/>
      <c r="XE585" s="74"/>
      <c r="XF585" s="74"/>
      <c r="XG585" s="74"/>
      <c r="XH585" s="74"/>
      <c r="XI585" s="74"/>
      <c r="XJ585" s="74"/>
      <c r="XK585" s="74"/>
      <c r="XL585" s="74"/>
      <c r="XM585" s="74"/>
      <c r="XN585" s="74"/>
      <c r="XO585" s="74"/>
      <c r="XP585" s="74"/>
      <c r="XQ585" s="74"/>
      <c r="XR585" s="74"/>
      <c r="XS585" s="74"/>
      <c r="XT585" s="74"/>
      <c r="XU585" s="74"/>
      <c r="XV585" s="74"/>
      <c r="XW585" s="74"/>
      <c r="XX585" s="74"/>
      <c r="XY585" s="74"/>
      <c r="XZ585" s="74"/>
      <c r="YA585" s="74"/>
      <c r="YB585" s="74"/>
      <c r="YC585" s="74"/>
      <c r="YD585" s="74"/>
      <c r="YE585" s="74"/>
      <c r="YF585" s="74"/>
      <c r="YG585" s="74"/>
      <c r="YH585" s="74"/>
      <c r="YI585" s="74"/>
      <c r="YJ585" s="74"/>
      <c r="YK585" s="74"/>
      <c r="YL585" s="74"/>
      <c r="YM585" s="74"/>
      <c r="YN585" s="74"/>
      <c r="YO585" s="74"/>
      <c r="YP585" s="74"/>
      <c r="YQ585" s="74"/>
      <c r="YR585" s="74"/>
      <c r="YS585" s="74"/>
      <c r="YT585" s="74"/>
      <c r="YU585" s="74"/>
      <c r="YV585" s="74"/>
      <c r="YW585" s="74"/>
      <c r="YX585" s="74"/>
      <c r="YY585" s="74"/>
      <c r="YZ585" s="74"/>
      <c r="ZA585" s="74"/>
      <c r="ZB585" s="74"/>
      <c r="ZC585" s="74"/>
      <c r="ZD585" s="74"/>
      <c r="ZE585" s="74"/>
      <c r="ZF585" s="74"/>
      <c r="ZG585" s="74"/>
      <c r="ZH585" s="74"/>
      <c r="ZI585" s="74"/>
      <c r="ZJ585" s="74"/>
      <c r="ZK585" s="74"/>
      <c r="ZL585" s="74"/>
      <c r="ZM585" s="74"/>
      <c r="ZN585" s="74"/>
      <c r="ZO585" s="74"/>
      <c r="ZP585" s="74"/>
      <c r="ZQ585" s="74"/>
      <c r="ZR585" s="74"/>
      <c r="ZS585" s="74"/>
      <c r="ZT585" s="74"/>
      <c r="ZU585" s="74"/>
      <c r="ZV585" s="74"/>
      <c r="ZW585" s="74"/>
      <c r="ZX585" s="74"/>
      <c r="ZY585" s="74"/>
      <c r="ZZ585" s="74"/>
      <c r="AAA585" s="74"/>
      <c r="AAB585" s="74"/>
      <c r="AAC585" s="74"/>
      <c r="AAD585" s="74"/>
      <c r="AAE585" s="74"/>
      <c r="AAF585" s="74"/>
      <c r="AAG585" s="74"/>
      <c r="AAH585" s="74"/>
      <c r="AAI585" s="74"/>
      <c r="AAJ585" s="74"/>
      <c r="AAK585" s="74"/>
      <c r="AAL585" s="74"/>
      <c r="AAM585" s="74"/>
      <c r="AAN585" s="74"/>
      <c r="AAO585" s="74"/>
      <c r="AAP585" s="74"/>
      <c r="AAQ585" s="74"/>
      <c r="AAR585" s="74"/>
      <c r="AAS585" s="74"/>
      <c r="AAT585" s="74"/>
      <c r="AAU585" s="74"/>
      <c r="AAV585" s="74"/>
      <c r="AAW585" s="74"/>
      <c r="AAX585" s="74"/>
      <c r="AAY585" s="74"/>
      <c r="AAZ585" s="74"/>
      <c r="ABA585" s="74"/>
      <c r="ABB585" s="74"/>
      <c r="ABC585" s="74"/>
      <c r="ABD585" s="74"/>
      <c r="ABE585" s="74"/>
      <c r="ABF585" s="74"/>
      <c r="ABG585" s="74"/>
      <c r="ABH585" s="74"/>
      <c r="ABI585" s="74"/>
      <c r="ABJ585" s="74"/>
      <c r="ABK585" s="74"/>
      <c r="ABL585" s="74"/>
      <c r="ABM585" s="74"/>
      <c r="ABN585" s="74"/>
      <c r="ABO585" s="74"/>
      <c r="ABP585" s="74"/>
      <c r="ABQ585" s="74"/>
      <c r="ABR585" s="74"/>
      <c r="ABS585" s="74"/>
      <c r="ABT585" s="74"/>
      <c r="ABU585" s="74"/>
      <c r="ABV585" s="74"/>
      <c r="ABW585" s="74"/>
      <c r="ABX585" s="74"/>
      <c r="ABY585" s="74"/>
      <c r="ABZ585" s="74"/>
      <c r="ACA585" s="74"/>
      <c r="ACB585" s="74"/>
      <c r="ACC585" s="74"/>
      <c r="ACD585" s="74"/>
      <c r="ACE585" s="74"/>
      <c r="ACF585" s="74"/>
      <c r="ACG585" s="74"/>
      <c r="ACH585" s="74"/>
      <c r="ACI585" s="74"/>
      <c r="ACJ585" s="74"/>
      <c r="ACK585" s="74"/>
      <c r="ACL585" s="74"/>
      <c r="ACM585" s="74"/>
      <c r="ACN585" s="74"/>
      <c r="ACO585" s="74"/>
      <c r="ACP585" s="74"/>
      <c r="ACQ585" s="74"/>
      <c r="ACR585" s="74"/>
      <c r="ACS585" s="74"/>
      <c r="ACT585" s="74"/>
      <c r="ACU585" s="74"/>
      <c r="ACV585" s="74"/>
      <c r="ACW585" s="74"/>
      <c r="ACX585" s="74"/>
      <c r="ACY585" s="74"/>
      <c r="ACZ585" s="74"/>
      <c r="ADA585" s="74"/>
      <c r="ADB585" s="74"/>
      <c r="ADC585" s="74"/>
      <c r="ADD585" s="74"/>
      <c r="ADE585" s="74"/>
      <c r="ADF585" s="74"/>
      <c r="ADG585" s="74"/>
      <c r="ADH585" s="74"/>
      <c r="ADI585" s="74"/>
      <c r="ADJ585" s="74"/>
      <c r="ADK585" s="74"/>
      <c r="ADL585" s="74"/>
      <c r="ADM585" s="74"/>
      <c r="ADN585" s="74"/>
      <c r="ADO585" s="74"/>
      <c r="ADP585" s="74"/>
      <c r="ADQ585" s="74"/>
      <c r="ADR585" s="74"/>
      <c r="ADS585" s="74"/>
      <c r="ADT585" s="74"/>
      <c r="ADU585" s="74"/>
      <c r="ADV585" s="74"/>
      <c r="ADW585" s="74"/>
      <c r="ADX585" s="74"/>
      <c r="ADY585" s="74"/>
      <c r="ADZ585" s="74"/>
      <c r="AEA585" s="74"/>
      <c r="AEB585" s="74"/>
      <c r="AEC585" s="74"/>
      <c r="AED585" s="74"/>
      <c r="AEE585" s="74"/>
      <c r="AEF585" s="74"/>
      <c r="AEG585" s="74"/>
      <c r="AEH585" s="74"/>
      <c r="AEI585" s="74"/>
      <c r="AEJ585" s="74"/>
      <c r="AEK585" s="74"/>
      <c r="AEL585" s="74"/>
      <c r="AEM585" s="74"/>
      <c r="AEN585" s="74"/>
      <c r="AEO585" s="74"/>
      <c r="AEP585" s="74"/>
      <c r="AEQ585" s="74"/>
      <c r="AER585" s="74"/>
      <c r="AES585" s="74"/>
      <c r="AET585" s="74"/>
      <c r="AEU585" s="74"/>
      <c r="AEV585" s="74"/>
      <c r="AEW585" s="74"/>
      <c r="AEX585" s="74"/>
      <c r="AEY585" s="74"/>
      <c r="AEZ585" s="74"/>
      <c r="AFA585" s="74"/>
      <c r="AFB585" s="74"/>
      <c r="AFC585" s="74"/>
      <c r="AFD585" s="74"/>
      <c r="AFE585" s="74"/>
      <c r="AFF585" s="74"/>
      <c r="AFG585" s="74"/>
      <c r="AFH585" s="74"/>
      <c r="AFI585" s="74"/>
      <c r="AFJ585" s="74"/>
      <c r="AFK585" s="74"/>
      <c r="AFL585" s="74"/>
      <c r="AFM585" s="74"/>
      <c r="AFN585" s="74"/>
      <c r="AFO585" s="74"/>
      <c r="AFP585" s="74"/>
      <c r="AFQ585" s="74"/>
      <c r="AFR585" s="74"/>
      <c r="AFS585" s="74"/>
      <c r="AFT585" s="74"/>
      <c r="AFU585" s="74"/>
      <c r="AFV585" s="74"/>
      <c r="AFW585" s="74"/>
      <c r="AFX585" s="74"/>
      <c r="AFY585" s="74"/>
      <c r="AFZ585" s="74"/>
      <c r="AGA585" s="74"/>
      <c r="AGB585" s="74"/>
      <c r="AGC585" s="74"/>
      <c r="AGD585" s="74"/>
      <c r="AGE585" s="74"/>
      <c r="AGF585" s="74"/>
      <c r="AGG585" s="74"/>
      <c r="AGH585" s="74"/>
      <c r="AGI585" s="74"/>
      <c r="AGJ585" s="74"/>
      <c r="AGK585" s="74"/>
      <c r="AGL585" s="74"/>
      <c r="AGM585" s="74"/>
      <c r="AGN585" s="74"/>
      <c r="AGO585" s="74"/>
      <c r="AGP585" s="74"/>
      <c r="AGQ585" s="74"/>
      <c r="AGR585" s="74"/>
      <c r="AGS585" s="74"/>
      <c r="AGT585" s="74"/>
      <c r="AGU585" s="74"/>
      <c r="AGV585" s="74"/>
      <c r="AGW585" s="74"/>
      <c r="AGX585" s="74"/>
      <c r="AGY585" s="74"/>
      <c r="AGZ585" s="74"/>
      <c r="AHA585" s="74"/>
      <c r="AHB585" s="74"/>
      <c r="AHC585" s="74"/>
      <c r="AHD585" s="74"/>
      <c r="AHE585" s="74"/>
      <c r="AHF585" s="74"/>
      <c r="AHG585" s="74"/>
      <c r="AHH585" s="74"/>
      <c r="AHI585" s="74"/>
      <c r="AHJ585" s="74"/>
      <c r="AHK585" s="74"/>
      <c r="AHL585" s="74"/>
      <c r="AHM585" s="74"/>
      <c r="AHN585" s="74"/>
      <c r="AHO585" s="74"/>
      <c r="AHP585" s="74"/>
      <c r="AHQ585" s="74"/>
      <c r="AHR585" s="74"/>
      <c r="AHS585" s="74"/>
      <c r="AHT585" s="74"/>
      <c r="AHU585" s="74"/>
      <c r="AHV585" s="74"/>
      <c r="AHW585" s="74"/>
      <c r="AHX585" s="74"/>
      <c r="AHY585" s="74"/>
      <c r="AHZ585" s="74"/>
      <c r="AIA585" s="74"/>
      <c r="AIB585" s="74"/>
      <c r="AIC585" s="74"/>
      <c r="AID585" s="74"/>
      <c r="AIE585" s="74"/>
      <c r="AIF585" s="74"/>
      <c r="AIG585" s="74"/>
      <c r="AIH585" s="74"/>
      <c r="AII585" s="74"/>
      <c r="AIJ585" s="74"/>
      <c r="AIK585" s="74"/>
      <c r="AIL585" s="74"/>
      <c r="AIM585" s="74"/>
      <c r="AIN585" s="74"/>
      <c r="AIO585" s="74"/>
      <c r="AIP585" s="74"/>
      <c r="AIQ585" s="74"/>
      <c r="AIR585" s="74"/>
      <c r="AIS585" s="74"/>
      <c r="AIT585" s="74"/>
      <c r="AIU585" s="74"/>
      <c r="AIV585" s="74"/>
      <c r="AIW585" s="74"/>
      <c r="AIX585" s="74"/>
      <c r="AIY585" s="74"/>
      <c r="AIZ585" s="74"/>
      <c r="AJA585" s="74"/>
      <c r="AJB585" s="74"/>
      <c r="AJC585" s="74"/>
      <c r="AJD585" s="74"/>
      <c r="AJE585" s="74"/>
      <c r="AJF585" s="74"/>
      <c r="AJG585" s="74"/>
      <c r="AJH585" s="74"/>
      <c r="AJI585" s="74"/>
      <c r="AJJ585" s="74"/>
      <c r="AJK585" s="74"/>
      <c r="AJL585" s="74"/>
      <c r="AJM585" s="74"/>
      <c r="AJN585" s="74"/>
      <c r="AJO585" s="74"/>
      <c r="AJP585" s="74"/>
      <c r="AJQ585" s="74"/>
      <c r="AJR585" s="74"/>
      <c r="AJS585" s="74"/>
      <c r="AJT585" s="74"/>
      <c r="AJU585" s="74"/>
      <c r="AJV585" s="74"/>
      <c r="AJW585" s="74"/>
      <c r="AJX585" s="74"/>
      <c r="AJY585" s="74"/>
      <c r="AJZ585" s="74"/>
      <c r="AKA585" s="74"/>
      <c r="AKB585" s="74"/>
      <c r="AKC585" s="74"/>
      <c r="AKD585" s="74"/>
      <c r="AKE585" s="74"/>
      <c r="AKF585" s="74"/>
      <c r="AKG585" s="74"/>
      <c r="AKH585" s="74"/>
      <c r="AKI585" s="74"/>
      <c r="AKJ585" s="74"/>
      <c r="AKK585" s="74"/>
      <c r="AKL585" s="74"/>
      <c r="AKM585" s="74"/>
      <c r="AKN585" s="74"/>
      <c r="AKO585" s="74"/>
      <c r="AKP585" s="74"/>
      <c r="AKQ585" s="74"/>
      <c r="AKR585" s="74"/>
      <c r="AKS585" s="74"/>
      <c r="AKT585" s="74"/>
      <c r="AKU585" s="74"/>
      <c r="AKV585" s="74"/>
      <c r="AKW585" s="74"/>
      <c r="AKX585" s="74"/>
      <c r="AKY585" s="74"/>
      <c r="AKZ585" s="74"/>
      <c r="ALA585" s="74"/>
      <c r="ALB585" s="74"/>
      <c r="ALC585" s="74"/>
      <c r="ALD585" s="74"/>
      <c r="ALE585" s="74"/>
      <c r="ALF585" s="74"/>
      <c r="ALG585" s="74"/>
      <c r="ALH585" s="74"/>
      <c r="ALI585" s="74"/>
      <c r="ALJ585" s="74"/>
      <c r="ALK585" s="74"/>
      <c r="ALL585" s="74"/>
      <c r="ALM585" s="74"/>
      <c r="ALN585" s="74"/>
      <c r="ALO585" s="74"/>
      <c r="ALP585" s="74"/>
      <c r="ALQ585" s="74"/>
      <c r="ALR585" s="74"/>
      <c r="ALS585" s="74"/>
      <c r="ALT585" s="74"/>
      <c r="ALU585" s="74"/>
      <c r="ALV585" s="74"/>
      <c r="ALW585" s="74"/>
      <c r="ALX585" s="74"/>
      <c r="ALY585" s="74"/>
      <c r="ALZ585" s="74"/>
      <c r="AMA585" s="74"/>
      <c r="AMB585" s="74"/>
      <c r="AMC585" s="74"/>
      <c r="AMD585" s="74"/>
      <c r="AME585" s="74"/>
      <c r="AMF585" s="74"/>
      <c r="AMG585" s="74"/>
      <c r="AMH585" s="74"/>
      <c r="AMI585" s="74"/>
      <c r="AMJ585" s="74"/>
      <c r="AMK585" s="74"/>
    </row>
    <row r="586" spans="1:1025" customFormat="1" x14ac:dyDescent="0.25">
      <c r="A586" s="54" t="s">
        <v>572</v>
      </c>
      <c r="B586" s="54" t="s">
        <v>25</v>
      </c>
      <c r="C586" s="54" t="s">
        <v>544</v>
      </c>
      <c r="D586" s="54" t="s">
        <v>147</v>
      </c>
      <c r="E586" s="54" t="s">
        <v>85</v>
      </c>
      <c r="F586" s="54" t="s">
        <v>618</v>
      </c>
      <c r="G586" s="54" t="s">
        <v>503</v>
      </c>
      <c r="H586" s="54" t="s">
        <v>26</v>
      </c>
      <c r="I586" s="54" t="s">
        <v>573</v>
      </c>
      <c r="J586" s="54">
        <v>775613751</v>
      </c>
      <c r="K586" s="54" t="s">
        <v>574</v>
      </c>
      <c r="L586" s="54"/>
      <c r="M586" s="54"/>
      <c r="N586" s="54"/>
      <c r="O586" s="54" t="s">
        <v>30</v>
      </c>
      <c r="P586" s="54"/>
      <c r="Q586" s="54"/>
      <c r="R586" s="54" t="s">
        <v>31</v>
      </c>
      <c r="S586" s="54" t="s">
        <v>122</v>
      </c>
      <c r="T586" s="54"/>
      <c r="U586" s="68">
        <v>20000</v>
      </c>
      <c r="V586" s="68"/>
      <c r="W586" s="68">
        <v>15000</v>
      </c>
      <c r="X586" s="68">
        <v>10000</v>
      </c>
      <c r="Y586" s="54"/>
      <c r="Z586" s="6"/>
      <c r="AA586" s="6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  <c r="DR586" s="74"/>
      <c r="DS586" s="74"/>
      <c r="DT586" s="74"/>
      <c r="DU586" s="74"/>
      <c r="DV586" s="74"/>
      <c r="DW586" s="74"/>
      <c r="DX586" s="74"/>
      <c r="DY586" s="74"/>
      <c r="DZ586" s="74"/>
      <c r="EA586" s="74"/>
      <c r="EB586" s="74"/>
      <c r="EC586" s="74"/>
      <c r="ED586" s="74"/>
      <c r="EE586" s="74"/>
      <c r="EF586" s="74"/>
      <c r="EG586" s="74"/>
      <c r="EH586" s="74"/>
      <c r="EI586" s="74"/>
      <c r="EJ586" s="74"/>
      <c r="EK586" s="74"/>
      <c r="EL586" s="74"/>
      <c r="EM586" s="74"/>
      <c r="EN586" s="74"/>
      <c r="EO586" s="74"/>
      <c r="EP586" s="74"/>
      <c r="EQ586" s="74"/>
      <c r="ER586" s="74"/>
      <c r="ES586" s="74"/>
      <c r="ET586" s="74"/>
      <c r="EU586" s="74"/>
      <c r="EV586" s="74"/>
      <c r="EW586" s="74"/>
      <c r="EX586" s="74"/>
      <c r="EY586" s="74"/>
      <c r="EZ586" s="74"/>
      <c r="FA586" s="74"/>
      <c r="FB586" s="74"/>
      <c r="FC586" s="74"/>
      <c r="FD586" s="74"/>
      <c r="FE586" s="74"/>
      <c r="FF586" s="74"/>
      <c r="FG586" s="74"/>
      <c r="FH586" s="74"/>
      <c r="FI586" s="74"/>
      <c r="FJ586" s="74"/>
      <c r="FK586" s="74"/>
      <c r="FL586" s="74"/>
      <c r="FM586" s="74"/>
      <c r="FN586" s="74"/>
      <c r="FO586" s="74"/>
      <c r="FP586" s="74"/>
      <c r="FQ586" s="74"/>
      <c r="FR586" s="74"/>
      <c r="FS586" s="74"/>
      <c r="FT586" s="74"/>
      <c r="FU586" s="74"/>
      <c r="FV586" s="74"/>
      <c r="FW586" s="74"/>
      <c r="FX586" s="74"/>
      <c r="FY586" s="74"/>
      <c r="FZ586" s="74"/>
      <c r="GA586" s="74"/>
      <c r="GB586" s="74"/>
      <c r="GC586" s="74"/>
      <c r="GD586" s="74"/>
      <c r="GE586" s="74"/>
      <c r="GF586" s="74"/>
      <c r="GG586" s="74"/>
      <c r="GH586" s="74"/>
      <c r="GI586" s="74"/>
      <c r="GJ586" s="74"/>
      <c r="GK586" s="74"/>
      <c r="GL586" s="74"/>
      <c r="GM586" s="74"/>
      <c r="GN586" s="74"/>
      <c r="GO586" s="74"/>
      <c r="GP586" s="74"/>
      <c r="GQ586" s="74"/>
      <c r="GR586" s="74"/>
      <c r="GS586" s="74"/>
      <c r="GT586" s="74"/>
      <c r="GU586" s="74"/>
      <c r="GV586" s="74"/>
      <c r="GW586" s="74"/>
      <c r="GX586" s="74"/>
      <c r="GY586" s="74"/>
      <c r="GZ586" s="74"/>
      <c r="HA586" s="74"/>
      <c r="HB586" s="74"/>
      <c r="HC586" s="74"/>
      <c r="HD586" s="74"/>
      <c r="HE586" s="74"/>
      <c r="HF586" s="74"/>
      <c r="HG586" s="74"/>
      <c r="HH586" s="74"/>
      <c r="HI586" s="74"/>
      <c r="HJ586" s="74"/>
      <c r="HK586" s="74"/>
      <c r="HL586" s="74"/>
      <c r="HM586" s="74"/>
      <c r="HN586" s="74"/>
      <c r="HO586" s="74"/>
      <c r="HP586" s="74"/>
      <c r="HQ586" s="74"/>
      <c r="HR586" s="74"/>
      <c r="HS586" s="74"/>
      <c r="HT586" s="74"/>
      <c r="HU586" s="74"/>
      <c r="HV586" s="74"/>
      <c r="HW586" s="74"/>
      <c r="HX586" s="74"/>
      <c r="HY586" s="74"/>
      <c r="HZ586" s="74"/>
      <c r="IA586" s="74"/>
      <c r="IB586" s="74"/>
      <c r="IC586" s="74"/>
      <c r="ID586" s="74"/>
      <c r="IE586" s="74"/>
      <c r="IF586" s="74"/>
      <c r="IG586" s="74"/>
      <c r="IH586" s="74"/>
      <c r="II586" s="74"/>
      <c r="IJ586" s="74"/>
      <c r="IK586" s="74"/>
      <c r="IL586" s="74"/>
      <c r="IM586" s="74"/>
      <c r="IN586" s="74"/>
      <c r="IO586" s="74"/>
      <c r="IP586" s="74"/>
      <c r="IQ586" s="74"/>
      <c r="IR586" s="74"/>
      <c r="IS586" s="74"/>
      <c r="IT586" s="74"/>
      <c r="IU586" s="74"/>
      <c r="IV586" s="74"/>
      <c r="IW586" s="74"/>
      <c r="IX586" s="74"/>
      <c r="IY586" s="74"/>
      <c r="IZ586" s="74"/>
      <c r="JA586" s="74"/>
      <c r="JB586" s="74"/>
      <c r="JC586" s="74"/>
      <c r="JD586" s="74"/>
      <c r="JE586" s="74"/>
      <c r="JF586" s="74"/>
      <c r="JG586" s="74"/>
      <c r="JH586" s="74"/>
      <c r="JI586" s="74"/>
      <c r="JJ586" s="74"/>
      <c r="JK586" s="74"/>
      <c r="JL586" s="74"/>
      <c r="JM586" s="74"/>
      <c r="JN586" s="74"/>
      <c r="JO586" s="74"/>
      <c r="JP586" s="74"/>
      <c r="JQ586" s="74"/>
      <c r="JR586" s="74"/>
      <c r="JS586" s="74"/>
      <c r="JT586" s="74"/>
      <c r="JU586" s="74"/>
      <c r="JV586" s="74"/>
      <c r="JW586" s="74"/>
      <c r="JX586" s="74"/>
      <c r="JY586" s="74"/>
      <c r="JZ586" s="74"/>
      <c r="KA586" s="74"/>
      <c r="KB586" s="74"/>
      <c r="KC586" s="74"/>
      <c r="KD586" s="74"/>
      <c r="KE586" s="74"/>
      <c r="KF586" s="74"/>
      <c r="KG586" s="74"/>
      <c r="KH586" s="74"/>
      <c r="KI586" s="74"/>
      <c r="KJ586" s="74"/>
      <c r="KK586" s="74"/>
      <c r="KL586" s="74"/>
      <c r="KM586" s="74"/>
      <c r="KN586" s="74"/>
      <c r="KO586" s="74"/>
      <c r="KP586" s="74"/>
      <c r="KQ586" s="74"/>
      <c r="KR586" s="74"/>
      <c r="KS586" s="74"/>
      <c r="KT586" s="74"/>
      <c r="KU586" s="74"/>
      <c r="KV586" s="74"/>
      <c r="KW586" s="74"/>
      <c r="KX586" s="74"/>
      <c r="KY586" s="74"/>
      <c r="KZ586" s="74"/>
      <c r="LA586" s="74"/>
      <c r="LB586" s="74"/>
      <c r="LC586" s="74"/>
      <c r="LD586" s="74"/>
      <c r="LE586" s="74"/>
      <c r="LF586" s="74"/>
      <c r="LG586" s="74"/>
      <c r="LH586" s="74"/>
      <c r="LI586" s="74"/>
      <c r="LJ586" s="74"/>
      <c r="LK586" s="74"/>
      <c r="LL586" s="74"/>
      <c r="LM586" s="74"/>
      <c r="LN586" s="74"/>
      <c r="LO586" s="74"/>
      <c r="LP586" s="74"/>
      <c r="LQ586" s="74"/>
      <c r="LR586" s="74"/>
      <c r="LS586" s="74"/>
      <c r="LT586" s="74"/>
      <c r="LU586" s="74"/>
      <c r="LV586" s="74"/>
      <c r="LW586" s="74"/>
      <c r="LX586" s="74"/>
      <c r="LY586" s="74"/>
      <c r="LZ586" s="74"/>
      <c r="MA586" s="74"/>
      <c r="MB586" s="74"/>
      <c r="MC586" s="74"/>
      <c r="MD586" s="74"/>
      <c r="ME586" s="74"/>
      <c r="MF586" s="74"/>
      <c r="MG586" s="74"/>
      <c r="MH586" s="74"/>
      <c r="MI586" s="74"/>
      <c r="MJ586" s="74"/>
      <c r="MK586" s="74"/>
      <c r="ML586" s="74"/>
      <c r="MM586" s="74"/>
      <c r="MN586" s="74"/>
      <c r="MO586" s="74"/>
      <c r="MP586" s="74"/>
      <c r="MQ586" s="74"/>
      <c r="MR586" s="74"/>
      <c r="MS586" s="74"/>
      <c r="MT586" s="74"/>
      <c r="MU586" s="74"/>
      <c r="MV586" s="74"/>
      <c r="MW586" s="74"/>
      <c r="MX586" s="74"/>
      <c r="MY586" s="74"/>
      <c r="MZ586" s="74"/>
      <c r="NA586" s="74"/>
      <c r="NB586" s="74"/>
      <c r="NC586" s="74"/>
      <c r="ND586" s="74"/>
      <c r="NE586" s="74"/>
      <c r="NF586" s="74"/>
      <c r="NG586" s="74"/>
      <c r="NH586" s="74"/>
      <c r="NI586" s="74"/>
      <c r="NJ586" s="74"/>
      <c r="NK586" s="74"/>
      <c r="NL586" s="74"/>
      <c r="NM586" s="74"/>
      <c r="NN586" s="74"/>
      <c r="NO586" s="74"/>
      <c r="NP586" s="74"/>
      <c r="NQ586" s="74"/>
      <c r="NR586" s="74"/>
      <c r="NS586" s="74"/>
      <c r="NT586" s="74"/>
      <c r="NU586" s="74"/>
      <c r="NV586" s="74"/>
      <c r="NW586" s="74"/>
      <c r="NX586" s="74"/>
      <c r="NY586" s="74"/>
      <c r="NZ586" s="74"/>
      <c r="OA586" s="74"/>
      <c r="OB586" s="74"/>
      <c r="OC586" s="74"/>
      <c r="OD586" s="74"/>
      <c r="OE586" s="74"/>
      <c r="OF586" s="74"/>
      <c r="OG586" s="74"/>
      <c r="OH586" s="74"/>
      <c r="OI586" s="74"/>
      <c r="OJ586" s="74"/>
      <c r="OK586" s="74"/>
      <c r="OL586" s="74"/>
      <c r="OM586" s="74"/>
      <c r="ON586" s="74"/>
      <c r="OO586" s="74"/>
      <c r="OP586" s="74"/>
      <c r="OQ586" s="74"/>
      <c r="OR586" s="74"/>
      <c r="OS586" s="74"/>
      <c r="OT586" s="74"/>
      <c r="OU586" s="74"/>
      <c r="OV586" s="74"/>
      <c r="OW586" s="74"/>
      <c r="OX586" s="74"/>
      <c r="OY586" s="74"/>
      <c r="OZ586" s="74"/>
      <c r="PA586" s="74"/>
      <c r="PB586" s="74"/>
      <c r="PC586" s="74"/>
      <c r="PD586" s="74"/>
      <c r="PE586" s="74"/>
      <c r="PF586" s="74"/>
      <c r="PG586" s="74"/>
      <c r="PH586" s="74"/>
      <c r="PI586" s="74"/>
      <c r="PJ586" s="74"/>
      <c r="PK586" s="74"/>
      <c r="PL586" s="74"/>
      <c r="PM586" s="74"/>
      <c r="PN586" s="74"/>
      <c r="PO586" s="74"/>
      <c r="PP586" s="74"/>
      <c r="PQ586" s="74"/>
      <c r="PR586" s="74"/>
      <c r="PS586" s="74"/>
      <c r="PT586" s="74"/>
      <c r="PU586" s="74"/>
      <c r="PV586" s="74"/>
      <c r="PW586" s="74"/>
      <c r="PX586" s="74"/>
      <c r="PY586" s="74"/>
      <c r="PZ586" s="74"/>
      <c r="QA586" s="74"/>
      <c r="QB586" s="74"/>
      <c r="QC586" s="74"/>
      <c r="QD586" s="74"/>
      <c r="QE586" s="74"/>
      <c r="QF586" s="74"/>
      <c r="QG586" s="74"/>
      <c r="QH586" s="74"/>
      <c r="QI586" s="74"/>
      <c r="QJ586" s="74"/>
      <c r="QK586" s="74"/>
      <c r="QL586" s="74"/>
      <c r="QM586" s="74"/>
      <c r="QN586" s="74"/>
      <c r="QO586" s="74"/>
      <c r="QP586" s="74"/>
      <c r="QQ586" s="74"/>
      <c r="QR586" s="74"/>
      <c r="QS586" s="74"/>
      <c r="QT586" s="74"/>
      <c r="QU586" s="74"/>
      <c r="QV586" s="74"/>
      <c r="QW586" s="74"/>
      <c r="QX586" s="74"/>
      <c r="QY586" s="74"/>
      <c r="QZ586" s="74"/>
      <c r="RA586" s="74"/>
      <c r="RB586" s="74"/>
      <c r="RC586" s="74"/>
      <c r="RD586" s="74"/>
      <c r="RE586" s="74"/>
      <c r="RF586" s="74"/>
      <c r="RG586" s="74"/>
      <c r="RH586" s="74"/>
      <c r="RI586" s="74"/>
      <c r="RJ586" s="74"/>
      <c r="RK586" s="74"/>
      <c r="RL586" s="74"/>
      <c r="RM586" s="74"/>
      <c r="RN586" s="74"/>
      <c r="RO586" s="74"/>
      <c r="RP586" s="74"/>
      <c r="RQ586" s="74"/>
      <c r="RR586" s="74"/>
      <c r="RS586" s="74"/>
      <c r="RT586" s="74"/>
      <c r="RU586" s="74"/>
      <c r="RV586" s="74"/>
      <c r="RW586" s="74"/>
      <c r="RX586" s="74"/>
      <c r="RY586" s="74"/>
      <c r="RZ586" s="74"/>
      <c r="SA586" s="74"/>
      <c r="SB586" s="74"/>
      <c r="SC586" s="74"/>
      <c r="SD586" s="74"/>
      <c r="SE586" s="74"/>
      <c r="SF586" s="74"/>
      <c r="SG586" s="74"/>
      <c r="SH586" s="74"/>
      <c r="SI586" s="74"/>
      <c r="SJ586" s="74"/>
      <c r="SK586" s="74"/>
      <c r="SL586" s="74"/>
      <c r="SM586" s="74"/>
      <c r="SN586" s="74"/>
      <c r="SO586" s="74"/>
      <c r="SP586" s="74"/>
      <c r="SQ586" s="74"/>
      <c r="SR586" s="74"/>
      <c r="SS586" s="74"/>
      <c r="ST586" s="74"/>
      <c r="SU586" s="74"/>
      <c r="SV586" s="74"/>
      <c r="SW586" s="74"/>
      <c r="SX586" s="74"/>
      <c r="SY586" s="74"/>
      <c r="SZ586" s="74"/>
      <c r="TA586" s="74"/>
      <c r="TB586" s="74"/>
      <c r="TC586" s="74"/>
      <c r="TD586" s="74"/>
      <c r="TE586" s="74"/>
      <c r="TF586" s="74"/>
      <c r="TG586" s="74"/>
      <c r="TH586" s="74"/>
      <c r="TI586" s="74"/>
      <c r="TJ586" s="74"/>
      <c r="TK586" s="74"/>
      <c r="TL586" s="74"/>
      <c r="TM586" s="74"/>
      <c r="TN586" s="74"/>
      <c r="TO586" s="74"/>
      <c r="TP586" s="74"/>
      <c r="TQ586" s="74"/>
      <c r="TR586" s="74"/>
      <c r="TS586" s="74"/>
      <c r="TT586" s="74"/>
      <c r="TU586" s="74"/>
      <c r="TV586" s="74"/>
      <c r="TW586" s="74"/>
      <c r="TX586" s="74"/>
      <c r="TY586" s="74"/>
      <c r="TZ586" s="74"/>
      <c r="UA586" s="74"/>
      <c r="UB586" s="74"/>
      <c r="UC586" s="74"/>
      <c r="UD586" s="74"/>
      <c r="UE586" s="74"/>
      <c r="UF586" s="74"/>
      <c r="UG586" s="74"/>
      <c r="UH586" s="74"/>
      <c r="UI586" s="74"/>
      <c r="UJ586" s="74"/>
      <c r="UK586" s="74"/>
      <c r="UL586" s="74"/>
      <c r="UM586" s="74"/>
      <c r="UN586" s="74"/>
      <c r="UO586" s="74"/>
      <c r="UP586" s="74"/>
      <c r="UQ586" s="74"/>
      <c r="UR586" s="74"/>
      <c r="US586" s="74"/>
      <c r="UT586" s="74"/>
      <c r="UU586" s="74"/>
      <c r="UV586" s="74"/>
      <c r="UW586" s="74"/>
      <c r="UX586" s="74"/>
      <c r="UY586" s="74"/>
      <c r="UZ586" s="74"/>
      <c r="VA586" s="74"/>
      <c r="VB586" s="74"/>
      <c r="VC586" s="74"/>
      <c r="VD586" s="74"/>
      <c r="VE586" s="74"/>
      <c r="VF586" s="74"/>
      <c r="VG586" s="74"/>
      <c r="VH586" s="74"/>
      <c r="VI586" s="74"/>
      <c r="VJ586" s="74"/>
      <c r="VK586" s="74"/>
      <c r="VL586" s="74"/>
      <c r="VM586" s="74"/>
      <c r="VN586" s="74"/>
      <c r="VO586" s="74"/>
      <c r="VP586" s="74"/>
      <c r="VQ586" s="74"/>
      <c r="VR586" s="74"/>
      <c r="VS586" s="74"/>
      <c r="VT586" s="74"/>
      <c r="VU586" s="74"/>
      <c r="VV586" s="74"/>
      <c r="VW586" s="74"/>
      <c r="VX586" s="74"/>
      <c r="VY586" s="74"/>
      <c r="VZ586" s="74"/>
      <c r="WA586" s="74"/>
      <c r="WB586" s="74"/>
      <c r="WC586" s="74"/>
      <c r="WD586" s="74"/>
      <c r="WE586" s="74"/>
      <c r="WF586" s="74"/>
      <c r="WG586" s="74"/>
      <c r="WH586" s="74"/>
      <c r="WI586" s="74"/>
      <c r="WJ586" s="74"/>
      <c r="WK586" s="74"/>
      <c r="WL586" s="74"/>
      <c r="WM586" s="74"/>
      <c r="WN586" s="74"/>
      <c r="WO586" s="74"/>
      <c r="WP586" s="74"/>
      <c r="WQ586" s="74"/>
      <c r="WR586" s="74"/>
      <c r="WS586" s="74"/>
      <c r="WT586" s="74"/>
      <c r="WU586" s="74"/>
      <c r="WV586" s="74"/>
      <c r="WW586" s="74"/>
      <c r="WX586" s="74"/>
      <c r="WY586" s="74"/>
      <c r="WZ586" s="74"/>
      <c r="XA586" s="74"/>
      <c r="XB586" s="74"/>
      <c r="XC586" s="74"/>
      <c r="XD586" s="74"/>
      <c r="XE586" s="74"/>
      <c r="XF586" s="74"/>
      <c r="XG586" s="74"/>
      <c r="XH586" s="74"/>
      <c r="XI586" s="74"/>
      <c r="XJ586" s="74"/>
      <c r="XK586" s="74"/>
      <c r="XL586" s="74"/>
      <c r="XM586" s="74"/>
      <c r="XN586" s="74"/>
      <c r="XO586" s="74"/>
      <c r="XP586" s="74"/>
      <c r="XQ586" s="74"/>
      <c r="XR586" s="74"/>
      <c r="XS586" s="74"/>
      <c r="XT586" s="74"/>
      <c r="XU586" s="74"/>
      <c r="XV586" s="74"/>
      <c r="XW586" s="74"/>
      <c r="XX586" s="74"/>
      <c r="XY586" s="74"/>
      <c r="XZ586" s="74"/>
      <c r="YA586" s="74"/>
      <c r="YB586" s="74"/>
      <c r="YC586" s="74"/>
      <c r="YD586" s="74"/>
      <c r="YE586" s="74"/>
      <c r="YF586" s="74"/>
      <c r="YG586" s="74"/>
      <c r="YH586" s="74"/>
      <c r="YI586" s="74"/>
      <c r="YJ586" s="74"/>
      <c r="YK586" s="74"/>
      <c r="YL586" s="74"/>
      <c r="YM586" s="74"/>
      <c r="YN586" s="74"/>
      <c r="YO586" s="74"/>
      <c r="YP586" s="74"/>
      <c r="YQ586" s="74"/>
      <c r="YR586" s="74"/>
      <c r="YS586" s="74"/>
      <c r="YT586" s="74"/>
      <c r="YU586" s="74"/>
      <c r="YV586" s="74"/>
      <c r="YW586" s="74"/>
      <c r="YX586" s="74"/>
      <c r="YY586" s="74"/>
      <c r="YZ586" s="74"/>
      <c r="ZA586" s="74"/>
      <c r="ZB586" s="74"/>
      <c r="ZC586" s="74"/>
      <c r="ZD586" s="74"/>
      <c r="ZE586" s="74"/>
      <c r="ZF586" s="74"/>
      <c r="ZG586" s="74"/>
      <c r="ZH586" s="74"/>
      <c r="ZI586" s="74"/>
      <c r="ZJ586" s="74"/>
      <c r="ZK586" s="74"/>
      <c r="ZL586" s="74"/>
      <c r="ZM586" s="74"/>
      <c r="ZN586" s="74"/>
      <c r="ZO586" s="74"/>
      <c r="ZP586" s="74"/>
      <c r="ZQ586" s="74"/>
      <c r="ZR586" s="74"/>
      <c r="ZS586" s="74"/>
      <c r="ZT586" s="74"/>
      <c r="ZU586" s="74"/>
      <c r="ZV586" s="74"/>
      <c r="ZW586" s="74"/>
      <c r="ZX586" s="74"/>
      <c r="ZY586" s="74"/>
      <c r="ZZ586" s="74"/>
      <c r="AAA586" s="74"/>
      <c r="AAB586" s="74"/>
      <c r="AAC586" s="74"/>
      <c r="AAD586" s="74"/>
      <c r="AAE586" s="74"/>
      <c r="AAF586" s="74"/>
      <c r="AAG586" s="74"/>
      <c r="AAH586" s="74"/>
      <c r="AAI586" s="74"/>
      <c r="AAJ586" s="74"/>
      <c r="AAK586" s="74"/>
      <c r="AAL586" s="74"/>
      <c r="AAM586" s="74"/>
      <c r="AAN586" s="74"/>
      <c r="AAO586" s="74"/>
      <c r="AAP586" s="74"/>
      <c r="AAQ586" s="74"/>
      <c r="AAR586" s="74"/>
      <c r="AAS586" s="74"/>
      <c r="AAT586" s="74"/>
      <c r="AAU586" s="74"/>
      <c r="AAV586" s="74"/>
      <c r="AAW586" s="74"/>
      <c r="AAX586" s="74"/>
      <c r="AAY586" s="74"/>
      <c r="AAZ586" s="74"/>
      <c r="ABA586" s="74"/>
      <c r="ABB586" s="74"/>
      <c r="ABC586" s="74"/>
      <c r="ABD586" s="74"/>
      <c r="ABE586" s="74"/>
      <c r="ABF586" s="74"/>
      <c r="ABG586" s="74"/>
      <c r="ABH586" s="74"/>
      <c r="ABI586" s="74"/>
      <c r="ABJ586" s="74"/>
      <c r="ABK586" s="74"/>
      <c r="ABL586" s="74"/>
      <c r="ABM586" s="74"/>
      <c r="ABN586" s="74"/>
      <c r="ABO586" s="74"/>
      <c r="ABP586" s="74"/>
      <c r="ABQ586" s="74"/>
      <c r="ABR586" s="74"/>
      <c r="ABS586" s="74"/>
      <c r="ABT586" s="74"/>
      <c r="ABU586" s="74"/>
      <c r="ABV586" s="74"/>
      <c r="ABW586" s="74"/>
      <c r="ABX586" s="74"/>
      <c r="ABY586" s="74"/>
      <c r="ABZ586" s="74"/>
      <c r="ACA586" s="74"/>
      <c r="ACB586" s="74"/>
      <c r="ACC586" s="74"/>
      <c r="ACD586" s="74"/>
      <c r="ACE586" s="74"/>
      <c r="ACF586" s="74"/>
      <c r="ACG586" s="74"/>
      <c r="ACH586" s="74"/>
      <c r="ACI586" s="74"/>
      <c r="ACJ586" s="74"/>
      <c r="ACK586" s="74"/>
      <c r="ACL586" s="74"/>
      <c r="ACM586" s="74"/>
      <c r="ACN586" s="74"/>
      <c r="ACO586" s="74"/>
      <c r="ACP586" s="74"/>
      <c r="ACQ586" s="74"/>
      <c r="ACR586" s="74"/>
      <c r="ACS586" s="74"/>
      <c r="ACT586" s="74"/>
      <c r="ACU586" s="74"/>
      <c r="ACV586" s="74"/>
      <c r="ACW586" s="74"/>
      <c r="ACX586" s="74"/>
      <c r="ACY586" s="74"/>
      <c r="ACZ586" s="74"/>
      <c r="ADA586" s="74"/>
      <c r="ADB586" s="74"/>
      <c r="ADC586" s="74"/>
      <c r="ADD586" s="74"/>
      <c r="ADE586" s="74"/>
      <c r="ADF586" s="74"/>
      <c r="ADG586" s="74"/>
      <c r="ADH586" s="74"/>
      <c r="ADI586" s="74"/>
      <c r="ADJ586" s="74"/>
      <c r="ADK586" s="74"/>
      <c r="ADL586" s="74"/>
      <c r="ADM586" s="74"/>
      <c r="ADN586" s="74"/>
      <c r="ADO586" s="74"/>
      <c r="ADP586" s="74"/>
      <c r="ADQ586" s="74"/>
      <c r="ADR586" s="74"/>
      <c r="ADS586" s="74"/>
      <c r="ADT586" s="74"/>
      <c r="ADU586" s="74"/>
      <c r="ADV586" s="74"/>
      <c r="ADW586" s="74"/>
      <c r="ADX586" s="74"/>
      <c r="ADY586" s="74"/>
      <c r="ADZ586" s="74"/>
      <c r="AEA586" s="74"/>
      <c r="AEB586" s="74"/>
      <c r="AEC586" s="74"/>
      <c r="AED586" s="74"/>
      <c r="AEE586" s="74"/>
      <c r="AEF586" s="74"/>
      <c r="AEG586" s="74"/>
      <c r="AEH586" s="74"/>
      <c r="AEI586" s="74"/>
      <c r="AEJ586" s="74"/>
      <c r="AEK586" s="74"/>
      <c r="AEL586" s="74"/>
      <c r="AEM586" s="74"/>
      <c r="AEN586" s="74"/>
      <c r="AEO586" s="74"/>
      <c r="AEP586" s="74"/>
      <c r="AEQ586" s="74"/>
      <c r="AER586" s="74"/>
      <c r="AES586" s="74"/>
      <c r="AET586" s="74"/>
      <c r="AEU586" s="74"/>
      <c r="AEV586" s="74"/>
      <c r="AEW586" s="74"/>
      <c r="AEX586" s="74"/>
      <c r="AEY586" s="74"/>
      <c r="AEZ586" s="74"/>
      <c r="AFA586" s="74"/>
      <c r="AFB586" s="74"/>
      <c r="AFC586" s="74"/>
      <c r="AFD586" s="74"/>
      <c r="AFE586" s="74"/>
      <c r="AFF586" s="74"/>
      <c r="AFG586" s="74"/>
      <c r="AFH586" s="74"/>
      <c r="AFI586" s="74"/>
      <c r="AFJ586" s="74"/>
      <c r="AFK586" s="74"/>
      <c r="AFL586" s="74"/>
      <c r="AFM586" s="74"/>
      <c r="AFN586" s="74"/>
      <c r="AFO586" s="74"/>
      <c r="AFP586" s="74"/>
      <c r="AFQ586" s="74"/>
      <c r="AFR586" s="74"/>
      <c r="AFS586" s="74"/>
      <c r="AFT586" s="74"/>
      <c r="AFU586" s="74"/>
      <c r="AFV586" s="74"/>
      <c r="AFW586" s="74"/>
      <c r="AFX586" s="74"/>
      <c r="AFY586" s="74"/>
      <c r="AFZ586" s="74"/>
      <c r="AGA586" s="74"/>
      <c r="AGB586" s="74"/>
      <c r="AGC586" s="74"/>
      <c r="AGD586" s="74"/>
      <c r="AGE586" s="74"/>
      <c r="AGF586" s="74"/>
      <c r="AGG586" s="74"/>
      <c r="AGH586" s="74"/>
      <c r="AGI586" s="74"/>
      <c r="AGJ586" s="74"/>
      <c r="AGK586" s="74"/>
      <c r="AGL586" s="74"/>
      <c r="AGM586" s="74"/>
      <c r="AGN586" s="74"/>
      <c r="AGO586" s="74"/>
      <c r="AGP586" s="74"/>
      <c r="AGQ586" s="74"/>
      <c r="AGR586" s="74"/>
      <c r="AGS586" s="74"/>
      <c r="AGT586" s="74"/>
      <c r="AGU586" s="74"/>
      <c r="AGV586" s="74"/>
      <c r="AGW586" s="74"/>
      <c r="AGX586" s="74"/>
      <c r="AGY586" s="74"/>
      <c r="AGZ586" s="74"/>
      <c r="AHA586" s="74"/>
      <c r="AHB586" s="74"/>
      <c r="AHC586" s="74"/>
      <c r="AHD586" s="74"/>
      <c r="AHE586" s="74"/>
      <c r="AHF586" s="74"/>
      <c r="AHG586" s="74"/>
      <c r="AHH586" s="74"/>
      <c r="AHI586" s="74"/>
      <c r="AHJ586" s="74"/>
      <c r="AHK586" s="74"/>
      <c r="AHL586" s="74"/>
      <c r="AHM586" s="74"/>
      <c r="AHN586" s="74"/>
      <c r="AHO586" s="74"/>
      <c r="AHP586" s="74"/>
      <c r="AHQ586" s="74"/>
      <c r="AHR586" s="74"/>
      <c r="AHS586" s="74"/>
      <c r="AHT586" s="74"/>
      <c r="AHU586" s="74"/>
      <c r="AHV586" s="74"/>
      <c r="AHW586" s="74"/>
      <c r="AHX586" s="74"/>
      <c r="AHY586" s="74"/>
      <c r="AHZ586" s="74"/>
      <c r="AIA586" s="74"/>
      <c r="AIB586" s="74"/>
      <c r="AIC586" s="74"/>
      <c r="AID586" s="74"/>
      <c r="AIE586" s="74"/>
      <c r="AIF586" s="74"/>
      <c r="AIG586" s="74"/>
      <c r="AIH586" s="74"/>
      <c r="AII586" s="74"/>
      <c r="AIJ586" s="74"/>
      <c r="AIK586" s="74"/>
      <c r="AIL586" s="74"/>
      <c r="AIM586" s="74"/>
      <c r="AIN586" s="74"/>
      <c r="AIO586" s="74"/>
      <c r="AIP586" s="74"/>
      <c r="AIQ586" s="74"/>
      <c r="AIR586" s="74"/>
      <c r="AIS586" s="74"/>
      <c r="AIT586" s="74"/>
      <c r="AIU586" s="74"/>
      <c r="AIV586" s="74"/>
      <c r="AIW586" s="74"/>
      <c r="AIX586" s="74"/>
      <c r="AIY586" s="74"/>
      <c r="AIZ586" s="74"/>
      <c r="AJA586" s="74"/>
      <c r="AJB586" s="74"/>
      <c r="AJC586" s="74"/>
      <c r="AJD586" s="74"/>
      <c r="AJE586" s="74"/>
      <c r="AJF586" s="74"/>
      <c r="AJG586" s="74"/>
      <c r="AJH586" s="74"/>
      <c r="AJI586" s="74"/>
      <c r="AJJ586" s="74"/>
      <c r="AJK586" s="74"/>
      <c r="AJL586" s="74"/>
      <c r="AJM586" s="74"/>
      <c r="AJN586" s="74"/>
      <c r="AJO586" s="74"/>
      <c r="AJP586" s="74"/>
      <c r="AJQ586" s="74"/>
      <c r="AJR586" s="74"/>
      <c r="AJS586" s="74"/>
      <c r="AJT586" s="74"/>
      <c r="AJU586" s="74"/>
      <c r="AJV586" s="74"/>
      <c r="AJW586" s="74"/>
      <c r="AJX586" s="74"/>
      <c r="AJY586" s="74"/>
      <c r="AJZ586" s="74"/>
      <c r="AKA586" s="74"/>
      <c r="AKB586" s="74"/>
      <c r="AKC586" s="74"/>
      <c r="AKD586" s="74"/>
      <c r="AKE586" s="74"/>
      <c r="AKF586" s="74"/>
      <c r="AKG586" s="74"/>
      <c r="AKH586" s="74"/>
      <c r="AKI586" s="74"/>
      <c r="AKJ586" s="74"/>
      <c r="AKK586" s="74"/>
      <c r="AKL586" s="74"/>
      <c r="AKM586" s="74"/>
      <c r="AKN586" s="74"/>
      <c r="AKO586" s="74"/>
      <c r="AKP586" s="74"/>
      <c r="AKQ586" s="74"/>
      <c r="AKR586" s="74"/>
      <c r="AKS586" s="74"/>
      <c r="AKT586" s="74"/>
      <c r="AKU586" s="74"/>
      <c r="AKV586" s="74"/>
      <c r="AKW586" s="74"/>
      <c r="AKX586" s="74"/>
      <c r="AKY586" s="74"/>
      <c r="AKZ586" s="74"/>
      <c r="ALA586" s="74"/>
      <c r="ALB586" s="74"/>
      <c r="ALC586" s="74"/>
      <c r="ALD586" s="74"/>
      <c r="ALE586" s="74"/>
      <c r="ALF586" s="74"/>
      <c r="ALG586" s="74"/>
      <c r="ALH586" s="74"/>
      <c r="ALI586" s="74"/>
      <c r="ALJ586" s="74"/>
      <c r="ALK586" s="74"/>
      <c r="ALL586" s="74"/>
      <c r="ALM586" s="74"/>
      <c r="ALN586" s="74"/>
      <c r="ALO586" s="74"/>
      <c r="ALP586" s="74"/>
      <c r="ALQ586" s="74"/>
      <c r="ALR586" s="74"/>
      <c r="ALS586" s="74"/>
      <c r="ALT586" s="74"/>
      <c r="ALU586" s="74"/>
      <c r="ALV586" s="74"/>
      <c r="ALW586" s="74"/>
      <c r="ALX586" s="74"/>
      <c r="ALY586" s="74"/>
      <c r="ALZ586" s="74"/>
      <c r="AMA586" s="74"/>
      <c r="AMB586" s="74"/>
      <c r="AMC586" s="74"/>
      <c r="AMD586" s="74"/>
      <c r="AME586" s="74"/>
      <c r="AMF586" s="74"/>
      <c r="AMG586" s="74"/>
      <c r="AMH586" s="74"/>
      <c r="AMI586" s="74"/>
      <c r="AMJ586" s="74"/>
      <c r="AMK586" s="74"/>
    </row>
    <row r="587" spans="1:1025" customFormat="1" x14ac:dyDescent="0.25">
      <c r="A587" s="54" t="s">
        <v>572</v>
      </c>
      <c r="B587" s="54" t="s">
        <v>25</v>
      </c>
      <c r="C587" s="54" t="s">
        <v>544</v>
      </c>
      <c r="D587" s="54" t="s">
        <v>147</v>
      </c>
      <c r="E587" s="54" t="s">
        <v>85</v>
      </c>
      <c r="F587" s="54" t="s">
        <v>618</v>
      </c>
      <c r="G587" s="54" t="s">
        <v>503</v>
      </c>
      <c r="H587" s="54" t="s">
        <v>26</v>
      </c>
      <c r="I587" s="54" t="s">
        <v>573</v>
      </c>
      <c r="J587" s="54">
        <v>775613751</v>
      </c>
      <c r="K587" s="54" t="s">
        <v>574</v>
      </c>
      <c r="L587" s="54"/>
      <c r="M587" s="54"/>
      <c r="N587" s="54"/>
      <c r="O587" s="54" t="s">
        <v>30</v>
      </c>
      <c r="P587" s="54"/>
      <c r="Q587" s="54"/>
      <c r="R587" s="54" t="s">
        <v>31</v>
      </c>
      <c r="S587" s="54" t="s">
        <v>56</v>
      </c>
      <c r="T587" s="54"/>
      <c r="U587" s="68"/>
      <c r="V587" s="68"/>
      <c r="W587" s="68"/>
      <c r="X587" s="68">
        <v>100000</v>
      </c>
      <c r="Y587" s="54"/>
      <c r="Z587" s="6"/>
      <c r="AA587" s="6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  <c r="DR587" s="74"/>
      <c r="DS587" s="74"/>
      <c r="DT587" s="74"/>
      <c r="DU587" s="74"/>
      <c r="DV587" s="74"/>
      <c r="DW587" s="74"/>
      <c r="DX587" s="74"/>
      <c r="DY587" s="74"/>
      <c r="DZ587" s="74"/>
      <c r="EA587" s="74"/>
      <c r="EB587" s="74"/>
      <c r="EC587" s="74"/>
      <c r="ED587" s="74"/>
      <c r="EE587" s="74"/>
      <c r="EF587" s="74"/>
      <c r="EG587" s="74"/>
      <c r="EH587" s="74"/>
      <c r="EI587" s="74"/>
      <c r="EJ587" s="74"/>
      <c r="EK587" s="74"/>
      <c r="EL587" s="74"/>
      <c r="EM587" s="74"/>
      <c r="EN587" s="74"/>
      <c r="EO587" s="74"/>
      <c r="EP587" s="74"/>
      <c r="EQ587" s="74"/>
      <c r="ER587" s="74"/>
      <c r="ES587" s="74"/>
      <c r="ET587" s="74"/>
      <c r="EU587" s="74"/>
      <c r="EV587" s="74"/>
      <c r="EW587" s="74"/>
      <c r="EX587" s="74"/>
      <c r="EY587" s="74"/>
      <c r="EZ587" s="74"/>
      <c r="FA587" s="74"/>
      <c r="FB587" s="74"/>
      <c r="FC587" s="74"/>
      <c r="FD587" s="74"/>
      <c r="FE587" s="74"/>
      <c r="FF587" s="74"/>
      <c r="FG587" s="74"/>
      <c r="FH587" s="74"/>
      <c r="FI587" s="74"/>
      <c r="FJ587" s="74"/>
      <c r="FK587" s="74"/>
      <c r="FL587" s="74"/>
      <c r="FM587" s="74"/>
      <c r="FN587" s="74"/>
      <c r="FO587" s="74"/>
      <c r="FP587" s="74"/>
      <c r="FQ587" s="74"/>
      <c r="FR587" s="74"/>
      <c r="FS587" s="74"/>
      <c r="FT587" s="74"/>
      <c r="FU587" s="74"/>
      <c r="FV587" s="74"/>
      <c r="FW587" s="74"/>
      <c r="FX587" s="74"/>
      <c r="FY587" s="74"/>
      <c r="FZ587" s="74"/>
      <c r="GA587" s="74"/>
      <c r="GB587" s="74"/>
      <c r="GC587" s="74"/>
      <c r="GD587" s="74"/>
      <c r="GE587" s="74"/>
      <c r="GF587" s="74"/>
      <c r="GG587" s="74"/>
      <c r="GH587" s="74"/>
      <c r="GI587" s="74"/>
      <c r="GJ587" s="74"/>
      <c r="GK587" s="74"/>
      <c r="GL587" s="74"/>
      <c r="GM587" s="74"/>
      <c r="GN587" s="74"/>
      <c r="GO587" s="74"/>
      <c r="GP587" s="74"/>
      <c r="GQ587" s="74"/>
      <c r="GR587" s="74"/>
      <c r="GS587" s="74"/>
      <c r="GT587" s="74"/>
      <c r="GU587" s="74"/>
      <c r="GV587" s="74"/>
      <c r="GW587" s="74"/>
      <c r="GX587" s="74"/>
      <c r="GY587" s="74"/>
      <c r="GZ587" s="74"/>
      <c r="HA587" s="74"/>
      <c r="HB587" s="74"/>
      <c r="HC587" s="74"/>
      <c r="HD587" s="74"/>
      <c r="HE587" s="74"/>
      <c r="HF587" s="74"/>
      <c r="HG587" s="74"/>
      <c r="HH587" s="74"/>
      <c r="HI587" s="74"/>
      <c r="HJ587" s="74"/>
      <c r="HK587" s="74"/>
      <c r="HL587" s="74"/>
      <c r="HM587" s="74"/>
      <c r="HN587" s="74"/>
      <c r="HO587" s="74"/>
      <c r="HP587" s="74"/>
      <c r="HQ587" s="74"/>
      <c r="HR587" s="74"/>
      <c r="HS587" s="74"/>
      <c r="HT587" s="74"/>
      <c r="HU587" s="74"/>
      <c r="HV587" s="74"/>
      <c r="HW587" s="74"/>
      <c r="HX587" s="74"/>
      <c r="HY587" s="74"/>
      <c r="HZ587" s="74"/>
      <c r="IA587" s="74"/>
      <c r="IB587" s="74"/>
      <c r="IC587" s="74"/>
      <c r="ID587" s="74"/>
      <c r="IE587" s="74"/>
      <c r="IF587" s="74"/>
      <c r="IG587" s="74"/>
      <c r="IH587" s="74"/>
      <c r="II587" s="74"/>
      <c r="IJ587" s="74"/>
      <c r="IK587" s="74"/>
      <c r="IL587" s="74"/>
      <c r="IM587" s="74"/>
      <c r="IN587" s="74"/>
      <c r="IO587" s="74"/>
      <c r="IP587" s="74"/>
      <c r="IQ587" s="74"/>
      <c r="IR587" s="74"/>
      <c r="IS587" s="74"/>
      <c r="IT587" s="74"/>
      <c r="IU587" s="74"/>
      <c r="IV587" s="74"/>
      <c r="IW587" s="74"/>
      <c r="IX587" s="74"/>
      <c r="IY587" s="74"/>
      <c r="IZ587" s="74"/>
      <c r="JA587" s="74"/>
      <c r="JB587" s="74"/>
      <c r="JC587" s="74"/>
      <c r="JD587" s="74"/>
      <c r="JE587" s="74"/>
      <c r="JF587" s="74"/>
      <c r="JG587" s="74"/>
      <c r="JH587" s="74"/>
      <c r="JI587" s="74"/>
      <c r="JJ587" s="74"/>
      <c r="JK587" s="74"/>
      <c r="JL587" s="74"/>
      <c r="JM587" s="74"/>
      <c r="JN587" s="74"/>
      <c r="JO587" s="74"/>
      <c r="JP587" s="74"/>
      <c r="JQ587" s="74"/>
      <c r="JR587" s="74"/>
      <c r="JS587" s="74"/>
      <c r="JT587" s="74"/>
      <c r="JU587" s="74"/>
      <c r="JV587" s="74"/>
      <c r="JW587" s="74"/>
      <c r="JX587" s="74"/>
      <c r="JY587" s="74"/>
      <c r="JZ587" s="74"/>
      <c r="KA587" s="74"/>
      <c r="KB587" s="74"/>
      <c r="KC587" s="74"/>
      <c r="KD587" s="74"/>
      <c r="KE587" s="74"/>
      <c r="KF587" s="74"/>
      <c r="KG587" s="74"/>
      <c r="KH587" s="74"/>
      <c r="KI587" s="74"/>
      <c r="KJ587" s="74"/>
      <c r="KK587" s="74"/>
      <c r="KL587" s="74"/>
      <c r="KM587" s="74"/>
      <c r="KN587" s="74"/>
      <c r="KO587" s="74"/>
      <c r="KP587" s="74"/>
      <c r="KQ587" s="74"/>
      <c r="KR587" s="74"/>
      <c r="KS587" s="74"/>
      <c r="KT587" s="74"/>
      <c r="KU587" s="74"/>
      <c r="KV587" s="74"/>
      <c r="KW587" s="74"/>
      <c r="KX587" s="74"/>
      <c r="KY587" s="74"/>
      <c r="KZ587" s="74"/>
      <c r="LA587" s="74"/>
      <c r="LB587" s="74"/>
      <c r="LC587" s="74"/>
      <c r="LD587" s="74"/>
      <c r="LE587" s="74"/>
      <c r="LF587" s="74"/>
      <c r="LG587" s="74"/>
      <c r="LH587" s="74"/>
      <c r="LI587" s="74"/>
      <c r="LJ587" s="74"/>
      <c r="LK587" s="74"/>
      <c r="LL587" s="74"/>
      <c r="LM587" s="74"/>
      <c r="LN587" s="74"/>
      <c r="LO587" s="74"/>
      <c r="LP587" s="74"/>
      <c r="LQ587" s="74"/>
      <c r="LR587" s="74"/>
      <c r="LS587" s="74"/>
      <c r="LT587" s="74"/>
      <c r="LU587" s="74"/>
      <c r="LV587" s="74"/>
      <c r="LW587" s="74"/>
      <c r="LX587" s="74"/>
      <c r="LY587" s="74"/>
      <c r="LZ587" s="74"/>
      <c r="MA587" s="74"/>
      <c r="MB587" s="74"/>
      <c r="MC587" s="74"/>
      <c r="MD587" s="74"/>
      <c r="ME587" s="74"/>
      <c r="MF587" s="74"/>
      <c r="MG587" s="74"/>
      <c r="MH587" s="74"/>
      <c r="MI587" s="74"/>
      <c r="MJ587" s="74"/>
      <c r="MK587" s="74"/>
      <c r="ML587" s="74"/>
      <c r="MM587" s="74"/>
      <c r="MN587" s="74"/>
      <c r="MO587" s="74"/>
      <c r="MP587" s="74"/>
      <c r="MQ587" s="74"/>
      <c r="MR587" s="74"/>
      <c r="MS587" s="74"/>
      <c r="MT587" s="74"/>
      <c r="MU587" s="74"/>
      <c r="MV587" s="74"/>
      <c r="MW587" s="74"/>
      <c r="MX587" s="74"/>
      <c r="MY587" s="74"/>
      <c r="MZ587" s="74"/>
      <c r="NA587" s="74"/>
      <c r="NB587" s="74"/>
      <c r="NC587" s="74"/>
      <c r="ND587" s="74"/>
      <c r="NE587" s="74"/>
      <c r="NF587" s="74"/>
      <c r="NG587" s="74"/>
      <c r="NH587" s="74"/>
      <c r="NI587" s="74"/>
      <c r="NJ587" s="74"/>
      <c r="NK587" s="74"/>
      <c r="NL587" s="74"/>
      <c r="NM587" s="74"/>
      <c r="NN587" s="74"/>
      <c r="NO587" s="74"/>
      <c r="NP587" s="74"/>
      <c r="NQ587" s="74"/>
      <c r="NR587" s="74"/>
      <c r="NS587" s="74"/>
      <c r="NT587" s="74"/>
      <c r="NU587" s="74"/>
      <c r="NV587" s="74"/>
      <c r="NW587" s="74"/>
      <c r="NX587" s="74"/>
      <c r="NY587" s="74"/>
      <c r="NZ587" s="74"/>
      <c r="OA587" s="74"/>
      <c r="OB587" s="74"/>
      <c r="OC587" s="74"/>
      <c r="OD587" s="74"/>
      <c r="OE587" s="74"/>
      <c r="OF587" s="74"/>
      <c r="OG587" s="74"/>
      <c r="OH587" s="74"/>
      <c r="OI587" s="74"/>
      <c r="OJ587" s="74"/>
      <c r="OK587" s="74"/>
      <c r="OL587" s="74"/>
      <c r="OM587" s="74"/>
      <c r="ON587" s="74"/>
      <c r="OO587" s="74"/>
      <c r="OP587" s="74"/>
      <c r="OQ587" s="74"/>
      <c r="OR587" s="74"/>
      <c r="OS587" s="74"/>
      <c r="OT587" s="74"/>
      <c r="OU587" s="74"/>
      <c r="OV587" s="74"/>
      <c r="OW587" s="74"/>
      <c r="OX587" s="74"/>
      <c r="OY587" s="74"/>
      <c r="OZ587" s="74"/>
      <c r="PA587" s="74"/>
      <c r="PB587" s="74"/>
      <c r="PC587" s="74"/>
      <c r="PD587" s="74"/>
      <c r="PE587" s="74"/>
      <c r="PF587" s="74"/>
      <c r="PG587" s="74"/>
      <c r="PH587" s="74"/>
      <c r="PI587" s="74"/>
      <c r="PJ587" s="74"/>
      <c r="PK587" s="74"/>
      <c r="PL587" s="74"/>
      <c r="PM587" s="74"/>
      <c r="PN587" s="74"/>
      <c r="PO587" s="74"/>
      <c r="PP587" s="74"/>
      <c r="PQ587" s="74"/>
      <c r="PR587" s="74"/>
      <c r="PS587" s="74"/>
      <c r="PT587" s="74"/>
      <c r="PU587" s="74"/>
      <c r="PV587" s="74"/>
      <c r="PW587" s="74"/>
      <c r="PX587" s="74"/>
      <c r="PY587" s="74"/>
      <c r="PZ587" s="74"/>
      <c r="QA587" s="74"/>
      <c r="QB587" s="74"/>
      <c r="QC587" s="74"/>
      <c r="QD587" s="74"/>
      <c r="QE587" s="74"/>
      <c r="QF587" s="74"/>
      <c r="QG587" s="74"/>
      <c r="QH587" s="74"/>
      <c r="QI587" s="74"/>
      <c r="QJ587" s="74"/>
      <c r="QK587" s="74"/>
      <c r="QL587" s="74"/>
      <c r="QM587" s="74"/>
      <c r="QN587" s="74"/>
      <c r="QO587" s="74"/>
      <c r="QP587" s="74"/>
      <c r="QQ587" s="74"/>
      <c r="QR587" s="74"/>
      <c r="QS587" s="74"/>
      <c r="QT587" s="74"/>
      <c r="QU587" s="74"/>
      <c r="QV587" s="74"/>
      <c r="QW587" s="74"/>
      <c r="QX587" s="74"/>
      <c r="QY587" s="74"/>
      <c r="QZ587" s="74"/>
      <c r="RA587" s="74"/>
      <c r="RB587" s="74"/>
      <c r="RC587" s="74"/>
      <c r="RD587" s="74"/>
      <c r="RE587" s="74"/>
      <c r="RF587" s="74"/>
      <c r="RG587" s="74"/>
      <c r="RH587" s="74"/>
      <c r="RI587" s="74"/>
      <c r="RJ587" s="74"/>
      <c r="RK587" s="74"/>
      <c r="RL587" s="74"/>
      <c r="RM587" s="74"/>
      <c r="RN587" s="74"/>
      <c r="RO587" s="74"/>
      <c r="RP587" s="74"/>
      <c r="RQ587" s="74"/>
      <c r="RR587" s="74"/>
      <c r="RS587" s="74"/>
      <c r="RT587" s="74"/>
      <c r="RU587" s="74"/>
      <c r="RV587" s="74"/>
      <c r="RW587" s="74"/>
      <c r="RX587" s="74"/>
      <c r="RY587" s="74"/>
      <c r="RZ587" s="74"/>
      <c r="SA587" s="74"/>
      <c r="SB587" s="74"/>
      <c r="SC587" s="74"/>
      <c r="SD587" s="74"/>
      <c r="SE587" s="74"/>
      <c r="SF587" s="74"/>
      <c r="SG587" s="74"/>
      <c r="SH587" s="74"/>
      <c r="SI587" s="74"/>
      <c r="SJ587" s="74"/>
      <c r="SK587" s="74"/>
      <c r="SL587" s="74"/>
      <c r="SM587" s="74"/>
      <c r="SN587" s="74"/>
      <c r="SO587" s="74"/>
      <c r="SP587" s="74"/>
      <c r="SQ587" s="74"/>
      <c r="SR587" s="74"/>
      <c r="SS587" s="74"/>
      <c r="ST587" s="74"/>
      <c r="SU587" s="74"/>
      <c r="SV587" s="74"/>
      <c r="SW587" s="74"/>
      <c r="SX587" s="74"/>
      <c r="SY587" s="74"/>
      <c r="SZ587" s="74"/>
      <c r="TA587" s="74"/>
      <c r="TB587" s="74"/>
      <c r="TC587" s="74"/>
      <c r="TD587" s="74"/>
      <c r="TE587" s="74"/>
      <c r="TF587" s="74"/>
      <c r="TG587" s="74"/>
      <c r="TH587" s="74"/>
      <c r="TI587" s="74"/>
      <c r="TJ587" s="74"/>
      <c r="TK587" s="74"/>
      <c r="TL587" s="74"/>
      <c r="TM587" s="74"/>
      <c r="TN587" s="74"/>
      <c r="TO587" s="74"/>
      <c r="TP587" s="74"/>
      <c r="TQ587" s="74"/>
      <c r="TR587" s="74"/>
      <c r="TS587" s="74"/>
      <c r="TT587" s="74"/>
      <c r="TU587" s="74"/>
      <c r="TV587" s="74"/>
      <c r="TW587" s="74"/>
      <c r="TX587" s="74"/>
      <c r="TY587" s="74"/>
      <c r="TZ587" s="74"/>
      <c r="UA587" s="74"/>
      <c r="UB587" s="74"/>
      <c r="UC587" s="74"/>
      <c r="UD587" s="74"/>
      <c r="UE587" s="74"/>
      <c r="UF587" s="74"/>
      <c r="UG587" s="74"/>
      <c r="UH587" s="74"/>
      <c r="UI587" s="74"/>
      <c r="UJ587" s="74"/>
      <c r="UK587" s="74"/>
      <c r="UL587" s="74"/>
      <c r="UM587" s="74"/>
      <c r="UN587" s="74"/>
      <c r="UO587" s="74"/>
      <c r="UP587" s="74"/>
      <c r="UQ587" s="74"/>
      <c r="UR587" s="74"/>
      <c r="US587" s="74"/>
      <c r="UT587" s="74"/>
      <c r="UU587" s="74"/>
      <c r="UV587" s="74"/>
      <c r="UW587" s="74"/>
      <c r="UX587" s="74"/>
      <c r="UY587" s="74"/>
      <c r="UZ587" s="74"/>
      <c r="VA587" s="74"/>
      <c r="VB587" s="74"/>
      <c r="VC587" s="74"/>
      <c r="VD587" s="74"/>
      <c r="VE587" s="74"/>
      <c r="VF587" s="74"/>
      <c r="VG587" s="74"/>
      <c r="VH587" s="74"/>
      <c r="VI587" s="74"/>
      <c r="VJ587" s="74"/>
      <c r="VK587" s="74"/>
      <c r="VL587" s="74"/>
      <c r="VM587" s="74"/>
      <c r="VN587" s="74"/>
      <c r="VO587" s="74"/>
      <c r="VP587" s="74"/>
      <c r="VQ587" s="74"/>
      <c r="VR587" s="74"/>
      <c r="VS587" s="74"/>
      <c r="VT587" s="74"/>
      <c r="VU587" s="74"/>
      <c r="VV587" s="74"/>
      <c r="VW587" s="74"/>
      <c r="VX587" s="74"/>
      <c r="VY587" s="74"/>
      <c r="VZ587" s="74"/>
      <c r="WA587" s="74"/>
      <c r="WB587" s="74"/>
      <c r="WC587" s="74"/>
      <c r="WD587" s="74"/>
      <c r="WE587" s="74"/>
      <c r="WF587" s="74"/>
      <c r="WG587" s="74"/>
      <c r="WH587" s="74"/>
      <c r="WI587" s="74"/>
      <c r="WJ587" s="74"/>
      <c r="WK587" s="74"/>
      <c r="WL587" s="74"/>
      <c r="WM587" s="74"/>
      <c r="WN587" s="74"/>
      <c r="WO587" s="74"/>
      <c r="WP587" s="74"/>
      <c r="WQ587" s="74"/>
      <c r="WR587" s="74"/>
      <c r="WS587" s="74"/>
      <c r="WT587" s="74"/>
      <c r="WU587" s="74"/>
      <c r="WV587" s="74"/>
      <c r="WW587" s="74"/>
      <c r="WX587" s="74"/>
      <c r="WY587" s="74"/>
      <c r="WZ587" s="74"/>
      <c r="XA587" s="74"/>
      <c r="XB587" s="74"/>
      <c r="XC587" s="74"/>
      <c r="XD587" s="74"/>
      <c r="XE587" s="74"/>
      <c r="XF587" s="74"/>
      <c r="XG587" s="74"/>
      <c r="XH587" s="74"/>
      <c r="XI587" s="74"/>
      <c r="XJ587" s="74"/>
      <c r="XK587" s="74"/>
      <c r="XL587" s="74"/>
      <c r="XM587" s="74"/>
      <c r="XN587" s="74"/>
      <c r="XO587" s="74"/>
      <c r="XP587" s="74"/>
      <c r="XQ587" s="74"/>
      <c r="XR587" s="74"/>
      <c r="XS587" s="74"/>
      <c r="XT587" s="74"/>
      <c r="XU587" s="74"/>
      <c r="XV587" s="74"/>
      <c r="XW587" s="74"/>
      <c r="XX587" s="74"/>
      <c r="XY587" s="74"/>
      <c r="XZ587" s="74"/>
      <c r="YA587" s="74"/>
      <c r="YB587" s="74"/>
      <c r="YC587" s="74"/>
      <c r="YD587" s="74"/>
      <c r="YE587" s="74"/>
      <c r="YF587" s="74"/>
      <c r="YG587" s="74"/>
      <c r="YH587" s="74"/>
      <c r="YI587" s="74"/>
      <c r="YJ587" s="74"/>
      <c r="YK587" s="74"/>
      <c r="YL587" s="74"/>
      <c r="YM587" s="74"/>
      <c r="YN587" s="74"/>
      <c r="YO587" s="74"/>
      <c r="YP587" s="74"/>
      <c r="YQ587" s="74"/>
      <c r="YR587" s="74"/>
      <c r="YS587" s="74"/>
      <c r="YT587" s="74"/>
      <c r="YU587" s="74"/>
      <c r="YV587" s="74"/>
      <c r="YW587" s="74"/>
      <c r="YX587" s="74"/>
      <c r="YY587" s="74"/>
      <c r="YZ587" s="74"/>
      <c r="ZA587" s="74"/>
      <c r="ZB587" s="74"/>
      <c r="ZC587" s="74"/>
      <c r="ZD587" s="74"/>
      <c r="ZE587" s="74"/>
      <c r="ZF587" s="74"/>
      <c r="ZG587" s="74"/>
      <c r="ZH587" s="74"/>
      <c r="ZI587" s="74"/>
      <c r="ZJ587" s="74"/>
      <c r="ZK587" s="74"/>
      <c r="ZL587" s="74"/>
      <c r="ZM587" s="74"/>
      <c r="ZN587" s="74"/>
      <c r="ZO587" s="74"/>
      <c r="ZP587" s="74"/>
      <c r="ZQ587" s="74"/>
      <c r="ZR587" s="74"/>
      <c r="ZS587" s="74"/>
      <c r="ZT587" s="74"/>
      <c r="ZU587" s="74"/>
      <c r="ZV587" s="74"/>
      <c r="ZW587" s="74"/>
      <c r="ZX587" s="74"/>
      <c r="ZY587" s="74"/>
      <c r="ZZ587" s="74"/>
      <c r="AAA587" s="74"/>
      <c r="AAB587" s="74"/>
      <c r="AAC587" s="74"/>
      <c r="AAD587" s="74"/>
      <c r="AAE587" s="74"/>
      <c r="AAF587" s="74"/>
      <c r="AAG587" s="74"/>
      <c r="AAH587" s="74"/>
      <c r="AAI587" s="74"/>
      <c r="AAJ587" s="74"/>
      <c r="AAK587" s="74"/>
      <c r="AAL587" s="74"/>
      <c r="AAM587" s="74"/>
      <c r="AAN587" s="74"/>
      <c r="AAO587" s="74"/>
      <c r="AAP587" s="74"/>
      <c r="AAQ587" s="74"/>
      <c r="AAR587" s="74"/>
      <c r="AAS587" s="74"/>
      <c r="AAT587" s="74"/>
      <c r="AAU587" s="74"/>
      <c r="AAV587" s="74"/>
      <c r="AAW587" s="74"/>
      <c r="AAX587" s="74"/>
      <c r="AAY587" s="74"/>
      <c r="AAZ587" s="74"/>
      <c r="ABA587" s="74"/>
      <c r="ABB587" s="74"/>
      <c r="ABC587" s="74"/>
      <c r="ABD587" s="74"/>
      <c r="ABE587" s="74"/>
      <c r="ABF587" s="74"/>
      <c r="ABG587" s="74"/>
      <c r="ABH587" s="74"/>
      <c r="ABI587" s="74"/>
      <c r="ABJ587" s="74"/>
      <c r="ABK587" s="74"/>
      <c r="ABL587" s="74"/>
      <c r="ABM587" s="74"/>
      <c r="ABN587" s="74"/>
      <c r="ABO587" s="74"/>
      <c r="ABP587" s="74"/>
      <c r="ABQ587" s="74"/>
      <c r="ABR587" s="74"/>
      <c r="ABS587" s="74"/>
      <c r="ABT587" s="74"/>
      <c r="ABU587" s="74"/>
      <c r="ABV587" s="74"/>
      <c r="ABW587" s="74"/>
      <c r="ABX587" s="74"/>
      <c r="ABY587" s="74"/>
      <c r="ABZ587" s="74"/>
      <c r="ACA587" s="74"/>
      <c r="ACB587" s="74"/>
      <c r="ACC587" s="74"/>
      <c r="ACD587" s="74"/>
      <c r="ACE587" s="74"/>
      <c r="ACF587" s="74"/>
      <c r="ACG587" s="74"/>
      <c r="ACH587" s="74"/>
      <c r="ACI587" s="74"/>
      <c r="ACJ587" s="74"/>
      <c r="ACK587" s="74"/>
      <c r="ACL587" s="74"/>
      <c r="ACM587" s="74"/>
      <c r="ACN587" s="74"/>
      <c r="ACO587" s="74"/>
      <c r="ACP587" s="74"/>
      <c r="ACQ587" s="74"/>
      <c r="ACR587" s="74"/>
      <c r="ACS587" s="74"/>
      <c r="ACT587" s="74"/>
      <c r="ACU587" s="74"/>
      <c r="ACV587" s="74"/>
      <c r="ACW587" s="74"/>
      <c r="ACX587" s="74"/>
      <c r="ACY587" s="74"/>
      <c r="ACZ587" s="74"/>
      <c r="ADA587" s="74"/>
      <c r="ADB587" s="74"/>
      <c r="ADC587" s="74"/>
      <c r="ADD587" s="74"/>
      <c r="ADE587" s="74"/>
      <c r="ADF587" s="74"/>
      <c r="ADG587" s="74"/>
      <c r="ADH587" s="74"/>
      <c r="ADI587" s="74"/>
      <c r="ADJ587" s="74"/>
      <c r="ADK587" s="74"/>
      <c r="ADL587" s="74"/>
      <c r="ADM587" s="74"/>
      <c r="ADN587" s="74"/>
      <c r="ADO587" s="74"/>
      <c r="ADP587" s="74"/>
      <c r="ADQ587" s="74"/>
      <c r="ADR587" s="74"/>
      <c r="ADS587" s="74"/>
      <c r="ADT587" s="74"/>
      <c r="ADU587" s="74"/>
      <c r="ADV587" s="74"/>
      <c r="ADW587" s="74"/>
      <c r="ADX587" s="74"/>
      <c r="ADY587" s="74"/>
      <c r="ADZ587" s="74"/>
      <c r="AEA587" s="74"/>
      <c r="AEB587" s="74"/>
      <c r="AEC587" s="74"/>
      <c r="AED587" s="74"/>
      <c r="AEE587" s="74"/>
      <c r="AEF587" s="74"/>
      <c r="AEG587" s="74"/>
      <c r="AEH587" s="74"/>
      <c r="AEI587" s="74"/>
      <c r="AEJ587" s="74"/>
      <c r="AEK587" s="74"/>
      <c r="AEL587" s="74"/>
      <c r="AEM587" s="74"/>
      <c r="AEN587" s="74"/>
      <c r="AEO587" s="74"/>
      <c r="AEP587" s="74"/>
      <c r="AEQ587" s="74"/>
      <c r="AER587" s="74"/>
      <c r="AES587" s="74"/>
      <c r="AET587" s="74"/>
      <c r="AEU587" s="74"/>
      <c r="AEV587" s="74"/>
      <c r="AEW587" s="74"/>
      <c r="AEX587" s="74"/>
      <c r="AEY587" s="74"/>
      <c r="AEZ587" s="74"/>
      <c r="AFA587" s="74"/>
      <c r="AFB587" s="74"/>
      <c r="AFC587" s="74"/>
      <c r="AFD587" s="74"/>
      <c r="AFE587" s="74"/>
      <c r="AFF587" s="74"/>
      <c r="AFG587" s="74"/>
      <c r="AFH587" s="74"/>
      <c r="AFI587" s="74"/>
      <c r="AFJ587" s="74"/>
      <c r="AFK587" s="74"/>
      <c r="AFL587" s="74"/>
      <c r="AFM587" s="74"/>
      <c r="AFN587" s="74"/>
      <c r="AFO587" s="74"/>
      <c r="AFP587" s="74"/>
      <c r="AFQ587" s="74"/>
      <c r="AFR587" s="74"/>
      <c r="AFS587" s="74"/>
      <c r="AFT587" s="74"/>
      <c r="AFU587" s="74"/>
      <c r="AFV587" s="74"/>
      <c r="AFW587" s="74"/>
      <c r="AFX587" s="74"/>
      <c r="AFY587" s="74"/>
      <c r="AFZ587" s="74"/>
      <c r="AGA587" s="74"/>
      <c r="AGB587" s="74"/>
      <c r="AGC587" s="74"/>
      <c r="AGD587" s="74"/>
      <c r="AGE587" s="74"/>
      <c r="AGF587" s="74"/>
      <c r="AGG587" s="74"/>
      <c r="AGH587" s="74"/>
      <c r="AGI587" s="74"/>
      <c r="AGJ587" s="74"/>
      <c r="AGK587" s="74"/>
      <c r="AGL587" s="74"/>
      <c r="AGM587" s="74"/>
      <c r="AGN587" s="74"/>
      <c r="AGO587" s="74"/>
      <c r="AGP587" s="74"/>
      <c r="AGQ587" s="74"/>
      <c r="AGR587" s="74"/>
      <c r="AGS587" s="74"/>
      <c r="AGT587" s="74"/>
      <c r="AGU587" s="74"/>
      <c r="AGV587" s="74"/>
      <c r="AGW587" s="74"/>
      <c r="AGX587" s="74"/>
      <c r="AGY587" s="74"/>
      <c r="AGZ587" s="74"/>
      <c r="AHA587" s="74"/>
      <c r="AHB587" s="74"/>
      <c r="AHC587" s="74"/>
      <c r="AHD587" s="74"/>
      <c r="AHE587" s="74"/>
      <c r="AHF587" s="74"/>
      <c r="AHG587" s="74"/>
      <c r="AHH587" s="74"/>
      <c r="AHI587" s="74"/>
      <c r="AHJ587" s="74"/>
      <c r="AHK587" s="74"/>
      <c r="AHL587" s="74"/>
      <c r="AHM587" s="74"/>
      <c r="AHN587" s="74"/>
      <c r="AHO587" s="74"/>
      <c r="AHP587" s="74"/>
      <c r="AHQ587" s="74"/>
      <c r="AHR587" s="74"/>
      <c r="AHS587" s="74"/>
      <c r="AHT587" s="74"/>
      <c r="AHU587" s="74"/>
      <c r="AHV587" s="74"/>
      <c r="AHW587" s="74"/>
      <c r="AHX587" s="74"/>
      <c r="AHY587" s="74"/>
      <c r="AHZ587" s="74"/>
      <c r="AIA587" s="74"/>
      <c r="AIB587" s="74"/>
      <c r="AIC587" s="74"/>
      <c r="AID587" s="74"/>
      <c r="AIE587" s="74"/>
      <c r="AIF587" s="74"/>
      <c r="AIG587" s="74"/>
      <c r="AIH587" s="74"/>
      <c r="AII587" s="74"/>
      <c r="AIJ587" s="74"/>
      <c r="AIK587" s="74"/>
      <c r="AIL587" s="74"/>
      <c r="AIM587" s="74"/>
      <c r="AIN587" s="74"/>
      <c r="AIO587" s="74"/>
      <c r="AIP587" s="74"/>
      <c r="AIQ587" s="74"/>
      <c r="AIR587" s="74"/>
      <c r="AIS587" s="74"/>
      <c r="AIT587" s="74"/>
      <c r="AIU587" s="74"/>
      <c r="AIV587" s="74"/>
      <c r="AIW587" s="74"/>
      <c r="AIX587" s="74"/>
      <c r="AIY587" s="74"/>
      <c r="AIZ587" s="74"/>
      <c r="AJA587" s="74"/>
      <c r="AJB587" s="74"/>
      <c r="AJC587" s="74"/>
      <c r="AJD587" s="74"/>
      <c r="AJE587" s="74"/>
      <c r="AJF587" s="74"/>
      <c r="AJG587" s="74"/>
      <c r="AJH587" s="74"/>
      <c r="AJI587" s="74"/>
      <c r="AJJ587" s="74"/>
      <c r="AJK587" s="74"/>
      <c r="AJL587" s="74"/>
      <c r="AJM587" s="74"/>
      <c r="AJN587" s="74"/>
      <c r="AJO587" s="74"/>
      <c r="AJP587" s="74"/>
      <c r="AJQ587" s="74"/>
      <c r="AJR587" s="74"/>
      <c r="AJS587" s="74"/>
      <c r="AJT587" s="74"/>
      <c r="AJU587" s="74"/>
      <c r="AJV587" s="74"/>
      <c r="AJW587" s="74"/>
      <c r="AJX587" s="74"/>
      <c r="AJY587" s="74"/>
      <c r="AJZ587" s="74"/>
      <c r="AKA587" s="74"/>
      <c r="AKB587" s="74"/>
      <c r="AKC587" s="74"/>
      <c r="AKD587" s="74"/>
      <c r="AKE587" s="74"/>
      <c r="AKF587" s="74"/>
      <c r="AKG587" s="74"/>
      <c r="AKH587" s="74"/>
      <c r="AKI587" s="74"/>
      <c r="AKJ587" s="74"/>
      <c r="AKK587" s="74"/>
      <c r="AKL587" s="74"/>
      <c r="AKM587" s="74"/>
      <c r="AKN587" s="74"/>
      <c r="AKO587" s="74"/>
      <c r="AKP587" s="74"/>
      <c r="AKQ587" s="74"/>
      <c r="AKR587" s="74"/>
      <c r="AKS587" s="74"/>
      <c r="AKT587" s="74"/>
      <c r="AKU587" s="74"/>
      <c r="AKV587" s="74"/>
      <c r="AKW587" s="74"/>
      <c r="AKX587" s="74"/>
      <c r="AKY587" s="74"/>
      <c r="AKZ587" s="74"/>
      <c r="ALA587" s="74"/>
      <c r="ALB587" s="74"/>
      <c r="ALC587" s="74"/>
      <c r="ALD587" s="74"/>
      <c r="ALE587" s="74"/>
      <c r="ALF587" s="74"/>
      <c r="ALG587" s="74"/>
      <c r="ALH587" s="74"/>
      <c r="ALI587" s="74"/>
      <c r="ALJ587" s="74"/>
      <c r="ALK587" s="74"/>
      <c r="ALL587" s="74"/>
      <c r="ALM587" s="74"/>
      <c r="ALN587" s="74"/>
      <c r="ALO587" s="74"/>
      <c r="ALP587" s="74"/>
      <c r="ALQ587" s="74"/>
      <c r="ALR587" s="74"/>
      <c r="ALS587" s="74"/>
      <c r="ALT587" s="74"/>
      <c r="ALU587" s="74"/>
      <c r="ALV587" s="74"/>
      <c r="ALW587" s="74"/>
      <c r="ALX587" s="74"/>
      <c r="ALY587" s="74"/>
      <c r="ALZ587" s="74"/>
      <c r="AMA587" s="74"/>
      <c r="AMB587" s="74"/>
      <c r="AMC587" s="74"/>
      <c r="AMD587" s="74"/>
      <c r="AME587" s="74"/>
      <c r="AMF587" s="74"/>
      <c r="AMG587" s="74"/>
      <c r="AMH587" s="74"/>
      <c r="AMI587" s="74"/>
      <c r="AMJ587" s="74"/>
      <c r="AMK587" s="74"/>
    </row>
    <row r="588" spans="1:1025" customFormat="1" x14ac:dyDescent="0.25">
      <c r="A588" s="54" t="s">
        <v>572</v>
      </c>
      <c r="B588" s="54" t="s">
        <v>25</v>
      </c>
      <c r="C588" s="54" t="s">
        <v>544</v>
      </c>
      <c r="D588" s="54" t="s">
        <v>147</v>
      </c>
      <c r="E588" s="54" t="s">
        <v>85</v>
      </c>
      <c r="F588" s="54" t="s">
        <v>618</v>
      </c>
      <c r="G588" s="54" t="s">
        <v>503</v>
      </c>
      <c r="H588" s="54" t="s">
        <v>26</v>
      </c>
      <c r="I588" s="54" t="s">
        <v>573</v>
      </c>
      <c r="J588" s="54">
        <v>775613751</v>
      </c>
      <c r="K588" s="54" t="s">
        <v>574</v>
      </c>
      <c r="L588" s="54"/>
      <c r="M588" s="54"/>
      <c r="N588" s="54"/>
      <c r="O588" s="54" t="s">
        <v>30</v>
      </c>
      <c r="P588" s="54"/>
      <c r="Q588" s="54"/>
      <c r="R588" s="54" t="s">
        <v>31</v>
      </c>
      <c r="S588" s="54" t="s">
        <v>206</v>
      </c>
      <c r="T588" s="54"/>
      <c r="U588" s="68">
        <v>30575</v>
      </c>
      <c r="V588" s="68">
        <v>20900</v>
      </c>
      <c r="W588" s="68">
        <v>30000</v>
      </c>
      <c r="X588" s="68">
        <v>20300</v>
      </c>
      <c r="Y588" s="54"/>
      <c r="Z588" s="6"/>
      <c r="AA588" s="6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  <c r="DR588" s="74"/>
      <c r="DS588" s="74"/>
      <c r="DT588" s="74"/>
      <c r="DU588" s="74"/>
      <c r="DV588" s="74"/>
      <c r="DW588" s="74"/>
      <c r="DX588" s="74"/>
      <c r="DY588" s="74"/>
      <c r="DZ588" s="74"/>
      <c r="EA588" s="74"/>
      <c r="EB588" s="74"/>
      <c r="EC588" s="74"/>
      <c r="ED588" s="74"/>
      <c r="EE588" s="74"/>
      <c r="EF588" s="74"/>
      <c r="EG588" s="74"/>
      <c r="EH588" s="74"/>
      <c r="EI588" s="74"/>
      <c r="EJ588" s="74"/>
      <c r="EK588" s="74"/>
      <c r="EL588" s="74"/>
      <c r="EM588" s="74"/>
      <c r="EN588" s="74"/>
      <c r="EO588" s="74"/>
      <c r="EP588" s="74"/>
      <c r="EQ588" s="74"/>
      <c r="ER588" s="74"/>
      <c r="ES588" s="74"/>
      <c r="ET588" s="74"/>
      <c r="EU588" s="74"/>
      <c r="EV588" s="74"/>
      <c r="EW588" s="74"/>
      <c r="EX588" s="74"/>
      <c r="EY588" s="74"/>
      <c r="EZ588" s="74"/>
      <c r="FA588" s="74"/>
      <c r="FB588" s="74"/>
      <c r="FC588" s="74"/>
      <c r="FD588" s="74"/>
      <c r="FE588" s="74"/>
      <c r="FF588" s="74"/>
      <c r="FG588" s="74"/>
      <c r="FH588" s="74"/>
      <c r="FI588" s="74"/>
      <c r="FJ588" s="74"/>
      <c r="FK588" s="74"/>
      <c r="FL588" s="74"/>
      <c r="FM588" s="74"/>
      <c r="FN588" s="74"/>
      <c r="FO588" s="74"/>
      <c r="FP588" s="74"/>
      <c r="FQ588" s="74"/>
      <c r="FR588" s="74"/>
      <c r="FS588" s="74"/>
      <c r="FT588" s="74"/>
      <c r="FU588" s="74"/>
      <c r="FV588" s="74"/>
      <c r="FW588" s="74"/>
      <c r="FX588" s="74"/>
      <c r="FY588" s="74"/>
      <c r="FZ588" s="74"/>
      <c r="GA588" s="74"/>
      <c r="GB588" s="74"/>
      <c r="GC588" s="74"/>
      <c r="GD588" s="74"/>
      <c r="GE588" s="74"/>
      <c r="GF588" s="74"/>
      <c r="GG588" s="74"/>
      <c r="GH588" s="74"/>
      <c r="GI588" s="74"/>
      <c r="GJ588" s="74"/>
      <c r="GK588" s="74"/>
      <c r="GL588" s="74"/>
      <c r="GM588" s="74"/>
      <c r="GN588" s="74"/>
      <c r="GO588" s="74"/>
      <c r="GP588" s="74"/>
      <c r="GQ588" s="74"/>
      <c r="GR588" s="74"/>
      <c r="GS588" s="74"/>
      <c r="GT588" s="74"/>
      <c r="GU588" s="74"/>
      <c r="GV588" s="74"/>
      <c r="GW588" s="74"/>
      <c r="GX588" s="74"/>
      <c r="GY588" s="74"/>
      <c r="GZ588" s="74"/>
      <c r="HA588" s="74"/>
      <c r="HB588" s="74"/>
      <c r="HC588" s="74"/>
      <c r="HD588" s="74"/>
      <c r="HE588" s="74"/>
      <c r="HF588" s="74"/>
      <c r="HG588" s="74"/>
      <c r="HH588" s="74"/>
      <c r="HI588" s="74"/>
      <c r="HJ588" s="74"/>
      <c r="HK588" s="74"/>
      <c r="HL588" s="74"/>
      <c r="HM588" s="74"/>
      <c r="HN588" s="74"/>
      <c r="HO588" s="74"/>
      <c r="HP588" s="74"/>
      <c r="HQ588" s="74"/>
      <c r="HR588" s="74"/>
      <c r="HS588" s="74"/>
      <c r="HT588" s="74"/>
      <c r="HU588" s="74"/>
      <c r="HV588" s="74"/>
      <c r="HW588" s="74"/>
      <c r="HX588" s="74"/>
      <c r="HY588" s="74"/>
      <c r="HZ588" s="74"/>
      <c r="IA588" s="74"/>
      <c r="IB588" s="74"/>
      <c r="IC588" s="74"/>
      <c r="ID588" s="74"/>
      <c r="IE588" s="74"/>
      <c r="IF588" s="74"/>
      <c r="IG588" s="74"/>
      <c r="IH588" s="74"/>
      <c r="II588" s="74"/>
      <c r="IJ588" s="74"/>
      <c r="IK588" s="74"/>
      <c r="IL588" s="74"/>
      <c r="IM588" s="74"/>
      <c r="IN588" s="74"/>
      <c r="IO588" s="74"/>
      <c r="IP588" s="74"/>
      <c r="IQ588" s="74"/>
      <c r="IR588" s="74"/>
      <c r="IS588" s="74"/>
      <c r="IT588" s="74"/>
      <c r="IU588" s="74"/>
      <c r="IV588" s="74"/>
      <c r="IW588" s="74"/>
      <c r="IX588" s="74"/>
      <c r="IY588" s="74"/>
      <c r="IZ588" s="74"/>
      <c r="JA588" s="74"/>
      <c r="JB588" s="74"/>
      <c r="JC588" s="74"/>
      <c r="JD588" s="74"/>
      <c r="JE588" s="74"/>
      <c r="JF588" s="74"/>
      <c r="JG588" s="74"/>
      <c r="JH588" s="74"/>
      <c r="JI588" s="74"/>
      <c r="JJ588" s="74"/>
      <c r="JK588" s="74"/>
      <c r="JL588" s="74"/>
      <c r="JM588" s="74"/>
      <c r="JN588" s="74"/>
      <c r="JO588" s="74"/>
      <c r="JP588" s="74"/>
      <c r="JQ588" s="74"/>
      <c r="JR588" s="74"/>
      <c r="JS588" s="74"/>
      <c r="JT588" s="74"/>
      <c r="JU588" s="74"/>
      <c r="JV588" s="74"/>
      <c r="JW588" s="74"/>
      <c r="JX588" s="74"/>
      <c r="JY588" s="74"/>
      <c r="JZ588" s="74"/>
      <c r="KA588" s="74"/>
      <c r="KB588" s="74"/>
      <c r="KC588" s="74"/>
      <c r="KD588" s="74"/>
      <c r="KE588" s="74"/>
      <c r="KF588" s="74"/>
      <c r="KG588" s="74"/>
      <c r="KH588" s="74"/>
      <c r="KI588" s="74"/>
      <c r="KJ588" s="74"/>
      <c r="KK588" s="74"/>
      <c r="KL588" s="74"/>
      <c r="KM588" s="74"/>
      <c r="KN588" s="74"/>
      <c r="KO588" s="74"/>
      <c r="KP588" s="74"/>
      <c r="KQ588" s="74"/>
      <c r="KR588" s="74"/>
      <c r="KS588" s="74"/>
      <c r="KT588" s="74"/>
      <c r="KU588" s="74"/>
      <c r="KV588" s="74"/>
      <c r="KW588" s="74"/>
      <c r="KX588" s="74"/>
      <c r="KY588" s="74"/>
      <c r="KZ588" s="74"/>
      <c r="LA588" s="74"/>
      <c r="LB588" s="74"/>
      <c r="LC588" s="74"/>
      <c r="LD588" s="74"/>
      <c r="LE588" s="74"/>
      <c r="LF588" s="74"/>
      <c r="LG588" s="74"/>
      <c r="LH588" s="74"/>
      <c r="LI588" s="74"/>
      <c r="LJ588" s="74"/>
      <c r="LK588" s="74"/>
      <c r="LL588" s="74"/>
      <c r="LM588" s="74"/>
      <c r="LN588" s="74"/>
      <c r="LO588" s="74"/>
      <c r="LP588" s="74"/>
      <c r="LQ588" s="74"/>
      <c r="LR588" s="74"/>
      <c r="LS588" s="74"/>
      <c r="LT588" s="74"/>
      <c r="LU588" s="74"/>
      <c r="LV588" s="74"/>
      <c r="LW588" s="74"/>
      <c r="LX588" s="74"/>
      <c r="LY588" s="74"/>
      <c r="LZ588" s="74"/>
      <c r="MA588" s="74"/>
      <c r="MB588" s="74"/>
      <c r="MC588" s="74"/>
      <c r="MD588" s="74"/>
      <c r="ME588" s="74"/>
      <c r="MF588" s="74"/>
      <c r="MG588" s="74"/>
      <c r="MH588" s="74"/>
      <c r="MI588" s="74"/>
      <c r="MJ588" s="74"/>
      <c r="MK588" s="74"/>
      <c r="ML588" s="74"/>
      <c r="MM588" s="74"/>
      <c r="MN588" s="74"/>
      <c r="MO588" s="74"/>
      <c r="MP588" s="74"/>
      <c r="MQ588" s="74"/>
      <c r="MR588" s="74"/>
      <c r="MS588" s="74"/>
      <c r="MT588" s="74"/>
      <c r="MU588" s="74"/>
      <c r="MV588" s="74"/>
      <c r="MW588" s="74"/>
      <c r="MX588" s="74"/>
      <c r="MY588" s="74"/>
      <c r="MZ588" s="74"/>
      <c r="NA588" s="74"/>
      <c r="NB588" s="74"/>
      <c r="NC588" s="74"/>
      <c r="ND588" s="74"/>
      <c r="NE588" s="74"/>
      <c r="NF588" s="74"/>
      <c r="NG588" s="74"/>
      <c r="NH588" s="74"/>
      <c r="NI588" s="74"/>
      <c r="NJ588" s="74"/>
      <c r="NK588" s="74"/>
      <c r="NL588" s="74"/>
      <c r="NM588" s="74"/>
      <c r="NN588" s="74"/>
      <c r="NO588" s="74"/>
      <c r="NP588" s="74"/>
      <c r="NQ588" s="74"/>
      <c r="NR588" s="74"/>
      <c r="NS588" s="74"/>
      <c r="NT588" s="74"/>
      <c r="NU588" s="74"/>
      <c r="NV588" s="74"/>
      <c r="NW588" s="74"/>
      <c r="NX588" s="74"/>
      <c r="NY588" s="74"/>
      <c r="NZ588" s="74"/>
      <c r="OA588" s="74"/>
      <c r="OB588" s="74"/>
      <c r="OC588" s="74"/>
      <c r="OD588" s="74"/>
      <c r="OE588" s="74"/>
      <c r="OF588" s="74"/>
      <c r="OG588" s="74"/>
      <c r="OH588" s="74"/>
      <c r="OI588" s="74"/>
      <c r="OJ588" s="74"/>
      <c r="OK588" s="74"/>
      <c r="OL588" s="74"/>
      <c r="OM588" s="74"/>
      <c r="ON588" s="74"/>
      <c r="OO588" s="74"/>
      <c r="OP588" s="74"/>
      <c r="OQ588" s="74"/>
      <c r="OR588" s="74"/>
      <c r="OS588" s="74"/>
      <c r="OT588" s="74"/>
      <c r="OU588" s="74"/>
      <c r="OV588" s="74"/>
      <c r="OW588" s="74"/>
      <c r="OX588" s="74"/>
      <c r="OY588" s="74"/>
      <c r="OZ588" s="74"/>
      <c r="PA588" s="74"/>
      <c r="PB588" s="74"/>
      <c r="PC588" s="74"/>
      <c r="PD588" s="74"/>
      <c r="PE588" s="74"/>
      <c r="PF588" s="74"/>
      <c r="PG588" s="74"/>
      <c r="PH588" s="74"/>
      <c r="PI588" s="74"/>
      <c r="PJ588" s="74"/>
      <c r="PK588" s="74"/>
      <c r="PL588" s="74"/>
      <c r="PM588" s="74"/>
      <c r="PN588" s="74"/>
      <c r="PO588" s="74"/>
      <c r="PP588" s="74"/>
      <c r="PQ588" s="74"/>
      <c r="PR588" s="74"/>
      <c r="PS588" s="74"/>
      <c r="PT588" s="74"/>
      <c r="PU588" s="74"/>
      <c r="PV588" s="74"/>
      <c r="PW588" s="74"/>
      <c r="PX588" s="74"/>
      <c r="PY588" s="74"/>
      <c r="PZ588" s="74"/>
      <c r="QA588" s="74"/>
      <c r="QB588" s="74"/>
      <c r="QC588" s="74"/>
      <c r="QD588" s="74"/>
      <c r="QE588" s="74"/>
      <c r="QF588" s="74"/>
      <c r="QG588" s="74"/>
      <c r="QH588" s="74"/>
      <c r="QI588" s="74"/>
      <c r="QJ588" s="74"/>
      <c r="QK588" s="74"/>
      <c r="QL588" s="74"/>
      <c r="QM588" s="74"/>
      <c r="QN588" s="74"/>
      <c r="QO588" s="74"/>
      <c r="QP588" s="74"/>
      <c r="QQ588" s="74"/>
      <c r="QR588" s="74"/>
      <c r="QS588" s="74"/>
      <c r="QT588" s="74"/>
      <c r="QU588" s="74"/>
      <c r="QV588" s="74"/>
      <c r="QW588" s="74"/>
      <c r="QX588" s="74"/>
      <c r="QY588" s="74"/>
      <c r="QZ588" s="74"/>
      <c r="RA588" s="74"/>
      <c r="RB588" s="74"/>
      <c r="RC588" s="74"/>
      <c r="RD588" s="74"/>
      <c r="RE588" s="74"/>
      <c r="RF588" s="74"/>
      <c r="RG588" s="74"/>
      <c r="RH588" s="74"/>
      <c r="RI588" s="74"/>
      <c r="RJ588" s="74"/>
      <c r="RK588" s="74"/>
      <c r="RL588" s="74"/>
      <c r="RM588" s="74"/>
      <c r="RN588" s="74"/>
      <c r="RO588" s="74"/>
      <c r="RP588" s="74"/>
      <c r="RQ588" s="74"/>
      <c r="RR588" s="74"/>
      <c r="RS588" s="74"/>
      <c r="RT588" s="74"/>
      <c r="RU588" s="74"/>
      <c r="RV588" s="74"/>
      <c r="RW588" s="74"/>
      <c r="RX588" s="74"/>
      <c r="RY588" s="74"/>
      <c r="RZ588" s="74"/>
      <c r="SA588" s="74"/>
      <c r="SB588" s="74"/>
      <c r="SC588" s="74"/>
      <c r="SD588" s="74"/>
      <c r="SE588" s="74"/>
      <c r="SF588" s="74"/>
      <c r="SG588" s="74"/>
      <c r="SH588" s="74"/>
      <c r="SI588" s="74"/>
      <c r="SJ588" s="74"/>
      <c r="SK588" s="74"/>
      <c r="SL588" s="74"/>
      <c r="SM588" s="74"/>
      <c r="SN588" s="74"/>
      <c r="SO588" s="74"/>
      <c r="SP588" s="74"/>
      <c r="SQ588" s="74"/>
      <c r="SR588" s="74"/>
      <c r="SS588" s="74"/>
      <c r="ST588" s="74"/>
      <c r="SU588" s="74"/>
      <c r="SV588" s="74"/>
      <c r="SW588" s="74"/>
      <c r="SX588" s="74"/>
      <c r="SY588" s="74"/>
      <c r="SZ588" s="74"/>
      <c r="TA588" s="74"/>
      <c r="TB588" s="74"/>
      <c r="TC588" s="74"/>
      <c r="TD588" s="74"/>
      <c r="TE588" s="74"/>
      <c r="TF588" s="74"/>
      <c r="TG588" s="74"/>
      <c r="TH588" s="74"/>
      <c r="TI588" s="74"/>
      <c r="TJ588" s="74"/>
      <c r="TK588" s="74"/>
      <c r="TL588" s="74"/>
      <c r="TM588" s="74"/>
      <c r="TN588" s="74"/>
      <c r="TO588" s="74"/>
      <c r="TP588" s="74"/>
      <c r="TQ588" s="74"/>
      <c r="TR588" s="74"/>
      <c r="TS588" s="74"/>
      <c r="TT588" s="74"/>
      <c r="TU588" s="74"/>
      <c r="TV588" s="74"/>
      <c r="TW588" s="74"/>
      <c r="TX588" s="74"/>
      <c r="TY588" s="74"/>
      <c r="TZ588" s="74"/>
      <c r="UA588" s="74"/>
      <c r="UB588" s="74"/>
      <c r="UC588" s="74"/>
      <c r="UD588" s="74"/>
      <c r="UE588" s="74"/>
      <c r="UF588" s="74"/>
      <c r="UG588" s="74"/>
      <c r="UH588" s="74"/>
      <c r="UI588" s="74"/>
      <c r="UJ588" s="74"/>
      <c r="UK588" s="74"/>
      <c r="UL588" s="74"/>
      <c r="UM588" s="74"/>
      <c r="UN588" s="74"/>
      <c r="UO588" s="74"/>
      <c r="UP588" s="74"/>
      <c r="UQ588" s="74"/>
      <c r="UR588" s="74"/>
      <c r="US588" s="74"/>
      <c r="UT588" s="74"/>
      <c r="UU588" s="74"/>
      <c r="UV588" s="74"/>
      <c r="UW588" s="74"/>
      <c r="UX588" s="74"/>
      <c r="UY588" s="74"/>
      <c r="UZ588" s="74"/>
      <c r="VA588" s="74"/>
      <c r="VB588" s="74"/>
      <c r="VC588" s="74"/>
      <c r="VD588" s="74"/>
      <c r="VE588" s="74"/>
      <c r="VF588" s="74"/>
      <c r="VG588" s="74"/>
      <c r="VH588" s="74"/>
      <c r="VI588" s="74"/>
      <c r="VJ588" s="74"/>
      <c r="VK588" s="74"/>
      <c r="VL588" s="74"/>
      <c r="VM588" s="74"/>
      <c r="VN588" s="74"/>
      <c r="VO588" s="74"/>
      <c r="VP588" s="74"/>
      <c r="VQ588" s="74"/>
      <c r="VR588" s="74"/>
      <c r="VS588" s="74"/>
      <c r="VT588" s="74"/>
      <c r="VU588" s="74"/>
      <c r="VV588" s="74"/>
      <c r="VW588" s="74"/>
      <c r="VX588" s="74"/>
      <c r="VY588" s="74"/>
      <c r="VZ588" s="74"/>
      <c r="WA588" s="74"/>
      <c r="WB588" s="74"/>
      <c r="WC588" s="74"/>
      <c r="WD588" s="74"/>
      <c r="WE588" s="74"/>
      <c r="WF588" s="74"/>
      <c r="WG588" s="74"/>
      <c r="WH588" s="74"/>
      <c r="WI588" s="74"/>
      <c r="WJ588" s="74"/>
      <c r="WK588" s="74"/>
      <c r="WL588" s="74"/>
      <c r="WM588" s="74"/>
      <c r="WN588" s="74"/>
      <c r="WO588" s="74"/>
      <c r="WP588" s="74"/>
      <c r="WQ588" s="74"/>
      <c r="WR588" s="74"/>
      <c r="WS588" s="74"/>
      <c r="WT588" s="74"/>
      <c r="WU588" s="74"/>
      <c r="WV588" s="74"/>
      <c r="WW588" s="74"/>
      <c r="WX588" s="74"/>
      <c r="WY588" s="74"/>
      <c r="WZ588" s="74"/>
      <c r="XA588" s="74"/>
      <c r="XB588" s="74"/>
      <c r="XC588" s="74"/>
      <c r="XD588" s="74"/>
      <c r="XE588" s="74"/>
      <c r="XF588" s="74"/>
      <c r="XG588" s="74"/>
      <c r="XH588" s="74"/>
      <c r="XI588" s="74"/>
      <c r="XJ588" s="74"/>
      <c r="XK588" s="74"/>
      <c r="XL588" s="74"/>
      <c r="XM588" s="74"/>
      <c r="XN588" s="74"/>
      <c r="XO588" s="74"/>
      <c r="XP588" s="74"/>
      <c r="XQ588" s="74"/>
      <c r="XR588" s="74"/>
      <c r="XS588" s="74"/>
      <c r="XT588" s="74"/>
      <c r="XU588" s="74"/>
      <c r="XV588" s="74"/>
      <c r="XW588" s="74"/>
      <c r="XX588" s="74"/>
      <c r="XY588" s="74"/>
      <c r="XZ588" s="74"/>
      <c r="YA588" s="74"/>
      <c r="YB588" s="74"/>
      <c r="YC588" s="74"/>
      <c r="YD588" s="74"/>
      <c r="YE588" s="74"/>
      <c r="YF588" s="74"/>
      <c r="YG588" s="74"/>
      <c r="YH588" s="74"/>
      <c r="YI588" s="74"/>
      <c r="YJ588" s="74"/>
      <c r="YK588" s="74"/>
      <c r="YL588" s="74"/>
      <c r="YM588" s="74"/>
      <c r="YN588" s="74"/>
      <c r="YO588" s="74"/>
      <c r="YP588" s="74"/>
      <c r="YQ588" s="74"/>
      <c r="YR588" s="74"/>
      <c r="YS588" s="74"/>
      <c r="YT588" s="74"/>
      <c r="YU588" s="74"/>
      <c r="YV588" s="74"/>
      <c r="YW588" s="74"/>
      <c r="YX588" s="74"/>
      <c r="YY588" s="74"/>
      <c r="YZ588" s="74"/>
      <c r="ZA588" s="74"/>
      <c r="ZB588" s="74"/>
      <c r="ZC588" s="74"/>
      <c r="ZD588" s="74"/>
      <c r="ZE588" s="74"/>
      <c r="ZF588" s="74"/>
      <c r="ZG588" s="74"/>
      <c r="ZH588" s="74"/>
      <c r="ZI588" s="74"/>
      <c r="ZJ588" s="74"/>
      <c r="ZK588" s="74"/>
      <c r="ZL588" s="74"/>
      <c r="ZM588" s="74"/>
      <c r="ZN588" s="74"/>
      <c r="ZO588" s="74"/>
      <c r="ZP588" s="74"/>
      <c r="ZQ588" s="74"/>
      <c r="ZR588" s="74"/>
      <c r="ZS588" s="74"/>
      <c r="ZT588" s="74"/>
      <c r="ZU588" s="74"/>
      <c r="ZV588" s="74"/>
      <c r="ZW588" s="74"/>
      <c r="ZX588" s="74"/>
      <c r="ZY588" s="74"/>
      <c r="ZZ588" s="74"/>
      <c r="AAA588" s="74"/>
      <c r="AAB588" s="74"/>
      <c r="AAC588" s="74"/>
      <c r="AAD588" s="74"/>
      <c r="AAE588" s="74"/>
      <c r="AAF588" s="74"/>
      <c r="AAG588" s="74"/>
      <c r="AAH588" s="74"/>
      <c r="AAI588" s="74"/>
      <c r="AAJ588" s="74"/>
      <c r="AAK588" s="74"/>
      <c r="AAL588" s="74"/>
      <c r="AAM588" s="74"/>
      <c r="AAN588" s="74"/>
      <c r="AAO588" s="74"/>
      <c r="AAP588" s="74"/>
      <c r="AAQ588" s="74"/>
      <c r="AAR588" s="74"/>
      <c r="AAS588" s="74"/>
      <c r="AAT588" s="74"/>
      <c r="AAU588" s="74"/>
      <c r="AAV588" s="74"/>
      <c r="AAW588" s="74"/>
      <c r="AAX588" s="74"/>
      <c r="AAY588" s="74"/>
      <c r="AAZ588" s="74"/>
      <c r="ABA588" s="74"/>
      <c r="ABB588" s="74"/>
      <c r="ABC588" s="74"/>
      <c r="ABD588" s="74"/>
      <c r="ABE588" s="74"/>
      <c r="ABF588" s="74"/>
      <c r="ABG588" s="74"/>
      <c r="ABH588" s="74"/>
      <c r="ABI588" s="74"/>
      <c r="ABJ588" s="74"/>
      <c r="ABK588" s="74"/>
      <c r="ABL588" s="74"/>
      <c r="ABM588" s="74"/>
      <c r="ABN588" s="74"/>
      <c r="ABO588" s="74"/>
      <c r="ABP588" s="74"/>
      <c r="ABQ588" s="74"/>
      <c r="ABR588" s="74"/>
      <c r="ABS588" s="74"/>
      <c r="ABT588" s="74"/>
      <c r="ABU588" s="74"/>
      <c r="ABV588" s="74"/>
      <c r="ABW588" s="74"/>
      <c r="ABX588" s="74"/>
      <c r="ABY588" s="74"/>
      <c r="ABZ588" s="74"/>
      <c r="ACA588" s="74"/>
      <c r="ACB588" s="74"/>
      <c r="ACC588" s="74"/>
      <c r="ACD588" s="74"/>
      <c r="ACE588" s="74"/>
      <c r="ACF588" s="74"/>
      <c r="ACG588" s="74"/>
      <c r="ACH588" s="74"/>
      <c r="ACI588" s="74"/>
      <c r="ACJ588" s="74"/>
      <c r="ACK588" s="74"/>
      <c r="ACL588" s="74"/>
      <c r="ACM588" s="74"/>
      <c r="ACN588" s="74"/>
      <c r="ACO588" s="74"/>
      <c r="ACP588" s="74"/>
      <c r="ACQ588" s="74"/>
      <c r="ACR588" s="74"/>
      <c r="ACS588" s="74"/>
      <c r="ACT588" s="74"/>
      <c r="ACU588" s="74"/>
      <c r="ACV588" s="74"/>
      <c r="ACW588" s="74"/>
      <c r="ACX588" s="74"/>
      <c r="ACY588" s="74"/>
      <c r="ACZ588" s="74"/>
      <c r="ADA588" s="74"/>
      <c r="ADB588" s="74"/>
      <c r="ADC588" s="74"/>
      <c r="ADD588" s="74"/>
      <c r="ADE588" s="74"/>
      <c r="ADF588" s="74"/>
      <c r="ADG588" s="74"/>
      <c r="ADH588" s="74"/>
      <c r="ADI588" s="74"/>
      <c r="ADJ588" s="74"/>
      <c r="ADK588" s="74"/>
      <c r="ADL588" s="74"/>
      <c r="ADM588" s="74"/>
      <c r="ADN588" s="74"/>
      <c r="ADO588" s="74"/>
      <c r="ADP588" s="74"/>
      <c r="ADQ588" s="74"/>
      <c r="ADR588" s="74"/>
      <c r="ADS588" s="74"/>
      <c r="ADT588" s="74"/>
      <c r="ADU588" s="74"/>
      <c r="ADV588" s="74"/>
      <c r="ADW588" s="74"/>
      <c r="ADX588" s="74"/>
      <c r="ADY588" s="74"/>
      <c r="ADZ588" s="74"/>
      <c r="AEA588" s="74"/>
      <c r="AEB588" s="74"/>
      <c r="AEC588" s="74"/>
      <c r="AED588" s="74"/>
      <c r="AEE588" s="74"/>
      <c r="AEF588" s="74"/>
      <c r="AEG588" s="74"/>
      <c r="AEH588" s="74"/>
      <c r="AEI588" s="74"/>
      <c r="AEJ588" s="74"/>
      <c r="AEK588" s="74"/>
      <c r="AEL588" s="74"/>
      <c r="AEM588" s="74"/>
      <c r="AEN588" s="74"/>
      <c r="AEO588" s="74"/>
      <c r="AEP588" s="74"/>
      <c r="AEQ588" s="74"/>
      <c r="AER588" s="74"/>
      <c r="AES588" s="74"/>
      <c r="AET588" s="74"/>
      <c r="AEU588" s="74"/>
      <c r="AEV588" s="74"/>
      <c r="AEW588" s="74"/>
      <c r="AEX588" s="74"/>
      <c r="AEY588" s="74"/>
      <c r="AEZ588" s="74"/>
      <c r="AFA588" s="74"/>
      <c r="AFB588" s="74"/>
      <c r="AFC588" s="74"/>
      <c r="AFD588" s="74"/>
      <c r="AFE588" s="74"/>
      <c r="AFF588" s="74"/>
      <c r="AFG588" s="74"/>
      <c r="AFH588" s="74"/>
      <c r="AFI588" s="74"/>
      <c r="AFJ588" s="74"/>
      <c r="AFK588" s="74"/>
      <c r="AFL588" s="74"/>
      <c r="AFM588" s="74"/>
      <c r="AFN588" s="74"/>
      <c r="AFO588" s="74"/>
      <c r="AFP588" s="74"/>
      <c r="AFQ588" s="74"/>
      <c r="AFR588" s="74"/>
      <c r="AFS588" s="74"/>
      <c r="AFT588" s="74"/>
      <c r="AFU588" s="74"/>
      <c r="AFV588" s="74"/>
      <c r="AFW588" s="74"/>
      <c r="AFX588" s="74"/>
      <c r="AFY588" s="74"/>
      <c r="AFZ588" s="74"/>
      <c r="AGA588" s="74"/>
      <c r="AGB588" s="74"/>
      <c r="AGC588" s="74"/>
      <c r="AGD588" s="74"/>
      <c r="AGE588" s="74"/>
      <c r="AGF588" s="74"/>
      <c r="AGG588" s="74"/>
      <c r="AGH588" s="74"/>
      <c r="AGI588" s="74"/>
      <c r="AGJ588" s="74"/>
      <c r="AGK588" s="74"/>
      <c r="AGL588" s="74"/>
      <c r="AGM588" s="74"/>
      <c r="AGN588" s="74"/>
      <c r="AGO588" s="74"/>
      <c r="AGP588" s="74"/>
      <c r="AGQ588" s="74"/>
      <c r="AGR588" s="74"/>
      <c r="AGS588" s="74"/>
      <c r="AGT588" s="74"/>
      <c r="AGU588" s="74"/>
      <c r="AGV588" s="74"/>
      <c r="AGW588" s="74"/>
      <c r="AGX588" s="74"/>
      <c r="AGY588" s="74"/>
      <c r="AGZ588" s="74"/>
      <c r="AHA588" s="74"/>
      <c r="AHB588" s="74"/>
      <c r="AHC588" s="74"/>
      <c r="AHD588" s="74"/>
      <c r="AHE588" s="74"/>
      <c r="AHF588" s="74"/>
      <c r="AHG588" s="74"/>
      <c r="AHH588" s="74"/>
      <c r="AHI588" s="74"/>
      <c r="AHJ588" s="74"/>
      <c r="AHK588" s="74"/>
      <c r="AHL588" s="74"/>
      <c r="AHM588" s="74"/>
      <c r="AHN588" s="74"/>
      <c r="AHO588" s="74"/>
      <c r="AHP588" s="74"/>
      <c r="AHQ588" s="74"/>
      <c r="AHR588" s="74"/>
      <c r="AHS588" s="74"/>
      <c r="AHT588" s="74"/>
      <c r="AHU588" s="74"/>
      <c r="AHV588" s="74"/>
      <c r="AHW588" s="74"/>
      <c r="AHX588" s="74"/>
      <c r="AHY588" s="74"/>
      <c r="AHZ588" s="74"/>
      <c r="AIA588" s="74"/>
      <c r="AIB588" s="74"/>
      <c r="AIC588" s="74"/>
      <c r="AID588" s="74"/>
      <c r="AIE588" s="74"/>
      <c r="AIF588" s="74"/>
      <c r="AIG588" s="74"/>
      <c r="AIH588" s="74"/>
      <c r="AII588" s="74"/>
      <c r="AIJ588" s="74"/>
      <c r="AIK588" s="74"/>
      <c r="AIL588" s="74"/>
      <c r="AIM588" s="74"/>
      <c r="AIN588" s="74"/>
      <c r="AIO588" s="74"/>
      <c r="AIP588" s="74"/>
      <c r="AIQ588" s="74"/>
      <c r="AIR588" s="74"/>
      <c r="AIS588" s="74"/>
      <c r="AIT588" s="74"/>
      <c r="AIU588" s="74"/>
      <c r="AIV588" s="74"/>
      <c r="AIW588" s="74"/>
      <c r="AIX588" s="74"/>
      <c r="AIY588" s="74"/>
      <c r="AIZ588" s="74"/>
      <c r="AJA588" s="74"/>
      <c r="AJB588" s="74"/>
      <c r="AJC588" s="74"/>
      <c r="AJD588" s="74"/>
      <c r="AJE588" s="74"/>
      <c r="AJF588" s="74"/>
      <c r="AJG588" s="74"/>
      <c r="AJH588" s="74"/>
      <c r="AJI588" s="74"/>
      <c r="AJJ588" s="74"/>
      <c r="AJK588" s="74"/>
      <c r="AJL588" s="74"/>
      <c r="AJM588" s="74"/>
      <c r="AJN588" s="74"/>
      <c r="AJO588" s="74"/>
      <c r="AJP588" s="74"/>
      <c r="AJQ588" s="74"/>
      <c r="AJR588" s="74"/>
      <c r="AJS588" s="74"/>
      <c r="AJT588" s="74"/>
      <c r="AJU588" s="74"/>
      <c r="AJV588" s="74"/>
      <c r="AJW588" s="74"/>
      <c r="AJX588" s="74"/>
      <c r="AJY588" s="74"/>
      <c r="AJZ588" s="74"/>
      <c r="AKA588" s="74"/>
      <c r="AKB588" s="74"/>
      <c r="AKC588" s="74"/>
      <c r="AKD588" s="74"/>
      <c r="AKE588" s="74"/>
      <c r="AKF588" s="74"/>
      <c r="AKG588" s="74"/>
      <c r="AKH588" s="74"/>
      <c r="AKI588" s="74"/>
      <c r="AKJ588" s="74"/>
      <c r="AKK588" s="74"/>
      <c r="AKL588" s="74"/>
      <c r="AKM588" s="74"/>
      <c r="AKN588" s="74"/>
      <c r="AKO588" s="74"/>
      <c r="AKP588" s="74"/>
      <c r="AKQ588" s="74"/>
      <c r="AKR588" s="74"/>
      <c r="AKS588" s="74"/>
      <c r="AKT588" s="74"/>
      <c r="AKU588" s="74"/>
      <c r="AKV588" s="74"/>
      <c r="AKW588" s="74"/>
      <c r="AKX588" s="74"/>
      <c r="AKY588" s="74"/>
      <c r="AKZ588" s="74"/>
      <c r="ALA588" s="74"/>
      <c r="ALB588" s="74"/>
      <c r="ALC588" s="74"/>
      <c r="ALD588" s="74"/>
      <c r="ALE588" s="74"/>
      <c r="ALF588" s="74"/>
      <c r="ALG588" s="74"/>
      <c r="ALH588" s="74"/>
      <c r="ALI588" s="74"/>
      <c r="ALJ588" s="74"/>
      <c r="ALK588" s="74"/>
      <c r="ALL588" s="74"/>
      <c r="ALM588" s="74"/>
      <c r="ALN588" s="74"/>
      <c r="ALO588" s="74"/>
      <c r="ALP588" s="74"/>
      <c r="ALQ588" s="74"/>
      <c r="ALR588" s="74"/>
      <c r="ALS588" s="74"/>
      <c r="ALT588" s="74"/>
      <c r="ALU588" s="74"/>
      <c r="ALV588" s="74"/>
      <c r="ALW588" s="74"/>
      <c r="ALX588" s="74"/>
      <c r="ALY588" s="74"/>
      <c r="ALZ588" s="74"/>
      <c r="AMA588" s="74"/>
      <c r="AMB588" s="74"/>
      <c r="AMC588" s="74"/>
      <c r="AMD588" s="74"/>
      <c r="AME588" s="74"/>
      <c r="AMF588" s="74"/>
      <c r="AMG588" s="74"/>
      <c r="AMH588" s="74"/>
      <c r="AMI588" s="74"/>
      <c r="AMJ588" s="74"/>
      <c r="AMK588" s="74"/>
    </row>
    <row r="589" spans="1:1025" customFormat="1" x14ac:dyDescent="0.25">
      <c r="A589" s="54" t="s">
        <v>572</v>
      </c>
      <c r="B589" s="54" t="s">
        <v>25</v>
      </c>
      <c r="C589" s="54" t="s">
        <v>544</v>
      </c>
      <c r="D589" s="54" t="s">
        <v>147</v>
      </c>
      <c r="E589" s="54" t="s">
        <v>85</v>
      </c>
      <c r="F589" s="54" t="s">
        <v>618</v>
      </c>
      <c r="G589" s="54" t="s">
        <v>503</v>
      </c>
      <c r="H589" s="54" t="s">
        <v>26</v>
      </c>
      <c r="I589" s="54" t="s">
        <v>573</v>
      </c>
      <c r="J589" s="54">
        <v>775613751</v>
      </c>
      <c r="K589" s="54" t="s">
        <v>574</v>
      </c>
      <c r="L589" s="54"/>
      <c r="M589" s="54"/>
      <c r="N589" s="54"/>
      <c r="O589" s="54" t="s">
        <v>30</v>
      </c>
      <c r="P589" s="54"/>
      <c r="Q589" s="54"/>
      <c r="R589" s="54" t="s">
        <v>31</v>
      </c>
      <c r="S589" s="54" t="s">
        <v>576</v>
      </c>
      <c r="T589" s="54"/>
      <c r="U589" s="68"/>
      <c r="V589" s="68"/>
      <c r="W589" s="68"/>
      <c r="X589" s="68">
        <v>103000</v>
      </c>
      <c r="Y589" s="54"/>
      <c r="Z589" s="6"/>
      <c r="AA589" s="6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  <c r="DR589" s="74"/>
      <c r="DS589" s="74"/>
      <c r="DT589" s="74"/>
      <c r="DU589" s="74"/>
      <c r="DV589" s="74"/>
      <c r="DW589" s="74"/>
      <c r="DX589" s="74"/>
      <c r="DY589" s="74"/>
      <c r="DZ589" s="74"/>
      <c r="EA589" s="74"/>
      <c r="EB589" s="74"/>
      <c r="EC589" s="74"/>
      <c r="ED589" s="74"/>
      <c r="EE589" s="74"/>
      <c r="EF589" s="74"/>
      <c r="EG589" s="74"/>
      <c r="EH589" s="74"/>
      <c r="EI589" s="74"/>
      <c r="EJ589" s="74"/>
      <c r="EK589" s="74"/>
      <c r="EL589" s="74"/>
      <c r="EM589" s="74"/>
      <c r="EN589" s="74"/>
      <c r="EO589" s="74"/>
      <c r="EP589" s="74"/>
      <c r="EQ589" s="74"/>
      <c r="ER589" s="74"/>
      <c r="ES589" s="74"/>
      <c r="ET589" s="74"/>
      <c r="EU589" s="74"/>
      <c r="EV589" s="74"/>
      <c r="EW589" s="74"/>
      <c r="EX589" s="74"/>
      <c r="EY589" s="74"/>
      <c r="EZ589" s="74"/>
      <c r="FA589" s="74"/>
      <c r="FB589" s="74"/>
      <c r="FC589" s="74"/>
      <c r="FD589" s="74"/>
      <c r="FE589" s="74"/>
      <c r="FF589" s="74"/>
      <c r="FG589" s="74"/>
      <c r="FH589" s="74"/>
      <c r="FI589" s="74"/>
      <c r="FJ589" s="74"/>
      <c r="FK589" s="74"/>
      <c r="FL589" s="74"/>
      <c r="FM589" s="74"/>
      <c r="FN589" s="74"/>
      <c r="FO589" s="74"/>
      <c r="FP589" s="74"/>
      <c r="FQ589" s="74"/>
      <c r="FR589" s="74"/>
      <c r="FS589" s="74"/>
      <c r="FT589" s="74"/>
      <c r="FU589" s="74"/>
      <c r="FV589" s="74"/>
      <c r="FW589" s="74"/>
      <c r="FX589" s="74"/>
      <c r="FY589" s="74"/>
      <c r="FZ589" s="74"/>
      <c r="GA589" s="74"/>
      <c r="GB589" s="74"/>
      <c r="GC589" s="74"/>
      <c r="GD589" s="74"/>
      <c r="GE589" s="74"/>
      <c r="GF589" s="74"/>
      <c r="GG589" s="74"/>
      <c r="GH589" s="74"/>
      <c r="GI589" s="74"/>
      <c r="GJ589" s="74"/>
      <c r="GK589" s="74"/>
      <c r="GL589" s="74"/>
      <c r="GM589" s="74"/>
      <c r="GN589" s="74"/>
      <c r="GO589" s="74"/>
      <c r="GP589" s="74"/>
      <c r="GQ589" s="74"/>
      <c r="GR589" s="74"/>
      <c r="GS589" s="74"/>
      <c r="GT589" s="74"/>
      <c r="GU589" s="74"/>
      <c r="GV589" s="74"/>
      <c r="GW589" s="74"/>
      <c r="GX589" s="74"/>
      <c r="GY589" s="74"/>
      <c r="GZ589" s="74"/>
      <c r="HA589" s="74"/>
      <c r="HB589" s="74"/>
      <c r="HC589" s="74"/>
      <c r="HD589" s="74"/>
      <c r="HE589" s="74"/>
      <c r="HF589" s="74"/>
      <c r="HG589" s="74"/>
      <c r="HH589" s="74"/>
      <c r="HI589" s="74"/>
      <c r="HJ589" s="74"/>
      <c r="HK589" s="74"/>
      <c r="HL589" s="74"/>
      <c r="HM589" s="74"/>
      <c r="HN589" s="74"/>
      <c r="HO589" s="74"/>
      <c r="HP589" s="74"/>
      <c r="HQ589" s="74"/>
      <c r="HR589" s="74"/>
      <c r="HS589" s="74"/>
      <c r="HT589" s="74"/>
      <c r="HU589" s="74"/>
      <c r="HV589" s="74"/>
      <c r="HW589" s="74"/>
      <c r="HX589" s="74"/>
      <c r="HY589" s="74"/>
      <c r="HZ589" s="74"/>
      <c r="IA589" s="74"/>
      <c r="IB589" s="74"/>
      <c r="IC589" s="74"/>
      <c r="ID589" s="74"/>
      <c r="IE589" s="74"/>
      <c r="IF589" s="74"/>
      <c r="IG589" s="74"/>
      <c r="IH589" s="74"/>
      <c r="II589" s="74"/>
      <c r="IJ589" s="74"/>
      <c r="IK589" s="74"/>
      <c r="IL589" s="74"/>
      <c r="IM589" s="74"/>
      <c r="IN589" s="74"/>
      <c r="IO589" s="74"/>
      <c r="IP589" s="74"/>
      <c r="IQ589" s="74"/>
      <c r="IR589" s="74"/>
      <c r="IS589" s="74"/>
      <c r="IT589" s="74"/>
      <c r="IU589" s="74"/>
      <c r="IV589" s="74"/>
      <c r="IW589" s="74"/>
      <c r="IX589" s="74"/>
      <c r="IY589" s="74"/>
      <c r="IZ589" s="74"/>
      <c r="JA589" s="74"/>
      <c r="JB589" s="74"/>
      <c r="JC589" s="74"/>
      <c r="JD589" s="74"/>
      <c r="JE589" s="74"/>
      <c r="JF589" s="74"/>
      <c r="JG589" s="74"/>
      <c r="JH589" s="74"/>
      <c r="JI589" s="74"/>
      <c r="JJ589" s="74"/>
      <c r="JK589" s="74"/>
      <c r="JL589" s="74"/>
      <c r="JM589" s="74"/>
      <c r="JN589" s="74"/>
      <c r="JO589" s="74"/>
      <c r="JP589" s="74"/>
      <c r="JQ589" s="74"/>
      <c r="JR589" s="74"/>
      <c r="JS589" s="74"/>
      <c r="JT589" s="74"/>
      <c r="JU589" s="74"/>
      <c r="JV589" s="74"/>
      <c r="JW589" s="74"/>
      <c r="JX589" s="74"/>
      <c r="JY589" s="74"/>
      <c r="JZ589" s="74"/>
      <c r="KA589" s="74"/>
      <c r="KB589" s="74"/>
      <c r="KC589" s="74"/>
      <c r="KD589" s="74"/>
      <c r="KE589" s="74"/>
      <c r="KF589" s="74"/>
      <c r="KG589" s="74"/>
      <c r="KH589" s="74"/>
      <c r="KI589" s="74"/>
      <c r="KJ589" s="74"/>
      <c r="KK589" s="74"/>
      <c r="KL589" s="74"/>
      <c r="KM589" s="74"/>
      <c r="KN589" s="74"/>
      <c r="KO589" s="74"/>
      <c r="KP589" s="74"/>
      <c r="KQ589" s="74"/>
      <c r="KR589" s="74"/>
      <c r="KS589" s="74"/>
      <c r="KT589" s="74"/>
      <c r="KU589" s="74"/>
      <c r="KV589" s="74"/>
      <c r="KW589" s="74"/>
      <c r="KX589" s="74"/>
      <c r="KY589" s="74"/>
      <c r="KZ589" s="74"/>
      <c r="LA589" s="74"/>
      <c r="LB589" s="74"/>
      <c r="LC589" s="74"/>
      <c r="LD589" s="74"/>
      <c r="LE589" s="74"/>
      <c r="LF589" s="74"/>
      <c r="LG589" s="74"/>
      <c r="LH589" s="74"/>
      <c r="LI589" s="74"/>
      <c r="LJ589" s="74"/>
      <c r="LK589" s="74"/>
      <c r="LL589" s="74"/>
      <c r="LM589" s="74"/>
      <c r="LN589" s="74"/>
      <c r="LO589" s="74"/>
      <c r="LP589" s="74"/>
      <c r="LQ589" s="74"/>
      <c r="LR589" s="74"/>
      <c r="LS589" s="74"/>
      <c r="LT589" s="74"/>
      <c r="LU589" s="74"/>
      <c r="LV589" s="74"/>
      <c r="LW589" s="74"/>
      <c r="LX589" s="74"/>
      <c r="LY589" s="74"/>
      <c r="LZ589" s="74"/>
      <c r="MA589" s="74"/>
      <c r="MB589" s="74"/>
      <c r="MC589" s="74"/>
      <c r="MD589" s="74"/>
      <c r="ME589" s="74"/>
      <c r="MF589" s="74"/>
      <c r="MG589" s="74"/>
      <c r="MH589" s="74"/>
      <c r="MI589" s="74"/>
      <c r="MJ589" s="74"/>
      <c r="MK589" s="74"/>
      <c r="ML589" s="74"/>
      <c r="MM589" s="74"/>
      <c r="MN589" s="74"/>
      <c r="MO589" s="74"/>
      <c r="MP589" s="74"/>
      <c r="MQ589" s="74"/>
      <c r="MR589" s="74"/>
      <c r="MS589" s="74"/>
      <c r="MT589" s="74"/>
      <c r="MU589" s="74"/>
      <c r="MV589" s="74"/>
      <c r="MW589" s="74"/>
      <c r="MX589" s="74"/>
      <c r="MY589" s="74"/>
      <c r="MZ589" s="74"/>
      <c r="NA589" s="74"/>
      <c r="NB589" s="74"/>
      <c r="NC589" s="74"/>
      <c r="ND589" s="74"/>
      <c r="NE589" s="74"/>
      <c r="NF589" s="74"/>
      <c r="NG589" s="74"/>
      <c r="NH589" s="74"/>
      <c r="NI589" s="74"/>
      <c r="NJ589" s="74"/>
      <c r="NK589" s="74"/>
      <c r="NL589" s="74"/>
      <c r="NM589" s="74"/>
      <c r="NN589" s="74"/>
      <c r="NO589" s="74"/>
      <c r="NP589" s="74"/>
      <c r="NQ589" s="74"/>
      <c r="NR589" s="74"/>
      <c r="NS589" s="74"/>
      <c r="NT589" s="74"/>
      <c r="NU589" s="74"/>
      <c r="NV589" s="74"/>
      <c r="NW589" s="74"/>
      <c r="NX589" s="74"/>
      <c r="NY589" s="74"/>
      <c r="NZ589" s="74"/>
      <c r="OA589" s="74"/>
      <c r="OB589" s="74"/>
      <c r="OC589" s="74"/>
      <c r="OD589" s="74"/>
      <c r="OE589" s="74"/>
      <c r="OF589" s="74"/>
      <c r="OG589" s="74"/>
      <c r="OH589" s="74"/>
      <c r="OI589" s="74"/>
      <c r="OJ589" s="74"/>
      <c r="OK589" s="74"/>
      <c r="OL589" s="74"/>
      <c r="OM589" s="74"/>
      <c r="ON589" s="74"/>
      <c r="OO589" s="74"/>
      <c r="OP589" s="74"/>
      <c r="OQ589" s="74"/>
      <c r="OR589" s="74"/>
      <c r="OS589" s="74"/>
      <c r="OT589" s="74"/>
      <c r="OU589" s="74"/>
      <c r="OV589" s="74"/>
      <c r="OW589" s="74"/>
      <c r="OX589" s="74"/>
      <c r="OY589" s="74"/>
      <c r="OZ589" s="74"/>
      <c r="PA589" s="74"/>
      <c r="PB589" s="74"/>
      <c r="PC589" s="74"/>
      <c r="PD589" s="74"/>
      <c r="PE589" s="74"/>
      <c r="PF589" s="74"/>
      <c r="PG589" s="74"/>
      <c r="PH589" s="74"/>
      <c r="PI589" s="74"/>
      <c r="PJ589" s="74"/>
      <c r="PK589" s="74"/>
      <c r="PL589" s="74"/>
      <c r="PM589" s="74"/>
      <c r="PN589" s="74"/>
      <c r="PO589" s="74"/>
      <c r="PP589" s="74"/>
      <c r="PQ589" s="74"/>
      <c r="PR589" s="74"/>
      <c r="PS589" s="74"/>
      <c r="PT589" s="74"/>
      <c r="PU589" s="74"/>
      <c r="PV589" s="74"/>
      <c r="PW589" s="74"/>
      <c r="PX589" s="74"/>
      <c r="PY589" s="74"/>
      <c r="PZ589" s="74"/>
      <c r="QA589" s="74"/>
      <c r="QB589" s="74"/>
      <c r="QC589" s="74"/>
      <c r="QD589" s="74"/>
      <c r="QE589" s="74"/>
      <c r="QF589" s="74"/>
      <c r="QG589" s="74"/>
      <c r="QH589" s="74"/>
      <c r="QI589" s="74"/>
      <c r="QJ589" s="74"/>
      <c r="QK589" s="74"/>
      <c r="QL589" s="74"/>
      <c r="QM589" s="74"/>
      <c r="QN589" s="74"/>
      <c r="QO589" s="74"/>
      <c r="QP589" s="74"/>
      <c r="QQ589" s="74"/>
      <c r="QR589" s="74"/>
      <c r="QS589" s="74"/>
      <c r="QT589" s="74"/>
      <c r="QU589" s="74"/>
      <c r="QV589" s="74"/>
      <c r="QW589" s="74"/>
      <c r="QX589" s="74"/>
      <c r="QY589" s="74"/>
      <c r="QZ589" s="74"/>
      <c r="RA589" s="74"/>
      <c r="RB589" s="74"/>
      <c r="RC589" s="74"/>
      <c r="RD589" s="74"/>
      <c r="RE589" s="74"/>
      <c r="RF589" s="74"/>
      <c r="RG589" s="74"/>
      <c r="RH589" s="74"/>
      <c r="RI589" s="74"/>
      <c r="RJ589" s="74"/>
      <c r="RK589" s="74"/>
      <c r="RL589" s="74"/>
      <c r="RM589" s="74"/>
      <c r="RN589" s="74"/>
      <c r="RO589" s="74"/>
      <c r="RP589" s="74"/>
      <c r="RQ589" s="74"/>
      <c r="RR589" s="74"/>
      <c r="RS589" s="74"/>
      <c r="RT589" s="74"/>
      <c r="RU589" s="74"/>
      <c r="RV589" s="74"/>
      <c r="RW589" s="74"/>
      <c r="RX589" s="74"/>
      <c r="RY589" s="74"/>
      <c r="RZ589" s="74"/>
      <c r="SA589" s="74"/>
      <c r="SB589" s="74"/>
      <c r="SC589" s="74"/>
      <c r="SD589" s="74"/>
      <c r="SE589" s="74"/>
      <c r="SF589" s="74"/>
      <c r="SG589" s="74"/>
      <c r="SH589" s="74"/>
      <c r="SI589" s="74"/>
      <c r="SJ589" s="74"/>
      <c r="SK589" s="74"/>
      <c r="SL589" s="74"/>
      <c r="SM589" s="74"/>
      <c r="SN589" s="74"/>
      <c r="SO589" s="74"/>
      <c r="SP589" s="74"/>
      <c r="SQ589" s="74"/>
      <c r="SR589" s="74"/>
      <c r="SS589" s="74"/>
      <c r="ST589" s="74"/>
      <c r="SU589" s="74"/>
      <c r="SV589" s="74"/>
      <c r="SW589" s="74"/>
      <c r="SX589" s="74"/>
      <c r="SY589" s="74"/>
      <c r="SZ589" s="74"/>
      <c r="TA589" s="74"/>
      <c r="TB589" s="74"/>
      <c r="TC589" s="74"/>
      <c r="TD589" s="74"/>
      <c r="TE589" s="74"/>
      <c r="TF589" s="74"/>
      <c r="TG589" s="74"/>
      <c r="TH589" s="74"/>
      <c r="TI589" s="74"/>
      <c r="TJ589" s="74"/>
      <c r="TK589" s="74"/>
      <c r="TL589" s="74"/>
      <c r="TM589" s="74"/>
      <c r="TN589" s="74"/>
      <c r="TO589" s="74"/>
      <c r="TP589" s="74"/>
      <c r="TQ589" s="74"/>
      <c r="TR589" s="74"/>
      <c r="TS589" s="74"/>
      <c r="TT589" s="74"/>
      <c r="TU589" s="74"/>
      <c r="TV589" s="74"/>
      <c r="TW589" s="74"/>
      <c r="TX589" s="74"/>
      <c r="TY589" s="74"/>
      <c r="TZ589" s="74"/>
      <c r="UA589" s="74"/>
      <c r="UB589" s="74"/>
      <c r="UC589" s="74"/>
      <c r="UD589" s="74"/>
      <c r="UE589" s="74"/>
      <c r="UF589" s="74"/>
      <c r="UG589" s="74"/>
      <c r="UH589" s="74"/>
      <c r="UI589" s="74"/>
      <c r="UJ589" s="74"/>
      <c r="UK589" s="74"/>
      <c r="UL589" s="74"/>
      <c r="UM589" s="74"/>
      <c r="UN589" s="74"/>
      <c r="UO589" s="74"/>
      <c r="UP589" s="74"/>
      <c r="UQ589" s="74"/>
      <c r="UR589" s="74"/>
      <c r="US589" s="74"/>
      <c r="UT589" s="74"/>
      <c r="UU589" s="74"/>
      <c r="UV589" s="74"/>
      <c r="UW589" s="74"/>
      <c r="UX589" s="74"/>
      <c r="UY589" s="74"/>
      <c r="UZ589" s="74"/>
      <c r="VA589" s="74"/>
      <c r="VB589" s="74"/>
      <c r="VC589" s="74"/>
      <c r="VD589" s="74"/>
      <c r="VE589" s="74"/>
      <c r="VF589" s="74"/>
      <c r="VG589" s="74"/>
      <c r="VH589" s="74"/>
      <c r="VI589" s="74"/>
      <c r="VJ589" s="74"/>
      <c r="VK589" s="74"/>
      <c r="VL589" s="74"/>
      <c r="VM589" s="74"/>
      <c r="VN589" s="74"/>
      <c r="VO589" s="74"/>
      <c r="VP589" s="74"/>
      <c r="VQ589" s="74"/>
      <c r="VR589" s="74"/>
      <c r="VS589" s="74"/>
      <c r="VT589" s="74"/>
      <c r="VU589" s="74"/>
      <c r="VV589" s="74"/>
      <c r="VW589" s="74"/>
      <c r="VX589" s="74"/>
      <c r="VY589" s="74"/>
      <c r="VZ589" s="74"/>
      <c r="WA589" s="74"/>
      <c r="WB589" s="74"/>
      <c r="WC589" s="74"/>
      <c r="WD589" s="74"/>
      <c r="WE589" s="74"/>
      <c r="WF589" s="74"/>
      <c r="WG589" s="74"/>
      <c r="WH589" s="74"/>
      <c r="WI589" s="74"/>
      <c r="WJ589" s="74"/>
      <c r="WK589" s="74"/>
      <c r="WL589" s="74"/>
      <c r="WM589" s="74"/>
      <c r="WN589" s="74"/>
      <c r="WO589" s="74"/>
      <c r="WP589" s="74"/>
      <c r="WQ589" s="74"/>
      <c r="WR589" s="74"/>
      <c r="WS589" s="74"/>
      <c r="WT589" s="74"/>
      <c r="WU589" s="74"/>
      <c r="WV589" s="74"/>
      <c r="WW589" s="74"/>
      <c r="WX589" s="74"/>
      <c r="WY589" s="74"/>
      <c r="WZ589" s="74"/>
      <c r="XA589" s="74"/>
      <c r="XB589" s="74"/>
      <c r="XC589" s="74"/>
      <c r="XD589" s="74"/>
      <c r="XE589" s="74"/>
      <c r="XF589" s="74"/>
      <c r="XG589" s="74"/>
      <c r="XH589" s="74"/>
      <c r="XI589" s="74"/>
      <c r="XJ589" s="74"/>
      <c r="XK589" s="74"/>
      <c r="XL589" s="74"/>
      <c r="XM589" s="74"/>
      <c r="XN589" s="74"/>
      <c r="XO589" s="74"/>
      <c r="XP589" s="74"/>
      <c r="XQ589" s="74"/>
      <c r="XR589" s="74"/>
      <c r="XS589" s="74"/>
      <c r="XT589" s="74"/>
      <c r="XU589" s="74"/>
      <c r="XV589" s="74"/>
      <c r="XW589" s="74"/>
      <c r="XX589" s="74"/>
      <c r="XY589" s="74"/>
      <c r="XZ589" s="74"/>
      <c r="YA589" s="74"/>
      <c r="YB589" s="74"/>
      <c r="YC589" s="74"/>
      <c r="YD589" s="74"/>
      <c r="YE589" s="74"/>
      <c r="YF589" s="74"/>
      <c r="YG589" s="74"/>
      <c r="YH589" s="74"/>
      <c r="YI589" s="74"/>
      <c r="YJ589" s="74"/>
      <c r="YK589" s="74"/>
      <c r="YL589" s="74"/>
      <c r="YM589" s="74"/>
      <c r="YN589" s="74"/>
      <c r="YO589" s="74"/>
      <c r="YP589" s="74"/>
      <c r="YQ589" s="74"/>
      <c r="YR589" s="74"/>
      <c r="YS589" s="74"/>
      <c r="YT589" s="74"/>
      <c r="YU589" s="74"/>
      <c r="YV589" s="74"/>
      <c r="YW589" s="74"/>
      <c r="YX589" s="74"/>
      <c r="YY589" s="74"/>
      <c r="YZ589" s="74"/>
      <c r="ZA589" s="74"/>
      <c r="ZB589" s="74"/>
      <c r="ZC589" s="74"/>
      <c r="ZD589" s="74"/>
      <c r="ZE589" s="74"/>
      <c r="ZF589" s="74"/>
      <c r="ZG589" s="74"/>
      <c r="ZH589" s="74"/>
      <c r="ZI589" s="74"/>
      <c r="ZJ589" s="74"/>
      <c r="ZK589" s="74"/>
      <c r="ZL589" s="74"/>
      <c r="ZM589" s="74"/>
      <c r="ZN589" s="74"/>
      <c r="ZO589" s="74"/>
      <c r="ZP589" s="74"/>
      <c r="ZQ589" s="74"/>
      <c r="ZR589" s="74"/>
      <c r="ZS589" s="74"/>
      <c r="ZT589" s="74"/>
      <c r="ZU589" s="74"/>
      <c r="ZV589" s="74"/>
      <c r="ZW589" s="74"/>
      <c r="ZX589" s="74"/>
      <c r="ZY589" s="74"/>
      <c r="ZZ589" s="74"/>
      <c r="AAA589" s="74"/>
      <c r="AAB589" s="74"/>
      <c r="AAC589" s="74"/>
      <c r="AAD589" s="74"/>
      <c r="AAE589" s="74"/>
      <c r="AAF589" s="74"/>
      <c r="AAG589" s="74"/>
      <c r="AAH589" s="74"/>
      <c r="AAI589" s="74"/>
      <c r="AAJ589" s="74"/>
      <c r="AAK589" s="74"/>
      <c r="AAL589" s="74"/>
      <c r="AAM589" s="74"/>
      <c r="AAN589" s="74"/>
      <c r="AAO589" s="74"/>
      <c r="AAP589" s="74"/>
      <c r="AAQ589" s="74"/>
      <c r="AAR589" s="74"/>
      <c r="AAS589" s="74"/>
      <c r="AAT589" s="74"/>
      <c r="AAU589" s="74"/>
      <c r="AAV589" s="74"/>
      <c r="AAW589" s="74"/>
      <c r="AAX589" s="74"/>
      <c r="AAY589" s="74"/>
      <c r="AAZ589" s="74"/>
      <c r="ABA589" s="74"/>
      <c r="ABB589" s="74"/>
      <c r="ABC589" s="74"/>
      <c r="ABD589" s="74"/>
      <c r="ABE589" s="74"/>
      <c r="ABF589" s="74"/>
      <c r="ABG589" s="74"/>
      <c r="ABH589" s="74"/>
      <c r="ABI589" s="74"/>
      <c r="ABJ589" s="74"/>
      <c r="ABK589" s="74"/>
      <c r="ABL589" s="74"/>
      <c r="ABM589" s="74"/>
      <c r="ABN589" s="74"/>
      <c r="ABO589" s="74"/>
      <c r="ABP589" s="74"/>
      <c r="ABQ589" s="74"/>
      <c r="ABR589" s="74"/>
      <c r="ABS589" s="74"/>
      <c r="ABT589" s="74"/>
      <c r="ABU589" s="74"/>
      <c r="ABV589" s="74"/>
      <c r="ABW589" s="74"/>
      <c r="ABX589" s="74"/>
      <c r="ABY589" s="74"/>
      <c r="ABZ589" s="74"/>
      <c r="ACA589" s="74"/>
      <c r="ACB589" s="74"/>
      <c r="ACC589" s="74"/>
      <c r="ACD589" s="74"/>
      <c r="ACE589" s="74"/>
      <c r="ACF589" s="74"/>
      <c r="ACG589" s="74"/>
      <c r="ACH589" s="74"/>
      <c r="ACI589" s="74"/>
      <c r="ACJ589" s="74"/>
      <c r="ACK589" s="74"/>
      <c r="ACL589" s="74"/>
      <c r="ACM589" s="74"/>
      <c r="ACN589" s="74"/>
      <c r="ACO589" s="74"/>
      <c r="ACP589" s="74"/>
      <c r="ACQ589" s="74"/>
      <c r="ACR589" s="74"/>
      <c r="ACS589" s="74"/>
      <c r="ACT589" s="74"/>
      <c r="ACU589" s="74"/>
      <c r="ACV589" s="74"/>
      <c r="ACW589" s="74"/>
      <c r="ACX589" s="74"/>
      <c r="ACY589" s="74"/>
      <c r="ACZ589" s="74"/>
      <c r="ADA589" s="74"/>
      <c r="ADB589" s="74"/>
      <c r="ADC589" s="74"/>
      <c r="ADD589" s="74"/>
      <c r="ADE589" s="74"/>
      <c r="ADF589" s="74"/>
      <c r="ADG589" s="74"/>
      <c r="ADH589" s="74"/>
      <c r="ADI589" s="74"/>
      <c r="ADJ589" s="74"/>
      <c r="ADK589" s="74"/>
      <c r="ADL589" s="74"/>
      <c r="ADM589" s="74"/>
      <c r="ADN589" s="74"/>
      <c r="ADO589" s="74"/>
      <c r="ADP589" s="74"/>
      <c r="ADQ589" s="74"/>
      <c r="ADR589" s="74"/>
      <c r="ADS589" s="74"/>
      <c r="ADT589" s="74"/>
      <c r="ADU589" s="74"/>
      <c r="ADV589" s="74"/>
      <c r="ADW589" s="74"/>
      <c r="ADX589" s="74"/>
      <c r="ADY589" s="74"/>
      <c r="ADZ589" s="74"/>
      <c r="AEA589" s="74"/>
      <c r="AEB589" s="74"/>
      <c r="AEC589" s="74"/>
      <c r="AED589" s="74"/>
      <c r="AEE589" s="74"/>
      <c r="AEF589" s="74"/>
      <c r="AEG589" s="74"/>
      <c r="AEH589" s="74"/>
      <c r="AEI589" s="74"/>
      <c r="AEJ589" s="74"/>
      <c r="AEK589" s="74"/>
      <c r="AEL589" s="74"/>
      <c r="AEM589" s="74"/>
      <c r="AEN589" s="74"/>
      <c r="AEO589" s="74"/>
      <c r="AEP589" s="74"/>
      <c r="AEQ589" s="74"/>
      <c r="AER589" s="74"/>
      <c r="AES589" s="74"/>
      <c r="AET589" s="74"/>
      <c r="AEU589" s="74"/>
      <c r="AEV589" s="74"/>
      <c r="AEW589" s="74"/>
      <c r="AEX589" s="74"/>
      <c r="AEY589" s="74"/>
      <c r="AEZ589" s="74"/>
      <c r="AFA589" s="74"/>
      <c r="AFB589" s="74"/>
      <c r="AFC589" s="74"/>
      <c r="AFD589" s="74"/>
      <c r="AFE589" s="74"/>
      <c r="AFF589" s="74"/>
      <c r="AFG589" s="74"/>
      <c r="AFH589" s="74"/>
      <c r="AFI589" s="74"/>
      <c r="AFJ589" s="74"/>
      <c r="AFK589" s="74"/>
      <c r="AFL589" s="74"/>
      <c r="AFM589" s="74"/>
      <c r="AFN589" s="74"/>
      <c r="AFO589" s="74"/>
      <c r="AFP589" s="74"/>
      <c r="AFQ589" s="74"/>
      <c r="AFR589" s="74"/>
      <c r="AFS589" s="74"/>
      <c r="AFT589" s="74"/>
      <c r="AFU589" s="74"/>
      <c r="AFV589" s="74"/>
      <c r="AFW589" s="74"/>
      <c r="AFX589" s="74"/>
      <c r="AFY589" s="74"/>
      <c r="AFZ589" s="74"/>
      <c r="AGA589" s="74"/>
      <c r="AGB589" s="74"/>
      <c r="AGC589" s="74"/>
      <c r="AGD589" s="74"/>
      <c r="AGE589" s="74"/>
      <c r="AGF589" s="74"/>
      <c r="AGG589" s="74"/>
      <c r="AGH589" s="74"/>
      <c r="AGI589" s="74"/>
      <c r="AGJ589" s="74"/>
      <c r="AGK589" s="74"/>
      <c r="AGL589" s="74"/>
      <c r="AGM589" s="74"/>
      <c r="AGN589" s="74"/>
      <c r="AGO589" s="74"/>
      <c r="AGP589" s="74"/>
      <c r="AGQ589" s="74"/>
      <c r="AGR589" s="74"/>
      <c r="AGS589" s="74"/>
      <c r="AGT589" s="74"/>
      <c r="AGU589" s="74"/>
      <c r="AGV589" s="74"/>
      <c r="AGW589" s="74"/>
      <c r="AGX589" s="74"/>
      <c r="AGY589" s="74"/>
      <c r="AGZ589" s="74"/>
      <c r="AHA589" s="74"/>
      <c r="AHB589" s="74"/>
      <c r="AHC589" s="74"/>
      <c r="AHD589" s="74"/>
      <c r="AHE589" s="74"/>
      <c r="AHF589" s="74"/>
      <c r="AHG589" s="74"/>
      <c r="AHH589" s="74"/>
      <c r="AHI589" s="74"/>
      <c r="AHJ589" s="74"/>
      <c r="AHK589" s="74"/>
      <c r="AHL589" s="74"/>
      <c r="AHM589" s="74"/>
      <c r="AHN589" s="74"/>
      <c r="AHO589" s="74"/>
      <c r="AHP589" s="74"/>
      <c r="AHQ589" s="74"/>
      <c r="AHR589" s="74"/>
      <c r="AHS589" s="74"/>
      <c r="AHT589" s="74"/>
      <c r="AHU589" s="74"/>
      <c r="AHV589" s="74"/>
      <c r="AHW589" s="74"/>
      <c r="AHX589" s="74"/>
      <c r="AHY589" s="74"/>
      <c r="AHZ589" s="74"/>
      <c r="AIA589" s="74"/>
      <c r="AIB589" s="74"/>
      <c r="AIC589" s="74"/>
      <c r="AID589" s="74"/>
      <c r="AIE589" s="74"/>
      <c r="AIF589" s="74"/>
      <c r="AIG589" s="74"/>
      <c r="AIH589" s="74"/>
      <c r="AII589" s="74"/>
      <c r="AIJ589" s="74"/>
      <c r="AIK589" s="74"/>
      <c r="AIL589" s="74"/>
      <c r="AIM589" s="74"/>
      <c r="AIN589" s="74"/>
      <c r="AIO589" s="74"/>
      <c r="AIP589" s="74"/>
      <c r="AIQ589" s="74"/>
      <c r="AIR589" s="74"/>
      <c r="AIS589" s="74"/>
      <c r="AIT589" s="74"/>
      <c r="AIU589" s="74"/>
      <c r="AIV589" s="74"/>
      <c r="AIW589" s="74"/>
      <c r="AIX589" s="74"/>
      <c r="AIY589" s="74"/>
      <c r="AIZ589" s="74"/>
      <c r="AJA589" s="74"/>
      <c r="AJB589" s="74"/>
      <c r="AJC589" s="74"/>
      <c r="AJD589" s="74"/>
      <c r="AJE589" s="74"/>
      <c r="AJF589" s="74"/>
      <c r="AJG589" s="74"/>
      <c r="AJH589" s="74"/>
      <c r="AJI589" s="74"/>
      <c r="AJJ589" s="74"/>
      <c r="AJK589" s="74"/>
      <c r="AJL589" s="74"/>
      <c r="AJM589" s="74"/>
      <c r="AJN589" s="74"/>
      <c r="AJO589" s="74"/>
      <c r="AJP589" s="74"/>
      <c r="AJQ589" s="74"/>
      <c r="AJR589" s="74"/>
      <c r="AJS589" s="74"/>
      <c r="AJT589" s="74"/>
      <c r="AJU589" s="74"/>
      <c r="AJV589" s="74"/>
      <c r="AJW589" s="74"/>
      <c r="AJX589" s="74"/>
      <c r="AJY589" s="74"/>
      <c r="AJZ589" s="74"/>
      <c r="AKA589" s="74"/>
      <c r="AKB589" s="74"/>
      <c r="AKC589" s="74"/>
      <c r="AKD589" s="74"/>
      <c r="AKE589" s="74"/>
      <c r="AKF589" s="74"/>
      <c r="AKG589" s="74"/>
      <c r="AKH589" s="74"/>
      <c r="AKI589" s="74"/>
      <c r="AKJ589" s="74"/>
      <c r="AKK589" s="74"/>
      <c r="AKL589" s="74"/>
      <c r="AKM589" s="74"/>
      <c r="AKN589" s="74"/>
      <c r="AKO589" s="74"/>
      <c r="AKP589" s="74"/>
      <c r="AKQ589" s="74"/>
      <c r="AKR589" s="74"/>
      <c r="AKS589" s="74"/>
      <c r="AKT589" s="74"/>
      <c r="AKU589" s="74"/>
      <c r="AKV589" s="74"/>
      <c r="AKW589" s="74"/>
      <c r="AKX589" s="74"/>
      <c r="AKY589" s="74"/>
      <c r="AKZ589" s="74"/>
      <c r="ALA589" s="74"/>
      <c r="ALB589" s="74"/>
      <c r="ALC589" s="74"/>
      <c r="ALD589" s="74"/>
      <c r="ALE589" s="74"/>
      <c r="ALF589" s="74"/>
      <c r="ALG589" s="74"/>
      <c r="ALH589" s="74"/>
      <c r="ALI589" s="74"/>
      <c r="ALJ589" s="74"/>
      <c r="ALK589" s="74"/>
      <c r="ALL589" s="74"/>
      <c r="ALM589" s="74"/>
      <c r="ALN589" s="74"/>
      <c r="ALO589" s="74"/>
      <c r="ALP589" s="74"/>
      <c r="ALQ589" s="74"/>
      <c r="ALR589" s="74"/>
      <c r="ALS589" s="74"/>
      <c r="ALT589" s="74"/>
      <c r="ALU589" s="74"/>
      <c r="ALV589" s="74"/>
      <c r="ALW589" s="74"/>
      <c r="ALX589" s="74"/>
      <c r="ALY589" s="74"/>
      <c r="ALZ589" s="74"/>
      <c r="AMA589" s="74"/>
      <c r="AMB589" s="74"/>
      <c r="AMC589" s="74"/>
      <c r="AMD589" s="74"/>
      <c r="AME589" s="74"/>
      <c r="AMF589" s="74"/>
      <c r="AMG589" s="74"/>
      <c r="AMH589" s="74"/>
      <c r="AMI589" s="74"/>
      <c r="AMJ589" s="74"/>
      <c r="AMK589" s="74"/>
    </row>
    <row r="590" spans="1:1025" customFormat="1" x14ac:dyDescent="0.25">
      <c r="A590" s="40" t="s">
        <v>525</v>
      </c>
      <c r="B590" s="40" t="s">
        <v>25</v>
      </c>
      <c r="C590" s="40" t="s">
        <v>264</v>
      </c>
      <c r="D590" s="40" t="s">
        <v>147</v>
      </c>
      <c r="E590" s="40" t="s">
        <v>147</v>
      </c>
      <c r="F590" s="40" t="s">
        <v>526</v>
      </c>
      <c r="G590" s="40" t="s">
        <v>503</v>
      </c>
      <c r="H590" s="40" t="s">
        <v>567</v>
      </c>
      <c r="I590" s="40" t="s">
        <v>147</v>
      </c>
      <c r="J590" s="40">
        <v>339611188</v>
      </c>
      <c r="K590" s="40" t="s">
        <v>527</v>
      </c>
      <c r="L590" s="40" t="s">
        <v>27</v>
      </c>
      <c r="M590" s="40">
        <v>781579303</v>
      </c>
      <c r="N590" s="46" t="s">
        <v>569</v>
      </c>
      <c r="O590" s="40" t="s">
        <v>28</v>
      </c>
      <c r="P590" s="43" t="s">
        <v>89</v>
      </c>
      <c r="Q590" s="43"/>
      <c r="R590" s="40"/>
      <c r="S590" s="40"/>
      <c r="T590" s="44"/>
      <c r="U590" s="75">
        <v>12901225</v>
      </c>
      <c r="V590" s="75">
        <v>15001400</v>
      </c>
      <c r="W590" s="75">
        <v>11400210</v>
      </c>
      <c r="X590" s="75">
        <v>212100</v>
      </c>
      <c r="Y590" s="40"/>
      <c r="Z590" s="6"/>
      <c r="AA590" s="6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  <c r="DR590" s="74"/>
      <c r="DS590" s="74"/>
      <c r="DT590" s="74"/>
      <c r="DU590" s="74"/>
      <c r="DV590" s="74"/>
      <c r="DW590" s="74"/>
      <c r="DX590" s="74"/>
      <c r="DY590" s="74"/>
      <c r="DZ590" s="74"/>
      <c r="EA590" s="74"/>
      <c r="EB590" s="74"/>
      <c r="EC590" s="74"/>
      <c r="ED590" s="74"/>
      <c r="EE590" s="74"/>
      <c r="EF590" s="74"/>
      <c r="EG590" s="74"/>
      <c r="EH590" s="74"/>
      <c r="EI590" s="74"/>
      <c r="EJ590" s="74"/>
      <c r="EK590" s="74"/>
      <c r="EL590" s="74"/>
      <c r="EM590" s="74"/>
      <c r="EN590" s="74"/>
      <c r="EO590" s="74"/>
      <c r="EP590" s="74"/>
      <c r="EQ590" s="74"/>
      <c r="ER590" s="74"/>
      <c r="ES590" s="74"/>
      <c r="ET590" s="74"/>
      <c r="EU590" s="74"/>
      <c r="EV590" s="74"/>
      <c r="EW590" s="74"/>
      <c r="EX590" s="74"/>
      <c r="EY590" s="74"/>
      <c r="EZ590" s="74"/>
      <c r="FA590" s="74"/>
      <c r="FB590" s="74"/>
      <c r="FC590" s="74"/>
      <c r="FD590" s="74"/>
      <c r="FE590" s="74"/>
      <c r="FF590" s="74"/>
      <c r="FG590" s="74"/>
      <c r="FH590" s="74"/>
      <c r="FI590" s="74"/>
      <c r="FJ590" s="74"/>
      <c r="FK590" s="74"/>
      <c r="FL590" s="74"/>
      <c r="FM590" s="74"/>
      <c r="FN590" s="74"/>
      <c r="FO590" s="74"/>
      <c r="FP590" s="74"/>
      <c r="FQ590" s="74"/>
      <c r="FR590" s="74"/>
      <c r="FS590" s="74"/>
      <c r="FT590" s="74"/>
      <c r="FU590" s="74"/>
      <c r="FV590" s="74"/>
      <c r="FW590" s="74"/>
      <c r="FX590" s="74"/>
      <c r="FY590" s="74"/>
      <c r="FZ590" s="74"/>
      <c r="GA590" s="74"/>
      <c r="GB590" s="74"/>
      <c r="GC590" s="74"/>
      <c r="GD590" s="74"/>
      <c r="GE590" s="74"/>
      <c r="GF590" s="74"/>
      <c r="GG590" s="74"/>
      <c r="GH590" s="74"/>
      <c r="GI590" s="74"/>
      <c r="GJ590" s="74"/>
      <c r="GK590" s="74"/>
      <c r="GL590" s="74"/>
      <c r="GM590" s="74"/>
      <c r="GN590" s="74"/>
      <c r="GO590" s="74"/>
      <c r="GP590" s="74"/>
      <c r="GQ590" s="74"/>
      <c r="GR590" s="74"/>
      <c r="GS590" s="74"/>
      <c r="GT590" s="74"/>
      <c r="GU590" s="74"/>
      <c r="GV590" s="74"/>
      <c r="GW590" s="74"/>
      <c r="GX590" s="74"/>
      <c r="GY590" s="74"/>
      <c r="GZ590" s="74"/>
      <c r="HA590" s="74"/>
      <c r="HB590" s="74"/>
      <c r="HC590" s="74"/>
      <c r="HD590" s="74"/>
      <c r="HE590" s="74"/>
      <c r="HF590" s="74"/>
      <c r="HG590" s="74"/>
      <c r="HH590" s="74"/>
      <c r="HI590" s="74"/>
      <c r="HJ590" s="74"/>
      <c r="HK590" s="74"/>
      <c r="HL590" s="74"/>
      <c r="HM590" s="74"/>
      <c r="HN590" s="74"/>
      <c r="HO590" s="74"/>
      <c r="HP590" s="74"/>
      <c r="HQ590" s="74"/>
      <c r="HR590" s="74"/>
      <c r="HS590" s="74"/>
      <c r="HT590" s="74"/>
      <c r="HU590" s="74"/>
      <c r="HV590" s="74"/>
      <c r="HW590" s="74"/>
      <c r="HX590" s="74"/>
      <c r="HY590" s="74"/>
      <c r="HZ590" s="74"/>
      <c r="IA590" s="74"/>
      <c r="IB590" s="74"/>
      <c r="IC590" s="74"/>
      <c r="ID590" s="74"/>
      <c r="IE590" s="74"/>
      <c r="IF590" s="74"/>
      <c r="IG590" s="74"/>
      <c r="IH590" s="74"/>
      <c r="II590" s="74"/>
      <c r="IJ590" s="74"/>
      <c r="IK590" s="74"/>
      <c r="IL590" s="74"/>
      <c r="IM590" s="74"/>
      <c r="IN590" s="74"/>
      <c r="IO590" s="74"/>
      <c r="IP590" s="74"/>
      <c r="IQ590" s="74"/>
      <c r="IR590" s="74"/>
      <c r="IS590" s="74"/>
      <c r="IT590" s="74"/>
      <c r="IU590" s="74"/>
      <c r="IV590" s="74"/>
      <c r="IW590" s="74"/>
      <c r="IX590" s="74"/>
      <c r="IY590" s="74"/>
      <c r="IZ590" s="74"/>
      <c r="JA590" s="74"/>
      <c r="JB590" s="74"/>
      <c r="JC590" s="74"/>
      <c r="JD590" s="74"/>
      <c r="JE590" s="74"/>
      <c r="JF590" s="74"/>
      <c r="JG590" s="74"/>
      <c r="JH590" s="74"/>
      <c r="JI590" s="74"/>
      <c r="JJ590" s="74"/>
      <c r="JK590" s="74"/>
      <c r="JL590" s="74"/>
      <c r="JM590" s="74"/>
      <c r="JN590" s="74"/>
      <c r="JO590" s="74"/>
      <c r="JP590" s="74"/>
      <c r="JQ590" s="74"/>
      <c r="JR590" s="74"/>
      <c r="JS590" s="74"/>
      <c r="JT590" s="74"/>
      <c r="JU590" s="74"/>
      <c r="JV590" s="74"/>
      <c r="JW590" s="74"/>
      <c r="JX590" s="74"/>
      <c r="JY590" s="74"/>
      <c r="JZ590" s="74"/>
      <c r="KA590" s="74"/>
      <c r="KB590" s="74"/>
      <c r="KC590" s="74"/>
      <c r="KD590" s="74"/>
      <c r="KE590" s="74"/>
      <c r="KF590" s="74"/>
      <c r="KG590" s="74"/>
      <c r="KH590" s="74"/>
      <c r="KI590" s="74"/>
      <c r="KJ590" s="74"/>
      <c r="KK590" s="74"/>
      <c r="KL590" s="74"/>
      <c r="KM590" s="74"/>
      <c r="KN590" s="74"/>
      <c r="KO590" s="74"/>
      <c r="KP590" s="74"/>
      <c r="KQ590" s="74"/>
      <c r="KR590" s="74"/>
      <c r="KS590" s="74"/>
      <c r="KT590" s="74"/>
      <c r="KU590" s="74"/>
      <c r="KV590" s="74"/>
      <c r="KW590" s="74"/>
      <c r="KX590" s="74"/>
      <c r="KY590" s="74"/>
      <c r="KZ590" s="74"/>
      <c r="LA590" s="74"/>
      <c r="LB590" s="74"/>
      <c r="LC590" s="74"/>
      <c r="LD590" s="74"/>
      <c r="LE590" s="74"/>
      <c r="LF590" s="74"/>
      <c r="LG590" s="74"/>
      <c r="LH590" s="74"/>
      <c r="LI590" s="74"/>
      <c r="LJ590" s="74"/>
      <c r="LK590" s="74"/>
      <c r="LL590" s="74"/>
      <c r="LM590" s="74"/>
      <c r="LN590" s="74"/>
      <c r="LO590" s="74"/>
      <c r="LP590" s="74"/>
      <c r="LQ590" s="74"/>
      <c r="LR590" s="74"/>
      <c r="LS590" s="74"/>
      <c r="LT590" s="74"/>
      <c r="LU590" s="74"/>
      <c r="LV590" s="74"/>
      <c r="LW590" s="74"/>
      <c r="LX590" s="74"/>
      <c r="LY590" s="74"/>
      <c r="LZ590" s="74"/>
      <c r="MA590" s="74"/>
      <c r="MB590" s="74"/>
      <c r="MC590" s="74"/>
      <c r="MD590" s="74"/>
      <c r="ME590" s="74"/>
      <c r="MF590" s="74"/>
      <c r="MG590" s="74"/>
      <c r="MH590" s="74"/>
      <c r="MI590" s="74"/>
      <c r="MJ590" s="74"/>
      <c r="MK590" s="74"/>
      <c r="ML590" s="74"/>
      <c r="MM590" s="74"/>
      <c r="MN590" s="74"/>
      <c r="MO590" s="74"/>
      <c r="MP590" s="74"/>
      <c r="MQ590" s="74"/>
      <c r="MR590" s="74"/>
      <c r="MS590" s="74"/>
      <c r="MT590" s="74"/>
      <c r="MU590" s="74"/>
      <c r="MV590" s="74"/>
      <c r="MW590" s="74"/>
      <c r="MX590" s="74"/>
      <c r="MY590" s="74"/>
      <c r="MZ590" s="74"/>
      <c r="NA590" s="74"/>
      <c r="NB590" s="74"/>
      <c r="NC590" s="74"/>
      <c r="ND590" s="74"/>
      <c r="NE590" s="74"/>
      <c r="NF590" s="74"/>
      <c r="NG590" s="74"/>
      <c r="NH590" s="74"/>
      <c r="NI590" s="74"/>
      <c r="NJ590" s="74"/>
      <c r="NK590" s="74"/>
      <c r="NL590" s="74"/>
      <c r="NM590" s="74"/>
      <c r="NN590" s="74"/>
      <c r="NO590" s="74"/>
      <c r="NP590" s="74"/>
      <c r="NQ590" s="74"/>
      <c r="NR590" s="74"/>
      <c r="NS590" s="74"/>
      <c r="NT590" s="74"/>
      <c r="NU590" s="74"/>
      <c r="NV590" s="74"/>
      <c r="NW590" s="74"/>
      <c r="NX590" s="74"/>
      <c r="NY590" s="74"/>
      <c r="NZ590" s="74"/>
      <c r="OA590" s="74"/>
      <c r="OB590" s="74"/>
      <c r="OC590" s="74"/>
      <c r="OD590" s="74"/>
      <c r="OE590" s="74"/>
      <c r="OF590" s="74"/>
      <c r="OG590" s="74"/>
      <c r="OH590" s="74"/>
      <c r="OI590" s="74"/>
      <c r="OJ590" s="74"/>
      <c r="OK590" s="74"/>
      <c r="OL590" s="74"/>
      <c r="OM590" s="74"/>
      <c r="ON590" s="74"/>
      <c r="OO590" s="74"/>
      <c r="OP590" s="74"/>
      <c r="OQ590" s="74"/>
      <c r="OR590" s="74"/>
      <c r="OS590" s="74"/>
      <c r="OT590" s="74"/>
      <c r="OU590" s="74"/>
      <c r="OV590" s="74"/>
      <c r="OW590" s="74"/>
      <c r="OX590" s="74"/>
      <c r="OY590" s="74"/>
      <c r="OZ590" s="74"/>
      <c r="PA590" s="74"/>
      <c r="PB590" s="74"/>
      <c r="PC590" s="74"/>
      <c r="PD590" s="74"/>
      <c r="PE590" s="74"/>
      <c r="PF590" s="74"/>
      <c r="PG590" s="74"/>
      <c r="PH590" s="74"/>
      <c r="PI590" s="74"/>
      <c r="PJ590" s="74"/>
      <c r="PK590" s="74"/>
      <c r="PL590" s="74"/>
      <c r="PM590" s="74"/>
      <c r="PN590" s="74"/>
      <c r="PO590" s="74"/>
      <c r="PP590" s="74"/>
      <c r="PQ590" s="74"/>
      <c r="PR590" s="74"/>
      <c r="PS590" s="74"/>
      <c r="PT590" s="74"/>
      <c r="PU590" s="74"/>
      <c r="PV590" s="74"/>
      <c r="PW590" s="74"/>
      <c r="PX590" s="74"/>
      <c r="PY590" s="74"/>
      <c r="PZ590" s="74"/>
      <c r="QA590" s="74"/>
      <c r="QB590" s="74"/>
      <c r="QC590" s="74"/>
      <c r="QD590" s="74"/>
      <c r="QE590" s="74"/>
      <c r="QF590" s="74"/>
      <c r="QG590" s="74"/>
      <c r="QH590" s="74"/>
      <c r="QI590" s="74"/>
      <c r="QJ590" s="74"/>
      <c r="QK590" s="74"/>
      <c r="QL590" s="74"/>
      <c r="QM590" s="74"/>
      <c r="QN590" s="74"/>
      <c r="QO590" s="74"/>
      <c r="QP590" s="74"/>
      <c r="QQ590" s="74"/>
      <c r="QR590" s="74"/>
      <c r="QS590" s="74"/>
      <c r="QT590" s="74"/>
      <c r="QU590" s="74"/>
      <c r="QV590" s="74"/>
      <c r="QW590" s="74"/>
      <c r="QX590" s="74"/>
      <c r="QY590" s="74"/>
      <c r="QZ590" s="74"/>
      <c r="RA590" s="74"/>
      <c r="RB590" s="74"/>
      <c r="RC590" s="74"/>
      <c r="RD590" s="74"/>
      <c r="RE590" s="74"/>
      <c r="RF590" s="74"/>
      <c r="RG590" s="74"/>
      <c r="RH590" s="74"/>
      <c r="RI590" s="74"/>
      <c r="RJ590" s="74"/>
      <c r="RK590" s="74"/>
      <c r="RL590" s="74"/>
      <c r="RM590" s="74"/>
      <c r="RN590" s="74"/>
      <c r="RO590" s="74"/>
      <c r="RP590" s="74"/>
      <c r="RQ590" s="74"/>
      <c r="RR590" s="74"/>
      <c r="RS590" s="74"/>
      <c r="RT590" s="74"/>
      <c r="RU590" s="74"/>
      <c r="RV590" s="74"/>
      <c r="RW590" s="74"/>
      <c r="RX590" s="74"/>
      <c r="RY590" s="74"/>
      <c r="RZ590" s="74"/>
      <c r="SA590" s="74"/>
      <c r="SB590" s="74"/>
      <c r="SC590" s="74"/>
      <c r="SD590" s="74"/>
      <c r="SE590" s="74"/>
      <c r="SF590" s="74"/>
      <c r="SG590" s="74"/>
      <c r="SH590" s="74"/>
      <c r="SI590" s="74"/>
      <c r="SJ590" s="74"/>
      <c r="SK590" s="74"/>
      <c r="SL590" s="74"/>
      <c r="SM590" s="74"/>
      <c r="SN590" s="74"/>
      <c r="SO590" s="74"/>
      <c r="SP590" s="74"/>
      <c r="SQ590" s="74"/>
      <c r="SR590" s="74"/>
      <c r="SS590" s="74"/>
      <c r="ST590" s="74"/>
      <c r="SU590" s="74"/>
      <c r="SV590" s="74"/>
      <c r="SW590" s="74"/>
      <c r="SX590" s="74"/>
      <c r="SY590" s="74"/>
      <c r="SZ590" s="74"/>
      <c r="TA590" s="74"/>
      <c r="TB590" s="74"/>
      <c r="TC590" s="74"/>
      <c r="TD590" s="74"/>
      <c r="TE590" s="74"/>
      <c r="TF590" s="74"/>
      <c r="TG590" s="74"/>
      <c r="TH590" s="74"/>
      <c r="TI590" s="74"/>
      <c r="TJ590" s="74"/>
      <c r="TK590" s="74"/>
      <c r="TL590" s="74"/>
      <c r="TM590" s="74"/>
      <c r="TN590" s="74"/>
      <c r="TO590" s="74"/>
      <c r="TP590" s="74"/>
      <c r="TQ590" s="74"/>
      <c r="TR590" s="74"/>
      <c r="TS590" s="74"/>
      <c r="TT590" s="74"/>
      <c r="TU590" s="74"/>
      <c r="TV590" s="74"/>
      <c r="TW590" s="74"/>
      <c r="TX590" s="74"/>
      <c r="TY590" s="74"/>
      <c r="TZ590" s="74"/>
      <c r="UA590" s="74"/>
      <c r="UB590" s="74"/>
      <c r="UC590" s="74"/>
      <c r="UD590" s="74"/>
      <c r="UE590" s="74"/>
      <c r="UF590" s="74"/>
      <c r="UG590" s="74"/>
      <c r="UH590" s="74"/>
      <c r="UI590" s="74"/>
      <c r="UJ590" s="74"/>
      <c r="UK590" s="74"/>
      <c r="UL590" s="74"/>
      <c r="UM590" s="74"/>
      <c r="UN590" s="74"/>
      <c r="UO590" s="74"/>
      <c r="UP590" s="74"/>
      <c r="UQ590" s="74"/>
      <c r="UR590" s="74"/>
      <c r="US590" s="74"/>
      <c r="UT590" s="74"/>
      <c r="UU590" s="74"/>
      <c r="UV590" s="74"/>
      <c r="UW590" s="74"/>
      <c r="UX590" s="74"/>
      <c r="UY590" s="74"/>
      <c r="UZ590" s="74"/>
      <c r="VA590" s="74"/>
      <c r="VB590" s="74"/>
      <c r="VC590" s="74"/>
      <c r="VD590" s="74"/>
      <c r="VE590" s="74"/>
      <c r="VF590" s="74"/>
      <c r="VG590" s="74"/>
      <c r="VH590" s="74"/>
      <c r="VI590" s="74"/>
      <c r="VJ590" s="74"/>
      <c r="VK590" s="74"/>
      <c r="VL590" s="74"/>
      <c r="VM590" s="74"/>
      <c r="VN590" s="74"/>
      <c r="VO590" s="74"/>
      <c r="VP590" s="74"/>
      <c r="VQ590" s="74"/>
      <c r="VR590" s="74"/>
      <c r="VS590" s="74"/>
      <c r="VT590" s="74"/>
      <c r="VU590" s="74"/>
      <c r="VV590" s="74"/>
      <c r="VW590" s="74"/>
      <c r="VX590" s="74"/>
      <c r="VY590" s="74"/>
      <c r="VZ590" s="74"/>
      <c r="WA590" s="74"/>
      <c r="WB590" s="74"/>
      <c r="WC590" s="74"/>
      <c r="WD590" s="74"/>
      <c r="WE590" s="74"/>
      <c r="WF590" s="74"/>
      <c r="WG590" s="74"/>
      <c r="WH590" s="74"/>
      <c r="WI590" s="74"/>
      <c r="WJ590" s="74"/>
      <c r="WK590" s="74"/>
      <c r="WL590" s="74"/>
      <c r="WM590" s="74"/>
      <c r="WN590" s="74"/>
      <c r="WO590" s="74"/>
      <c r="WP590" s="74"/>
      <c r="WQ590" s="74"/>
      <c r="WR590" s="74"/>
      <c r="WS590" s="74"/>
      <c r="WT590" s="74"/>
      <c r="WU590" s="74"/>
      <c r="WV590" s="74"/>
      <c r="WW590" s="74"/>
      <c r="WX590" s="74"/>
      <c r="WY590" s="74"/>
      <c r="WZ590" s="74"/>
      <c r="XA590" s="74"/>
      <c r="XB590" s="74"/>
      <c r="XC590" s="74"/>
      <c r="XD590" s="74"/>
      <c r="XE590" s="74"/>
      <c r="XF590" s="74"/>
      <c r="XG590" s="74"/>
      <c r="XH590" s="74"/>
      <c r="XI590" s="74"/>
      <c r="XJ590" s="74"/>
      <c r="XK590" s="74"/>
      <c r="XL590" s="74"/>
      <c r="XM590" s="74"/>
      <c r="XN590" s="74"/>
      <c r="XO590" s="74"/>
      <c r="XP590" s="74"/>
      <c r="XQ590" s="74"/>
      <c r="XR590" s="74"/>
      <c r="XS590" s="74"/>
      <c r="XT590" s="74"/>
      <c r="XU590" s="74"/>
      <c r="XV590" s="74"/>
      <c r="XW590" s="74"/>
      <c r="XX590" s="74"/>
      <c r="XY590" s="74"/>
      <c r="XZ590" s="74"/>
      <c r="YA590" s="74"/>
      <c r="YB590" s="74"/>
      <c r="YC590" s="74"/>
      <c r="YD590" s="74"/>
      <c r="YE590" s="74"/>
      <c r="YF590" s="74"/>
      <c r="YG590" s="74"/>
      <c r="YH590" s="74"/>
      <c r="YI590" s="74"/>
      <c r="YJ590" s="74"/>
      <c r="YK590" s="74"/>
      <c r="YL590" s="74"/>
      <c r="YM590" s="74"/>
      <c r="YN590" s="74"/>
      <c r="YO590" s="74"/>
      <c r="YP590" s="74"/>
      <c r="YQ590" s="74"/>
      <c r="YR590" s="74"/>
      <c r="YS590" s="74"/>
      <c r="YT590" s="74"/>
      <c r="YU590" s="74"/>
      <c r="YV590" s="74"/>
      <c r="YW590" s="74"/>
      <c r="YX590" s="74"/>
      <c r="YY590" s="74"/>
      <c r="YZ590" s="74"/>
      <c r="ZA590" s="74"/>
      <c r="ZB590" s="74"/>
      <c r="ZC590" s="74"/>
      <c r="ZD590" s="74"/>
      <c r="ZE590" s="74"/>
      <c r="ZF590" s="74"/>
      <c r="ZG590" s="74"/>
      <c r="ZH590" s="74"/>
      <c r="ZI590" s="74"/>
      <c r="ZJ590" s="74"/>
      <c r="ZK590" s="74"/>
      <c r="ZL590" s="74"/>
      <c r="ZM590" s="74"/>
      <c r="ZN590" s="74"/>
      <c r="ZO590" s="74"/>
      <c r="ZP590" s="74"/>
      <c r="ZQ590" s="74"/>
      <c r="ZR590" s="74"/>
      <c r="ZS590" s="74"/>
      <c r="ZT590" s="74"/>
      <c r="ZU590" s="74"/>
      <c r="ZV590" s="74"/>
      <c r="ZW590" s="74"/>
      <c r="ZX590" s="74"/>
      <c r="ZY590" s="74"/>
      <c r="ZZ590" s="74"/>
      <c r="AAA590" s="74"/>
      <c r="AAB590" s="74"/>
      <c r="AAC590" s="74"/>
      <c r="AAD590" s="74"/>
      <c r="AAE590" s="74"/>
      <c r="AAF590" s="74"/>
      <c r="AAG590" s="74"/>
      <c r="AAH590" s="74"/>
      <c r="AAI590" s="74"/>
      <c r="AAJ590" s="74"/>
      <c r="AAK590" s="74"/>
      <c r="AAL590" s="74"/>
      <c r="AAM590" s="74"/>
      <c r="AAN590" s="74"/>
      <c r="AAO590" s="74"/>
      <c r="AAP590" s="74"/>
      <c r="AAQ590" s="74"/>
      <c r="AAR590" s="74"/>
      <c r="AAS590" s="74"/>
      <c r="AAT590" s="74"/>
      <c r="AAU590" s="74"/>
      <c r="AAV590" s="74"/>
      <c r="AAW590" s="74"/>
      <c r="AAX590" s="74"/>
      <c r="AAY590" s="74"/>
      <c r="AAZ590" s="74"/>
      <c r="ABA590" s="74"/>
      <c r="ABB590" s="74"/>
      <c r="ABC590" s="74"/>
      <c r="ABD590" s="74"/>
      <c r="ABE590" s="74"/>
      <c r="ABF590" s="74"/>
      <c r="ABG590" s="74"/>
      <c r="ABH590" s="74"/>
      <c r="ABI590" s="74"/>
      <c r="ABJ590" s="74"/>
      <c r="ABK590" s="74"/>
      <c r="ABL590" s="74"/>
      <c r="ABM590" s="74"/>
      <c r="ABN590" s="74"/>
      <c r="ABO590" s="74"/>
      <c r="ABP590" s="74"/>
      <c r="ABQ590" s="74"/>
      <c r="ABR590" s="74"/>
      <c r="ABS590" s="74"/>
      <c r="ABT590" s="74"/>
      <c r="ABU590" s="74"/>
      <c r="ABV590" s="74"/>
      <c r="ABW590" s="74"/>
      <c r="ABX590" s="74"/>
      <c r="ABY590" s="74"/>
      <c r="ABZ590" s="74"/>
      <c r="ACA590" s="74"/>
      <c r="ACB590" s="74"/>
      <c r="ACC590" s="74"/>
      <c r="ACD590" s="74"/>
      <c r="ACE590" s="74"/>
      <c r="ACF590" s="74"/>
      <c r="ACG590" s="74"/>
      <c r="ACH590" s="74"/>
      <c r="ACI590" s="74"/>
      <c r="ACJ590" s="74"/>
      <c r="ACK590" s="74"/>
      <c r="ACL590" s="74"/>
      <c r="ACM590" s="74"/>
      <c r="ACN590" s="74"/>
      <c r="ACO590" s="74"/>
      <c r="ACP590" s="74"/>
      <c r="ACQ590" s="74"/>
      <c r="ACR590" s="74"/>
      <c r="ACS590" s="74"/>
      <c r="ACT590" s="74"/>
      <c r="ACU590" s="74"/>
      <c r="ACV590" s="74"/>
      <c r="ACW590" s="74"/>
      <c r="ACX590" s="74"/>
      <c r="ACY590" s="74"/>
      <c r="ACZ590" s="74"/>
      <c r="ADA590" s="74"/>
      <c r="ADB590" s="74"/>
      <c r="ADC590" s="74"/>
      <c r="ADD590" s="74"/>
      <c r="ADE590" s="74"/>
      <c r="ADF590" s="74"/>
      <c r="ADG590" s="74"/>
      <c r="ADH590" s="74"/>
      <c r="ADI590" s="74"/>
      <c r="ADJ590" s="74"/>
      <c r="ADK590" s="74"/>
      <c r="ADL590" s="74"/>
      <c r="ADM590" s="74"/>
      <c r="ADN590" s="74"/>
      <c r="ADO590" s="74"/>
      <c r="ADP590" s="74"/>
      <c r="ADQ590" s="74"/>
      <c r="ADR590" s="74"/>
      <c r="ADS590" s="74"/>
      <c r="ADT590" s="74"/>
      <c r="ADU590" s="74"/>
      <c r="ADV590" s="74"/>
      <c r="ADW590" s="74"/>
      <c r="ADX590" s="74"/>
      <c r="ADY590" s="74"/>
      <c r="ADZ590" s="74"/>
      <c r="AEA590" s="74"/>
      <c r="AEB590" s="74"/>
      <c r="AEC590" s="74"/>
      <c r="AED590" s="74"/>
      <c r="AEE590" s="74"/>
      <c r="AEF590" s="74"/>
      <c r="AEG590" s="74"/>
      <c r="AEH590" s="74"/>
      <c r="AEI590" s="74"/>
      <c r="AEJ590" s="74"/>
      <c r="AEK590" s="74"/>
      <c r="AEL590" s="74"/>
      <c r="AEM590" s="74"/>
      <c r="AEN590" s="74"/>
      <c r="AEO590" s="74"/>
      <c r="AEP590" s="74"/>
      <c r="AEQ590" s="74"/>
      <c r="AER590" s="74"/>
      <c r="AES590" s="74"/>
      <c r="AET590" s="74"/>
      <c r="AEU590" s="74"/>
      <c r="AEV590" s="74"/>
      <c r="AEW590" s="74"/>
      <c r="AEX590" s="74"/>
      <c r="AEY590" s="74"/>
      <c r="AEZ590" s="74"/>
      <c r="AFA590" s="74"/>
      <c r="AFB590" s="74"/>
      <c r="AFC590" s="74"/>
      <c r="AFD590" s="74"/>
      <c r="AFE590" s="74"/>
      <c r="AFF590" s="74"/>
      <c r="AFG590" s="74"/>
      <c r="AFH590" s="74"/>
      <c r="AFI590" s="74"/>
      <c r="AFJ590" s="74"/>
      <c r="AFK590" s="74"/>
      <c r="AFL590" s="74"/>
      <c r="AFM590" s="74"/>
      <c r="AFN590" s="74"/>
      <c r="AFO590" s="74"/>
      <c r="AFP590" s="74"/>
      <c r="AFQ590" s="74"/>
      <c r="AFR590" s="74"/>
      <c r="AFS590" s="74"/>
      <c r="AFT590" s="74"/>
      <c r="AFU590" s="74"/>
      <c r="AFV590" s="74"/>
      <c r="AFW590" s="74"/>
      <c r="AFX590" s="74"/>
      <c r="AFY590" s="74"/>
      <c r="AFZ590" s="74"/>
      <c r="AGA590" s="74"/>
      <c r="AGB590" s="74"/>
      <c r="AGC590" s="74"/>
      <c r="AGD590" s="74"/>
      <c r="AGE590" s="74"/>
      <c r="AGF590" s="74"/>
      <c r="AGG590" s="74"/>
      <c r="AGH590" s="74"/>
      <c r="AGI590" s="74"/>
      <c r="AGJ590" s="74"/>
      <c r="AGK590" s="74"/>
      <c r="AGL590" s="74"/>
      <c r="AGM590" s="74"/>
      <c r="AGN590" s="74"/>
      <c r="AGO590" s="74"/>
      <c r="AGP590" s="74"/>
      <c r="AGQ590" s="74"/>
      <c r="AGR590" s="74"/>
      <c r="AGS590" s="74"/>
      <c r="AGT590" s="74"/>
      <c r="AGU590" s="74"/>
      <c r="AGV590" s="74"/>
      <c r="AGW590" s="74"/>
      <c r="AGX590" s="74"/>
      <c r="AGY590" s="74"/>
      <c r="AGZ590" s="74"/>
      <c r="AHA590" s="74"/>
      <c r="AHB590" s="74"/>
      <c r="AHC590" s="74"/>
      <c r="AHD590" s="74"/>
      <c r="AHE590" s="74"/>
      <c r="AHF590" s="74"/>
      <c r="AHG590" s="74"/>
      <c r="AHH590" s="74"/>
      <c r="AHI590" s="74"/>
      <c r="AHJ590" s="74"/>
      <c r="AHK590" s="74"/>
      <c r="AHL590" s="74"/>
      <c r="AHM590" s="74"/>
      <c r="AHN590" s="74"/>
      <c r="AHO590" s="74"/>
      <c r="AHP590" s="74"/>
      <c r="AHQ590" s="74"/>
      <c r="AHR590" s="74"/>
      <c r="AHS590" s="74"/>
      <c r="AHT590" s="74"/>
      <c r="AHU590" s="74"/>
      <c r="AHV590" s="74"/>
      <c r="AHW590" s="74"/>
      <c r="AHX590" s="74"/>
      <c r="AHY590" s="74"/>
      <c r="AHZ590" s="74"/>
      <c r="AIA590" s="74"/>
      <c r="AIB590" s="74"/>
      <c r="AIC590" s="74"/>
      <c r="AID590" s="74"/>
      <c r="AIE590" s="74"/>
      <c r="AIF590" s="74"/>
      <c r="AIG590" s="74"/>
      <c r="AIH590" s="74"/>
      <c r="AII590" s="74"/>
      <c r="AIJ590" s="74"/>
      <c r="AIK590" s="74"/>
      <c r="AIL590" s="74"/>
      <c r="AIM590" s="74"/>
      <c r="AIN590" s="74"/>
      <c r="AIO590" s="74"/>
      <c r="AIP590" s="74"/>
      <c r="AIQ590" s="74"/>
      <c r="AIR590" s="74"/>
      <c r="AIS590" s="74"/>
      <c r="AIT590" s="74"/>
      <c r="AIU590" s="74"/>
      <c r="AIV590" s="74"/>
      <c r="AIW590" s="74"/>
      <c r="AIX590" s="74"/>
      <c r="AIY590" s="74"/>
      <c r="AIZ590" s="74"/>
      <c r="AJA590" s="74"/>
      <c r="AJB590" s="74"/>
      <c r="AJC590" s="74"/>
      <c r="AJD590" s="74"/>
      <c r="AJE590" s="74"/>
      <c r="AJF590" s="74"/>
      <c r="AJG590" s="74"/>
      <c r="AJH590" s="74"/>
      <c r="AJI590" s="74"/>
      <c r="AJJ590" s="74"/>
      <c r="AJK590" s="74"/>
      <c r="AJL590" s="74"/>
      <c r="AJM590" s="74"/>
      <c r="AJN590" s="74"/>
      <c r="AJO590" s="74"/>
      <c r="AJP590" s="74"/>
      <c r="AJQ590" s="74"/>
      <c r="AJR590" s="74"/>
      <c r="AJS590" s="74"/>
      <c r="AJT590" s="74"/>
      <c r="AJU590" s="74"/>
      <c r="AJV590" s="74"/>
      <c r="AJW590" s="74"/>
      <c r="AJX590" s="74"/>
      <c r="AJY590" s="74"/>
      <c r="AJZ590" s="74"/>
      <c r="AKA590" s="74"/>
      <c r="AKB590" s="74"/>
      <c r="AKC590" s="74"/>
      <c r="AKD590" s="74"/>
      <c r="AKE590" s="74"/>
      <c r="AKF590" s="74"/>
      <c r="AKG590" s="74"/>
      <c r="AKH590" s="74"/>
      <c r="AKI590" s="74"/>
      <c r="AKJ590" s="74"/>
      <c r="AKK590" s="74"/>
      <c r="AKL590" s="74"/>
      <c r="AKM590" s="74"/>
      <c r="AKN590" s="74"/>
      <c r="AKO590" s="74"/>
      <c r="AKP590" s="74"/>
      <c r="AKQ590" s="74"/>
      <c r="AKR590" s="74"/>
      <c r="AKS590" s="74"/>
      <c r="AKT590" s="74"/>
      <c r="AKU590" s="74"/>
      <c r="AKV590" s="74"/>
      <c r="AKW590" s="74"/>
      <c r="AKX590" s="74"/>
      <c r="AKY590" s="74"/>
      <c r="AKZ590" s="74"/>
      <c r="ALA590" s="74"/>
      <c r="ALB590" s="74"/>
      <c r="ALC590" s="74"/>
      <c r="ALD590" s="74"/>
      <c r="ALE590" s="74"/>
      <c r="ALF590" s="74"/>
      <c r="ALG590" s="74"/>
      <c r="ALH590" s="74"/>
      <c r="ALI590" s="74"/>
      <c r="ALJ590" s="74"/>
      <c r="ALK590" s="74"/>
      <c r="ALL590" s="74"/>
      <c r="ALM590" s="74"/>
      <c r="ALN590" s="74"/>
      <c r="ALO590" s="74"/>
      <c r="ALP590" s="74"/>
      <c r="ALQ590" s="74"/>
      <c r="ALR590" s="74"/>
      <c r="ALS590" s="74"/>
      <c r="ALT590" s="74"/>
      <c r="ALU590" s="74"/>
      <c r="ALV590" s="74"/>
      <c r="ALW590" s="74"/>
      <c r="ALX590" s="74"/>
      <c r="ALY590" s="74"/>
      <c r="ALZ590" s="74"/>
      <c r="AMA590" s="74"/>
      <c r="AMB590" s="74"/>
      <c r="AMC590" s="74"/>
      <c r="AMD590" s="74"/>
      <c r="AME590" s="74"/>
      <c r="AMF590" s="74"/>
      <c r="AMG590" s="74"/>
      <c r="AMH590" s="74"/>
      <c r="AMI590" s="74"/>
      <c r="AMJ590" s="74"/>
      <c r="AMK590" s="74"/>
    </row>
    <row r="591" spans="1:1025" customFormat="1" x14ac:dyDescent="0.25">
      <c r="A591" s="40" t="s">
        <v>525</v>
      </c>
      <c r="B591" s="40" t="s">
        <v>25</v>
      </c>
      <c r="C591" s="40" t="s">
        <v>264</v>
      </c>
      <c r="D591" s="40" t="s">
        <v>147</v>
      </c>
      <c r="E591" s="40" t="s">
        <v>147</v>
      </c>
      <c r="F591" s="40" t="s">
        <v>526</v>
      </c>
      <c r="G591" s="40" t="s">
        <v>503</v>
      </c>
      <c r="H591" s="40" t="s">
        <v>567</v>
      </c>
      <c r="I591" s="40" t="s">
        <v>147</v>
      </c>
      <c r="J591" s="40">
        <v>339611188</v>
      </c>
      <c r="K591" s="40" t="s">
        <v>527</v>
      </c>
      <c r="L591" s="40" t="s">
        <v>27</v>
      </c>
      <c r="M591" s="40">
        <v>781579303</v>
      </c>
      <c r="N591" s="46" t="s">
        <v>569</v>
      </c>
      <c r="O591" s="40" t="s">
        <v>28</v>
      </c>
      <c r="P591" s="43" t="s">
        <v>528</v>
      </c>
      <c r="Q591" s="43"/>
      <c r="R591" s="40"/>
      <c r="S591" s="40"/>
      <c r="T591" s="44"/>
      <c r="U591" s="75">
        <v>1190000</v>
      </c>
      <c r="V591" s="75">
        <v>1190000</v>
      </c>
      <c r="W591" s="75">
        <v>1000000</v>
      </c>
      <c r="X591" s="75"/>
      <c r="Y591" s="40"/>
      <c r="Z591" s="6"/>
      <c r="AA591" s="6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  <c r="DR591" s="74"/>
      <c r="DS591" s="74"/>
      <c r="DT591" s="74"/>
      <c r="DU591" s="74"/>
      <c r="DV591" s="74"/>
      <c r="DW591" s="74"/>
      <c r="DX591" s="74"/>
      <c r="DY591" s="74"/>
      <c r="DZ591" s="74"/>
      <c r="EA591" s="74"/>
      <c r="EB591" s="74"/>
      <c r="EC591" s="74"/>
      <c r="ED591" s="74"/>
      <c r="EE591" s="74"/>
      <c r="EF591" s="74"/>
      <c r="EG591" s="74"/>
      <c r="EH591" s="74"/>
      <c r="EI591" s="74"/>
      <c r="EJ591" s="74"/>
      <c r="EK591" s="74"/>
      <c r="EL591" s="74"/>
      <c r="EM591" s="74"/>
      <c r="EN591" s="74"/>
      <c r="EO591" s="74"/>
      <c r="EP591" s="74"/>
      <c r="EQ591" s="74"/>
      <c r="ER591" s="74"/>
      <c r="ES591" s="74"/>
      <c r="ET591" s="74"/>
      <c r="EU591" s="74"/>
      <c r="EV591" s="74"/>
      <c r="EW591" s="74"/>
      <c r="EX591" s="74"/>
      <c r="EY591" s="74"/>
      <c r="EZ591" s="74"/>
      <c r="FA591" s="74"/>
      <c r="FB591" s="74"/>
      <c r="FC591" s="74"/>
      <c r="FD591" s="74"/>
      <c r="FE591" s="74"/>
      <c r="FF591" s="74"/>
      <c r="FG591" s="74"/>
      <c r="FH591" s="74"/>
      <c r="FI591" s="74"/>
      <c r="FJ591" s="74"/>
      <c r="FK591" s="74"/>
      <c r="FL591" s="74"/>
      <c r="FM591" s="74"/>
      <c r="FN591" s="74"/>
      <c r="FO591" s="74"/>
      <c r="FP591" s="74"/>
      <c r="FQ591" s="74"/>
      <c r="FR591" s="74"/>
      <c r="FS591" s="74"/>
      <c r="FT591" s="74"/>
      <c r="FU591" s="74"/>
      <c r="FV591" s="74"/>
      <c r="FW591" s="74"/>
      <c r="FX591" s="74"/>
      <c r="FY591" s="74"/>
      <c r="FZ591" s="74"/>
      <c r="GA591" s="74"/>
      <c r="GB591" s="74"/>
      <c r="GC591" s="74"/>
      <c r="GD591" s="74"/>
      <c r="GE591" s="74"/>
      <c r="GF591" s="74"/>
      <c r="GG591" s="74"/>
      <c r="GH591" s="74"/>
      <c r="GI591" s="74"/>
      <c r="GJ591" s="74"/>
      <c r="GK591" s="74"/>
      <c r="GL591" s="74"/>
      <c r="GM591" s="74"/>
      <c r="GN591" s="74"/>
      <c r="GO591" s="74"/>
      <c r="GP591" s="74"/>
      <c r="GQ591" s="74"/>
      <c r="GR591" s="74"/>
      <c r="GS591" s="74"/>
      <c r="GT591" s="74"/>
      <c r="GU591" s="74"/>
      <c r="GV591" s="74"/>
      <c r="GW591" s="74"/>
      <c r="GX591" s="74"/>
      <c r="GY591" s="74"/>
      <c r="GZ591" s="74"/>
      <c r="HA591" s="74"/>
      <c r="HB591" s="74"/>
      <c r="HC591" s="74"/>
      <c r="HD591" s="74"/>
      <c r="HE591" s="74"/>
      <c r="HF591" s="74"/>
      <c r="HG591" s="74"/>
      <c r="HH591" s="74"/>
      <c r="HI591" s="74"/>
      <c r="HJ591" s="74"/>
      <c r="HK591" s="74"/>
      <c r="HL591" s="74"/>
      <c r="HM591" s="74"/>
      <c r="HN591" s="74"/>
      <c r="HO591" s="74"/>
      <c r="HP591" s="74"/>
      <c r="HQ591" s="74"/>
      <c r="HR591" s="74"/>
      <c r="HS591" s="74"/>
      <c r="HT591" s="74"/>
      <c r="HU591" s="74"/>
      <c r="HV591" s="74"/>
      <c r="HW591" s="74"/>
      <c r="HX591" s="74"/>
      <c r="HY591" s="74"/>
      <c r="HZ591" s="74"/>
      <c r="IA591" s="74"/>
      <c r="IB591" s="74"/>
      <c r="IC591" s="74"/>
      <c r="ID591" s="74"/>
      <c r="IE591" s="74"/>
      <c r="IF591" s="74"/>
      <c r="IG591" s="74"/>
      <c r="IH591" s="74"/>
      <c r="II591" s="74"/>
      <c r="IJ591" s="74"/>
      <c r="IK591" s="74"/>
      <c r="IL591" s="74"/>
      <c r="IM591" s="74"/>
      <c r="IN591" s="74"/>
      <c r="IO591" s="74"/>
      <c r="IP591" s="74"/>
      <c r="IQ591" s="74"/>
      <c r="IR591" s="74"/>
      <c r="IS591" s="74"/>
      <c r="IT591" s="74"/>
      <c r="IU591" s="74"/>
      <c r="IV591" s="74"/>
      <c r="IW591" s="74"/>
      <c r="IX591" s="74"/>
      <c r="IY591" s="74"/>
      <c r="IZ591" s="74"/>
      <c r="JA591" s="74"/>
      <c r="JB591" s="74"/>
      <c r="JC591" s="74"/>
      <c r="JD591" s="74"/>
      <c r="JE591" s="74"/>
      <c r="JF591" s="74"/>
      <c r="JG591" s="74"/>
      <c r="JH591" s="74"/>
      <c r="JI591" s="74"/>
      <c r="JJ591" s="74"/>
      <c r="JK591" s="74"/>
      <c r="JL591" s="74"/>
      <c r="JM591" s="74"/>
      <c r="JN591" s="74"/>
      <c r="JO591" s="74"/>
      <c r="JP591" s="74"/>
      <c r="JQ591" s="74"/>
      <c r="JR591" s="74"/>
      <c r="JS591" s="74"/>
      <c r="JT591" s="74"/>
      <c r="JU591" s="74"/>
      <c r="JV591" s="74"/>
      <c r="JW591" s="74"/>
      <c r="JX591" s="74"/>
      <c r="JY591" s="74"/>
      <c r="JZ591" s="74"/>
      <c r="KA591" s="74"/>
      <c r="KB591" s="74"/>
      <c r="KC591" s="74"/>
      <c r="KD591" s="74"/>
      <c r="KE591" s="74"/>
      <c r="KF591" s="74"/>
      <c r="KG591" s="74"/>
      <c r="KH591" s="74"/>
      <c r="KI591" s="74"/>
      <c r="KJ591" s="74"/>
      <c r="KK591" s="74"/>
      <c r="KL591" s="74"/>
      <c r="KM591" s="74"/>
      <c r="KN591" s="74"/>
      <c r="KO591" s="74"/>
      <c r="KP591" s="74"/>
      <c r="KQ591" s="74"/>
      <c r="KR591" s="74"/>
      <c r="KS591" s="74"/>
      <c r="KT591" s="74"/>
      <c r="KU591" s="74"/>
      <c r="KV591" s="74"/>
      <c r="KW591" s="74"/>
      <c r="KX591" s="74"/>
      <c r="KY591" s="74"/>
      <c r="KZ591" s="74"/>
      <c r="LA591" s="74"/>
      <c r="LB591" s="74"/>
      <c r="LC591" s="74"/>
      <c r="LD591" s="74"/>
      <c r="LE591" s="74"/>
      <c r="LF591" s="74"/>
      <c r="LG591" s="74"/>
      <c r="LH591" s="74"/>
      <c r="LI591" s="74"/>
      <c r="LJ591" s="74"/>
      <c r="LK591" s="74"/>
      <c r="LL591" s="74"/>
      <c r="LM591" s="74"/>
      <c r="LN591" s="74"/>
      <c r="LO591" s="74"/>
      <c r="LP591" s="74"/>
      <c r="LQ591" s="74"/>
      <c r="LR591" s="74"/>
      <c r="LS591" s="74"/>
      <c r="LT591" s="74"/>
      <c r="LU591" s="74"/>
      <c r="LV591" s="74"/>
      <c r="LW591" s="74"/>
      <c r="LX591" s="74"/>
      <c r="LY591" s="74"/>
      <c r="LZ591" s="74"/>
      <c r="MA591" s="74"/>
      <c r="MB591" s="74"/>
      <c r="MC591" s="74"/>
      <c r="MD591" s="74"/>
      <c r="ME591" s="74"/>
      <c r="MF591" s="74"/>
      <c r="MG591" s="74"/>
      <c r="MH591" s="74"/>
      <c r="MI591" s="74"/>
      <c r="MJ591" s="74"/>
      <c r="MK591" s="74"/>
      <c r="ML591" s="74"/>
      <c r="MM591" s="74"/>
      <c r="MN591" s="74"/>
      <c r="MO591" s="74"/>
      <c r="MP591" s="74"/>
      <c r="MQ591" s="74"/>
      <c r="MR591" s="74"/>
      <c r="MS591" s="74"/>
      <c r="MT591" s="74"/>
      <c r="MU591" s="74"/>
      <c r="MV591" s="74"/>
      <c r="MW591" s="74"/>
      <c r="MX591" s="74"/>
      <c r="MY591" s="74"/>
      <c r="MZ591" s="74"/>
      <c r="NA591" s="74"/>
      <c r="NB591" s="74"/>
      <c r="NC591" s="74"/>
      <c r="ND591" s="74"/>
      <c r="NE591" s="74"/>
      <c r="NF591" s="74"/>
      <c r="NG591" s="74"/>
      <c r="NH591" s="74"/>
      <c r="NI591" s="74"/>
      <c r="NJ591" s="74"/>
      <c r="NK591" s="74"/>
      <c r="NL591" s="74"/>
      <c r="NM591" s="74"/>
      <c r="NN591" s="74"/>
      <c r="NO591" s="74"/>
      <c r="NP591" s="74"/>
      <c r="NQ591" s="74"/>
      <c r="NR591" s="74"/>
      <c r="NS591" s="74"/>
      <c r="NT591" s="74"/>
      <c r="NU591" s="74"/>
      <c r="NV591" s="74"/>
      <c r="NW591" s="74"/>
      <c r="NX591" s="74"/>
      <c r="NY591" s="74"/>
      <c r="NZ591" s="74"/>
      <c r="OA591" s="74"/>
      <c r="OB591" s="74"/>
      <c r="OC591" s="74"/>
      <c r="OD591" s="74"/>
      <c r="OE591" s="74"/>
      <c r="OF591" s="74"/>
      <c r="OG591" s="74"/>
      <c r="OH591" s="74"/>
      <c r="OI591" s="74"/>
      <c r="OJ591" s="74"/>
      <c r="OK591" s="74"/>
      <c r="OL591" s="74"/>
      <c r="OM591" s="74"/>
      <c r="ON591" s="74"/>
      <c r="OO591" s="74"/>
      <c r="OP591" s="74"/>
      <c r="OQ591" s="74"/>
      <c r="OR591" s="74"/>
      <c r="OS591" s="74"/>
      <c r="OT591" s="74"/>
      <c r="OU591" s="74"/>
      <c r="OV591" s="74"/>
      <c r="OW591" s="74"/>
      <c r="OX591" s="74"/>
      <c r="OY591" s="74"/>
      <c r="OZ591" s="74"/>
      <c r="PA591" s="74"/>
      <c r="PB591" s="74"/>
      <c r="PC591" s="74"/>
      <c r="PD591" s="74"/>
      <c r="PE591" s="74"/>
      <c r="PF591" s="74"/>
      <c r="PG591" s="74"/>
      <c r="PH591" s="74"/>
      <c r="PI591" s="74"/>
      <c r="PJ591" s="74"/>
      <c r="PK591" s="74"/>
      <c r="PL591" s="74"/>
      <c r="PM591" s="74"/>
      <c r="PN591" s="74"/>
      <c r="PO591" s="74"/>
      <c r="PP591" s="74"/>
      <c r="PQ591" s="74"/>
      <c r="PR591" s="74"/>
      <c r="PS591" s="74"/>
      <c r="PT591" s="74"/>
      <c r="PU591" s="74"/>
      <c r="PV591" s="74"/>
      <c r="PW591" s="74"/>
      <c r="PX591" s="74"/>
      <c r="PY591" s="74"/>
      <c r="PZ591" s="74"/>
      <c r="QA591" s="74"/>
      <c r="QB591" s="74"/>
      <c r="QC591" s="74"/>
      <c r="QD591" s="74"/>
      <c r="QE591" s="74"/>
      <c r="QF591" s="74"/>
      <c r="QG591" s="74"/>
      <c r="QH591" s="74"/>
      <c r="QI591" s="74"/>
      <c r="QJ591" s="74"/>
      <c r="QK591" s="74"/>
      <c r="QL591" s="74"/>
      <c r="QM591" s="74"/>
      <c r="QN591" s="74"/>
      <c r="QO591" s="74"/>
      <c r="QP591" s="74"/>
      <c r="QQ591" s="74"/>
      <c r="QR591" s="74"/>
      <c r="QS591" s="74"/>
      <c r="QT591" s="74"/>
      <c r="QU591" s="74"/>
      <c r="QV591" s="74"/>
      <c r="QW591" s="74"/>
      <c r="QX591" s="74"/>
      <c r="QY591" s="74"/>
      <c r="QZ591" s="74"/>
      <c r="RA591" s="74"/>
      <c r="RB591" s="74"/>
      <c r="RC591" s="74"/>
      <c r="RD591" s="74"/>
      <c r="RE591" s="74"/>
      <c r="RF591" s="74"/>
      <c r="RG591" s="74"/>
      <c r="RH591" s="74"/>
      <c r="RI591" s="74"/>
      <c r="RJ591" s="74"/>
      <c r="RK591" s="74"/>
      <c r="RL591" s="74"/>
      <c r="RM591" s="74"/>
      <c r="RN591" s="74"/>
      <c r="RO591" s="74"/>
      <c r="RP591" s="74"/>
      <c r="RQ591" s="74"/>
      <c r="RR591" s="74"/>
      <c r="RS591" s="74"/>
      <c r="RT591" s="74"/>
      <c r="RU591" s="74"/>
      <c r="RV591" s="74"/>
      <c r="RW591" s="74"/>
      <c r="RX591" s="74"/>
      <c r="RY591" s="74"/>
      <c r="RZ591" s="74"/>
      <c r="SA591" s="74"/>
      <c r="SB591" s="74"/>
      <c r="SC591" s="74"/>
      <c r="SD591" s="74"/>
      <c r="SE591" s="74"/>
      <c r="SF591" s="74"/>
      <c r="SG591" s="74"/>
      <c r="SH591" s="74"/>
      <c r="SI591" s="74"/>
      <c r="SJ591" s="74"/>
      <c r="SK591" s="74"/>
      <c r="SL591" s="74"/>
      <c r="SM591" s="74"/>
      <c r="SN591" s="74"/>
      <c r="SO591" s="74"/>
      <c r="SP591" s="74"/>
      <c r="SQ591" s="74"/>
      <c r="SR591" s="74"/>
      <c r="SS591" s="74"/>
      <c r="ST591" s="74"/>
      <c r="SU591" s="74"/>
      <c r="SV591" s="74"/>
      <c r="SW591" s="74"/>
      <c r="SX591" s="74"/>
      <c r="SY591" s="74"/>
      <c r="SZ591" s="74"/>
      <c r="TA591" s="74"/>
      <c r="TB591" s="74"/>
      <c r="TC591" s="74"/>
      <c r="TD591" s="74"/>
      <c r="TE591" s="74"/>
      <c r="TF591" s="74"/>
      <c r="TG591" s="74"/>
      <c r="TH591" s="74"/>
      <c r="TI591" s="74"/>
      <c r="TJ591" s="74"/>
      <c r="TK591" s="74"/>
      <c r="TL591" s="74"/>
      <c r="TM591" s="74"/>
      <c r="TN591" s="74"/>
      <c r="TO591" s="74"/>
      <c r="TP591" s="74"/>
      <c r="TQ591" s="74"/>
      <c r="TR591" s="74"/>
      <c r="TS591" s="74"/>
      <c r="TT591" s="74"/>
      <c r="TU591" s="74"/>
      <c r="TV591" s="74"/>
      <c r="TW591" s="74"/>
      <c r="TX591" s="74"/>
      <c r="TY591" s="74"/>
      <c r="TZ591" s="74"/>
      <c r="UA591" s="74"/>
      <c r="UB591" s="74"/>
      <c r="UC591" s="74"/>
      <c r="UD591" s="74"/>
      <c r="UE591" s="74"/>
      <c r="UF591" s="74"/>
      <c r="UG591" s="74"/>
      <c r="UH591" s="74"/>
      <c r="UI591" s="74"/>
      <c r="UJ591" s="74"/>
      <c r="UK591" s="74"/>
      <c r="UL591" s="74"/>
      <c r="UM591" s="74"/>
      <c r="UN591" s="74"/>
      <c r="UO591" s="74"/>
      <c r="UP591" s="74"/>
      <c r="UQ591" s="74"/>
      <c r="UR591" s="74"/>
      <c r="US591" s="74"/>
      <c r="UT591" s="74"/>
      <c r="UU591" s="74"/>
      <c r="UV591" s="74"/>
      <c r="UW591" s="74"/>
      <c r="UX591" s="74"/>
      <c r="UY591" s="74"/>
      <c r="UZ591" s="74"/>
      <c r="VA591" s="74"/>
      <c r="VB591" s="74"/>
      <c r="VC591" s="74"/>
      <c r="VD591" s="74"/>
      <c r="VE591" s="74"/>
      <c r="VF591" s="74"/>
      <c r="VG591" s="74"/>
      <c r="VH591" s="74"/>
      <c r="VI591" s="74"/>
      <c r="VJ591" s="74"/>
      <c r="VK591" s="74"/>
      <c r="VL591" s="74"/>
      <c r="VM591" s="74"/>
      <c r="VN591" s="74"/>
      <c r="VO591" s="74"/>
      <c r="VP591" s="74"/>
      <c r="VQ591" s="74"/>
      <c r="VR591" s="74"/>
      <c r="VS591" s="74"/>
      <c r="VT591" s="74"/>
      <c r="VU591" s="74"/>
      <c r="VV591" s="74"/>
      <c r="VW591" s="74"/>
      <c r="VX591" s="74"/>
      <c r="VY591" s="74"/>
      <c r="VZ591" s="74"/>
      <c r="WA591" s="74"/>
      <c r="WB591" s="74"/>
      <c r="WC591" s="74"/>
      <c r="WD591" s="74"/>
      <c r="WE591" s="74"/>
      <c r="WF591" s="74"/>
      <c r="WG591" s="74"/>
      <c r="WH591" s="74"/>
      <c r="WI591" s="74"/>
      <c r="WJ591" s="74"/>
      <c r="WK591" s="74"/>
      <c r="WL591" s="74"/>
      <c r="WM591" s="74"/>
      <c r="WN591" s="74"/>
      <c r="WO591" s="74"/>
      <c r="WP591" s="74"/>
      <c r="WQ591" s="74"/>
      <c r="WR591" s="74"/>
      <c r="WS591" s="74"/>
      <c r="WT591" s="74"/>
      <c r="WU591" s="74"/>
      <c r="WV591" s="74"/>
      <c r="WW591" s="74"/>
      <c r="WX591" s="74"/>
      <c r="WY591" s="74"/>
      <c r="WZ591" s="74"/>
      <c r="XA591" s="74"/>
      <c r="XB591" s="74"/>
      <c r="XC591" s="74"/>
      <c r="XD591" s="74"/>
      <c r="XE591" s="74"/>
      <c r="XF591" s="74"/>
      <c r="XG591" s="74"/>
      <c r="XH591" s="74"/>
      <c r="XI591" s="74"/>
      <c r="XJ591" s="74"/>
      <c r="XK591" s="74"/>
      <c r="XL591" s="74"/>
      <c r="XM591" s="74"/>
      <c r="XN591" s="74"/>
      <c r="XO591" s="74"/>
      <c r="XP591" s="74"/>
      <c r="XQ591" s="74"/>
      <c r="XR591" s="74"/>
      <c r="XS591" s="74"/>
      <c r="XT591" s="74"/>
      <c r="XU591" s="74"/>
      <c r="XV591" s="74"/>
      <c r="XW591" s="74"/>
      <c r="XX591" s="74"/>
      <c r="XY591" s="74"/>
      <c r="XZ591" s="74"/>
      <c r="YA591" s="74"/>
      <c r="YB591" s="74"/>
      <c r="YC591" s="74"/>
      <c r="YD591" s="74"/>
      <c r="YE591" s="74"/>
      <c r="YF591" s="74"/>
      <c r="YG591" s="74"/>
      <c r="YH591" s="74"/>
      <c r="YI591" s="74"/>
      <c r="YJ591" s="74"/>
      <c r="YK591" s="74"/>
      <c r="YL591" s="74"/>
      <c r="YM591" s="74"/>
      <c r="YN591" s="74"/>
      <c r="YO591" s="74"/>
      <c r="YP591" s="74"/>
      <c r="YQ591" s="74"/>
      <c r="YR591" s="74"/>
      <c r="YS591" s="74"/>
      <c r="YT591" s="74"/>
      <c r="YU591" s="74"/>
      <c r="YV591" s="74"/>
      <c r="YW591" s="74"/>
      <c r="YX591" s="74"/>
      <c r="YY591" s="74"/>
      <c r="YZ591" s="74"/>
      <c r="ZA591" s="74"/>
      <c r="ZB591" s="74"/>
      <c r="ZC591" s="74"/>
      <c r="ZD591" s="74"/>
      <c r="ZE591" s="74"/>
      <c r="ZF591" s="74"/>
      <c r="ZG591" s="74"/>
      <c r="ZH591" s="74"/>
      <c r="ZI591" s="74"/>
      <c r="ZJ591" s="74"/>
      <c r="ZK591" s="74"/>
      <c r="ZL591" s="74"/>
      <c r="ZM591" s="74"/>
      <c r="ZN591" s="74"/>
      <c r="ZO591" s="74"/>
      <c r="ZP591" s="74"/>
      <c r="ZQ591" s="74"/>
      <c r="ZR591" s="74"/>
      <c r="ZS591" s="74"/>
      <c r="ZT591" s="74"/>
      <c r="ZU591" s="74"/>
      <c r="ZV591" s="74"/>
      <c r="ZW591" s="74"/>
      <c r="ZX591" s="74"/>
      <c r="ZY591" s="74"/>
      <c r="ZZ591" s="74"/>
      <c r="AAA591" s="74"/>
      <c r="AAB591" s="74"/>
      <c r="AAC591" s="74"/>
      <c r="AAD591" s="74"/>
      <c r="AAE591" s="74"/>
      <c r="AAF591" s="74"/>
      <c r="AAG591" s="74"/>
      <c r="AAH591" s="74"/>
      <c r="AAI591" s="74"/>
      <c r="AAJ591" s="74"/>
      <c r="AAK591" s="74"/>
      <c r="AAL591" s="74"/>
      <c r="AAM591" s="74"/>
      <c r="AAN591" s="74"/>
      <c r="AAO591" s="74"/>
      <c r="AAP591" s="74"/>
      <c r="AAQ591" s="74"/>
      <c r="AAR591" s="74"/>
      <c r="AAS591" s="74"/>
      <c r="AAT591" s="74"/>
      <c r="AAU591" s="74"/>
      <c r="AAV591" s="74"/>
      <c r="AAW591" s="74"/>
      <c r="AAX591" s="74"/>
      <c r="AAY591" s="74"/>
      <c r="AAZ591" s="74"/>
      <c r="ABA591" s="74"/>
      <c r="ABB591" s="74"/>
      <c r="ABC591" s="74"/>
      <c r="ABD591" s="74"/>
      <c r="ABE591" s="74"/>
      <c r="ABF591" s="74"/>
      <c r="ABG591" s="74"/>
      <c r="ABH591" s="74"/>
      <c r="ABI591" s="74"/>
      <c r="ABJ591" s="74"/>
      <c r="ABK591" s="74"/>
      <c r="ABL591" s="74"/>
      <c r="ABM591" s="74"/>
      <c r="ABN591" s="74"/>
      <c r="ABO591" s="74"/>
      <c r="ABP591" s="74"/>
      <c r="ABQ591" s="74"/>
      <c r="ABR591" s="74"/>
      <c r="ABS591" s="74"/>
      <c r="ABT591" s="74"/>
      <c r="ABU591" s="74"/>
      <c r="ABV591" s="74"/>
      <c r="ABW591" s="74"/>
      <c r="ABX591" s="74"/>
      <c r="ABY591" s="74"/>
      <c r="ABZ591" s="74"/>
      <c r="ACA591" s="74"/>
      <c r="ACB591" s="74"/>
      <c r="ACC591" s="74"/>
      <c r="ACD591" s="74"/>
      <c r="ACE591" s="74"/>
      <c r="ACF591" s="74"/>
      <c r="ACG591" s="74"/>
      <c r="ACH591" s="74"/>
      <c r="ACI591" s="74"/>
      <c r="ACJ591" s="74"/>
      <c r="ACK591" s="74"/>
      <c r="ACL591" s="74"/>
      <c r="ACM591" s="74"/>
      <c r="ACN591" s="74"/>
      <c r="ACO591" s="74"/>
      <c r="ACP591" s="74"/>
      <c r="ACQ591" s="74"/>
      <c r="ACR591" s="74"/>
      <c r="ACS591" s="74"/>
      <c r="ACT591" s="74"/>
      <c r="ACU591" s="74"/>
      <c r="ACV591" s="74"/>
      <c r="ACW591" s="74"/>
      <c r="ACX591" s="74"/>
      <c r="ACY591" s="74"/>
      <c r="ACZ591" s="74"/>
      <c r="ADA591" s="74"/>
      <c r="ADB591" s="74"/>
      <c r="ADC591" s="74"/>
      <c r="ADD591" s="74"/>
      <c r="ADE591" s="74"/>
      <c r="ADF591" s="74"/>
      <c r="ADG591" s="74"/>
      <c r="ADH591" s="74"/>
      <c r="ADI591" s="74"/>
      <c r="ADJ591" s="74"/>
      <c r="ADK591" s="74"/>
      <c r="ADL591" s="74"/>
      <c r="ADM591" s="74"/>
      <c r="ADN591" s="74"/>
      <c r="ADO591" s="74"/>
      <c r="ADP591" s="74"/>
      <c r="ADQ591" s="74"/>
      <c r="ADR591" s="74"/>
      <c r="ADS591" s="74"/>
      <c r="ADT591" s="74"/>
      <c r="ADU591" s="74"/>
      <c r="ADV591" s="74"/>
      <c r="ADW591" s="74"/>
      <c r="ADX591" s="74"/>
      <c r="ADY591" s="74"/>
      <c r="ADZ591" s="74"/>
      <c r="AEA591" s="74"/>
      <c r="AEB591" s="74"/>
      <c r="AEC591" s="74"/>
      <c r="AED591" s="74"/>
      <c r="AEE591" s="74"/>
      <c r="AEF591" s="74"/>
      <c r="AEG591" s="74"/>
      <c r="AEH591" s="74"/>
      <c r="AEI591" s="74"/>
      <c r="AEJ591" s="74"/>
      <c r="AEK591" s="74"/>
      <c r="AEL591" s="74"/>
      <c r="AEM591" s="74"/>
      <c r="AEN591" s="74"/>
      <c r="AEO591" s="74"/>
      <c r="AEP591" s="74"/>
      <c r="AEQ591" s="74"/>
      <c r="AER591" s="74"/>
      <c r="AES591" s="74"/>
      <c r="AET591" s="74"/>
      <c r="AEU591" s="74"/>
      <c r="AEV591" s="74"/>
      <c r="AEW591" s="74"/>
      <c r="AEX591" s="74"/>
      <c r="AEY591" s="74"/>
      <c r="AEZ591" s="74"/>
      <c r="AFA591" s="74"/>
      <c r="AFB591" s="74"/>
      <c r="AFC591" s="74"/>
      <c r="AFD591" s="74"/>
      <c r="AFE591" s="74"/>
      <c r="AFF591" s="74"/>
      <c r="AFG591" s="74"/>
      <c r="AFH591" s="74"/>
      <c r="AFI591" s="74"/>
      <c r="AFJ591" s="74"/>
      <c r="AFK591" s="74"/>
      <c r="AFL591" s="74"/>
      <c r="AFM591" s="74"/>
      <c r="AFN591" s="74"/>
      <c r="AFO591" s="74"/>
      <c r="AFP591" s="74"/>
      <c r="AFQ591" s="74"/>
      <c r="AFR591" s="74"/>
      <c r="AFS591" s="74"/>
      <c r="AFT591" s="74"/>
      <c r="AFU591" s="74"/>
      <c r="AFV591" s="74"/>
      <c r="AFW591" s="74"/>
      <c r="AFX591" s="74"/>
      <c r="AFY591" s="74"/>
      <c r="AFZ591" s="74"/>
      <c r="AGA591" s="74"/>
      <c r="AGB591" s="74"/>
      <c r="AGC591" s="74"/>
      <c r="AGD591" s="74"/>
      <c r="AGE591" s="74"/>
      <c r="AGF591" s="74"/>
      <c r="AGG591" s="74"/>
      <c r="AGH591" s="74"/>
      <c r="AGI591" s="74"/>
      <c r="AGJ591" s="74"/>
      <c r="AGK591" s="74"/>
      <c r="AGL591" s="74"/>
      <c r="AGM591" s="74"/>
      <c r="AGN591" s="74"/>
      <c r="AGO591" s="74"/>
      <c r="AGP591" s="74"/>
      <c r="AGQ591" s="74"/>
      <c r="AGR591" s="74"/>
      <c r="AGS591" s="74"/>
      <c r="AGT591" s="74"/>
      <c r="AGU591" s="74"/>
      <c r="AGV591" s="74"/>
      <c r="AGW591" s="74"/>
      <c r="AGX591" s="74"/>
      <c r="AGY591" s="74"/>
      <c r="AGZ591" s="74"/>
      <c r="AHA591" s="74"/>
      <c r="AHB591" s="74"/>
      <c r="AHC591" s="74"/>
      <c r="AHD591" s="74"/>
      <c r="AHE591" s="74"/>
      <c r="AHF591" s="74"/>
      <c r="AHG591" s="74"/>
      <c r="AHH591" s="74"/>
      <c r="AHI591" s="74"/>
      <c r="AHJ591" s="74"/>
      <c r="AHK591" s="74"/>
      <c r="AHL591" s="74"/>
      <c r="AHM591" s="74"/>
      <c r="AHN591" s="74"/>
      <c r="AHO591" s="74"/>
      <c r="AHP591" s="74"/>
      <c r="AHQ591" s="74"/>
      <c r="AHR591" s="74"/>
      <c r="AHS591" s="74"/>
      <c r="AHT591" s="74"/>
      <c r="AHU591" s="74"/>
      <c r="AHV591" s="74"/>
      <c r="AHW591" s="74"/>
      <c r="AHX591" s="74"/>
      <c r="AHY591" s="74"/>
      <c r="AHZ591" s="74"/>
      <c r="AIA591" s="74"/>
      <c r="AIB591" s="74"/>
      <c r="AIC591" s="74"/>
      <c r="AID591" s="74"/>
      <c r="AIE591" s="74"/>
      <c r="AIF591" s="74"/>
      <c r="AIG591" s="74"/>
      <c r="AIH591" s="74"/>
      <c r="AII591" s="74"/>
      <c r="AIJ591" s="74"/>
      <c r="AIK591" s="74"/>
      <c r="AIL591" s="74"/>
      <c r="AIM591" s="74"/>
      <c r="AIN591" s="74"/>
      <c r="AIO591" s="74"/>
      <c r="AIP591" s="74"/>
      <c r="AIQ591" s="74"/>
      <c r="AIR591" s="74"/>
      <c r="AIS591" s="74"/>
      <c r="AIT591" s="74"/>
      <c r="AIU591" s="74"/>
      <c r="AIV591" s="74"/>
      <c r="AIW591" s="74"/>
      <c r="AIX591" s="74"/>
      <c r="AIY591" s="74"/>
      <c r="AIZ591" s="74"/>
      <c r="AJA591" s="74"/>
      <c r="AJB591" s="74"/>
      <c r="AJC591" s="74"/>
      <c r="AJD591" s="74"/>
      <c r="AJE591" s="74"/>
      <c r="AJF591" s="74"/>
      <c r="AJG591" s="74"/>
      <c r="AJH591" s="74"/>
      <c r="AJI591" s="74"/>
      <c r="AJJ591" s="74"/>
      <c r="AJK591" s="74"/>
      <c r="AJL591" s="74"/>
      <c r="AJM591" s="74"/>
      <c r="AJN591" s="74"/>
      <c r="AJO591" s="74"/>
      <c r="AJP591" s="74"/>
      <c r="AJQ591" s="74"/>
      <c r="AJR591" s="74"/>
      <c r="AJS591" s="74"/>
      <c r="AJT591" s="74"/>
      <c r="AJU591" s="74"/>
      <c r="AJV591" s="74"/>
      <c r="AJW591" s="74"/>
      <c r="AJX591" s="74"/>
      <c r="AJY591" s="74"/>
      <c r="AJZ591" s="74"/>
      <c r="AKA591" s="74"/>
      <c r="AKB591" s="74"/>
      <c r="AKC591" s="74"/>
      <c r="AKD591" s="74"/>
      <c r="AKE591" s="74"/>
      <c r="AKF591" s="74"/>
      <c r="AKG591" s="74"/>
      <c r="AKH591" s="74"/>
      <c r="AKI591" s="74"/>
      <c r="AKJ591" s="74"/>
      <c r="AKK591" s="74"/>
      <c r="AKL591" s="74"/>
      <c r="AKM591" s="74"/>
      <c r="AKN591" s="74"/>
      <c r="AKO591" s="74"/>
      <c r="AKP591" s="74"/>
      <c r="AKQ591" s="74"/>
      <c r="AKR591" s="74"/>
      <c r="AKS591" s="74"/>
      <c r="AKT591" s="74"/>
      <c r="AKU591" s="74"/>
      <c r="AKV591" s="74"/>
      <c r="AKW591" s="74"/>
      <c r="AKX591" s="74"/>
      <c r="AKY591" s="74"/>
      <c r="AKZ591" s="74"/>
      <c r="ALA591" s="74"/>
      <c r="ALB591" s="74"/>
      <c r="ALC591" s="74"/>
      <c r="ALD591" s="74"/>
      <c r="ALE591" s="74"/>
      <c r="ALF591" s="74"/>
      <c r="ALG591" s="74"/>
      <c r="ALH591" s="74"/>
      <c r="ALI591" s="74"/>
      <c r="ALJ591" s="74"/>
      <c r="ALK591" s="74"/>
      <c r="ALL591" s="74"/>
      <c r="ALM591" s="74"/>
      <c r="ALN591" s="74"/>
      <c r="ALO591" s="74"/>
      <c r="ALP591" s="74"/>
      <c r="ALQ591" s="74"/>
      <c r="ALR591" s="74"/>
      <c r="ALS591" s="74"/>
      <c r="ALT591" s="74"/>
      <c r="ALU591" s="74"/>
      <c r="ALV591" s="74"/>
      <c r="ALW591" s="74"/>
      <c r="ALX591" s="74"/>
      <c r="ALY591" s="74"/>
      <c r="ALZ591" s="74"/>
      <c r="AMA591" s="74"/>
      <c r="AMB591" s="74"/>
      <c r="AMC591" s="74"/>
      <c r="AMD591" s="74"/>
      <c r="AME591" s="74"/>
      <c r="AMF591" s="74"/>
      <c r="AMG591" s="74"/>
      <c r="AMH591" s="74"/>
      <c r="AMI591" s="74"/>
      <c r="AMJ591" s="74"/>
      <c r="AMK591" s="74"/>
    </row>
    <row r="592" spans="1:1025" customFormat="1" x14ac:dyDescent="0.25">
      <c r="A592" s="40" t="s">
        <v>525</v>
      </c>
      <c r="B592" s="40" t="s">
        <v>25</v>
      </c>
      <c r="C592" s="40" t="s">
        <v>264</v>
      </c>
      <c r="D592" s="40" t="s">
        <v>147</v>
      </c>
      <c r="E592" s="40" t="s">
        <v>147</v>
      </c>
      <c r="F592" s="40" t="s">
        <v>526</v>
      </c>
      <c r="G592" s="40" t="s">
        <v>503</v>
      </c>
      <c r="H592" s="40" t="s">
        <v>567</v>
      </c>
      <c r="I592" s="40" t="s">
        <v>147</v>
      </c>
      <c r="J592" s="40">
        <v>339611188</v>
      </c>
      <c r="K592" s="40" t="s">
        <v>527</v>
      </c>
      <c r="L592" s="40" t="s">
        <v>27</v>
      </c>
      <c r="M592" s="40">
        <v>781579303</v>
      </c>
      <c r="N592" s="46" t="s">
        <v>569</v>
      </c>
      <c r="O592" s="40"/>
      <c r="P592" s="43" t="s">
        <v>272</v>
      </c>
      <c r="Q592" s="43" t="s">
        <v>181</v>
      </c>
      <c r="R592" s="40"/>
      <c r="S592" s="40"/>
      <c r="T592" s="44"/>
      <c r="U592" s="75">
        <v>200000</v>
      </c>
      <c r="V592" s="40"/>
      <c r="W592" s="75">
        <v>100000</v>
      </c>
      <c r="X592" s="75">
        <v>40000</v>
      </c>
      <c r="Y592" s="40"/>
      <c r="Z592" s="6"/>
      <c r="AA592" s="6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  <c r="DR592" s="74"/>
      <c r="DS592" s="74"/>
      <c r="DT592" s="74"/>
      <c r="DU592" s="74"/>
      <c r="DV592" s="74"/>
      <c r="DW592" s="74"/>
      <c r="DX592" s="74"/>
      <c r="DY592" s="74"/>
      <c r="DZ592" s="74"/>
      <c r="EA592" s="74"/>
      <c r="EB592" s="74"/>
      <c r="EC592" s="74"/>
      <c r="ED592" s="74"/>
      <c r="EE592" s="74"/>
      <c r="EF592" s="74"/>
      <c r="EG592" s="74"/>
      <c r="EH592" s="74"/>
      <c r="EI592" s="74"/>
      <c r="EJ592" s="74"/>
      <c r="EK592" s="74"/>
      <c r="EL592" s="74"/>
      <c r="EM592" s="74"/>
      <c r="EN592" s="74"/>
      <c r="EO592" s="74"/>
      <c r="EP592" s="74"/>
      <c r="EQ592" s="74"/>
      <c r="ER592" s="74"/>
      <c r="ES592" s="74"/>
      <c r="ET592" s="74"/>
      <c r="EU592" s="74"/>
      <c r="EV592" s="74"/>
      <c r="EW592" s="74"/>
      <c r="EX592" s="74"/>
      <c r="EY592" s="74"/>
      <c r="EZ592" s="74"/>
      <c r="FA592" s="74"/>
      <c r="FB592" s="74"/>
      <c r="FC592" s="74"/>
      <c r="FD592" s="74"/>
      <c r="FE592" s="74"/>
      <c r="FF592" s="74"/>
      <c r="FG592" s="74"/>
      <c r="FH592" s="74"/>
      <c r="FI592" s="74"/>
      <c r="FJ592" s="74"/>
      <c r="FK592" s="74"/>
      <c r="FL592" s="74"/>
      <c r="FM592" s="74"/>
      <c r="FN592" s="74"/>
      <c r="FO592" s="74"/>
      <c r="FP592" s="74"/>
      <c r="FQ592" s="74"/>
      <c r="FR592" s="74"/>
      <c r="FS592" s="74"/>
      <c r="FT592" s="74"/>
      <c r="FU592" s="74"/>
      <c r="FV592" s="74"/>
      <c r="FW592" s="74"/>
      <c r="FX592" s="74"/>
      <c r="FY592" s="74"/>
      <c r="FZ592" s="74"/>
      <c r="GA592" s="74"/>
      <c r="GB592" s="74"/>
      <c r="GC592" s="74"/>
      <c r="GD592" s="74"/>
      <c r="GE592" s="74"/>
      <c r="GF592" s="74"/>
      <c r="GG592" s="74"/>
      <c r="GH592" s="74"/>
      <c r="GI592" s="74"/>
      <c r="GJ592" s="74"/>
      <c r="GK592" s="74"/>
      <c r="GL592" s="74"/>
      <c r="GM592" s="74"/>
      <c r="GN592" s="74"/>
      <c r="GO592" s="74"/>
      <c r="GP592" s="74"/>
      <c r="GQ592" s="74"/>
      <c r="GR592" s="74"/>
      <c r="GS592" s="74"/>
      <c r="GT592" s="74"/>
      <c r="GU592" s="74"/>
      <c r="GV592" s="74"/>
      <c r="GW592" s="74"/>
      <c r="GX592" s="74"/>
      <c r="GY592" s="74"/>
      <c r="GZ592" s="74"/>
      <c r="HA592" s="74"/>
      <c r="HB592" s="74"/>
      <c r="HC592" s="74"/>
      <c r="HD592" s="74"/>
      <c r="HE592" s="74"/>
      <c r="HF592" s="74"/>
      <c r="HG592" s="74"/>
      <c r="HH592" s="74"/>
      <c r="HI592" s="74"/>
      <c r="HJ592" s="74"/>
      <c r="HK592" s="74"/>
      <c r="HL592" s="74"/>
      <c r="HM592" s="74"/>
      <c r="HN592" s="74"/>
      <c r="HO592" s="74"/>
      <c r="HP592" s="74"/>
      <c r="HQ592" s="74"/>
      <c r="HR592" s="74"/>
      <c r="HS592" s="74"/>
      <c r="HT592" s="74"/>
      <c r="HU592" s="74"/>
      <c r="HV592" s="74"/>
      <c r="HW592" s="74"/>
      <c r="HX592" s="74"/>
      <c r="HY592" s="74"/>
      <c r="HZ592" s="74"/>
      <c r="IA592" s="74"/>
      <c r="IB592" s="74"/>
      <c r="IC592" s="74"/>
      <c r="ID592" s="74"/>
      <c r="IE592" s="74"/>
      <c r="IF592" s="74"/>
      <c r="IG592" s="74"/>
      <c r="IH592" s="74"/>
      <c r="II592" s="74"/>
      <c r="IJ592" s="74"/>
      <c r="IK592" s="74"/>
      <c r="IL592" s="74"/>
      <c r="IM592" s="74"/>
      <c r="IN592" s="74"/>
      <c r="IO592" s="74"/>
      <c r="IP592" s="74"/>
      <c r="IQ592" s="74"/>
      <c r="IR592" s="74"/>
      <c r="IS592" s="74"/>
      <c r="IT592" s="74"/>
      <c r="IU592" s="74"/>
      <c r="IV592" s="74"/>
      <c r="IW592" s="74"/>
      <c r="IX592" s="74"/>
      <c r="IY592" s="74"/>
      <c r="IZ592" s="74"/>
      <c r="JA592" s="74"/>
      <c r="JB592" s="74"/>
      <c r="JC592" s="74"/>
      <c r="JD592" s="74"/>
      <c r="JE592" s="74"/>
      <c r="JF592" s="74"/>
      <c r="JG592" s="74"/>
      <c r="JH592" s="74"/>
      <c r="JI592" s="74"/>
      <c r="JJ592" s="74"/>
      <c r="JK592" s="74"/>
      <c r="JL592" s="74"/>
      <c r="JM592" s="74"/>
      <c r="JN592" s="74"/>
      <c r="JO592" s="74"/>
      <c r="JP592" s="74"/>
      <c r="JQ592" s="74"/>
      <c r="JR592" s="74"/>
      <c r="JS592" s="74"/>
      <c r="JT592" s="74"/>
      <c r="JU592" s="74"/>
      <c r="JV592" s="74"/>
      <c r="JW592" s="74"/>
      <c r="JX592" s="74"/>
      <c r="JY592" s="74"/>
      <c r="JZ592" s="74"/>
      <c r="KA592" s="74"/>
      <c r="KB592" s="74"/>
      <c r="KC592" s="74"/>
      <c r="KD592" s="74"/>
      <c r="KE592" s="74"/>
      <c r="KF592" s="74"/>
      <c r="KG592" s="74"/>
      <c r="KH592" s="74"/>
      <c r="KI592" s="74"/>
      <c r="KJ592" s="74"/>
      <c r="KK592" s="74"/>
      <c r="KL592" s="74"/>
      <c r="KM592" s="74"/>
      <c r="KN592" s="74"/>
      <c r="KO592" s="74"/>
      <c r="KP592" s="74"/>
      <c r="KQ592" s="74"/>
      <c r="KR592" s="74"/>
      <c r="KS592" s="74"/>
      <c r="KT592" s="74"/>
      <c r="KU592" s="74"/>
      <c r="KV592" s="74"/>
      <c r="KW592" s="74"/>
      <c r="KX592" s="74"/>
      <c r="KY592" s="74"/>
      <c r="KZ592" s="74"/>
      <c r="LA592" s="74"/>
      <c r="LB592" s="74"/>
      <c r="LC592" s="74"/>
      <c r="LD592" s="74"/>
      <c r="LE592" s="74"/>
      <c r="LF592" s="74"/>
      <c r="LG592" s="74"/>
      <c r="LH592" s="74"/>
      <c r="LI592" s="74"/>
      <c r="LJ592" s="74"/>
      <c r="LK592" s="74"/>
      <c r="LL592" s="74"/>
      <c r="LM592" s="74"/>
      <c r="LN592" s="74"/>
      <c r="LO592" s="74"/>
      <c r="LP592" s="74"/>
      <c r="LQ592" s="74"/>
      <c r="LR592" s="74"/>
      <c r="LS592" s="74"/>
      <c r="LT592" s="74"/>
      <c r="LU592" s="74"/>
      <c r="LV592" s="74"/>
      <c r="LW592" s="74"/>
      <c r="LX592" s="74"/>
      <c r="LY592" s="74"/>
      <c r="LZ592" s="74"/>
      <c r="MA592" s="74"/>
      <c r="MB592" s="74"/>
      <c r="MC592" s="74"/>
      <c r="MD592" s="74"/>
      <c r="ME592" s="74"/>
      <c r="MF592" s="74"/>
      <c r="MG592" s="74"/>
      <c r="MH592" s="74"/>
      <c r="MI592" s="74"/>
      <c r="MJ592" s="74"/>
      <c r="MK592" s="74"/>
      <c r="ML592" s="74"/>
      <c r="MM592" s="74"/>
      <c r="MN592" s="74"/>
      <c r="MO592" s="74"/>
      <c r="MP592" s="74"/>
      <c r="MQ592" s="74"/>
      <c r="MR592" s="74"/>
      <c r="MS592" s="74"/>
      <c r="MT592" s="74"/>
      <c r="MU592" s="74"/>
      <c r="MV592" s="74"/>
      <c r="MW592" s="74"/>
      <c r="MX592" s="74"/>
      <c r="MY592" s="74"/>
      <c r="MZ592" s="74"/>
      <c r="NA592" s="74"/>
      <c r="NB592" s="74"/>
      <c r="NC592" s="74"/>
      <c r="ND592" s="74"/>
      <c r="NE592" s="74"/>
      <c r="NF592" s="74"/>
      <c r="NG592" s="74"/>
      <c r="NH592" s="74"/>
      <c r="NI592" s="74"/>
      <c r="NJ592" s="74"/>
      <c r="NK592" s="74"/>
      <c r="NL592" s="74"/>
      <c r="NM592" s="74"/>
      <c r="NN592" s="74"/>
      <c r="NO592" s="74"/>
      <c r="NP592" s="74"/>
      <c r="NQ592" s="74"/>
      <c r="NR592" s="74"/>
      <c r="NS592" s="74"/>
      <c r="NT592" s="74"/>
      <c r="NU592" s="74"/>
      <c r="NV592" s="74"/>
      <c r="NW592" s="74"/>
      <c r="NX592" s="74"/>
      <c r="NY592" s="74"/>
      <c r="NZ592" s="74"/>
      <c r="OA592" s="74"/>
      <c r="OB592" s="74"/>
      <c r="OC592" s="74"/>
      <c r="OD592" s="74"/>
      <c r="OE592" s="74"/>
      <c r="OF592" s="74"/>
      <c r="OG592" s="74"/>
      <c r="OH592" s="74"/>
      <c r="OI592" s="74"/>
      <c r="OJ592" s="74"/>
      <c r="OK592" s="74"/>
      <c r="OL592" s="74"/>
      <c r="OM592" s="74"/>
      <c r="ON592" s="74"/>
      <c r="OO592" s="74"/>
      <c r="OP592" s="74"/>
      <c r="OQ592" s="74"/>
      <c r="OR592" s="74"/>
      <c r="OS592" s="74"/>
      <c r="OT592" s="74"/>
      <c r="OU592" s="74"/>
      <c r="OV592" s="74"/>
      <c r="OW592" s="74"/>
      <c r="OX592" s="74"/>
      <c r="OY592" s="74"/>
      <c r="OZ592" s="74"/>
      <c r="PA592" s="74"/>
      <c r="PB592" s="74"/>
      <c r="PC592" s="74"/>
      <c r="PD592" s="74"/>
      <c r="PE592" s="74"/>
      <c r="PF592" s="74"/>
      <c r="PG592" s="74"/>
      <c r="PH592" s="74"/>
      <c r="PI592" s="74"/>
      <c r="PJ592" s="74"/>
      <c r="PK592" s="74"/>
      <c r="PL592" s="74"/>
      <c r="PM592" s="74"/>
      <c r="PN592" s="74"/>
      <c r="PO592" s="74"/>
      <c r="PP592" s="74"/>
      <c r="PQ592" s="74"/>
      <c r="PR592" s="74"/>
      <c r="PS592" s="74"/>
      <c r="PT592" s="74"/>
      <c r="PU592" s="74"/>
      <c r="PV592" s="74"/>
      <c r="PW592" s="74"/>
      <c r="PX592" s="74"/>
      <c r="PY592" s="74"/>
      <c r="PZ592" s="74"/>
      <c r="QA592" s="74"/>
      <c r="QB592" s="74"/>
      <c r="QC592" s="74"/>
      <c r="QD592" s="74"/>
      <c r="QE592" s="74"/>
      <c r="QF592" s="74"/>
      <c r="QG592" s="74"/>
      <c r="QH592" s="74"/>
      <c r="QI592" s="74"/>
      <c r="QJ592" s="74"/>
      <c r="QK592" s="74"/>
      <c r="QL592" s="74"/>
      <c r="QM592" s="74"/>
      <c r="QN592" s="74"/>
      <c r="QO592" s="74"/>
      <c r="QP592" s="74"/>
      <c r="QQ592" s="74"/>
      <c r="QR592" s="74"/>
      <c r="QS592" s="74"/>
      <c r="QT592" s="74"/>
      <c r="QU592" s="74"/>
      <c r="QV592" s="74"/>
      <c r="QW592" s="74"/>
      <c r="QX592" s="74"/>
      <c r="QY592" s="74"/>
      <c r="QZ592" s="74"/>
      <c r="RA592" s="74"/>
      <c r="RB592" s="74"/>
      <c r="RC592" s="74"/>
      <c r="RD592" s="74"/>
      <c r="RE592" s="74"/>
      <c r="RF592" s="74"/>
      <c r="RG592" s="74"/>
      <c r="RH592" s="74"/>
      <c r="RI592" s="74"/>
      <c r="RJ592" s="74"/>
      <c r="RK592" s="74"/>
      <c r="RL592" s="74"/>
      <c r="RM592" s="74"/>
      <c r="RN592" s="74"/>
      <c r="RO592" s="74"/>
      <c r="RP592" s="74"/>
      <c r="RQ592" s="74"/>
      <c r="RR592" s="74"/>
      <c r="RS592" s="74"/>
      <c r="RT592" s="74"/>
      <c r="RU592" s="74"/>
      <c r="RV592" s="74"/>
      <c r="RW592" s="74"/>
      <c r="RX592" s="74"/>
      <c r="RY592" s="74"/>
      <c r="RZ592" s="74"/>
      <c r="SA592" s="74"/>
      <c r="SB592" s="74"/>
      <c r="SC592" s="74"/>
      <c r="SD592" s="74"/>
      <c r="SE592" s="74"/>
      <c r="SF592" s="74"/>
      <c r="SG592" s="74"/>
      <c r="SH592" s="74"/>
      <c r="SI592" s="74"/>
      <c r="SJ592" s="74"/>
      <c r="SK592" s="74"/>
      <c r="SL592" s="74"/>
      <c r="SM592" s="74"/>
      <c r="SN592" s="74"/>
      <c r="SO592" s="74"/>
      <c r="SP592" s="74"/>
      <c r="SQ592" s="74"/>
      <c r="SR592" s="74"/>
      <c r="SS592" s="74"/>
      <c r="ST592" s="74"/>
      <c r="SU592" s="74"/>
      <c r="SV592" s="74"/>
      <c r="SW592" s="74"/>
      <c r="SX592" s="74"/>
      <c r="SY592" s="74"/>
      <c r="SZ592" s="74"/>
      <c r="TA592" s="74"/>
      <c r="TB592" s="74"/>
      <c r="TC592" s="74"/>
      <c r="TD592" s="74"/>
      <c r="TE592" s="74"/>
      <c r="TF592" s="74"/>
      <c r="TG592" s="74"/>
      <c r="TH592" s="74"/>
      <c r="TI592" s="74"/>
      <c r="TJ592" s="74"/>
      <c r="TK592" s="74"/>
      <c r="TL592" s="74"/>
      <c r="TM592" s="74"/>
      <c r="TN592" s="74"/>
      <c r="TO592" s="74"/>
      <c r="TP592" s="74"/>
      <c r="TQ592" s="74"/>
      <c r="TR592" s="74"/>
      <c r="TS592" s="74"/>
      <c r="TT592" s="74"/>
      <c r="TU592" s="74"/>
      <c r="TV592" s="74"/>
      <c r="TW592" s="74"/>
      <c r="TX592" s="74"/>
      <c r="TY592" s="74"/>
      <c r="TZ592" s="74"/>
      <c r="UA592" s="74"/>
      <c r="UB592" s="74"/>
      <c r="UC592" s="74"/>
      <c r="UD592" s="74"/>
      <c r="UE592" s="74"/>
      <c r="UF592" s="74"/>
      <c r="UG592" s="74"/>
      <c r="UH592" s="74"/>
      <c r="UI592" s="74"/>
      <c r="UJ592" s="74"/>
      <c r="UK592" s="74"/>
      <c r="UL592" s="74"/>
      <c r="UM592" s="74"/>
      <c r="UN592" s="74"/>
      <c r="UO592" s="74"/>
      <c r="UP592" s="74"/>
      <c r="UQ592" s="74"/>
      <c r="UR592" s="74"/>
      <c r="US592" s="74"/>
      <c r="UT592" s="74"/>
      <c r="UU592" s="74"/>
      <c r="UV592" s="74"/>
      <c r="UW592" s="74"/>
      <c r="UX592" s="74"/>
      <c r="UY592" s="74"/>
      <c r="UZ592" s="74"/>
      <c r="VA592" s="74"/>
      <c r="VB592" s="74"/>
      <c r="VC592" s="74"/>
      <c r="VD592" s="74"/>
      <c r="VE592" s="74"/>
      <c r="VF592" s="74"/>
      <c r="VG592" s="74"/>
      <c r="VH592" s="74"/>
      <c r="VI592" s="74"/>
      <c r="VJ592" s="74"/>
      <c r="VK592" s="74"/>
      <c r="VL592" s="74"/>
      <c r="VM592" s="74"/>
      <c r="VN592" s="74"/>
      <c r="VO592" s="74"/>
      <c r="VP592" s="74"/>
      <c r="VQ592" s="74"/>
      <c r="VR592" s="74"/>
      <c r="VS592" s="74"/>
      <c r="VT592" s="74"/>
      <c r="VU592" s="74"/>
      <c r="VV592" s="74"/>
      <c r="VW592" s="74"/>
      <c r="VX592" s="74"/>
      <c r="VY592" s="74"/>
      <c r="VZ592" s="74"/>
      <c r="WA592" s="74"/>
      <c r="WB592" s="74"/>
      <c r="WC592" s="74"/>
      <c r="WD592" s="74"/>
      <c r="WE592" s="74"/>
      <c r="WF592" s="74"/>
      <c r="WG592" s="74"/>
      <c r="WH592" s="74"/>
      <c r="WI592" s="74"/>
      <c r="WJ592" s="74"/>
      <c r="WK592" s="74"/>
      <c r="WL592" s="74"/>
      <c r="WM592" s="74"/>
      <c r="WN592" s="74"/>
      <c r="WO592" s="74"/>
      <c r="WP592" s="74"/>
      <c r="WQ592" s="74"/>
      <c r="WR592" s="74"/>
      <c r="WS592" s="74"/>
      <c r="WT592" s="74"/>
      <c r="WU592" s="74"/>
      <c r="WV592" s="74"/>
      <c r="WW592" s="74"/>
      <c r="WX592" s="74"/>
      <c r="WY592" s="74"/>
      <c r="WZ592" s="74"/>
      <c r="XA592" s="74"/>
      <c r="XB592" s="74"/>
      <c r="XC592" s="74"/>
      <c r="XD592" s="74"/>
      <c r="XE592" s="74"/>
      <c r="XF592" s="74"/>
      <c r="XG592" s="74"/>
      <c r="XH592" s="74"/>
      <c r="XI592" s="74"/>
      <c r="XJ592" s="74"/>
      <c r="XK592" s="74"/>
      <c r="XL592" s="74"/>
      <c r="XM592" s="74"/>
      <c r="XN592" s="74"/>
      <c r="XO592" s="74"/>
      <c r="XP592" s="74"/>
      <c r="XQ592" s="74"/>
      <c r="XR592" s="74"/>
      <c r="XS592" s="74"/>
      <c r="XT592" s="74"/>
      <c r="XU592" s="74"/>
      <c r="XV592" s="74"/>
      <c r="XW592" s="74"/>
      <c r="XX592" s="74"/>
      <c r="XY592" s="74"/>
      <c r="XZ592" s="74"/>
      <c r="YA592" s="74"/>
      <c r="YB592" s="74"/>
      <c r="YC592" s="74"/>
      <c r="YD592" s="74"/>
      <c r="YE592" s="74"/>
      <c r="YF592" s="74"/>
      <c r="YG592" s="74"/>
      <c r="YH592" s="74"/>
      <c r="YI592" s="74"/>
      <c r="YJ592" s="74"/>
      <c r="YK592" s="74"/>
      <c r="YL592" s="74"/>
      <c r="YM592" s="74"/>
      <c r="YN592" s="74"/>
      <c r="YO592" s="74"/>
      <c r="YP592" s="74"/>
      <c r="YQ592" s="74"/>
      <c r="YR592" s="74"/>
      <c r="YS592" s="74"/>
      <c r="YT592" s="74"/>
      <c r="YU592" s="74"/>
      <c r="YV592" s="74"/>
      <c r="YW592" s="74"/>
      <c r="YX592" s="74"/>
      <c r="YY592" s="74"/>
      <c r="YZ592" s="74"/>
      <c r="ZA592" s="74"/>
      <c r="ZB592" s="74"/>
      <c r="ZC592" s="74"/>
      <c r="ZD592" s="74"/>
      <c r="ZE592" s="74"/>
      <c r="ZF592" s="74"/>
      <c r="ZG592" s="74"/>
      <c r="ZH592" s="74"/>
      <c r="ZI592" s="74"/>
      <c r="ZJ592" s="74"/>
      <c r="ZK592" s="74"/>
      <c r="ZL592" s="74"/>
      <c r="ZM592" s="74"/>
      <c r="ZN592" s="74"/>
      <c r="ZO592" s="74"/>
      <c r="ZP592" s="74"/>
      <c r="ZQ592" s="74"/>
      <c r="ZR592" s="74"/>
      <c r="ZS592" s="74"/>
      <c r="ZT592" s="74"/>
      <c r="ZU592" s="74"/>
      <c r="ZV592" s="74"/>
      <c r="ZW592" s="74"/>
      <c r="ZX592" s="74"/>
      <c r="ZY592" s="74"/>
      <c r="ZZ592" s="74"/>
      <c r="AAA592" s="74"/>
      <c r="AAB592" s="74"/>
      <c r="AAC592" s="74"/>
      <c r="AAD592" s="74"/>
      <c r="AAE592" s="74"/>
      <c r="AAF592" s="74"/>
      <c r="AAG592" s="74"/>
      <c r="AAH592" s="74"/>
      <c r="AAI592" s="74"/>
      <c r="AAJ592" s="74"/>
      <c r="AAK592" s="74"/>
      <c r="AAL592" s="74"/>
      <c r="AAM592" s="74"/>
      <c r="AAN592" s="74"/>
      <c r="AAO592" s="74"/>
      <c r="AAP592" s="74"/>
      <c r="AAQ592" s="74"/>
      <c r="AAR592" s="74"/>
      <c r="AAS592" s="74"/>
      <c r="AAT592" s="74"/>
      <c r="AAU592" s="74"/>
      <c r="AAV592" s="74"/>
      <c r="AAW592" s="74"/>
      <c r="AAX592" s="74"/>
      <c r="AAY592" s="74"/>
      <c r="AAZ592" s="74"/>
      <c r="ABA592" s="74"/>
      <c r="ABB592" s="74"/>
      <c r="ABC592" s="74"/>
      <c r="ABD592" s="74"/>
      <c r="ABE592" s="74"/>
      <c r="ABF592" s="74"/>
      <c r="ABG592" s="74"/>
      <c r="ABH592" s="74"/>
      <c r="ABI592" s="74"/>
      <c r="ABJ592" s="74"/>
      <c r="ABK592" s="74"/>
      <c r="ABL592" s="74"/>
      <c r="ABM592" s="74"/>
      <c r="ABN592" s="74"/>
      <c r="ABO592" s="74"/>
      <c r="ABP592" s="74"/>
      <c r="ABQ592" s="74"/>
      <c r="ABR592" s="74"/>
      <c r="ABS592" s="74"/>
      <c r="ABT592" s="74"/>
      <c r="ABU592" s="74"/>
      <c r="ABV592" s="74"/>
      <c r="ABW592" s="74"/>
      <c r="ABX592" s="74"/>
      <c r="ABY592" s="74"/>
      <c r="ABZ592" s="74"/>
      <c r="ACA592" s="74"/>
      <c r="ACB592" s="74"/>
      <c r="ACC592" s="74"/>
      <c r="ACD592" s="74"/>
      <c r="ACE592" s="74"/>
      <c r="ACF592" s="74"/>
      <c r="ACG592" s="74"/>
      <c r="ACH592" s="74"/>
      <c r="ACI592" s="74"/>
      <c r="ACJ592" s="74"/>
      <c r="ACK592" s="74"/>
      <c r="ACL592" s="74"/>
      <c r="ACM592" s="74"/>
      <c r="ACN592" s="74"/>
      <c r="ACO592" s="74"/>
      <c r="ACP592" s="74"/>
      <c r="ACQ592" s="74"/>
      <c r="ACR592" s="74"/>
      <c r="ACS592" s="74"/>
      <c r="ACT592" s="74"/>
      <c r="ACU592" s="74"/>
      <c r="ACV592" s="74"/>
      <c r="ACW592" s="74"/>
      <c r="ACX592" s="74"/>
      <c r="ACY592" s="74"/>
      <c r="ACZ592" s="74"/>
      <c r="ADA592" s="74"/>
      <c r="ADB592" s="74"/>
      <c r="ADC592" s="74"/>
      <c r="ADD592" s="74"/>
      <c r="ADE592" s="74"/>
      <c r="ADF592" s="74"/>
      <c r="ADG592" s="74"/>
      <c r="ADH592" s="74"/>
      <c r="ADI592" s="74"/>
      <c r="ADJ592" s="74"/>
      <c r="ADK592" s="74"/>
      <c r="ADL592" s="74"/>
      <c r="ADM592" s="74"/>
      <c r="ADN592" s="74"/>
      <c r="ADO592" s="74"/>
      <c r="ADP592" s="74"/>
      <c r="ADQ592" s="74"/>
      <c r="ADR592" s="74"/>
      <c r="ADS592" s="74"/>
      <c r="ADT592" s="74"/>
      <c r="ADU592" s="74"/>
      <c r="ADV592" s="74"/>
      <c r="ADW592" s="74"/>
      <c r="ADX592" s="74"/>
      <c r="ADY592" s="74"/>
      <c r="ADZ592" s="74"/>
      <c r="AEA592" s="74"/>
      <c r="AEB592" s="74"/>
      <c r="AEC592" s="74"/>
      <c r="AED592" s="74"/>
      <c r="AEE592" s="74"/>
      <c r="AEF592" s="74"/>
      <c r="AEG592" s="74"/>
      <c r="AEH592" s="74"/>
      <c r="AEI592" s="74"/>
      <c r="AEJ592" s="74"/>
      <c r="AEK592" s="74"/>
      <c r="AEL592" s="74"/>
      <c r="AEM592" s="74"/>
      <c r="AEN592" s="74"/>
      <c r="AEO592" s="74"/>
      <c r="AEP592" s="74"/>
      <c r="AEQ592" s="74"/>
      <c r="AER592" s="74"/>
      <c r="AES592" s="74"/>
      <c r="AET592" s="74"/>
      <c r="AEU592" s="74"/>
      <c r="AEV592" s="74"/>
      <c r="AEW592" s="74"/>
      <c r="AEX592" s="74"/>
      <c r="AEY592" s="74"/>
      <c r="AEZ592" s="74"/>
      <c r="AFA592" s="74"/>
      <c r="AFB592" s="74"/>
      <c r="AFC592" s="74"/>
      <c r="AFD592" s="74"/>
      <c r="AFE592" s="74"/>
      <c r="AFF592" s="74"/>
      <c r="AFG592" s="74"/>
      <c r="AFH592" s="74"/>
      <c r="AFI592" s="74"/>
      <c r="AFJ592" s="74"/>
      <c r="AFK592" s="74"/>
      <c r="AFL592" s="74"/>
      <c r="AFM592" s="74"/>
      <c r="AFN592" s="74"/>
      <c r="AFO592" s="74"/>
      <c r="AFP592" s="74"/>
      <c r="AFQ592" s="74"/>
      <c r="AFR592" s="74"/>
      <c r="AFS592" s="74"/>
      <c r="AFT592" s="74"/>
      <c r="AFU592" s="74"/>
      <c r="AFV592" s="74"/>
      <c r="AFW592" s="74"/>
      <c r="AFX592" s="74"/>
      <c r="AFY592" s="74"/>
      <c r="AFZ592" s="74"/>
      <c r="AGA592" s="74"/>
      <c r="AGB592" s="74"/>
      <c r="AGC592" s="74"/>
      <c r="AGD592" s="74"/>
      <c r="AGE592" s="74"/>
      <c r="AGF592" s="74"/>
      <c r="AGG592" s="74"/>
      <c r="AGH592" s="74"/>
      <c r="AGI592" s="74"/>
      <c r="AGJ592" s="74"/>
      <c r="AGK592" s="74"/>
      <c r="AGL592" s="74"/>
      <c r="AGM592" s="74"/>
      <c r="AGN592" s="74"/>
      <c r="AGO592" s="74"/>
      <c r="AGP592" s="74"/>
      <c r="AGQ592" s="74"/>
      <c r="AGR592" s="74"/>
      <c r="AGS592" s="74"/>
      <c r="AGT592" s="74"/>
      <c r="AGU592" s="74"/>
      <c r="AGV592" s="74"/>
      <c r="AGW592" s="74"/>
      <c r="AGX592" s="74"/>
      <c r="AGY592" s="74"/>
      <c r="AGZ592" s="74"/>
      <c r="AHA592" s="74"/>
      <c r="AHB592" s="74"/>
      <c r="AHC592" s="74"/>
      <c r="AHD592" s="74"/>
      <c r="AHE592" s="74"/>
      <c r="AHF592" s="74"/>
      <c r="AHG592" s="74"/>
      <c r="AHH592" s="74"/>
      <c r="AHI592" s="74"/>
      <c r="AHJ592" s="74"/>
      <c r="AHK592" s="74"/>
      <c r="AHL592" s="74"/>
      <c r="AHM592" s="74"/>
      <c r="AHN592" s="74"/>
      <c r="AHO592" s="74"/>
      <c r="AHP592" s="74"/>
      <c r="AHQ592" s="74"/>
      <c r="AHR592" s="74"/>
      <c r="AHS592" s="74"/>
      <c r="AHT592" s="74"/>
      <c r="AHU592" s="74"/>
      <c r="AHV592" s="74"/>
      <c r="AHW592" s="74"/>
      <c r="AHX592" s="74"/>
      <c r="AHY592" s="74"/>
      <c r="AHZ592" s="74"/>
      <c r="AIA592" s="74"/>
      <c r="AIB592" s="74"/>
      <c r="AIC592" s="74"/>
      <c r="AID592" s="74"/>
      <c r="AIE592" s="74"/>
      <c r="AIF592" s="74"/>
      <c r="AIG592" s="74"/>
      <c r="AIH592" s="74"/>
      <c r="AII592" s="74"/>
      <c r="AIJ592" s="74"/>
      <c r="AIK592" s="74"/>
      <c r="AIL592" s="74"/>
      <c r="AIM592" s="74"/>
      <c r="AIN592" s="74"/>
      <c r="AIO592" s="74"/>
      <c r="AIP592" s="74"/>
      <c r="AIQ592" s="74"/>
      <c r="AIR592" s="74"/>
      <c r="AIS592" s="74"/>
      <c r="AIT592" s="74"/>
      <c r="AIU592" s="74"/>
      <c r="AIV592" s="74"/>
      <c r="AIW592" s="74"/>
      <c r="AIX592" s="74"/>
      <c r="AIY592" s="74"/>
      <c r="AIZ592" s="74"/>
      <c r="AJA592" s="74"/>
      <c r="AJB592" s="74"/>
      <c r="AJC592" s="74"/>
      <c r="AJD592" s="74"/>
      <c r="AJE592" s="74"/>
      <c r="AJF592" s="74"/>
      <c r="AJG592" s="74"/>
      <c r="AJH592" s="74"/>
      <c r="AJI592" s="74"/>
      <c r="AJJ592" s="74"/>
      <c r="AJK592" s="74"/>
      <c r="AJL592" s="74"/>
      <c r="AJM592" s="74"/>
      <c r="AJN592" s="74"/>
      <c r="AJO592" s="74"/>
      <c r="AJP592" s="74"/>
      <c r="AJQ592" s="74"/>
      <c r="AJR592" s="74"/>
      <c r="AJS592" s="74"/>
      <c r="AJT592" s="74"/>
      <c r="AJU592" s="74"/>
      <c r="AJV592" s="74"/>
      <c r="AJW592" s="74"/>
      <c r="AJX592" s="74"/>
      <c r="AJY592" s="74"/>
      <c r="AJZ592" s="74"/>
      <c r="AKA592" s="74"/>
      <c r="AKB592" s="74"/>
      <c r="AKC592" s="74"/>
      <c r="AKD592" s="74"/>
      <c r="AKE592" s="74"/>
      <c r="AKF592" s="74"/>
      <c r="AKG592" s="74"/>
      <c r="AKH592" s="74"/>
      <c r="AKI592" s="74"/>
      <c r="AKJ592" s="74"/>
      <c r="AKK592" s="74"/>
      <c r="AKL592" s="74"/>
      <c r="AKM592" s="74"/>
      <c r="AKN592" s="74"/>
      <c r="AKO592" s="74"/>
      <c r="AKP592" s="74"/>
      <c r="AKQ592" s="74"/>
      <c r="AKR592" s="74"/>
      <c r="AKS592" s="74"/>
      <c r="AKT592" s="74"/>
      <c r="AKU592" s="74"/>
      <c r="AKV592" s="74"/>
      <c r="AKW592" s="74"/>
      <c r="AKX592" s="74"/>
      <c r="AKY592" s="74"/>
      <c r="AKZ592" s="74"/>
      <c r="ALA592" s="74"/>
      <c r="ALB592" s="74"/>
      <c r="ALC592" s="74"/>
      <c r="ALD592" s="74"/>
      <c r="ALE592" s="74"/>
      <c r="ALF592" s="74"/>
      <c r="ALG592" s="74"/>
      <c r="ALH592" s="74"/>
      <c r="ALI592" s="74"/>
      <c r="ALJ592" s="74"/>
      <c r="ALK592" s="74"/>
      <c r="ALL592" s="74"/>
      <c r="ALM592" s="74"/>
      <c r="ALN592" s="74"/>
      <c r="ALO592" s="74"/>
      <c r="ALP592" s="74"/>
      <c r="ALQ592" s="74"/>
      <c r="ALR592" s="74"/>
      <c r="ALS592" s="74"/>
      <c r="ALT592" s="74"/>
      <c r="ALU592" s="74"/>
      <c r="ALV592" s="74"/>
      <c r="ALW592" s="74"/>
      <c r="ALX592" s="74"/>
      <c r="ALY592" s="74"/>
      <c r="ALZ592" s="74"/>
      <c r="AMA592" s="74"/>
      <c r="AMB592" s="74"/>
      <c r="AMC592" s="74"/>
      <c r="AMD592" s="74"/>
      <c r="AME592" s="74"/>
      <c r="AMF592" s="74"/>
      <c r="AMG592" s="74"/>
      <c r="AMH592" s="74"/>
      <c r="AMI592" s="74"/>
      <c r="AMJ592" s="74"/>
      <c r="AMK592" s="74"/>
    </row>
    <row r="593" spans="1:1025" customFormat="1" x14ac:dyDescent="0.25">
      <c r="A593" s="40" t="s">
        <v>525</v>
      </c>
      <c r="B593" s="40" t="s">
        <v>25</v>
      </c>
      <c r="C593" s="40" t="s">
        <v>264</v>
      </c>
      <c r="D593" s="40" t="s">
        <v>147</v>
      </c>
      <c r="E593" s="40" t="s">
        <v>147</v>
      </c>
      <c r="F593" s="40" t="s">
        <v>526</v>
      </c>
      <c r="G593" s="40" t="s">
        <v>503</v>
      </c>
      <c r="H593" s="40" t="s">
        <v>567</v>
      </c>
      <c r="I593" s="40" t="s">
        <v>147</v>
      </c>
      <c r="J593" s="40">
        <v>339611188</v>
      </c>
      <c r="K593" s="40" t="s">
        <v>527</v>
      </c>
      <c r="L593" s="40" t="s">
        <v>27</v>
      </c>
      <c r="M593" s="40">
        <v>781579303</v>
      </c>
      <c r="N593" s="46" t="s">
        <v>569</v>
      </c>
      <c r="O593" s="40"/>
      <c r="P593" s="43" t="s">
        <v>529</v>
      </c>
      <c r="Q593" s="43" t="s">
        <v>570</v>
      </c>
      <c r="R593" s="40"/>
      <c r="S593" s="40"/>
      <c r="T593" s="44"/>
      <c r="U593" s="40"/>
      <c r="V593" s="75"/>
      <c r="W593" s="40"/>
      <c r="X593" s="75">
        <v>200000</v>
      </c>
      <c r="Y593" s="40" t="s">
        <v>571</v>
      </c>
      <c r="Z593" s="6"/>
      <c r="AA593" s="6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  <c r="DR593" s="74"/>
      <c r="DS593" s="74"/>
      <c r="DT593" s="74"/>
      <c r="DU593" s="74"/>
      <c r="DV593" s="74"/>
      <c r="DW593" s="74"/>
      <c r="DX593" s="74"/>
      <c r="DY593" s="74"/>
      <c r="DZ593" s="74"/>
      <c r="EA593" s="74"/>
      <c r="EB593" s="74"/>
      <c r="EC593" s="74"/>
      <c r="ED593" s="74"/>
      <c r="EE593" s="74"/>
      <c r="EF593" s="74"/>
      <c r="EG593" s="74"/>
      <c r="EH593" s="74"/>
      <c r="EI593" s="74"/>
      <c r="EJ593" s="74"/>
      <c r="EK593" s="74"/>
      <c r="EL593" s="74"/>
      <c r="EM593" s="74"/>
      <c r="EN593" s="74"/>
      <c r="EO593" s="74"/>
      <c r="EP593" s="74"/>
      <c r="EQ593" s="74"/>
      <c r="ER593" s="74"/>
      <c r="ES593" s="74"/>
      <c r="ET593" s="74"/>
      <c r="EU593" s="74"/>
      <c r="EV593" s="74"/>
      <c r="EW593" s="74"/>
      <c r="EX593" s="74"/>
      <c r="EY593" s="74"/>
      <c r="EZ593" s="74"/>
      <c r="FA593" s="74"/>
      <c r="FB593" s="74"/>
      <c r="FC593" s="74"/>
      <c r="FD593" s="74"/>
      <c r="FE593" s="74"/>
      <c r="FF593" s="74"/>
      <c r="FG593" s="74"/>
      <c r="FH593" s="74"/>
      <c r="FI593" s="74"/>
      <c r="FJ593" s="74"/>
      <c r="FK593" s="74"/>
      <c r="FL593" s="74"/>
      <c r="FM593" s="74"/>
      <c r="FN593" s="74"/>
      <c r="FO593" s="74"/>
      <c r="FP593" s="74"/>
      <c r="FQ593" s="74"/>
      <c r="FR593" s="74"/>
      <c r="FS593" s="74"/>
      <c r="FT593" s="74"/>
      <c r="FU593" s="74"/>
      <c r="FV593" s="74"/>
      <c r="FW593" s="74"/>
      <c r="FX593" s="74"/>
      <c r="FY593" s="74"/>
      <c r="FZ593" s="74"/>
      <c r="GA593" s="74"/>
      <c r="GB593" s="74"/>
      <c r="GC593" s="74"/>
      <c r="GD593" s="74"/>
      <c r="GE593" s="74"/>
      <c r="GF593" s="74"/>
      <c r="GG593" s="74"/>
      <c r="GH593" s="74"/>
      <c r="GI593" s="74"/>
      <c r="GJ593" s="74"/>
      <c r="GK593" s="74"/>
      <c r="GL593" s="74"/>
      <c r="GM593" s="74"/>
      <c r="GN593" s="74"/>
      <c r="GO593" s="74"/>
      <c r="GP593" s="74"/>
      <c r="GQ593" s="74"/>
      <c r="GR593" s="74"/>
      <c r="GS593" s="74"/>
      <c r="GT593" s="74"/>
      <c r="GU593" s="74"/>
      <c r="GV593" s="74"/>
      <c r="GW593" s="74"/>
      <c r="GX593" s="74"/>
      <c r="GY593" s="74"/>
      <c r="GZ593" s="74"/>
      <c r="HA593" s="74"/>
      <c r="HB593" s="74"/>
      <c r="HC593" s="74"/>
      <c r="HD593" s="74"/>
      <c r="HE593" s="74"/>
      <c r="HF593" s="74"/>
      <c r="HG593" s="74"/>
      <c r="HH593" s="74"/>
      <c r="HI593" s="74"/>
      <c r="HJ593" s="74"/>
      <c r="HK593" s="74"/>
      <c r="HL593" s="74"/>
      <c r="HM593" s="74"/>
      <c r="HN593" s="74"/>
      <c r="HO593" s="74"/>
      <c r="HP593" s="74"/>
      <c r="HQ593" s="74"/>
      <c r="HR593" s="74"/>
      <c r="HS593" s="74"/>
      <c r="HT593" s="74"/>
      <c r="HU593" s="74"/>
      <c r="HV593" s="74"/>
      <c r="HW593" s="74"/>
      <c r="HX593" s="74"/>
      <c r="HY593" s="74"/>
      <c r="HZ593" s="74"/>
      <c r="IA593" s="74"/>
      <c r="IB593" s="74"/>
      <c r="IC593" s="74"/>
      <c r="ID593" s="74"/>
      <c r="IE593" s="74"/>
      <c r="IF593" s="74"/>
      <c r="IG593" s="74"/>
      <c r="IH593" s="74"/>
      <c r="II593" s="74"/>
      <c r="IJ593" s="74"/>
      <c r="IK593" s="74"/>
      <c r="IL593" s="74"/>
      <c r="IM593" s="74"/>
      <c r="IN593" s="74"/>
      <c r="IO593" s="74"/>
      <c r="IP593" s="74"/>
      <c r="IQ593" s="74"/>
      <c r="IR593" s="74"/>
      <c r="IS593" s="74"/>
      <c r="IT593" s="74"/>
      <c r="IU593" s="74"/>
      <c r="IV593" s="74"/>
      <c r="IW593" s="74"/>
      <c r="IX593" s="74"/>
      <c r="IY593" s="74"/>
      <c r="IZ593" s="74"/>
      <c r="JA593" s="74"/>
      <c r="JB593" s="74"/>
      <c r="JC593" s="74"/>
      <c r="JD593" s="74"/>
      <c r="JE593" s="74"/>
      <c r="JF593" s="74"/>
      <c r="JG593" s="74"/>
      <c r="JH593" s="74"/>
      <c r="JI593" s="74"/>
      <c r="JJ593" s="74"/>
      <c r="JK593" s="74"/>
      <c r="JL593" s="74"/>
      <c r="JM593" s="74"/>
      <c r="JN593" s="74"/>
      <c r="JO593" s="74"/>
      <c r="JP593" s="74"/>
      <c r="JQ593" s="74"/>
      <c r="JR593" s="74"/>
      <c r="JS593" s="74"/>
      <c r="JT593" s="74"/>
      <c r="JU593" s="74"/>
      <c r="JV593" s="74"/>
      <c r="JW593" s="74"/>
      <c r="JX593" s="74"/>
      <c r="JY593" s="74"/>
      <c r="JZ593" s="74"/>
      <c r="KA593" s="74"/>
      <c r="KB593" s="74"/>
      <c r="KC593" s="74"/>
      <c r="KD593" s="74"/>
      <c r="KE593" s="74"/>
      <c r="KF593" s="74"/>
      <c r="KG593" s="74"/>
      <c r="KH593" s="74"/>
      <c r="KI593" s="74"/>
      <c r="KJ593" s="74"/>
      <c r="KK593" s="74"/>
      <c r="KL593" s="74"/>
      <c r="KM593" s="74"/>
      <c r="KN593" s="74"/>
      <c r="KO593" s="74"/>
      <c r="KP593" s="74"/>
      <c r="KQ593" s="74"/>
      <c r="KR593" s="74"/>
      <c r="KS593" s="74"/>
      <c r="KT593" s="74"/>
      <c r="KU593" s="74"/>
      <c r="KV593" s="74"/>
      <c r="KW593" s="74"/>
      <c r="KX593" s="74"/>
      <c r="KY593" s="74"/>
      <c r="KZ593" s="74"/>
      <c r="LA593" s="74"/>
      <c r="LB593" s="74"/>
      <c r="LC593" s="74"/>
      <c r="LD593" s="74"/>
      <c r="LE593" s="74"/>
      <c r="LF593" s="74"/>
      <c r="LG593" s="74"/>
      <c r="LH593" s="74"/>
      <c r="LI593" s="74"/>
      <c r="LJ593" s="74"/>
      <c r="LK593" s="74"/>
      <c r="LL593" s="74"/>
      <c r="LM593" s="74"/>
      <c r="LN593" s="74"/>
      <c r="LO593" s="74"/>
      <c r="LP593" s="74"/>
      <c r="LQ593" s="74"/>
      <c r="LR593" s="74"/>
      <c r="LS593" s="74"/>
      <c r="LT593" s="74"/>
      <c r="LU593" s="74"/>
      <c r="LV593" s="74"/>
      <c r="LW593" s="74"/>
      <c r="LX593" s="74"/>
      <c r="LY593" s="74"/>
      <c r="LZ593" s="74"/>
      <c r="MA593" s="74"/>
      <c r="MB593" s="74"/>
      <c r="MC593" s="74"/>
      <c r="MD593" s="74"/>
      <c r="ME593" s="74"/>
      <c r="MF593" s="74"/>
      <c r="MG593" s="74"/>
      <c r="MH593" s="74"/>
      <c r="MI593" s="74"/>
      <c r="MJ593" s="74"/>
      <c r="MK593" s="74"/>
      <c r="ML593" s="74"/>
      <c r="MM593" s="74"/>
      <c r="MN593" s="74"/>
      <c r="MO593" s="74"/>
      <c r="MP593" s="74"/>
      <c r="MQ593" s="74"/>
      <c r="MR593" s="74"/>
      <c r="MS593" s="74"/>
      <c r="MT593" s="74"/>
      <c r="MU593" s="74"/>
      <c r="MV593" s="74"/>
      <c r="MW593" s="74"/>
      <c r="MX593" s="74"/>
      <c r="MY593" s="74"/>
      <c r="MZ593" s="74"/>
      <c r="NA593" s="74"/>
      <c r="NB593" s="74"/>
      <c r="NC593" s="74"/>
      <c r="ND593" s="74"/>
      <c r="NE593" s="74"/>
      <c r="NF593" s="74"/>
      <c r="NG593" s="74"/>
      <c r="NH593" s="74"/>
      <c r="NI593" s="74"/>
      <c r="NJ593" s="74"/>
      <c r="NK593" s="74"/>
      <c r="NL593" s="74"/>
      <c r="NM593" s="74"/>
      <c r="NN593" s="74"/>
      <c r="NO593" s="74"/>
      <c r="NP593" s="74"/>
      <c r="NQ593" s="74"/>
      <c r="NR593" s="74"/>
      <c r="NS593" s="74"/>
      <c r="NT593" s="74"/>
      <c r="NU593" s="74"/>
      <c r="NV593" s="74"/>
      <c r="NW593" s="74"/>
      <c r="NX593" s="74"/>
      <c r="NY593" s="74"/>
      <c r="NZ593" s="74"/>
      <c r="OA593" s="74"/>
      <c r="OB593" s="74"/>
      <c r="OC593" s="74"/>
      <c r="OD593" s="74"/>
      <c r="OE593" s="74"/>
      <c r="OF593" s="74"/>
      <c r="OG593" s="74"/>
      <c r="OH593" s="74"/>
      <c r="OI593" s="74"/>
      <c r="OJ593" s="74"/>
      <c r="OK593" s="74"/>
      <c r="OL593" s="74"/>
      <c r="OM593" s="74"/>
      <c r="ON593" s="74"/>
      <c r="OO593" s="74"/>
      <c r="OP593" s="74"/>
      <c r="OQ593" s="74"/>
      <c r="OR593" s="74"/>
      <c r="OS593" s="74"/>
      <c r="OT593" s="74"/>
      <c r="OU593" s="74"/>
      <c r="OV593" s="74"/>
      <c r="OW593" s="74"/>
      <c r="OX593" s="74"/>
      <c r="OY593" s="74"/>
      <c r="OZ593" s="74"/>
      <c r="PA593" s="74"/>
      <c r="PB593" s="74"/>
      <c r="PC593" s="74"/>
      <c r="PD593" s="74"/>
      <c r="PE593" s="74"/>
      <c r="PF593" s="74"/>
      <c r="PG593" s="74"/>
      <c r="PH593" s="74"/>
      <c r="PI593" s="74"/>
      <c r="PJ593" s="74"/>
      <c r="PK593" s="74"/>
      <c r="PL593" s="74"/>
      <c r="PM593" s="74"/>
      <c r="PN593" s="74"/>
      <c r="PO593" s="74"/>
      <c r="PP593" s="74"/>
      <c r="PQ593" s="74"/>
      <c r="PR593" s="74"/>
      <c r="PS593" s="74"/>
      <c r="PT593" s="74"/>
      <c r="PU593" s="74"/>
      <c r="PV593" s="74"/>
      <c r="PW593" s="74"/>
      <c r="PX593" s="74"/>
      <c r="PY593" s="74"/>
      <c r="PZ593" s="74"/>
      <c r="QA593" s="74"/>
      <c r="QB593" s="74"/>
      <c r="QC593" s="74"/>
      <c r="QD593" s="74"/>
      <c r="QE593" s="74"/>
      <c r="QF593" s="74"/>
      <c r="QG593" s="74"/>
      <c r="QH593" s="74"/>
      <c r="QI593" s="74"/>
      <c r="QJ593" s="74"/>
      <c r="QK593" s="74"/>
      <c r="QL593" s="74"/>
      <c r="QM593" s="74"/>
      <c r="QN593" s="74"/>
      <c r="QO593" s="74"/>
      <c r="QP593" s="74"/>
      <c r="QQ593" s="74"/>
      <c r="QR593" s="74"/>
      <c r="QS593" s="74"/>
      <c r="QT593" s="74"/>
      <c r="QU593" s="74"/>
      <c r="QV593" s="74"/>
      <c r="QW593" s="74"/>
      <c r="QX593" s="74"/>
      <c r="QY593" s="74"/>
      <c r="QZ593" s="74"/>
      <c r="RA593" s="74"/>
      <c r="RB593" s="74"/>
      <c r="RC593" s="74"/>
      <c r="RD593" s="74"/>
      <c r="RE593" s="74"/>
      <c r="RF593" s="74"/>
      <c r="RG593" s="74"/>
      <c r="RH593" s="74"/>
      <c r="RI593" s="74"/>
      <c r="RJ593" s="74"/>
      <c r="RK593" s="74"/>
      <c r="RL593" s="74"/>
      <c r="RM593" s="74"/>
      <c r="RN593" s="74"/>
      <c r="RO593" s="74"/>
      <c r="RP593" s="74"/>
      <c r="RQ593" s="74"/>
      <c r="RR593" s="74"/>
      <c r="RS593" s="74"/>
      <c r="RT593" s="74"/>
      <c r="RU593" s="74"/>
      <c r="RV593" s="74"/>
      <c r="RW593" s="74"/>
      <c r="RX593" s="74"/>
      <c r="RY593" s="74"/>
      <c r="RZ593" s="74"/>
      <c r="SA593" s="74"/>
      <c r="SB593" s="74"/>
      <c r="SC593" s="74"/>
      <c r="SD593" s="74"/>
      <c r="SE593" s="74"/>
      <c r="SF593" s="74"/>
      <c r="SG593" s="74"/>
      <c r="SH593" s="74"/>
      <c r="SI593" s="74"/>
      <c r="SJ593" s="74"/>
      <c r="SK593" s="74"/>
      <c r="SL593" s="74"/>
      <c r="SM593" s="74"/>
      <c r="SN593" s="74"/>
      <c r="SO593" s="74"/>
      <c r="SP593" s="74"/>
      <c r="SQ593" s="74"/>
      <c r="SR593" s="74"/>
      <c r="SS593" s="74"/>
      <c r="ST593" s="74"/>
      <c r="SU593" s="74"/>
      <c r="SV593" s="74"/>
      <c r="SW593" s="74"/>
      <c r="SX593" s="74"/>
      <c r="SY593" s="74"/>
      <c r="SZ593" s="74"/>
      <c r="TA593" s="74"/>
      <c r="TB593" s="74"/>
      <c r="TC593" s="74"/>
      <c r="TD593" s="74"/>
      <c r="TE593" s="74"/>
      <c r="TF593" s="74"/>
      <c r="TG593" s="74"/>
      <c r="TH593" s="74"/>
      <c r="TI593" s="74"/>
      <c r="TJ593" s="74"/>
      <c r="TK593" s="74"/>
      <c r="TL593" s="74"/>
      <c r="TM593" s="74"/>
      <c r="TN593" s="74"/>
      <c r="TO593" s="74"/>
      <c r="TP593" s="74"/>
      <c r="TQ593" s="74"/>
      <c r="TR593" s="74"/>
      <c r="TS593" s="74"/>
      <c r="TT593" s="74"/>
      <c r="TU593" s="74"/>
      <c r="TV593" s="74"/>
      <c r="TW593" s="74"/>
      <c r="TX593" s="74"/>
      <c r="TY593" s="74"/>
      <c r="TZ593" s="74"/>
      <c r="UA593" s="74"/>
      <c r="UB593" s="74"/>
      <c r="UC593" s="74"/>
      <c r="UD593" s="74"/>
      <c r="UE593" s="74"/>
      <c r="UF593" s="74"/>
      <c r="UG593" s="74"/>
      <c r="UH593" s="74"/>
      <c r="UI593" s="74"/>
      <c r="UJ593" s="74"/>
      <c r="UK593" s="74"/>
      <c r="UL593" s="74"/>
      <c r="UM593" s="74"/>
      <c r="UN593" s="74"/>
      <c r="UO593" s="74"/>
      <c r="UP593" s="74"/>
      <c r="UQ593" s="74"/>
      <c r="UR593" s="74"/>
      <c r="US593" s="74"/>
      <c r="UT593" s="74"/>
      <c r="UU593" s="74"/>
      <c r="UV593" s="74"/>
      <c r="UW593" s="74"/>
      <c r="UX593" s="74"/>
      <c r="UY593" s="74"/>
      <c r="UZ593" s="74"/>
      <c r="VA593" s="74"/>
      <c r="VB593" s="74"/>
      <c r="VC593" s="74"/>
      <c r="VD593" s="74"/>
      <c r="VE593" s="74"/>
      <c r="VF593" s="74"/>
      <c r="VG593" s="74"/>
      <c r="VH593" s="74"/>
      <c r="VI593" s="74"/>
      <c r="VJ593" s="74"/>
      <c r="VK593" s="74"/>
      <c r="VL593" s="74"/>
      <c r="VM593" s="74"/>
      <c r="VN593" s="74"/>
      <c r="VO593" s="74"/>
      <c r="VP593" s="74"/>
      <c r="VQ593" s="74"/>
      <c r="VR593" s="74"/>
      <c r="VS593" s="74"/>
      <c r="VT593" s="74"/>
      <c r="VU593" s="74"/>
      <c r="VV593" s="74"/>
      <c r="VW593" s="74"/>
      <c r="VX593" s="74"/>
      <c r="VY593" s="74"/>
      <c r="VZ593" s="74"/>
      <c r="WA593" s="74"/>
      <c r="WB593" s="74"/>
      <c r="WC593" s="74"/>
      <c r="WD593" s="74"/>
      <c r="WE593" s="74"/>
      <c r="WF593" s="74"/>
      <c r="WG593" s="74"/>
      <c r="WH593" s="74"/>
      <c r="WI593" s="74"/>
      <c r="WJ593" s="74"/>
      <c r="WK593" s="74"/>
      <c r="WL593" s="74"/>
      <c r="WM593" s="74"/>
      <c r="WN593" s="74"/>
      <c r="WO593" s="74"/>
      <c r="WP593" s="74"/>
      <c r="WQ593" s="74"/>
      <c r="WR593" s="74"/>
      <c r="WS593" s="74"/>
      <c r="WT593" s="74"/>
      <c r="WU593" s="74"/>
      <c r="WV593" s="74"/>
      <c r="WW593" s="74"/>
      <c r="WX593" s="74"/>
      <c r="WY593" s="74"/>
      <c r="WZ593" s="74"/>
      <c r="XA593" s="74"/>
      <c r="XB593" s="74"/>
      <c r="XC593" s="74"/>
      <c r="XD593" s="74"/>
      <c r="XE593" s="74"/>
      <c r="XF593" s="74"/>
      <c r="XG593" s="74"/>
      <c r="XH593" s="74"/>
      <c r="XI593" s="74"/>
      <c r="XJ593" s="74"/>
      <c r="XK593" s="74"/>
      <c r="XL593" s="74"/>
      <c r="XM593" s="74"/>
      <c r="XN593" s="74"/>
      <c r="XO593" s="74"/>
      <c r="XP593" s="74"/>
      <c r="XQ593" s="74"/>
      <c r="XR593" s="74"/>
      <c r="XS593" s="74"/>
      <c r="XT593" s="74"/>
      <c r="XU593" s="74"/>
      <c r="XV593" s="74"/>
      <c r="XW593" s="74"/>
      <c r="XX593" s="74"/>
      <c r="XY593" s="74"/>
      <c r="XZ593" s="74"/>
      <c r="YA593" s="74"/>
      <c r="YB593" s="74"/>
      <c r="YC593" s="74"/>
      <c r="YD593" s="74"/>
      <c r="YE593" s="74"/>
      <c r="YF593" s="74"/>
      <c r="YG593" s="74"/>
      <c r="YH593" s="74"/>
      <c r="YI593" s="74"/>
      <c r="YJ593" s="74"/>
      <c r="YK593" s="74"/>
      <c r="YL593" s="74"/>
      <c r="YM593" s="74"/>
      <c r="YN593" s="74"/>
      <c r="YO593" s="74"/>
      <c r="YP593" s="74"/>
      <c r="YQ593" s="74"/>
      <c r="YR593" s="74"/>
      <c r="YS593" s="74"/>
      <c r="YT593" s="74"/>
      <c r="YU593" s="74"/>
      <c r="YV593" s="74"/>
      <c r="YW593" s="74"/>
      <c r="YX593" s="74"/>
      <c r="YY593" s="74"/>
      <c r="YZ593" s="74"/>
      <c r="ZA593" s="74"/>
      <c r="ZB593" s="74"/>
      <c r="ZC593" s="74"/>
      <c r="ZD593" s="74"/>
      <c r="ZE593" s="74"/>
      <c r="ZF593" s="74"/>
      <c r="ZG593" s="74"/>
      <c r="ZH593" s="74"/>
      <c r="ZI593" s="74"/>
      <c r="ZJ593" s="74"/>
      <c r="ZK593" s="74"/>
      <c r="ZL593" s="74"/>
      <c r="ZM593" s="74"/>
      <c r="ZN593" s="74"/>
      <c r="ZO593" s="74"/>
      <c r="ZP593" s="74"/>
      <c r="ZQ593" s="74"/>
      <c r="ZR593" s="74"/>
      <c r="ZS593" s="74"/>
      <c r="ZT593" s="74"/>
      <c r="ZU593" s="74"/>
      <c r="ZV593" s="74"/>
      <c r="ZW593" s="74"/>
      <c r="ZX593" s="74"/>
      <c r="ZY593" s="74"/>
      <c r="ZZ593" s="74"/>
      <c r="AAA593" s="74"/>
      <c r="AAB593" s="74"/>
      <c r="AAC593" s="74"/>
      <c r="AAD593" s="74"/>
      <c r="AAE593" s="74"/>
      <c r="AAF593" s="74"/>
      <c r="AAG593" s="74"/>
      <c r="AAH593" s="74"/>
      <c r="AAI593" s="74"/>
      <c r="AAJ593" s="74"/>
      <c r="AAK593" s="74"/>
      <c r="AAL593" s="74"/>
      <c r="AAM593" s="74"/>
      <c r="AAN593" s="74"/>
      <c r="AAO593" s="74"/>
      <c r="AAP593" s="74"/>
      <c r="AAQ593" s="74"/>
      <c r="AAR593" s="74"/>
      <c r="AAS593" s="74"/>
      <c r="AAT593" s="74"/>
      <c r="AAU593" s="74"/>
      <c r="AAV593" s="74"/>
      <c r="AAW593" s="74"/>
      <c r="AAX593" s="74"/>
      <c r="AAY593" s="74"/>
      <c r="AAZ593" s="74"/>
      <c r="ABA593" s="74"/>
      <c r="ABB593" s="74"/>
      <c r="ABC593" s="74"/>
      <c r="ABD593" s="74"/>
      <c r="ABE593" s="74"/>
      <c r="ABF593" s="74"/>
      <c r="ABG593" s="74"/>
      <c r="ABH593" s="74"/>
      <c r="ABI593" s="74"/>
      <c r="ABJ593" s="74"/>
      <c r="ABK593" s="74"/>
      <c r="ABL593" s="74"/>
      <c r="ABM593" s="74"/>
      <c r="ABN593" s="74"/>
      <c r="ABO593" s="74"/>
      <c r="ABP593" s="74"/>
      <c r="ABQ593" s="74"/>
      <c r="ABR593" s="74"/>
      <c r="ABS593" s="74"/>
      <c r="ABT593" s="74"/>
      <c r="ABU593" s="74"/>
      <c r="ABV593" s="74"/>
      <c r="ABW593" s="74"/>
      <c r="ABX593" s="74"/>
      <c r="ABY593" s="74"/>
      <c r="ABZ593" s="74"/>
      <c r="ACA593" s="74"/>
      <c r="ACB593" s="74"/>
      <c r="ACC593" s="74"/>
      <c r="ACD593" s="74"/>
      <c r="ACE593" s="74"/>
      <c r="ACF593" s="74"/>
      <c r="ACG593" s="74"/>
      <c r="ACH593" s="74"/>
      <c r="ACI593" s="74"/>
      <c r="ACJ593" s="74"/>
      <c r="ACK593" s="74"/>
      <c r="ACL593" s="74"/>
      <c r="ACM593" s="74"/>
      <c r="ACN593" s="74"/>
      <c r="ACO593" s="74"/>
      <c r="ACP593" s="74"/>
      <c r="ACQ593" s="74"/>
      <c r="ACR593" s="74"/>
      <c r="ACS593" s="74"/>
      <c r="ACT593" s="74"/>
      <c r="ACU593" s="74"/>
      <c r="ACV593" s="74"/>
      <c r="ACW593" s="74"/>
      <c r="ACX593" s="74"/>
      <c r="ACY593" s="74"/>
      <c r="ACZ593" s="74"/>
      <c r="ADA593" s="74"/>
      <c r="ADB593" s="74"/>
      <c r="ADC593" s="74"/>
      <c r="ADD593" s="74"/>
      <c r="ADE593" s="74"/>
      <c r="ADF593" s="74"/>
      <c r="ADG593" s="74"/>
      <c r="ADH593" s="74"/>
      <c r="ADI593" s="74"/>
      <c r="ADJ593" s="74"/>
      <c r="ADK593" s="74"/>
      <c r="ADL593" s="74"/>
      <c r="ADM593" s="74"/>
      <c r="ADN593" s="74"/>
      <c r="ADO593" s="74"/>
      <c r="ADP593" s="74"/>
      <c r="ADQ593" s="74"/>
      <c r="ADR593" s="74"/>
      <c r="ADS593" s="74"/>
      <c r="ADT593" s="74"/>
      <c r="ADU593" s="74"/>
      <c r="ADV593" s="74"/>
      <c r="ADW593" s="74"/>
      <c r="ADX593" s="74"/>
      <c r="ADY593" s="74"/>
      <c r="ADZ593" s="74"/>
      <c r="AEA593" s="74"/>
      <c r="AEB593" s="74"/>
      <c r="AEC593" s="74"/>
      <c r="AED593" s="74"/>
      <c r="AEE593" s="74"/>
      <c r="AEF593" s="74"/>
      <c r="AEG593" s="74"/>
      <c r="AEH593" s="74"/>
      <c r="AEI593" s="74"/>
      <c r="AEJ593" s="74"/>
      <c r="AEK593" s="74"/>
      <c r="AEL593" s="74"/>
      <c r="AEM593" s="74"/>
      <c r="AEN593" s="74"/>
      <c r="AEO593" s="74"/>
      <c r="AEP593" s="74"/>
      <c r="AEQ593" s="74"/>
      <c r="AER593" s="74"/>
      <c r="AES593" s="74"/>
      <c r="AET593" s="74"/>
      <c r="AEU593" s="74"/>
      <c r="AEV593" s="74"/>
      <c r="AEW593" s="74"/>
      <c r="AEX593" s="74"/>
      <c r="AEY593" s="74"/>
      <c r="AEZ593" s="74"/>
      <c r="AFA593" s="74"/>
      <c r="AFB593" s="74"/>
      <c r="AFC593" s="74"/>
      <c r="AFD593" s="74"/>
      <c r="AFE593" s="74"/>
      <c r="AFF593" s="74"/>
      <c r="AFG593" s="74"/>
      <c r="AFH593" s="74"/>
      <c r="AFI593" s="74"/>
      <c r="AFJ593" s="74"/>
      <c r="AFK593" s="74"/>
      <c r="AFL593" s="74"/>
      <c r="AFM593" s="74"/>
      <c r="AFN593" s="74"/>
      <c r="AFO593" s="74"/>
      <c r="AFP593" s="74"/>
      <c r="AFQ593" s="74"/>
      <c r="AFR593" s="74"/>
      <c r="AFS593" s="74"/>
      <c r="AFT593" s="74"/>
      <c r="AFU593" s="74"/>
      <c r="AFV593" s="74"/>
      <c r="AFW593" s="74"/>
      <c r="AFX593" s="74"/>
      <c r="AFY593" s="74"/>
      <c r="AFZ593" s="74"/>
      <c r="AGA593" s="74"/>
      <c r="AGB593" s="74"/>
      <c r="AGC593" s="74"/>
      <c r="AGD593" s="74"/>
      <c r="AGE593" s="74"/>
      <c r="AGF593" s="74"/>
      <c r="AGG593" s="74"/>
      <c r="AGH593" s="74"/>
      <c r="AGI593" s="74"/>
      <c r="AGJ593" s="74"/>
      <c r="AGK593" s="74"/>
      <c r="AGL593" s="74"/>
      <c r="AGM593" s="74"/>
      <c r="AGN593" s="74"/>
      <c r="AGO593" s="74"/>
      <c r="AGP593" s="74"/>
      <c r="AGQ593" s="74"/>
      <c r="AGR593" s="74"/>
      <c r="AGS593" s="74"/>
      <c r="AGT593" s="74"/>
      <c r="AGU593" s="74"/>
      <c r="AGV593" s="74"/>
      <c r="AGW593" s="74"/>
      <c r="AGX593" s="74"/>
      <c r="AGY593" s="74"/>
      <c r="AGZ593" s="74"/>
      <c r="AHA593" s="74"/>
      <c r="AHB593" s="74"/>
      <c r="AHC593" s="74"/>
      <c r="AHD593" s="74"/>
      <c r="AHE593" s="74"/>
      <c r="AHF593" s="74"/>
      <c r="AHG593" s="74"/>
      <c r="AHH593" s="74"/>
      <c r="AHI593" s="74"/>
      <c r="AHJ593" s="74"/>
      <c r="AHK593" s="74"/>
      <c r="AHL593" s="74"/>
      <c r="AHM593" s="74"/>
      <c r="AHN593" s="74"/>
      <c r="AHO593" s="74"/>
      <c r="AHP593" s="74"/>
      <c r="AHQ593" s="74"/>
      <c r="AHR593" s="74"/>
      <c r="AHS593" s="74"/>
      <c r="AHT593" s="74"/>
      <c r="AHU593" s="74"/>
      <c r="AHV593" s="74"/>
      <c r="AHW593" s="74"/>
      <c r="AHX593" s="74"/>
      <c r="AHY593" s="74"/>
      <c r="AHZ593" s="74"/>
      <c r="AIA593" s="74"/>
      <c r="AIB593" s="74"/>
      <c r="AIC593" s="74"/>
      <c r="AID593" s="74"/>
      <c r="AIE593" s="74"/>
      <c r="AIF593" s="74"/>
      <c r="AIG593" s="74"/>
      <c r="AIH593" s="74"/>
      <c r="AII593" s="74"/>
      <c r="AIJ593" s="74"/>
      <c r="AIK593" s="74"/>
      <c r="AIL593" s="74"/>
      <c r="AIM593" s="74"/>
      <c r="AIN593" s="74"/>
      <c r="AIO593" s="74"/>
      <c r="AIP593" s="74"/>
      <c r="AIQ593" s="74"/>
      <c r="AIR593" s="74"/>
      <c r="AIS593" s="74"/>
      <c r="AIT593" s="74"/>
      <c r="AIU593" s="74"/>
      <c r="AIV593" s="74"/>
      <c r="AIW593" s="74"/>
      <c r="AIX593" s="74"/>
      <c r="AIY593" s="74"/>
      <c r="AIZ593" s="74"/>
      <c r="AJA593" s="74"/>
      <c r="AJB593" s="74"/>
      <c r="AJC593" s="74"/>
      <c r="AJD593" s="74"/>
      <c r="AJE593" s="74"/>
      <c r="AJF593" s="74"/>
      <c r="AJG593" s="74"/>
      <c r="AJH593" s="74"/>
      <c r="AJI593" s="74"/>
      <c r="AJJ593" s="74"/>
      <c r="AJK593" s="74"/>
      <c r="AJL593" s="74"/>
      <c r="AJM593" s="74"/>
      <c r="AJN593" s="74"/>
      <c r="AJO593" s="74"/>
      <c r="AJP593" s="74"/>
      <c r="AJQ593" s="74"/>
      <c r="AJR593" s="74"/>
      <c r="AJS593" s="74"/>
      <c r="AJT593" s="74"/>
      <c r="AJU593" s="74"/>
      <c r="AJV593" s="74"/>
      <c r="AJW593" s="74"/>
      <c r="AJX593" s="74"/>
      <c r="AJY593" s="74"/>
      <c r="AJZ593" s="74"/>
      <c r="AKA593" s="74"/>
      <c r="AKB593" s="74"/>
      <c r="AKC593" s="74"/>
      <c r="AKD593" s="74"/>
      <c r="AKE593" s="74"/>
      <c r="AKF593" s="74"/>
      <c r="AKG593" s="74"/>
      <c r="AKH593" s="74"/>
      <c r="AKI593" s="74"/>
      <c r="AKJ593" s="74"/>
      <c r="AKK593" s="74"/>
      <c r="AKL593" s="74"/>
      <c r="AKM593" s="74"/>
      <c r="AKN593" s="74"/>
      <c r="AKO593" s="74"/>
      <c r="AKP593" s="74"/>
      <c r="AKQ593" s="74"/>
      <c r="AKR593" s="74"/>
      <c r="AKS593" s="74"/>
      <c r="AKT593" s="74"/>
      <c r="AKU593" s="74"/>
      <c r="AKV593" s="74"/>
      <c r="AKW593" s="74"/>
      <c r="AKX593" s="74"/>
      <c r="AKY593" s="74"/>
      <c r="AKZ593" s="74"/>
      <c r="ALA593" s="74"/>
      <c r="ALB593" s="74"/>
      <c r="ALC593" s="74"/>
      <c r="ALD593" s="74"/>
      <c r="ALE593" s="74"/>
      <c r="ALF593" s="74"/>
      <c r="ALG593" s="74"/>
      <c r="ALH593" s="74"/>
      <c r="ALI593" s="74"/>
      <c r="ALJ593" s="74"/>
      <c r="ALK593" s="74"/>
      <c r="ALL593" s="74"/>
      <c r="ALM593" s="74"/>
      <c r="ALN593" s="74"/>
      <c r="ALO593" s="74"/>
      <c r="ALP593" s="74"/>
      <c r="ALQ593" s="74"/>
      <c r="ALR593" s="74"/>
      <c r="ALS593" s="74"/>
      <c r="ALT593" s="74"/>
      <c r="ALU593" s="74"/>
      <c r="ALV593" s="74"/>
      <c r="ALW593" s="74"/>
      <c r="ALX593" s="74"/>
      <c r="ALY593" s="74"/>
      <c r="ALZ593" s="74"/>
      <c r="AMA593" s="74"/>
      <c r="AMB593" s="74"/>
      <c r="AMC593" s="74"/>
      <c r="AMD593" s="74"/>
      <c r="AME593" s="74"/>
      <c r="AMF593" s="74"/>
      <c r="AMG593" s="74"/>
      <c r="AMH593" s="74"/>
      <c r="AMI593" s="74"/>
      <c r="AMJ593" s="74"/>
      <c r="AMK593" s="74"/>
    </row>
    <row r="594" spans="1:1025" customFormat="1" x14ac:dyDescent="0.25">
      <c r="A594" s="40" t="s">
        <v>525</v>
      </c>
      <c r="B594" s="40" t="s">
        <v>25</v>
      </c>
      <c r="C594" s="40" t="s">
        <v>264</v>
      </c>
      <c r="D594" s="40" t="s">
        <v>147</v>
      </c>
      <c r="E594" s="40" t="s">
        <v>147</v>
      </c>
      <c r="F594" s="40" t="s">
        <v>526</v>
      </c>
      <c r="G594" s="40" t="s">
        <v>503</v>
      </c>
      <c r="H594" s="40" t="s">
        <v>567</v>
      </c>
      <c r="I594" s="40" t="s">
        <v>147</v>
      </c>
      <c r="J594" s="40">
        <v>339611188</v>
      </c>
      <c r="K594" s="40" t="s">
        <v>527</v>
      </c>
      <c r="L594" s="40" t="s">
        <v>27</v>
      </c>
      <c r="M594" s="40">
        <v>781579303</v>
      </c>
      <c r="N594" s="46" t="s">
        <v>569</v>
      </c>
      <c r="O594" s="40" t="s">
        <v>28</v>
      </c>
      <c r="P594" s="43" t="s">
        <v>89</v>
      </c>
      <c r="Q594" s="43"/>
      <c r="R594" s="40"/>
      <c r="S594" s="40"/>
      <c r="T594" s="44" t="s">
        <v>90</v>
      </c>
      <c r="U594" s="75">
        <v>12901225</v>
      </c>
      <c r="V594" s="75">
        <v>15001400</v>
      </c>
      <c r="W594" s="75">
        <v>11400210</v>
      </c>
      <c r="X594" s="75">
        <v>212100</v>
      </c>
      <c r="Y594" s="40"/>
      <c r="Z594" s="6"/>
      <c r="AA594" s="6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  <c r="DR594" s="74"/>
      <c r="DS594" s="74"/>
      <c r="DT594" s="74"/>
      <c r="DU594" s="74"/>
      <c r="DV594" s="74"/>
      <c r="DW594" s="74"/>
      <c r="DX594" s="74"/>
      <c r="DY594" s="74"/>
      <c r="DZ594" s="74"/>
      <c r="EA594" s="74"/>
      <c r="EB594" s="74"/>
      <c r="EC594" s="74"/>
      <c r="ED594" s="74"/>
      <c r="EE594" s="74"/>
      <c r="EF594" s="74"/>
      <c r="EG594" s="74"/>
      <c r="EH594" s="74"/>
      <c r="EI594" s="74"/>
      <c r="EJ594" s="74"/>
      <c r="EK594" s="74"/>
      <c r="EL594" s="74"/>
      <c r="EM594" s="74"/>
      <c r="EN594" s="74"/>
      <c r="EO594" s="74"/>
      <c r="EP594" s="74"/>
      <c r="EQ594" s="74"/>
      <c r="ER594" s="74"/>
      <c r="ES594" s="74"/>
      <c r="ET594" s="74"/>
      <c r="EU594" s="74"/>
      <c r="EV594" s="74"/>
      <c r="EW594" s="74"/>
      <c r="EX594" s="74"/>
      <c r="EY594" s="74"/>
      <c r="EZ594" s="74"/>
      <c r="FA594" s="74"/>
      <c r="FB594" s="74"/>
      <c r="FC594" s="74"/>
      <c r="FD594" s="74"/>
      <c r="FE594" s="74"/>
      <c r="FF594" s="74"/>
      <c r="FG594" s="74"/>
      <c r="FH594" s="74"/>
      <c r="FI594" s="74"/>
      <c r="FJ594" s="74"/>
      <c r="FK594" s="74"/>
      <c r="FL594" s="74"/>
      <c r="FM594" s="74"/>
      <c r="FN594" s="74"/>
      <c r="FO594" s="74"/>
      <c r="FP594" s="74"/>
      <c r="FQ594" s="74"/>
      <c r="FR594" s="74"/>
      <c r="FS594" s="74"/>
      <c r="FT594" s="74"/>
      <c r="FU594" s="74"/>
      <c r="FV594" s="74"/>
      <c r="FW594" s="74"/>
      <c r="FX594" s="74"/>
      <c r="FY594" s="74"/>
      <c r="FZ594" s="74"/>
      <c r="GA594" s="74"/>
      <c r="GB594" s="74"/>
      <c r="GC594" s="74"/>
      <c r="GD594" s="74"/>
      <c r="GE594" s="74"/>
      <c r="GF594" s="74"/>
      <c r="GG594" s="74"/>
      <c r="GH594" s="74"/>
      <c r="GI594" s="74"/>
      <c r="GJ594" s="74"/>
      <c r="GK594" s="74"/>
      <c r="GL594" s="74"/>
      <c r="GM594" s="74"/>
      <c r="GN594" s="74"/>
      <c r="GO594" s="74"/>
      <c r="GP594" s="74"/>
      <c r="GQ594" s="74"/>
      <c r="GR594" s="74"/>
      <c r="GS594" s="74"/>
      <c r="GT594" s="74"/>
      <c r="GU594" s="74"/>
      <c r="GV594" s="74"/>
      <c r="GW594" s="74"/>
      <c r="GX594" s="74"/>
      <c r="GY594" s="74"/>
      <c r="GZ594" s="74"/>
      <c r="HA594" s="74"/>
      <c r="HB594" s="74"/>
      <c r="HC594" s="74"/>
      <c r="HD594" s="74"/>
      <c r="HE594" s="74"/>
      <c r="HF594" s="74"/>
      <c r="HG594" s="74"/>
      <c r="HH594" s="74"/>
      <c r="HI594" s="74"/>
      <c r="HJ594" s="74"/>
      <c r="HK594" s="74"/>
      <c r="HL594" s="74"/>
      <c r="HM594" s="74"/>
      <c r="HN594" s="74"/>
      <c r="HO594" s="74"/>
      <c r="HP594" s="74"/>
      <c r="HQ594" s="74"/>
      <c r="HR594" s="74"/>
      <c r="HS594" s="74"/>
      <c r="HT594" s="74"/>
      <c r="HU594" s="74"/>
      <c r="HV594" s="74"/>
      <c r="HW594" s="74"/>
      <c r="HX594" s="74"/>
      <c r="HY594" s="74"/>
      <c r="HZ594" s="74"/>
      <c r="IA594" s="74"/>
      <c r="IB594" s="74"/>
      <c r="IC594" s="74"/>
      <c r="ID594" s="74"/>
      <c r="IE594" s="74"/>
      <c r="IF594" s="74"/>
      <c r="IG594" s="74"/>
      <c r="IH594" s="74"/>
      <c r="II594" s="74"/>
      <c r="IJ594" s="74"/>
      <c r="IK594" s="74"/>
      <c r="IL594" s="74"/>
      <c r="IM594" s="74"/>
      <c r="IN594" s="74"/>
      <c r="IO594" s="74"/>
      <c r="IP594" s="74"/>
      <c r="IQ594" s="74"/>
      <c r="IR594" s="74"/>
      <c r="IS594" s="74"/>
      <c r="IT594" s="74"/>
      <c r="IU594" s="74"/>
      <c r="IV594" s="74"/>
      <c r="IW594" s="74"/>
      <c r="IX594" s="74"/>
      <c r="IY594" s="74"/>
      <c r="IZ594" s="74"/>
      <c r="JA594" s="74"/>
      <c r="JB594" s="74"/>
      <c r="JC594" s="74"/>
      <c r="JD594" s="74"/>
      <c r="JE594" s="74"/>
      <c r="JF594" s="74"/>
      <c r="JG594" s="74"/>
      <c r="JH594" s="74"/>
      <c r="JI594" s="74"/>
      <c r="JJ594" s="74"/>
      <c r="JK594" s="74"/>
      <c r="JL594" s="74"/>
      <c r="JM594" s="74"/>
      <c r="JN594" s="74"/>
      <c r="JO594" s="74"/>
      <c r="JP594" s="74"/>
      <c r="JQ594" s="74"/>
      <c r="JR594" s="74"/>
      <c r="JS594" s="74"/>
      <c r="JT594" s="74"/>
      <c r="JU594" s="74"/>
      <c r="JV594" s="74"/>
      <c r="JW594" s="74"/>
      <c r="JX594" s="74"/>
      <c r="JY594" s="74"/>
      <c r="JZ594" s="74"/>
      <c r="KA594" s="74"/>
      <c r="KB594" s="74"/>
      <c r="KC594" s="74"/>
      <c r="KD594" s="74"/>
      <c r="KE594" s="74"/>
      <c r="KF594" s="74"/>
      <c r="KG594" s="74"/>
      <c r="KH594" s="74"/>
      <c r="KI594" s="74"/>
      <c r="KJ594" s="74"/>
      <c r="KK594" s="74"/>
      <c r="KL594" s="74"/>
      <c r="KM594" s="74"/>
      <c r="KN594" s="74"/>
      <c r="KO594" s="74"/>
      <c r="KP594" s="74"/>
      <c r="KQ594" s="74"/>
      <c r="KR594" s="74"/>
      <c r="KS594" s="74"/>
      <c r="KT594" s="74"/>
      <c r="KU594" s="74"/>
      <c r="KV594" s="74"/>
      <c r="KW594" s="74"/>
      <c r="KX594" s="74"/>
      <c r="KY594" s="74"/>
      <c r="KZ594" s="74"/>
      <c r="LA594" s="74"/>
      <c r="LB594" s="74"/>
      <c r="LC594" s="74"/>
      <c r="LD594" s="74"/>
      <c r="LE594" s="74"/>
      <c r="LF594" s="74"/>
      <c r="LG594" s="74"/>
      <c r="LH594" s="74"/>
      <c r="LI594" s="74"/>
      <c r="LJ594" s="74"/>
      <c r="LK594" s="74"/>
      <c r="LL594" s="74"/>
      <c r="LM594" s="74"/>
      <c r="LN594" s="74"/>
      <c r="LO594" s="74"/>
      <c r="LP594" s="74"/>
      <c r="LQ594" s="74"/>
      <c r="LR594" s="74"/>
      <c r="LS594" s="74"/>
      <c r="LT594" s="74"/>
      <c r="LU594" s="74"/>
      <c r="LV594" s="74"/>
      <c r="LW594" s="74"/>
      <c r="LX594" s="74"/>
      <c r="LY594" s="74"/>
      <c r="LZ594" s="74"/>
      <c r="MA594" s="74"/>
      <c r="MB594" s="74"/>
      <c r="MC594" s="74"/>
      <c r="MD594" s="74"/>
      <c r="ME594" s="74"/>
      <c r="MF594" s="74"/>
      <c r="MG594" s="74"/>
      <c r="MH594" s="74"/>
      <c r="MI594" s="74"/>
      <c r="MJ594" s="74"/>
      <c r="MK594" s="74"/>
      <c r="ML594" s="74"/>
      <c r="MM594" s="74"/>
      <c r="MN594" s="74"/>
      <c r="MO594" s="74"/>
      <c r="MP594" s="74"/>
      <c r="MQ594" s="74"/>
      <c r="MR594" s="74"/>
      <c r="MS594" s="74"/>
      <c r="MT594" s="74"/>
      <c r="MU594" s="74"/>
      <c r="MV594" s="74"/>
      <c r="MW594" s="74"/>
      <c r="MX594" s="74"/>
      <c r="MY594" s="74"/>
      <c r="MZ594" s="74"/>
      <c r="NA594" s="74"/>
      <c r="NB594" s="74"/>
      <c r="NC594" s="74"/>
      <c r="ND594" s="74"/>
      <c r="NE594" s="74"/>
      <c r="NF594" s="74"/>
      <c r="NG594" s="74"/>
      <c r="NH594" s="74"/>
      <c r="NI594" s="74"/>
      <c r="NJ594" s="74"/>
      <c r="NK594" s="74"/>
      <c r="NL594" s="74"/>
      <c r="NM594" s="74"/>
      <c r="NN594" s="74"/>
      <c r="NO594" s="74"/>
      <c r="NP594" s="74"/>
      <c r="NQ594" s="74"/>
      <c r="NR594" s="74"/>
      <c r="NS594" s="74"/>
      <c r="NT594" s="74"/>
      <c r="NU594" s="74"/>
      <c r="NV594" s="74"/>
      <c r="NW594" s="74"/>
      <c r="NX594" s="74"/>
      <c r="NY594" s="74"/>
      <c r="NZ594" s="74"/>
      <c r="OA594" s="74"/>
      <c r="OB594" s="74"/>
      <c r="OC594" s="74"/>
      <c r="OD594" s="74"/>
      <c r="OE594" s="74"/>
      <c r="OF594" s="74"/>
      <c r="OG594" s="74"/>
      <c r="OH594" s="74"/>
      <c r="OI594" s="74"/>
      <c r="OJ594" s="74"/>
      <c r="OK594" s="74"/>
      <c r="OL594" s="74"/>
      <c r="OM594" s="74"/>
      <c r="ON594" s="74"/>
      <c r="OO594" s="74"/>
      <c r="OP594" s="74"/>
      <c r="OQ594" s="74"/>
      <c r="OR594" s="74"/>
      <c r="OS594" s="74"/>
      <c r="OT594" s="74"/>
      <c r="OU594" s="74"/>
      <c r="OV594" s="74"/>
      <c r="OW594" s="74"/>
      <c r="OX594" s="74"/>
      <c r="OY594" s="74"/>
      <c r="OZ594" s="74"/>
      <c r="PA594" s="74"/>
      <c r="PB594" s="74"/>
      <c r="PC594" s="74"/>
      <c r="PD594" s="74"/>
      <c r="PE594" s="74"/>
      <c r="PF594" s="74"/>
      <c r="PG594" s="74"/>
      <c r="PH594" s="74"/>
      <c r="PI594" s="74"/>
      <c r="PJ594" s="74"/>
      <c r="PK594" s="74"/>
      <c r="PL594" s="74"/>
      <c r="PM594" s="74"/>
      <c r="PN594" s="74"/>
      <c r="PO594" s="74"/>
      <c r="PP594" s="74"/>
      <c r="PQ594" s="74"/>
      <c r="PR594" s="74"/>
      <c r="PS594" s="74"/>
      <c r="PT594" s="74"/>
      <c r="PU594" s="74"/>
      <c r="PV594" s="74"/>
      <c r="PW594" s="74"/>
      <c r="PX594" s="74"/>
      <c r="PY594" s="74"/>
      <c r="PZ594" s="74"/>
      <c r="QA594" s="74"/>
      <c r="QB594" s="74"/>
      <c r="QC594" s="74"/>
      <c r="QD594" s="74"/>
      <c r="QE594" s="74"/>
      <c r="QF594" s="74"/>
      <c r="QG594" s="74"/>
      <c r="QH594" s="74"/>
      <c r="QI594" s="74"/>
      <c r="QJ594" s="74"/>
      <c r="QK594" s="74"/>
      <c r="QL594" s="74"/>
      <c r="QM594" s="74"/>
      <c r="QN594" s="74"/>
      <c r="QO594" s="74"/>
      <c r="QP594" s="74"/>
      <c r="QQ594" s="74"/>
      <c r="QR594" s="74"/>
      <c r="QS594" s="74"/>
      <c r="QT594" s="74"/>
      <c r="QU594" s="74"/>
      <c r="QV594" s="74"/>
      <c r="QW594" s="74"/>
      <c r="QX594" s="74"/>
      <c r="QY594" s="74"/>
      <c r="QZ594" s="74"/>
      <c r="RA594" s="74"/>
      <c r="RB594" s="74"/>
      <c r="RC594" s="74"/>
      <c r="RD594" s="74"/>
      <c r="RE594" s="74"/>
      <c r="RF594" s="74"/>
      <c r="RG594" s="74"/>
      <c r="RH594" s="74"/>
      <c r="RI594" s="74"/>
      <c r="RJ594" s="74"/>
      <c r="RK594" s="74"/>
      <c r="RL594" s="74"/>
      <c r="RM594" s="74"/>
      <c r="RN594" s="74"/>
      <c r="RO594" s="74"/>
      <c r="RP594" s="74"/>
      <c r="RQ594" s="74"/>
      <c r="RR594" s="74"/>
      <c r="RS594" s="74"/>
      <c r="RT594" s="74"/>
      <c r="RU594" s="74"/>
      <c r="RV594" s="74"/>
      <c r="RW594" s="74"/>
      <c r="RX594" s="74"/>
      <c r="RY594" s="74"/>
      <c r="RZ594" s="74"/>
      <c r="SA594" s="74"/>
      <c r="SB594" s="74"/>
      <c r="SC594" s="74"/>
      <c r="SD594" s="74"/>
      <c r="SE594" s="74"/>
      <c r="SF594" s="74"/>
      <c r="SG594" s="74"/>
      <c r="SH594" s="74"/>
      <c r="SI594" s="74"/>
      <c r="SJ594" s="74"/>
      <c r="SK594" s="74"/>
      <c r="SL594" s="74"/>
      <c r="SM594" s="74"/>
      <c r="SN594" s="74"/>
      <c r="SO594" s="74"/>
      <c r="SP594" s="74"/>
      <c r="SQ594" s="74"/>
      <c r="SR594" s="74"/>
      <c r="SS594" s="74"/>
      <c r="ST594" s="74"/>
      <c r="SU594" s="74"/>
      <c r="SV594" s="74"/>
      <c r="SW594" s="74"/>
      <c r="SX594" s="74"/>
      <c r="SY594" s="74"/>
      <c r="SZ594" s="74"/>
      <c r="TA594" s="74"/>
      <c r="TB594" s="74"/>
      <c r="TC594" s="74"/>
      <c r="TD594" s="74"/>
      <c r="TE594" s="74"/>
      <c r="TF594" s="74"/>
      <c r="TG594" s="74"/>
      <c r="TH594" s="74"/>
      <c r="TI594" s="74"/>
      <c r="TJ594" s="74"/>
      <c r="TK594" s="74"/>
      <c r="TL594" s="74"/>
      <c r="TM594" s="74"/>
      <c r="TN594" s="74"/>
      <c r="TO594" s="74"/>
      <c r="TP594" s="74"/>
      <c r="TQ594" s="74"/>
      <c r="TR594" s="74"/>
      <c r="TS594" s="74"/>
      <c r="TT594" s="74"/>
      <c r="TU594" s="74"/>
      <c r="TV594" s="74"/>
      <c r="TW594" s="74"/>
      <c r="TX594" s="74"/>
      <c r="TY594" s="74"/>
      <c r="TZ594" s="74"/>
      <c r="UA594" s="74"/>
      <c r="UB594" s="74"/>
      <c r="UC594" s="74"/>
      <c r="UD594" s="74"/>
      <c r="UE594" s="74"/>
      <c r="UF594" s="74"/>
      <c r="UG594" s="74"/>
      <c r="UH594" s="74"/>
      <c r="UI594" s="74"/>
      <c r="UJ594" s="74"/>
      <c r="UK594" s="74"/>
      <c r="UL594" s="74"/>
      <c r="UM594" s="74"/>
      <c r="UN594" s="74"/>
      <c r="UO594" s="74"/>
      <c r="UP594" s="74"/>
      <c r="UQ594" s="74"/>
      <c r="UR594" s="74"/>
      <c r="US594" s="74"/>
      <c r="UT594" s="74"/>
      <c r="UU594" s="74"/>
      <c r="UV594" s="74"/>
      <c r="UW594" s="74"/>
      <c r="UX594" s="74"/>
      <c r="UY594" s="74"/>
      <c r="UZ594" s="74"/>
      <c r="VA594" s="74"/>
      <c r="VB594" s="74"/>
      <c r="VC594" s="74"/>
      <c r="VD594" s="74"/>
      <c r="VE594" s="74"/>
      <c r="VF594" s="74"/>
      <c r="VG594" s="74"/>
      <c r="VH594" s="74"/>
      <c r="VI594" s="74"/>
      <c r="VJ594" s="74"/>
      <c r="VK594" s="74"/>
      <c r="VL594" s="74"/>
      <c r="VM594" s="74"/>
      <c r="VN594" s="74"/>
      <c r="VO594" s="74"/>
      <c r="VP594" s="74"/>
      <c r="VQ594" s="74"/>
      <c r="VR594" s="74"/>
      <c r="VS594" s="74"/>
      <c r="VT594" s="74"/>
      <c r="VU594" s="74"/>
      <c r="VV594" s="74"/>
      <c r="VW594" s="74"/>
      <c r="VX594" s="74"/>
      <c r="VY594" s="74"/>
      <c r="VZ594" s="74"/>
      <c r="WA594" s="74"/>
      <c r="WB594" s="74"/>
      <c r="WC594" s="74"/>
      <c r="WD594" s="74"/>
      <c r="WE594" s="74"/>
      <c r="WF594" s="74"/>
      <c r="WG594" s="74"/>
      <c r="WH594" s="74"/>
      <c r="WI594" s="74"/>
      <c r="WJ594" s="74"/>
      <c r="WK594" s="74"/>
      <c r="WL594" s="74"/>
      <c r="WM594" s="74"/>
      <c r="WN594" s="74"/>
      <c r="WO594" s="74"/>
      <c r="WP594" s="74"/>
      <c r="WQ594" s="74"/>
      <c r="WR594" s="74"/>
      <c r="WS594" s="74"/>
      <c r="WT594" s="74"/>
      <c r="WU594" s="74"/>
      <c r="WV594" s="74"/>
      <c r="WW594" s="74"/>
      <c r="WX594" s="74"/>
      <c r="WY594" s="74"/>
      <c r="WZ594" s="74"/>
      <c r="XA594" s="74"/>
      <c r="XB594" s="74"/>
      <c r="XC594" s="74"/>
      <c r="XD594" s="74"/>
      <c r="XE594" s="74"/>
      <c r="XF594" s="74"/>
      <c r="XG594" s="74"/>
      <c r="XH594" s="74"/>
      <c r="XI594" s="74"/>
      <c r="XJ594" s="74"/>
      <c r="XK594" s="74"/>
      <c r="XL594" s="74"/>
      <c r="XM594" s="74"/>
      <c r="XN594" s="74"/>
      <c r="XO594" s="74"/>
      <c r="XP594" s="74"/>
      <c r="XQ594" s="74"/>
      <c r="XR594" s="74"/>
      <c r="XS594" s="74"/>
      <c r="XT594" s="74"/>
      <c r="XU594" s="74"/>
      <c r="XV594" s="74"/>
      <c r="XW594" s="74"/>
      <c r="XX594" s="74"/>
      <c r="XY594" s="74"/>
      <c r="XZ594" s="74"/>
      <c r="YA594" s="74"/>
      <c r="YB594" s="74"/>
      <c r="YC594" s="74"/>
      <c r="YD594" s="74"/>
      <c r="YE594" s="74"/>
      <c r="YF594" s="74"/>
      <c r="YG594" s="74"/>
      <c r="YH594" s="74"/>
      <c r="YI594" s="74"/>
      <c r="YJ594" s="74"/>
      <c r="YK594" s="74"/>
      <c r="YL594" s="74"/>
      <c r="YM594" s="74"/>
      <c r="YN594" s="74"/>
      <c r="YO594" s="74"/>
      <c r="YP594" s="74"/>
      <c r="YQ594" s="74"/>
      <c r="YR594" s="74"/>
      <c r="YS594" s="74"/>
      <c r="YT594" s="74"/>
      <c r="YU594" s="74"/>
      <c r="YV594" s="74"/>
      <c r="YW594" s="74"/>
      <c r="YX594" s="74"/>
      <c r="YY594" s="74"/>
      <c r="YZ594" s="74"/>
      <c r="ZA594" s="74"/>
      <c r="ZB594" s="74"/>
      <c r="ZC594" s="74"/>
      <c r="ZD594" s="74"/>
      <c r="ZE594" s="74"/>
      <c r="ZF594" s="74"/>
      <c r="ZG594" s="74"/>
      <c r="ZH594" s="74"/>
      <c r="ZI594" s="74"/>
      <c r="ZJ594" s="74"/>
      <c r="ZK594" s="74"/>
      <c r="ZL594" s="74"/>
      <c r="ZM594" s="74"/>
      <c r="ZN594" s="74"/>
      <c r="ZO594" s="74"/>
      <c r="ZP594" s="74"/>
      <c r="ZQ594" s="74"/>
      <c r="ZR594" s="74"/>
      <c r="ZS594" s="74"/>
      <c r="ZT594" s="74"/>
      <c r="ZU594" s="74"/>
      <c r="ZV594" s="74"/>
      <c r="ZW594" s="74"/>
      <c r="ZX594" s="74"/>
      <c r="ZY594" s="74"/>
      <c r="ZZ594" s="74"/>
      <c r="AAA594" s="74"/>
      <c r="AAB594" s="74"/>
      <c r="AAC594" s="74"/>
      <c r="AAD594" s="74"/>
      <c r="AAE594" s="74"/>
      <c r="AAF594" s="74"/>
      <c r="AAG594" s="74"/>
      <c r="AAH594" s="74"/>
      <c r="AAI594" s="74"/>
      <c r="AAJ594" s="74"/>
      <c r="AAK594" s="74"/>
      <c r="AAL594" s="74"/>
      <c r="AAM594" s="74"/>
      <c r="AAN594" s="74"/>
      <c r="AAO594" s="74"/>
      <c r="AAP594" s="74"/>
      <c r="AAQ594" s="74"/>
      <c r="AAR594" s="74"/>
      <c r="AAS594" s="74"/>
      <c r="AAT594" s="74"/>
      <c r="AAU594" s="74"/>
      <c r="AAV594" s="74"/>
      <c r="AAW594" s="74"/>
      <c r="AAX594" s="74"/>
      <c r="AAY594" s="74"/>
      <c r="AAZ594" s="74"/>
      <c r="ABA594" s="74"/>
      <c r="ABB594" s="74"/>
      <c r="ABC594" s="74"/>
      <c r="ABD594" s="74"/>
      <c r="ABE594" s="74"/>
      <c r="ABF594" s="74"/>
      <c r="ABG594" s="74"/>
      <c r="ABH594" s="74"/>
      <c r="ABI594" s="74"/>
      <c r="ABJ594" s="74"/>
      <c r="ABK594" s="74"/>
      <c r="ABL594" s="74"/>
      <c r="ABM594" s="74"/>
      <c r="ABN594" s="74"/>
      <c r="ABO594" s="74"/>
      <c r="ABP594" s="74"/>
      <c r="ABQ594" s="74"/>
      <c r="ABR594" s="74"/>
      <c r="ABS594" s="74"/>
      <c r="ABT594" s="74"/>
      <c r="ABU594" s="74"/>
      <c r="ABV594" s="74"/>
      <c r="ABW594" s="74"/>
      <c r="ABX594" s="74"/>
      <c r="ABY594" s="74"/>
      <c r="ABZ594" s="74"/>
      <c r="ACA594" s="74"/>
      <c r="ACB594" s="74"/>
      <c r="ACC594" s="74"/>
      <c r="ACD594" s="74"/>
      <c r="ACE594" s="74"/>
      <c r="ACF594" s="74"/>
      <c r="ACG594" s="74"/>
      <c r="ACH594" s="74"/>
      <c r="ACI594" s="74"/>
      <c r="ACJ594" s="74"/>
      <c r="ACK594" s="74"/>
      <c r="ACL594" s="74"/>
      <c r="ACM594" s="74"/>
      <c r="ACN594" s="74"/>
      <c r="ACO594" s="74"/>
      <c r="ACP594" s="74"/>
      <c r="ACQ594" s="74"/>
      <c r="ACR594" s="74"/>
      <c r="ACS594" s="74"/>
      <c r="ACT594" s="74"/>
      <c r="ACU594" s="74"/>
      <c r="ACV594" s="74"/>
      <c r="ACW594" s="74"/>
      <c r="ACX594" s="74"/>
      <c r="ACY594" s="74"/>
      <c r="ACZ594" s="74"/>
      <c r="ADA594" s="74"/>
      <c r="ADB594" s="74"/>
      <c r="ADC594" s="74"/>
      <c r="ADD594" s="74"/>
      <c r="ADE594" s="74"/>
      <c r="ADF594" s="74"/>
      <c r="ADG594" s="74"/>
      <c r="ADH594" s="74"/>
      <c r="ADI594" s="74"/>
      <c r="ADJ594" s="74"/>
      <c r="ADK594" s="74"/>
      <c r="ADL594" s="74"/>
      <c r="ADM594" s="74"/>
      <c r="ADN594" s="74"/>
      <c r="ADO594" s="74"/>
      <c r="ADP594" s="74"/>
      <c r="ADQ594" s="74"/>
      <c r="ADR594" s="74"/>
      <c r="ADS594" s="74"/>
      <c r="ADT594" s="74"/>
      <c r="ADU594" s="74"/>
      <c r="ADV594" s="74"/>
      <c r="ADW594" s="74"/>
      <c r="ADX594" s="74"/>
      <c r="ADY594" s="74"/>
      <c r="ADZ594" s="74"/>
      <c r="AEA594" s="74"/>
      <c r="AEB594" s="74"/>
      <c r="AEC594" s="74"/>
      <c r="AED594" s="74"/>
      <c r="AEE594" s="74"/>
      <c r="AEF594" s="74"/>
      <c r="AEG594" s="74"/>
      <c r="AEH594" s="74"/>
      <c r="AEI594" s="74"/>
      <c r="AEJ594" s="74"/>
      <c r="AEK594" s="74"/>
      <c r="AEL594" s="74"/>
      <c r="AEM594" s="74"/>
      <c r="AEN594" s="74"/>
      <c r="AEO594" s="74"/>
      <c r="AEP594" s="74"/>
      <c r="AEQ594" s="74"/>
      <c r="AER594" s="74"/>
      <c r="AES594" s="74"/>
      <c r="AET594" s="74"/>
      <c r="AEU594" s="74"/>
      <c r="AEV594" s="74"/>
      <c r="AEW594" s="74"/>
      <c r="AEX594" s="74"/>
      <c r="AEY594" s="74"/>
      <c r="AEZ594" s="74"/>
      <c r="AFA594" s="74"/>
      <c r="AFB594" s="74"/>
      <c r="AFC594" s="74"/>
      <c r="AFD594" s="74"/>
      <c r="AFE594" s="74"/>
      <c r="AFF594" s="74"/>
      <c r="AFG594" s="74"/>
      <c r="AFH594" s="74"/>
      <c r="AFI594" s="74"/>
      <c r="AFJ594" s="74"/>
      <c r="AFK594" s="74"/>
      <c r="AFL594" s="74"/>
      <c r="AFM594" s="74"/>
      <c r="AFN594" s="74"/>
      <c r="AFO594" s="74"/>
      <c r="AFP594" s="74"/>
      <c r="AFQ594" s="74"/>
      <c r="AFR594" s="74"/>
      <c r="AFS594" s="74"/>
      <c r="AFT594" s="74"/>
      <c r="AFU594" s="74"/>
      <c r="AFV594" s="74"/>
      <c r="AFW594" s="74"/>
      <c r="AFX594" s="74"/>
      <c r="AFY594" s="74"/>
      <c r="AFZ594" s="74"/>
      <c r="AGA594" s="74"/>
      <c r="AGB594" s="74"/>
      <c r="AGC594" s="74"/>
      <c r="AGD594" s="74"/>
      <c r="AGE594" s="74"/>
      <c r="AGF594" s="74"/>
      <c r="AGG594" s="74"/>
      <c r="AGH594" s="74"/>
      <c r="AGI594" s="74"/>
      <c r="AGJ594" s="74"/>
      <c r="AGK594" s="74"/>
      <c r="AGL594" s="74"/>
      <c r="AGM594" s="74"/>
      <c r="AGN594" s="74"/>
      <c r="AGO594" s="74"/>
      <c r="AGP594" s="74"/>
      <c r="AGQ594" s="74"/>
      <c r="AGR594" s="74"/>
      <c r="AGS594" s="74"/>
      <c r="AGT594" s="74"/>
      <c r="AGU594" s="74"/>
      <c r="AGV594" s="74"/>
      <c r="AGW594" s="74"/>
      <c r="AGX594" s="74"/>
      <c r="AGY594" s="74"/>
      <c r="AGZ594" s="74"/>
      <c r="AHA594" s="74"/>
      <c r="AHB594" s="74"/>
      <c r="AHC594" s="74"/>
      <c r="AHD594" s="74"/>
      <c r="AHE594" s="74"/>
      <c r="AHF594" s="74"/>
      <c r="AHG594" s="74"/>
      <c r="AHH594" s="74"/>
      <c r="AHI594" s="74"/>
      <c r="AHJ594" s="74"/>
      <c r="AHK594" s="74"/>
      <c r="AHL594" s="74"/>
      <c r="AHM594" s="74"/>
      <c r="AHN594" s="74"/>
      <c r="AHO594" s="74"/>
      <c r="AHP594" s="74"/>
      <c r="AHQ594" s="74"/>
      <c r="AHR594" s="74"/>
      <c r="AHS594" s="74"/>
      <c r="AHT594" s="74"/>
      <c r="AHU594" s="74"/>
      <c r="AHV594" s="74"/>
      <c r="AHW594" s="74"/>
      <c r="AHX594" s="74"/>
      <c r="AHY594" s="74"/>
      <c r="AHZ594" s="74"/>
      <c r="AIA594" s="74"/>
      <c r="AIB594" s="74"/>
      <c r="AIC594" s="74"/>
      <c r="AID594" s="74"/>
      <c r="AIE594" s="74"/>
      <c r="AIF594" s="74"/>
      <c r="AIG594" s="74"/>
      <c r="AIH594" s="74"/>
      <c r="AII594" s="74"/>
      <c r="AIJ594" s="74"/>
      <c r="AIK594" s="74"/>
      <c r="AIL594" s="74"/>
      <c r="AIM594" s="74"/>
      <c r="AIN594" s="74"/>
      <c r="AIO594" s="74"/>
      <c r="AIP594" s="74"/>
      <c r="AIQ594" s="74"/>
      <c r="AIR594" s="74"/>
      <c r="AIS594" s="74"/>
      <c r="AIT594" s="74"/>
      <c r="AIU594" s="74"/>
      <c r="AIV594" s="74"/>
      <c r="AIW594" s="74"/>
      <c r="AIX594" s="74"/>
      <c r="AIY594" s="74"/>
      <c r="AIZ594" s="74"/>
      <c r="AJA594" s="74"/>
      <c r="AJB594" s="74"/>
      <c r="AJC594" s="74"/>
      <c r="AJD594" s="74"/>
      <c r="AJE594" s="74"/>
      <c r="AJF594" s="74"/>
      <c r="AJG594" s="74"/>
      <c r="AJH594" s="74"/>
      <c r="AJI594" s="74"/>
      <c r="AJJ594" s="74"/>
      <c r="AJK594" s="74"/>
      <c r="AJL594" s="74"/>
      <c r="AJM594" s="74"/>
      <c r="AJN594" s="74"/>
      <c r="AJO594" s="74"/>
      <c r="AJP594" s="74"/>
      <c r="AJQ594" s="74"/>
      <c r="AJR594" s="74"/>
      <c r="AJS594" s="74"/>
      <c r="AJT594" s="74"/>
      <c r="AJU594" s="74"/>
      <c r="AJV594" s="74"/>
      <c r="AJW594" s="74"/>
      <c r="AJX594" s="74"/>
      <c r="AJY594" s="74"/>
      <c r="AJZ594" s="74"/>
      <c r="AKA594" s="74"/>
      <c r="AKB594" s="74"/>
      <c r="AKC594" s="74"/>
      <c r="AKD594" s="74"/>
      <c r="AKE594" s="74"/>
      <c r="AKF594" s="74"/>
      <c r="AKG594" s="74"/>
      <c r="AKH594" s="74"/>
      <c r="AKI594" s="74"/>
      <c r="AKJ594" s="74"/>
      <c r="AKK594" s="74"/>
      <c r="AKL594" s="74"/>
      <c r="AKM594" s="74"/>
      <c r="AKN594" s="74"/>
      <c r="AKO594" s="74"/>
      <c r="AKP594" s="74"/>
      <c r="AKQ594" s="74"/>
      <c r="AKR594" s="74"/>
      <c r="AKS594" s="74"/>
      <c r="AKT594" s="74"/>
      <c r="AKU594" s="74"/>
      <c r="AKV594" s="74"/>
      <c r="AKW594" s="74"/>
      <c r="AKX594" s="74"/>
      <c r="AKY594" s="74"/>
      <c r="AKZ594" s="74"/>
      <c r="ALA594" s="74"/>
      <c r="ALB594" s="74"/>
      <c r="ALC594" s="74"/>
      <c r="ALD594" s="74"/>
      <c r="ALE594" s="74"/>
      <c r="ALF594" s="74"/>
      <c r="ALG594" s="74"/>
      <c r="ALH594" s="74"/>
      <c r="ALI594" s="74"/>
      <c r="ALJ594" s="74"/>
      <c r="ALK594" s="74"/>
      <c r="ALL594" s="74"/>
      <c r="ALM594" s="74"/>
      <c r="ALN594" s="74"/>
      <c r="ALO594" s="74"/>
      <c r="ALP594" s="74"/>
      <c r="ALQ594" s="74"/>
      <c r="ALR594" s="74"/>
      <c r="ALS594" s="74"/>
      <c r="ALT594" s="74"/>
      <c r="ALU594" s="74"/>
      <c r="ALV594" s="74"/>
      <c r="ALW594" s="74"/>
      <c r="ALX594" s="74"/>
      <c r="ALY594" s="74"/>
      <c r="ALZ594" s="74"/>
      <c r="AMA594" s="74"/>
      <c r="AMB594" s="74"/>
      <c r="AMC594" s="74"/>
      <c r="AMD594" s="74"/>
      <c r="AME594" s="74"/>
      <c r="AMF594" s="74"/>
      <c r="AMG594" s="74"/>
      <c r="AMH594" s="74"/>
      <c r="AMI594" s="74"/>
      <c r="AMJ594" s="74"/>
      <c r="AMK594" s="74"/>
    </row>
    <row r="595" spans="1:1025" customFormat="1" x14ac:dyDescent="0.25">
      <c r="A595" s="40" t="s">
        <v>525</v>
      </c>
      <c r="B595" s="40" t="s">
        <v>25</v>
      </c>
      <c r="C595" s="40" t="s">
        <v>264</v>
      </c>
      <c r="D595" s="40" t="s">
        <v>147</v>
      </c>
      <c r="E595" s="40" t="s">
        <v>147</v>
      </c>
      <c r="F595" s="40" t="s">
        <v>526</v>
      </c>
      <c r="G595" s="40" t="s">
        <v>503</v>
      </c>
      <c r="H595" s="40" t="s">
        <v>567</v>
      </c>
      <c r="I595" s="40" t="s">
        <v>147</v>
      </c>
      <c r="J595" s="40">
        <v>339611188</v>
      </c>
      <c r="K595" s="40" t="s">
        <v>527</v>
      </c>
      <c r="L595" s="40" t="s">
        <v>27</v>
      </c>
      <c r="M595" s="40">
        <v>781579303</v>
      </c>
      <c r="N595" s="46" t="s">
        <v>569</v>
      </c>
      <c r="O595" s="40"/>
      <c r="P595" s="43"/>
      <c r="Q595" s="43"/>
      <c r="R595" s="40" t="s">
        <v>31</v>
      </c>
      <c r="S595" s="40" t="s">
        <v>389</v>
      </c>
      <c r="T595" s="44"/>
      <c r="U595" s="75">
        <v>4921200</v>
      </c>
      <c r="V595" s="75">
        <v>3402100</v>
      </c>
      <c r="W595" s="75">
        <v>3402100</v>
      </c>
      <c r="X595" s="75">
        <v>2100000</v>
      </c>
      <c r="Y595" s="40"/>
      <c r="Z595" s="6"/>
      <c r="AA595" s="6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  <c r="DR595" s="74"/>
      <c r="DS595" s="74"/>
      <c r="DT595" s="74"/>
      <c r="DU595" s="74"/>
      <c r="DV595" s="74"/>
      <c r="DW595" s="74"/>
      <c r="DX595" s="74"/>
      <c r="DY595" s="74"/>
      <c r="DZ595" s="74"/>
      <c r="EA595" s="74"/>
      <c r="EB595" s="74"/>
      <c r="EC595" s="74"/>
      <c r="ED595" s="74"/>
      <c r="EE595" s="74"/>
      <c r="EF595" s="74"/>
      <c r="EG595" s="74"/>
      <c r="EH595" s="74"/>
      <c r="EI595" s="74"/>
      <c r="EJ595" s="74"/>
      <c r="EK595" s="74"/>
      <c r="EL595" s="74"/>
      <c r="EM595" s="74"/>
      <c r="EN595" s="74"/>
      <c r="EO595" s="74"/>
      <c r="EP595" s="74"/>
      <c r="EQ595" s="74"/>
      <c r="ER595" s="74"/>
      <c r="ES595" s="74"/>
      <c r="ET595" s="74"/>
      <c r="EU595" s="74"/>
      <c r="EV595" s="74"/>
      <c r="EW595" s="74"/>
      <c r="EX595" s="74"/>
      <c r="EY595" s="74"/>
      <c r="EZ595" s="74"/>
      <c r="FA595" s="74"/>
      <c r="FB595" s="74"/>
      <c r="FC595" s="74"/>
      <c r="FD595" s="74"/>
      <c r="FE595" s="74"/>
      <c r="FF595" s="74"/>
      <c r="FG595" s="74"/>
      <c r="FH595" s="74"/>
      <c r="FI595" s="74"/>
      <c r="FJ595" s="74"/>
      <c r="FK595" s="74"/>
      <c r="FL595" s="74"/>
      <c r="FM595" s="74"/>
      <c r="FN595" s="74"/>
      <c r="FO595" s="74"/>
      <c r="FP595" s="74"/>
      <c r="FQ595" s="74"/>
      <c r="FR595" s="74"/>
      <c r="FS595" s="74"/>
      <c r="FT595" s="74"/>
      <c r="FU595" s="74"/>
      <c r="FV595" s="74"/>
      <c r="FW595" s="74"/>
      <c r="FX595" s="74"/>
      <c r="FY595" s="74"/>
      <c r="FZ595" s="74"/>
      <c r="GA595" s="74"/>
      <c r="GB595" s="74"/>
      <c r="GC595" s="74"/>
      <c r="GD595" s="74"/>
      <c r="GE595" s="74"/>
      <c r="GF595" s="74"/>
      <c r="GG595" s="74"/>
      <c r="GH595" s="74"/>
      <c r="GI595" s="74"/>
      <c r="GJ595" s="74"/>
      <c r="GK595" s="74"/>
      <c r="GL595" s="74"/>
      <c r="GM595" s="74"/>
      <c r="GN595" s="74"/>
      <c r="GO595" s="74"/>
      <c r="GP595" s="74"/>
      <c r="GQ595" s="74"/>
      <c r="GR595" s="74"/>
      <c r="GS595" s="74"/>
      <c r="GT595" s="74"/>
      <c r="GU595" s="74"/>
      <c r="GV595" s="74"/>
      <c r="GW595" s="74"/>
      <c r="GX595" s="74"/>
      <c r="GY595" s="74"/>
      <c r="GZ595" s="74"/>
      <c r="HA595" s="74"/>
      <c r="HB595" s="74"/>
      <c r="HC595" s="74"/>
      <c r="HD595" s="74"/>
      <c r="HE595" s="74"/>
      <c r="HF595" s="74"/>
      <c r="HG595" s="74"/>
      <c r="HH595" s="74"/>
      <c r="HI595" s="74"/>
      <c r="HJ595" s="74"/>
      <c r="HK595" s="74"/>
      <c r="HL595" s="74"/>
      <c r="HM595" s="74"/>
      <c r="HN595" s="74"/>
      <c r="HO595" s="74"/>
      <c r="HP595" s="74"/>
      <c r="HQ595" s="74"/>
      <c r="HR595" s="74"/>
      <c r="HS595" s="74"/>
      <c r="HT595" s="74"/>
      <c r="HU595" s="74"/>
      <c r="HV595" s="74"/>
      <c r="HW595" s="74"/>
      <c r="HX595" s="74"/>
      <c r="HY595" s="74"/>
      <c r="HZ595" s="74"/>
      <c r="IA595" s="74"/>
      <c r="IB595" s="74"/>
      <c r="IC595" s="74"/>
      <c r="ID595" s="74"/>
      <c r="IE595" s="74"/>
      <c r="IF595" s="74"/>
      <c r="IG595" s="74"/>
      <c r="IH595" s="74"/>
      <c r="II595" s="74"/>
      <c r="IJ595" s="74"/>
      <c r="IK595" s="74"/>
      <c r="IL595" s="74"/>
      <c r="IM595" s="74"/>
      <c r="IN595" s="74"/>
      <c r="IO595" s="74"/>
      <c r="IP595" s="74"/>
      <c r="IQ595" s="74"/>
      <c r="IR595" s="74"/>
      <c r="IS595" s="74"/>
      <c r="IT595" s="74"/>
      <c r="IU595" s="74"/>
      <c r="IV595" s="74"/>
      <c r="IW595" s="74"/>
      <c r="IX595" s="74"/>
      <c r="IY595" s="74"/>
      <c r="IZ595" s="74"/>
      <c r="JA595" s="74"/>
      <c r="JB595" s="74"/>
      <c r="JC595" s="74"/>
      <c r="JD595" s="74"/>
      <c r="JE595" s="74"/>
      <c r="JF595" s="74"/>
      <c r="JG595" s="74"/>
      <c r="JH595" s="74"/>
      <c r="JI595" s="74"/>
      <c r="JJ595" s="74"/>
      <c r="JK595" s="74"/>
      <c r="JL595" s="74"/>
      <c r="JM595" s="74"/>
      <c r="JN595" s="74"/>
      <c r="JO595" s="74"/>
      <c r="JP595" s="74"/>
      <c r="JQ595" s="74"/>
      <c r="JR595" s="74"/>
      <c r="JS595" s="74"/>
      <c r="JT595" s="74"/>
      <c r="JU595" s="74"/>
      <c r="JV595" s="74"/>
      <c r="JW595" s="74"/>
      <c r="JX595" s="74"/>
      <c r="JY595" s="74"/>
      <c r="JZ595" s="74"/>
      <c r="KA595" s="74"/>
      <c r="KB595" s="74"/>
      <c r="KC595" s="74"/>
      <c r="KD595" s="74"/>
      <c r="KE595" s="74"/>
      <c r="KF595" s="74"/>
      <c r="KG595" s="74"/>
      <c r="KH595" s="74"/>
      <c r="KI595" s="74"/>
      <c r="KJ595" s="74"/>
      <c r="KK595" s="74"/>
      <c r="KL595" s="74"/>
      <c r="KM595" s="74"/>
      <c r="KN595" s="74"/>
      <c r="KO595" s="74"/>
      <c r="KP595" s="74"/>
      <c r="KQ595" s="74"/>
      <c r="KR595" s="74"/>
      <c r="KS595" s="74"/>
      <c r="KT595" s="74"/>
      <c r="KU595" s="74"/>
      <c r="KV595" s="74"/>
      <c r="KW595" s="74"/>
      <c r="KX595" s="74"/>
      <c r="KY595" s="74"/>
      <c r="KZ595" s="74"/>
      <c r="LA595" s="74"/>
      <c r="LB595" s="74"/>
      <c r="LC595" s="74"/>
      <c r="LD595" s="74"/>
      <c r="LE595" s="74"/>
      <c r="LF595" s="74"/>
      <c r="LG595" s="74"/>
      <c r="LH595" s="74"/>
      <c r="LI595" s="74"/>
      <c r="LJ595" s="74"/>
      <c r="LK595" s="74"/>
      <c r="LL595" s="74"/>
      <c r="LM595" s="74"/>
      <c r="LN595" s="74"/>
      <c r="LO595" s="74"/>
      <c r="LP595" s="74"/>
      <c r="LQ595" s="74"/>
      <c r="LR595" s="74"/>
      <c r="LS595" s="74"/>
      <c r="LT595" s="74"/>
      <c r="LU595" s="74"/>
      <c r="LV595" s="74"/>
      <c r="LW595" s="74"/>
      <c r="LX595" s="74"/>
      <c r="LY595" s="74"/>
      <c r="LZ595" s="74"/>
      <c r="MA595" s="74"/>
      <c r="MB595" s="74"/>
      <c r="MC595" s="74"/>
      <c r="MD595" s="74"/>
      <c r="ME595" s="74"/>
      <c r="MF595" s="74"/>
      <c r="MG595" s="74"/>
      <c r="MH595" s="74"/>
      <c r="MI595" s="74"/>
      <c r="MJ595" s="74"/>
      <c r="MK595" s="74"/>
      <c r="ML595" s="74"/>
      <c r="MM595" s="74"/>
      <c r="MN595" s="74"/>
      <c r="MO595" s="74"/>
      <c r="MP595" s="74"/>
      <c r="MQ595" s="74"/>
      <c r="MR595" s="74"/>
      <c r="MS595" s="74"/>
      <c r="MT595" s="74"/>
      <c r="MU595" s="74"/>
      <c r="MV595" s="74"/>
      <c r="MW595" s="74"/>
      <c r="MX595" s="74"/>
      <c r="MY595" s="74"/>
      <c r="MZ595" s="74"/>
      <c r="NA595" s="74"/>
      <c r="NB595" s="74"/>
      <c r="NC595" s="74"/>
      <c r="ND595" s="74"/>
      <c r="NE595" s="74"/>
      <c r="NF595" s="74"/>
      <c r="NG595" s="74"/>
      <c r="NH595" s="74"/>
      <c r="NI595" s="74"/>
      <c r="NJ595" s="74"/>
      <c r="NK595" s="74"/>
      <c r="NL595" s="74"/>
      <c r="NM595" s="74"/>
      <c r="NN595" s="74"/>
      <c r="NO595" s="74"/>
      <c r="NP595" s="74"/>
      <c r="NQ595" s="74"/>
      <c r="NR595" s="74"/>
      <c r="NS595" s="74"/>
      <c r="NT595" s="74"/>
      <c r="NU595" s="74"/>
      <c r="NV595" s="74"/>
      <c r="NW595" s="74"/>
      <c r="NX595" s="74"/>
      <c r="NY595" s="74"/>
      <c r="NZ595" s="74"/>
      <c r="OA595" s="74"/>
      <c r="OB595" s="74"/>
      <c r="OC595" s="74"/>
      <c r="OD595" s="74"/>
      <c r="OE595" s="74"/>
      <c r="OF595" s="74"/>
      <c r="OG595" s="74"/>
      <c r="OH595" s="74"/>
      <c r="OI595" s="74"/>
      <c r="OJ595" s="74"/>
      <c r="OK595" s="74"/>
      <c r="OL595" s="74"/>
      <c r="OM595" s="74"/>
      <c r="ON595" s="74"/>
      <c r="OO595" s="74"/>
      <c r="OP595" s="74"/>
      <c r="OQ595" s="74"/>
      <c r="OR595" s="74"/>
      <c r="OS595" s="74"/>
      <c r="OT595" s="74"/>
      <c r="OU595" s="74"/>
      <c r="OV595" s="74"/>
      <c r="OW595" s="74"/>
      <c r="OX595" s="74"/>
      <c r="OY595" s="74"/>
      <c r="OZ595" s="74"/>
      <c r="PA595" s="74"/>
      <c r="PB595" s="74"/>
      <c r="PC595" s="74"/>
      <c r="PD595" s="74"/>
      <c r="PE595" s="74"/>
      <c r="PF595" s="74"/>
      <c r="PG595" s="74"/>
      <c r="PH595" s="74"/>
      <c r="PI595" s="74"/>
      <c r="PJ595" s="74"/>
      <c r="PK595" s="74"/>
      <c r="PL595" s="74"/>
      <c r="PM595" s="74"/>
      <c r="PN595" s="74"/>
      <c r="PO595" s="74"/>
      <c r="PP595" s="74"/>
      <c r="PQ595" s="74"/>
      <c r="PR595" s="74"/>
      <c r="PS595" s="74"/>
      <c r="PT595" s="74"/>
      <c r="PU595" s="74"/>
      <c r="PV595" s="74"/>
      <c r="PW595" s="74"/>
      <c r="PX595" s="74"/>
      <c r="PY595" s="74"/>
      <c r="PZ595" s="74"/>
      <c r="QA595" s="74"/>
      <c r="QB595" s="74"/>
      <c r="QC595" s="74"/>
      <c r="QD595" s="74"/>
      <c r="QE595" s="74"/>
      <c r="QF595" s="74"/>
      <c r="QG595" s="74"/>
      <c r="QH595" s="74"/>
      <c r="QI595" s="74"/>
      <c r="QJ595" s="74"/>
      <c r="QK595" s="74"/>
      <c r="QL595" s="74"/>
      <c r="QM595" s="74"/>
      <c r="QN595" s="74"/>
      <c r="QO595" s="74"/>
      <c r="QP595" s="74"/>
      <c r="QQ595" s="74"/>
      <c r="QR595" s="74"/>
      <c r="QS595" s="74"/>
      <c r="QT595" s="74"/>
      <c r="QU595" s="74"/>
      <c r="QV595" s="74"/>
      <c r="QW595" s="74"/>
      <c r="QX595" s="74"/>
      <c r="QY595" s="74"/>
      <c r="QZ595" s="74"/>
      <c r="RA595" s="74"/>
      <c r="RB595" s="74"/>
      <c r="RC595" s="74"/>
      <c r="RD595" s="74"/>
      <c r="RE595" s="74"/>
      <c r="RF595" s="74"/>
      <c r="RG595" s="74"/>
      <c r="RH595" s="74"/>
      <c r="RI595" s="74"/>
      <c r="RJ595" s="74"/>
      <c r="RK595" s="74"/>
      <c r="RL595" s="74"/>
      <c r="RM595" s="74"/>
      <c r="RN595" s="74"/>
      <c r="RO595" s="74"/>
      <c r="RP595" s="74"/>
      <c r="RQ595" s="74"/>
      <c r="RR595" s="74"/>
      <c r="RS595" s="74"/>
      <c r="RT595" s="74"/>
      <c r="RU595" s="74"/>
      <c r="RV595" s="74"/>
      <c r="RW595" s="74"/>
      <c r="RX595" s="74"/>
      <c r="RY595" s="74"/>
      <c r="RZ595" s="74"/>
      <c r="SA595" s="74"/>
      <c r="SB595" s="74"/>
      <c r="SC595" s="74"/>
      <c r="SD595" s="74"/>
      <c r="SE595" s="74"/>
      <c r="SF595" s="74"/>
      <c r="SG595" s="74"/>
      <c r="SH595" s="74"/>
      <c r="SI595" s="74"/>
      <c r="SJ595" s="74"/>
      <c r="SK595" s="74"/>
      <c r="SL595" s="74"/>
      <c r="SM595" s="74"/>
      <c r="SN595" s="74"/>
      <c r="SO595" s="74"/>
      <c r="SP595" s="74"/>
      <c r="SQ595" s="74"/>
      <c r="SR595" s="74"/>
      <c r="SS595" s="74"/>
      <c r="ST595" s="74"/>
      <c r="SU595" s="74"/>
      <c r="SV595" s="74"/>
      <c r="SW595" s="74"/>
      <c r="SX595" s="74"/>
      <c r="SY595" s="74"/>
      <c r="SZ595" s="74"/>
      <c r="TA595" s="74"/>
      <c r="TB595" s="74"/>
      <c r="TC595" s="74"/>
      <c r="TD595" s="74"/>
      <c r="TE595" s="74"/>
      <c r="TF595" s="74"/>
      <c r="TG595" s="74"/>
      <c r="TH595" s="74"/>
      <c r="TI595" s="74"/>
      <c r="TJ595" s="74"/>
      <c r="TK595" s="74"/>
      <c r="TL595" s="74"/>
      <c r="TM595" s="74"/>
      <c r="TN595" s="74"/>
      <c r="TO595" s="74"/>
      <c r="TP595" s="74"/>
      <c r="TQ595" s="74"/>
      <c r="TR595" s="74"/>
      <c r="TS595" s="74"/>
      <c r="TT595" s="74"/>
      <c r="TU595" s="74"/>
      <c r="TV595" s="74"/>
      <c r="TW595" s="74"/>
      <c r="TX595" s="74"/>
      <c r="TY595" s="74"/>
      <c r="TZ595" s="74"/>
      <c r="UA595" s="74"/>
      <c r="UB595" s="74"/>
      <c r="UC595" s="74"/>
      <c r="UD595" s="74"/>
      <c r="UE595" s="74"/>
      <c r="UF595" s="74"/>
      <c r="UG595" s="74"/>
      <c r="UH595" s="74"/>
      <c r="UI595" s="74"/>
      <c r="UJ595" s="74"/>
      <c r="UK595" s="74"/>
      <c r="UL595" s="74"/>
      <c r="UM595" s="74"/>
      <c r="UN595" s="74"/>
      <c r="UO595" s="74"/>
      <c r="UP595" s="74"/>
      <c r="UQ595" s="74"/>
      <c r="UR595" s="74"/>
      <c r="US595" s="74"/>
      <c r="UT595" s="74"/>
      <c r="UU595" s="74"/>
      <c r="UV595" s="74"/>
      <c r="UW595" s="74"/>
      <c r="UX595" s="74"/>
      <c r="UY595" s="74"/>
      <c r="UZ595" s="74"/>
      <c r="VA595" s="74"/>
      <c r="VB595" s="74"/>
      <c r="VC595" s="74"/>
      <c r="VD595" s="74"/>
      <c r="VE595" s="74"/>
      <c r="VF595" s="74"/>
      <c r="VG595" s="74"/>
      <c r="VH595" s="74"/>
      <c r="VI595" s="74"/>
      <c r="VJ595" s="74"/>
      <c r="VK595" s="74"/>
      <c r="VL595" s="74"/>
      <c r="VM595" s="74"/>
      <c r="VN595" s="74"/>
      <c r="VO595" s="74"/>
      <c r="VP595" s="74"/>
      <c r="VQ595" s="74"/>
      <c r="VR595" s="74"/>
      <c r="VS595" s="74"/>
      <c r="VT595" s="74"/>
      <c r="VU595" s="74"/>
      <c r="VV595" s="74"/>
      <c r="VW595" s="74"/>
      <c r="VX595" s="74"/>
      <c r="VY595" s="74"/>
      <c r="VZ595" s="74"/>
      <c r="WA595" s="74"/>
      <c r="WB595" s="74"/>
      <c r="WC595" s="74"/>
      <c r="WD595" s="74"/>
      <c r="WE595" s="74"/>
      <c r="WF595" s="74"/>
      <c r="WG595" s="74"/>
      <c r="WH595" s="74"/>
      <c r="WI595" s="74"/>
      <c r="WJ595" s="74"/>
      <c r="WK595" s="74"/>
      <c r="WL595" s="74"/>
      <c r="WM595" s="74"/>
      <c r="WN595" s="74"/>
      <c r="WO595" s="74"/>
      <c r="WP595" s="74"/>
      <c r="WQ595" s="74"/>
      <c r="WR595" s="74"/>
      <c r="WS595" s="74"/>
      <c r="WT595" s="74"/>
      <c r="WU595" s="74"/>
      <c r="WV595" s="74"/>
      <c r="WW595" s="74"/>
      <c r="WX595" s="74"/>
      <c r="WY595" s="74"/>
      <c r="WZ595" s="74"/>
      <c r="XA595" s="74"/>
      <c r="XB595" s="74"/>
      <c r="XC595" s="74"/>
      <c r="XD595" s="74"/>
      <c r="XE595" s="74"/>
      <c r="XF595" s="74"/>
      <c r="XG595" s="74"/>
      <c r="XH595" s="74"/>
      <c r="XI595" s="74"/>
      <c r="XJ595" s="74"/>
      <c r="XK595" s="74"/>
      <c r="XL595" s="74"/>
      <c r="XM595" s="74"/>
      <c r="XN595" s="74"/>
      <c r="XO595" s="74"/>
      <c r="XP595" s="74"/>
      <c r="XQ595" s="74"/>
      <c r="XR595" s="74"/>
      <c r="XS595" s="74"/>
      <c r="XT595" s="74"/>
      <c r="XU595" s="74"/>
      <c r="XV595" s="74"/>
      <c r="XW595" s="74"/>
      <c r="XX595" s="74"/>
      <c r="XY595" s="74"/>
      <c r="XZ595" s="74"/>
      <c r="YA595" s="74"/>
      <c r="YB595" s="74"/>
      <c r="YC595" s="74"/>
      <c r="YD595" s="74"/>
      <c r="YE595" s="74"/>
      <c r="YF595" s="74"/>
      <c r="YG595" s="74"/>
      <c r="YH595" s="74"/>
      <c r="YI595" s="74"/>
      <c r="YJ595" s="74"/>
      <c r="YK595" s="74"/>
      <c r="YL595" s="74"/>
      <c r="YM595" s="74"/>
      <c r="YN595" s="74"/>
      <c r="YO595" s="74"/>
      <c r="YP595" s="74"/>
      <c r="YQ595" s="74"/>
      <c r="YR595" s="74"/>
      <c r="YS595" s="74"/>
      <c r="YT595" s="74"/>
      <c r="YU595" s="74"/>
      <c r="YV595" s="74"/>
      <c r="YW595" s="74"/>
      <c r="YX595" s="74"/>
      <c r="YY595" s="74"/>
      <c r="YZ595" s="74"/>
      <c r="ZA595" s="74"/>
      <c r="ZB595" s="74"/>
      <c r="ZC595" s="74"/>
      <c r="ZD595" s="74"/>
      <c r="ZE595" s="74"/>
      <c r="ZF595" s="74"/>
      <c r="ZG595" s="74"/>
      <c r="ZH595" s="74"/>
      <c r="ZI595" s="74"/>
      <c r="ZJ595" s="74"/>
      <c r="ZK595" s="74"/>
      <c r="ZL595" s="74"/>
      <c r="ZM595" s="74"/>
      <c r="ZN595" s="74"/>
      <c r="ZO595" s="74"/>
      <c r="ZP595" s="74"/>
      <c r="ZQ595" s="74"/>
      <c r="ZR595" s="74"/>
      <c r="ZS595" s="74"/>
      <c r="ZT595" s="74"/>
      <c r="ZU595" s="74"/>
      <c r="ZV595" s="74"/>
      <c r="ZW595" s="74"/>
      <c r="ZX595" s="74"/>
      <c r="ZY595" s="74"/>
      <c r="ZZ595" s="74"/>
      <c r="AAA595" s="74"/>
      <c r="AAB595" s="74"/>
      <c r="AAC595" s="74"/>
      <c r="AAD595" s="74"/>
      <c r="AAE595" s="74"/>
      <c r="AAF595" s="74"/>
      <c r="AAG595" s="74"/>
      <c r="AAH595" s="74"/>
      <c r="AAI595" s="74"/>
      <c r="AAJ595" s="74"/>
      <c r="AAK595" s="74"/>
      <c r="AAL595" s="74"/>
      <c r="AAM595" s="74"/>
      <c r="AAN595" s="74"/>
      <c r="AAO595" s="74"/>
      <c r="AAP595" s="74"/>
      <c r="AAQ595" s="74"/>
      <c r="AAR595" s="74"/>
      <c r="AAS595" s="74"/>
      <c r="AAT595" s="74"/>
      <c r="AAU595" s="74"/>
      <c r="AAV595" s="74"/>
      <c r="AAW595" s="74"/>
      <c r="AAX595" s="74"/>
      <c r="AAY595" s="74"/>
      <c r="AAZ595" s="74"/>
      <c r="ABA595" s="74"/>
      <c r="ABB595" s="74"/>
      <c r="ABC595" s="74"/>
      <c r="ABD595" s="74"/>
      <c r="ABE595" s="74"/>
      <c r="ABF595" s="74"/>
      <c r="ABG595" s="74"/>
      <c r="ABH595" s="74"/>
      <c r="ABI595" s="74"/>
      <c r="ABJ595" s="74"/>
      <c r="ABK595" s="74"/>
      <c r="ABL595" s="74"/>
      <c r="ABM595" s="74"/>
      <c r="ABN595" s="74"/>
      <c r="ABO595" s="74"/>
      <c r="ABP595" s="74"/>
      <c r="ABQ595" s="74"/>
      <c r="ABR595" s="74"/>
      <c r="ABS595" s="74"/>
      <c r="ABT595" s="74"/>
      <c r="ABU595" s="74"/>
      <c r="ABV595" s="74"/>
      <c r="ABW595" s="74"/>
      <c r="ABX595" s="74"/>
      <c r="ABY595" s="74"/>
      <c r="ABZ595" s="74"/>
      <c r="ACA595" s="74"/>
      <c r="ACB595" s="74"/>
      <c r="ACC595" s="74"/>
      <c r="ACD595" s="74"/>
      <c r="ACE595" s="74"/>
      <c r="ACF595" s="74"/>
      <c r="ACG595" s="74"/>
      <c r="ACH595" s="74"/>
      <c r="ACI595" s="74"/>
      <c r="ACJ595" s="74"/>
      <c r="ACK595" s="74"/>
      <c r="ACL595" s="74"/>
      <c r="ACM595" s="74"/>
      <c r="ACN595" s="74"/>
      <c r="ACO595" s="74"/>
      <c r="ACP595" s="74"/>
      <c r="ACQ595" s="74"/>
      <c r="ACR595" s="74"/>
      <c r="ACS595" s="74"/>
      <c r="ACT595" s="74"/>
      <c r="ACU595" s="74"/>
      <c r="ACV595" s="74"/>
      <c r="ACW595" s="74"/>
      <c r="ACX595" s="74"/>
      <c r="ACY595" s="74"/>
      <c r="ACZ595" s="74"/>
      <c r="ADA595" s="74"/>
      <c r="ADB595" s="74"/>
      <c r="ADC595" s="74"/>
      <c r="ADD595" s="74"/>
      <c r="ADE595" s="74"/>
      <c r="ADF595" s="74"/>
      <c r="ADG595" s="74"/>
      <c r="ADH595" s="74"/>
      <c r="ADI595" s="74"/>
      <c r="ADJ595" s="74"/>
      <c r="ADK595" s="74"/>
      <c r="ADL595" s="74"/>
      <c r="ADM595" s="74"/>
      <c r="ADN595" s="74"/>
      <c r="ADO595" s="74"/>
      <c r="ADP595" s="74"/>
      <c r="ADQ595" s="74"/>
      <c r="ADR595" s="74"/>
      <c r="ADS595" s="74"/>
      <c r="ADT595" s="74"/>
      <c r="ADU595" s="74"/>
      <c r="ADV595" s="74"/>
      <c r="ADW595" s="74"/>
      <c r="ADX595" s="74"/>
      <c r="ADY595" s="74"/>
      <c r="ADZ595" s="74"/>
      <c r="AEA595" s="74"/>
      <c r="AEB595" s="74"/>
      <c r="AEC595" s="74"/>
      <c r="AED595" s="74"/>
      <c r="AEE595" s="74"/>
      <c r="AEF595" s="74"/>
      <c r="AEG595" s="74"/>
      <c r="AEH595" s="74"/>
      <c r="AEI595" s="74"/>
      <c r="AEJ595" s="74"/>
      <c r="AEK595" s="74"/>
      <c r="AEL595" s="74"/>
      <c r="AEM595" s="74"/>
      <c r="AEN595" s="74"/>
      <c r="AEO595" s="74"/>
      <c r="AEP595" s="74"/>
      <c r="AEQ595" s="74"/>
      <c r="AER595" s="74"/>
      <c r="AES595" s="74"/>
      <c r="AET595" s="74"/>
      <c r="AEU595" s="74"/>
      <c r="AEV595" s="74"/>
      <c r="AEW595" s="74"/>
      <c r="AEX595" s="74"/>
      <c r="AEY595" s="74"/>
      <c r="AEZ595" s="74"/>
      <c r="AFA595" s="74"/>
      <c r="AFB595" s="74"/>
      <c r="AFC595" s="74"/>
      <c r="AFD595" s="74"/>
      <c r="AFE595" s="74"/>
      <c r="AFF595" s="74"/>
      <c r="AFG595" s="74"/>
      <c r="AFH595" s="74"/>
      <c r="AFI595" s="74"/>
      <c r="AFJ595" s="74"/>
      <c r="AFK595" s="74"/>
      <c r="AFL595" s="74"/>
      <c r="AFM595" s="74"/>
      <c r="AFN595" s="74"/>
      <c r="AFO595" s="74"/>
      <c r="AFP595" s="74"/>
      <c r="AFQ595" s="74"/>
      <c r="AFR595" s="74"/>
      <c r="AFS595" s="74"/>
      <c r="AFT595" s="74"/>
      <c r="AFU595" s="74"/>
      <c r="AFV595" s="74"/>
      <c r="AFW595" s="74"/>
      <c r="AFX595" s="74"/>
      <c r="AFY595" s="74"/>
      <c r="AFZ595" s="74"/>
      <c r="AGA595" s="74"/>
      <c r="AGB595" s="74"/>
      <c r="AGC595" s="74"/>
      <c r="AGD595" s="74"/>
      <c r="AGE595" s="74"/>
      <c r="AGF595" s="74"/>
      <c r="AGG595" s="74"/>
      <c r="AGH595" s="74"/>
      <c r="AGI595" s="74"/>
      <c r="AGJ595" s="74"/>
      <c r="AGK595" s="74"/>
      <c r="AGL595" s="74"/>
      <c r="AGM595" s="74"/>
      <c r="AGN595" s="74"/>
      <c r="AGO595" s="74"/>
      <c r="AGP595" s="74"/>
      <c r="AGQ595" s="74"/>
      <c r="AGR595" s="74"/>
      <c r="AGS595" s="74"/>
      <c r="AGT595" s="74"/>
      <c r="AGU595" s="74"/>
      <c r="AGV595" s="74"/>
      <c r="AGW595" s="74"/>
      <c r="AGX595" s="74"/>
      <c r="AGY595" s="74"/>
      <c r="AGZ595" s="74"/>
      <c r="AHA595" s="74"/>
      <c r="AHB595" s="74"/>
      <c r="AHC595" s="74"/>
      <c r="AHD595" s="74"/>
      <c r="AHE595" s="74"/>
      <c r="AHF595" s="74"/>
      <c r="AHG595" s="74"/>
      <c r="AHH595" s="74"/>
      <c r="AHI595" s="74"/>
      <c r="AHJ595" s="74"/>
      <c r="AHK595" s="74"/>
      <c r="AHL595" s="74"/>
      <c r="AHM595" s="74"/>
      <c r="AHN595" s="74"/>
      <c r="AHO595" s="74"/>
      <c r="AHP595" s="74"/>
      <c r="AHQ595" s="74"/>
      <c r="AHR595" s="74"/>
      <c r="AHS595" s="74"/>
      <c r="AHT595" s="74"/>
      <c r="AHU595" s="74"/>
      <c r="AHV595" s="74"/>
      <c r="AHW595" s="74"/>
      <c r="AHX595" s="74"/>
      <c r="AHY595" s="74"/>
      <c r="AHZ595" s="74"/>
      <c r="AIA595" s="74"/>
      <c r="AIB595" s="74"/>
      <c r="AIC595" s="74"/>
      <c r="AID595" s="74"/>
      <c r="AIE595" s="74"/>
      <c r="AIF595" s="74"/>
      <c r="AIG595" s="74"/>
      <c r="AIH595" s="74"/>
      <c r="AII595" s="74"/>
      <c r="AIJ595" s="74"/>
      <c r="AIK595" s="74"/>
      <c r="AIL595" s="74"/>
      <c r="AIM595" s="74"/>
      <c r="AIN595" s="74"/>
      <c r="AIO595" s="74"/>
      <c r="AIP595" s="74"/>
      <c r="AIQ595" s="74"/>
      <c r="AIR595" s="74"/>
      <c r="AIS595" s="74"/>
      <c r="AIT595" s="74"/>
      <c r="AIU595" s="74"/>
      <c r="AIV595" s="74"/>
      <c r="AIW595" s="74"/>
      <c r="AIX595" s="74"/>
      <c r="AIY595" s="74"/>
      <c r="AIZ595" s="74"/>
      <c r="AJA595" s="74"/>
      <c r="AJB595" s="74"/>
      <c r="AJC595" s="74"/>
      <c r="AJD595" s="74"/>
      <c r="AJE595" s="74"/>
      <c r="AJF595" s="74"/>
      <c r="AJG595" s="74"/>
      <c r="AJH595" s="74"/>
      <c r="AJI595" s="74"/>
      <c r="AJJ595" s="74"/>
      <c r="AJK595" s="74"/>
      <c r="AJL595" s="74"/>
      <c r="AJM595" s="74"/>
      <c r="AJN595" s="74"/>
      <c r="AJO595" s="74"/>
      <c r="AJP595" s="74"/>
      <c r="AJQ595" s="74"/>
      <c r="AJR595" s="74"/>
      <c r="AJS595" s="74"/>
      <c r="AJT595" s="74"/>
      <c r="AJU595" s="74"/>
      <c r="AJV595" s="74"/>
      <c r="AJW595" s="74"/>
      <c r="AJX595" s="74"/>
      <c r="AJY595" s="74"/>
      <c r="AJZ595" s="74"/>
      <c r="AKA595" s="74"/>
      <c r="AKB595" s="74"/>
      <c r="AKC595" s="74"/>
      <c r="AKD595" s="74"/>
      <c r="AKE595" s="74"/>
      <c r="AKF595" s="74"/>
      <c r="AKG595" s="74"/>
      <c r="AKH595" s="74"/>
      <c r="AKI595" s="74"/>
      <c r="AKJ595" s="74"/>
      <c r="AKK595" s="74"/>
      <c r="AKL595" s="74"/>
      <c r="AKM595" s="74"/>
      <c r="AKN595" s="74"/>
      <c r="AKO595" s="74"/>
      <c r="AKP595" s="74"/>
      <c r="AKQ595" s="74"/>
      <c r="AKR595" s="74"/>
      <c r="AKS595" s="74"/>
      <c r="AKT595" s="74"/>
      <c r="AKU595" s="74"/>
      <c r="AKV595" s="74"/>
      <c r="AKW595" s="74"/>
      <c r="AKX595" s="74"/>
      <c r="AKY595" s="74"/>
      <c r="AKZ595" s="74"/>
      <c r="ALA595" s="74"/>
      <c r="ALB595" s="74"/>
      <c r="ALC595" s="74"/>
      <c r="ALD595" s="74"/>
      <c r="ALE595" s="74"/>
      <c r="ALF595" s="74"/>
      <c r="ALG595" s="74"/>
      <c r="ALH595" s="74"/>
      <c r="ALI595" s="74"/>
      <c r="ALJ595" s="74"/>
      <c r="ALK595" s="74"/>
      <c r="ALL595" s="74"/>
      <c r="ALM595" s="74"/>
      <c r="ALN595" s="74"/>
      <c r="ALO595" s="74"/>
      <c r="ALP595" s="74"/>
      <c r="ALQ595" s="74"/>
      <c r="ALR595" s="74"/>
      <c r="ALS595" s="74"/>
      <c r="ALT595" s="74"/>
      <c r="ALU595" s="74"/>
      <c r="ALV595" s="74"/>
      <c r="ALW595" s="74"/>
      <c r="ALX595" s="74"/>
      <c r="ALY595" s="74"/>
      <c r="ALZ595" s="74"/>
      <c r="AMA595" s="74"/>
      <c r="AMB595" s="74"/>
      <c r="AMC595" s="74"/>
      <c r="AMD595" s="74"/>
      <c r="AME595" s="74"/>
      <c r="AMF595" s="74"/>
      <c r="AMG595" s="74"/>
      <c r="AMH595" s="74"/>
      <c r="AMI595" s="74"/>
      <c r="AMJ595" s="74"/>
      <c r="AMK595" s="74"/>
    </row>
    <row r="596" spans="1:1025" customFormat="1" x14ac:dyDescent="0.25">
      <c r="A596" s="40" t="s">
        <v>525</v>
      </c>
      <c r="B596" s="40" t="s">
        <v>25</v>
      </c>
      <c r="C596" s="40" t="s">
        <v>264</v>
      </c>
      <c r="D596" s="40" t="s">
        <v>147</v>
      </c>
      <c r="E596" s="40" t="s">
        <v>147</v>
      </c>
      <c r="F596" s="40" t="s">
        <v>526</v>
      </c>
      <c r="G596" s="40" t="s">
        <v>503</v>
      </c>
      <c r="H596" s="40" t="s">
        <v>567</v>
      </c>
      <c r="I596" s="40" t="s">
        <v>147</v>
      </c>
      <c r="J596" s="40">
        <v>339611188</v>
      </c>
      <c r="K596" s="40" t="s">
        <v>527</v>
      </c>
      <c r="L596" s="40" t="s">
        <v>27</v>
      </c>
      <c r="M596" s="40">
        <v>781579303</v>
      </c>
      <c r="N596" s="46" t="s">
        <v>569</v>
      </c>
      <c r="O596" s="40"/>
      <c r="P596" s="43"/>
      <c r="Q596" s="43"/>
      <c r="R596" s="40" t="s">
        <v>31</v>
      </c>
      <c r="S596" s="40" t="s">
        <v>106</v>
      </c>
      <c r="T596" s="44"/>
      <c r="U596" s="75">
        <v>450000</v>
      </c>
      <c r="V596" s="75">
        <v>420000</v>
      </c>
      <c r="W596" s="75">
        <v>400000</v>
      </c>
      <c r="X596" s="75">
        <v>320000</v>
      </c>
      <c r="Y596" s="40"/>
      <c r="Z596" s="6"/>
      <c r="AA596" s="6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  <c r="DR596" s="74"/>
      <c r="DS596" s="74"/>
      <c r="DT596" s="74"/>
      <c r="DU596" s="74"/>
      <c r="DV596" s="74"/>
      <c r="DW596" s="74"/>
      <c r="DX596" s="74"/>
      <c r="DY596" s="74"/>
      <c r="DZ596" s="74"/>
      <c r="EA596" s="74"/>
      <c r="EB596" s="74"/>
      <c r="EC596" s="74"/>
      <c r="ED596" s="74"/>
      <c r="EE596" s="74"/>
      <c r="EF596" s="74"/>
      <c r="EG596" s="74"/>
      <c r="EH596" s="74"/>
      <c r="EI596" s="74"/>
      <c r="EJ596" s="74"/>
      <c r="EK596" s="74"/>
      <c r="EL596" s="74"/>
      <c r="EM596" s="74"/>
      <c r="EN596" s="74"/>
      <c r="EO596" s="74"/>
      <c r="EP596" s="74"/>
      <c r="EQ596" s="74"/>
      <c r="ER596" s="74"/>
      <c r="ES596" s="74"/>
      <c r="ET596" s="74"/>
      <c r="EU596" s="74"/>
      <c r="EV596" s="74"/>
      <c r="EW596" s="74"/>
      <c r="EX596" s="74"/>
      <c r="EY596" s="74"/>
      <c r="EZ596" s="74"/>
      <c r="FA596" s="74"/>
      <c r="FB596" s="74"/>
      <c r="FC596" s="74"/>
      <c r="FD596" s="74"/>
      <c r="FE596" s="74"/>
      <c r="FF596" s="74"/>
      <c r="FG596" s="74"/>
      <c r="FH596" s="74"/>
      <c r="FI596" s="74"/>
      <c r="FJ596" s="74"/>
      <c r="FK596" s="74"/>
      <c r="FL596" s="74"/>
      <c r="FM596" s="74"/>
      <c r="FN596" s="74"/>
      <c r="FO596" s="74"/>
      <c r="FP596" s="74"/>
      <c r="FQ596" s="74"/>
      <c r="FR596" s="74"/>
      <c r="FS596" s="74"/>
      <c r="FT596" s="74"/>
      <c r="FU596" s="74"/>
      <c r="FV596" s="74"/>
      <c r="FW596" s="74"/>
      <c r="FX596" s="74"/>
      <c r="FY596" s="74"/>
      <c r="FZ596" s="74"/>
      <c r="GA596" s="74"/>
      <c r="GB596" s="74"/>
      <c r="GC596" s="74"/>
      <c r="GD596" s="74"/>
      <c r="GE596" s="74"/>
      <c r="GF596" s="74"/>
      <c r="GG596" s="74"/>
      <c r="GH596" s="74"/>
      <c r="GI596" s="74"/>
      <c r="GJ596" s="74"/>
      <c r="GK596" s="74"/>
      <c r="GL596" s="74"/>
      <c r="GM596" s="74"/>
      <c r="GN596" s="74"/>
      <c r="GO596" s="74"/>
      <c r="GP596" s="74"/>
      <c r="GQ596" s="74"/>
      <c r="GR596" s="74"/>
      <c r="GS596" s="74"/>
      <c r="GT596" s="74"/>
      <c r="GU596" s="74"/>
      <c r="GV596" s="74"/>
      <c r="GW596" s="74"/>
      <c r="GX596" s="74"/>
      <c r="GY596" s="74"/>
      <c r="GZ596" s="74"/>
      <c r="HA596" s="74"/>
      <c r="HB596" s="74"/>
      <c r="HC596" s="74"/>
      <c r="HD596" s="74"/>
      <c r="HE596" s="74"/>
      <c r="HF596" s="74"/>
      <c r="HG596" s="74"/>
      <c r="HH596" s="74"/>
      <c r="HI596" s="74"/>
      <c r="HJ596" s="74"/>
      <c r="HK596" s="74"/>
      <c r="HL596" s="74"/>
      <c r="HM596" s="74"/>
      <c r="HN596" s="74"/>
      <c r="HO596" s="74"/>
      <c r="HP596" s="74"/>
      <c r="HQ596" s="74"/>
      <c r="HR596" s="74"/>
      <c r="HS596" s="74"/>
      <c r="HT596" s="74"/>
      <c r="HU596" s="74"/>
      <c r="HV596" s="74"/>
      <c r="HW596" s="74"/>
      <c r="HX596" s="74"/>
      <c r="HY596" s="74"/>
      <c r="HZ596" s="74"/>
      <c r="IA596" s="74"/>
      <c r="IB596" s="74"/>
      <c r="IC596" s="74"/>
      <c r="ID596" s="74"/>
      <c r="IE596" s="74"/>
      <c r="IF596" s="74"/>
      <c r="IG596" s="74"/>
      <c r="IH596" s="74"/>
      <c r="II596" s="74"/>
      <c r="IJ596" s="74"/>
      <c r="IK596" s="74"/>
      <c r="IL596" s="74"/>
      <c r="IM596" s="74"/>
      <c r="IN596" s="74"/>
      <c r="IO596" s="74"/>
      <c r="IP596" s="74"/>
      <c r="IQ596" s="74"/>
      <c r="IR596" s="74"/>
      <c r="IS596" s="74"/>
      <c r="IT596" s="74"/>
      <c r="IU596" s="74"/>
      <c r="IV596" s="74"/>
      <c r="IW596" s="74"/>
      <c r="IX596" s="74"/>
      <c r="IY596" s="74"/>
      <c r="IZ596" s="74"/>
      <c r="JA596" s="74"/>
      <c r="JB596" s="74"/>
      <c r="JC596" s="74"/>
      <c r="JD596" s="74"/>
      <c r="JE596" s="74"/>
      <c r="JF596" s="74"/>
      <c r="JG596" s="74"/>
      <c r="JH596" s="74"/>
      <c r="JI596" s="74"/>
      <c r="JJ596" s="74"/>
      <c r="JK596" s="74"/>
      <c r="JL596" s="74"/>
      <c r="JM596" s="74"/>
      <c r="JN596" s="74"/>
      <c r="JO596" s="74"/>
      <c r="JP596" s="74"/>
      <c r="JQ596" s="74"/>
      <c r="JR596" s="74"/>
      <c r="JS596" s="74"/>
      <c r="JT596" s="74"/>
      <c r="JU596" s="74"/>
      <c r="JV596" s="74"/>
      <c r="JW596" s="74"/>
      <c r="JX596" s="74"/>
      <c r="JY596" s="74"/>
      <c r="JZ596" s="74"/>
      <c r="KA596" s="74"/>
      <c r="KB596" s="74"/>
      <c r="KC596" s="74"/>
      <c r="KD596" s="74"/>
      <c r="KE596" s="74"/>
      <c r="KF596" s="74"/>
      <c r="KG596" s="74"/>
      <c r="KH596" s="74"/>
      <c r="KI596" s="74"/>
      <c r="KJ596" s="74"/>
      <c r="KK596" s="74"/>
      <c r="KL596" s="74"/>
      <c r="KM596" s="74"/>
      <c r="KN596" s="74"/>
      <c r="KO596" s="74"/>
      <c r="KP596" s="74"/>
      <c r="KQ596" s="74"/>
      <c r="KR596" s="74"/>
      <c r="KS596" s="74"/>
      <c r="KT596" s="74"/>
      <c r="KU596" s="74"/>
      <c r="KV596" s="74"/>
      <c r="KW596" s="74"/>
      <c r="KX596" s="74"/>
      <c r="KY596" s="74"/>
      <c r="KZ596" s="74"/>
      <c r="LA596" s="74"/>
      <c r="LB596" s="74"/>
      <c r="LC596" s="74"/>
      <c r="LD596" s="74"/>
      <c r="LE596" s="74"/>
      <c r="LF596" s="74"/>
      <c r="LG596" s="74"/>
      <c r="LH596" s="74"/>
      <c r="LI596" s="74"/>
      <c r="LJ596" s="74"/>
      <c r="LK596" s="74"/>
      <c r="LL596" s="74"/>
      <c r="LM596" s="74"/>
      <c r="LN596" s="74"/>
      <c r="LO596" s="74"/>
      <c r="LP596" s="74"/>
      <c r="LQ596" s="74"/>
      <c r="LR596" s="74"/>
      <c r="LS596" s="74"/>
      <c r="LT596" s="74"/>
      <c r="LU596" s="74"/>
      <c r="LV596" s="74"/>
      <c r="LW596" s="74"/>
      <c r="LX596" s="74"/>
      <c r="LY596" s="74"/>
      <c r="LZ596" s="74"/>
      <c r="MA596" s="74"/>
      <c r="MB596" s="74"/>
      <c r="MC596" s="74"/>
      <c r="MD596" s="74"/>
      <c r="ME596" s="74"/>
      <c r="MF596" s="74"/>
      <c r="MG596" s="74"/>
      <c r="MH596" s="74"/>
      <c r="MI596" s="74"/>
      <c r="MJ596" s="74"/>
      <c r="MK596" s="74"/>
      <c r="ML596" s="74"/>
      <c r="MM596" s="74"/>
      <c r="MN596" s="74"/>
      <c r="MO596" s="74"/>
      <c r="MP596" s="74"/>
      <c r="MQ596" s="74"/>
      <c r="MR596" s="74"/>
      <c r="MS596" s="74"/>
      <c r="MT596" s="74"/>
      <c r="MU596" s="74"/>
      <c r="MV596" s="74"/>
      <c r="MW596" s="74"/>
      <c r="MX596" s="74"/>
      <c r="MY596" s="74"/>
      <c r="MZ596" s="74"/>
      <c r="NA596" s="74"/>
      <c r="NB596" s="74"/>
      <c r="NC596" s="74"/>
      <c r="ND596" s="74"/>
      <c r="NE596" s="74"/>
      <c r="NF596" s="74"/>
      <c r="NG596" s="74"/>
      <c r="NH596" s="74"/>
      <c r="NI596" s="74"/>
      <c r="NJ596" s="74"/>
      <c r="NK596" s="74"/>
      <c r="NL596" s="74"/>
      <c r="NM596" s="74"/>
      <c r="NN596" s="74"/>
      <c r="NO596" s="74"/>
      <c r="NP596" s="74"/>
      <c r="NQ596" s="74"/>
      <c r="NR596" s="74"/>
      <c r="NS596" s="74"/>
      <c r="NT596" s="74"/>
      <c r="NU596" s="74"/>
      <c r="NV596" s="74"/>
      <c r="NW596" s="74"/>
      <c r="NX596" s="74"/>
      <c r="NY596" s="74"/>
      <c r="NZ596" s="74"/>
      <c r="OA596" s="74"/>
      <c r="OB596" s="74"/>
      <c r="OC596" s="74"/>
      <c r="OD596" s="74"/>
      <c r="OE596" s="74"/>
      <c r="OF596" s="74"/>
      <c r="OG596" s="74"/>
      <c r="OH596" s="74"/>
      <c r="OI596" s="74"/>
      <c r="OJ596" s="74"/>
      <c r="OK596" s="74"/>
      <c r="OL596" s="74"/>
      <c r="OM596" s="74"/>
      <c r="ON596" s="74"/>
      <c r="OO596" s="74"/>
      <c r="OP596" s="74"/>
      <c r="OQ596" s="74"/>
      <c r="OR596" s="74"/>
      <c r="OS596" s="74"/>
      <c r="OT596" s="74"/>
      <c r="OU596" s="74"/>
      <c r="OV596" s="74"/>
      <c r="OW596" s="74"/>
      <c r="OX596" s="74"/>
      <c r="OY596" s="74"/>
      <c r="OZ596" s="74"/>
      <c r="PA596" s="74"/>
      <c r="PB596" s="74"/>
      <c r="PC596" s="74"/>
      <c r="PD596" s="74"/>
      <c r="PE596" s="74"/>
      <c r="PF596" s="74"/>
      <c r="PG596" s="74"/>
      <c r="PH596" s="74"/>
      <c r="PI596" s="74"/>
      <c r="PJ596" s="74"/>
      <c r="PK596" s="74"/>
      <c r="PL596" s="74"/>
      <c r="PM596" s="74"/>
      <c r="PN596" s="74"/>
      <c r="PO596" s="74"/>
      <c r="PP596" s="74"/>
      <c r="PQ596" s="74"/>
      <c r="PR596" s="74"/>
      <c r="PS596" s="74"/>
      <c r="PT596" s="74"/>
      <c r="PU596" s="74"/>
      <c r="PV596" s="74"/>
      <c r="PW596" s="74"/>
      <c r="PX596" s="74"/>
      <c r="PY596" s="74"/>
      <c r="PZ596" s="74"/>
      <c r="QA596" s="74"/>
      <c r="QB596" s="74"/>
      <c r="QC596" s="74"/>
      <c r="QD596" s="74"/>
      <c r="QE596" s="74"/>
      <c r="QF596" s="74"/>
      <c r="QG596" s="74"/>
      <c r="QH596" s="74"/>
      <c r="QI596" s="74"/>
      <c r="QJ596" s="74"/>
      <c r="QK596" s="74"/>
      <c r="QL596" s="74"/>
      <c r="QM596" s="74"/>
      <c r="QN596" s="74"/>
      <c r="QO596" s="74"/>
      <c r="QP596" s="74"/>
      <c r="QQ596" s="74"/>
      <c r="QR596" s="74"/>
      <c r="QS596" s="74"/>
      <c r="QT596" s="74"/>
      <c r="QU596" s="74"/>
      <c r="QV596" s="74"/>
      <c r="QW596" s="74"/>
      <c r="QX596" s="74"/>
      <c r="QY596" s="74"/>
      <c r="QZ596" s="74"/>
      <c r="RA596" s="74"/>
      <c r="RB596" s="74"/>
      <c r="RC596" s="74"/>
      <c r="RD596" s="74"/>
      <c r="RE596" s="74"/>
      <c r="RF596" s="74"/>
      <c r="RG596" s="74"/>
      <c r="RH596" s="74"/>
      <c r="RI596" s="74"/>
      <c r="RJ596" s="74"/>
      <c r="RK596" s="74"/>
      <c r="RL596" s="74"/>
      <c r="RM596" s="74"/>
      <c r="RN596" s="74"/>
      <c r="RO596" s="74"/>
      <c r="RP596" s="74"/>
      <c r="RQ596" s="74"/>
      <c r="RR596" s="74"/>
      <c r="RS596" s="74"/>
      <c r="RT596" s="74"/>
      <c r="RU596" s="74"/>
      <c r="RV596" s="74"/>
      <c r="RW596" s="74"/>
      <c r="RX596" s="74"/>
      <c r="RY596" s="74"/>
      <c r="RZ596" s="74"/>
      <c r="SA596" s="74"/>
      <c r="SB596" s="74"/>
      <c r="SC596" s="74"/>
      <c r="SD596" s="74"/>
      <c r="SE596" s="74"/>
      <c r="SF596" s="74"/>
      <c r="SG596" s="74"/>
      <c r="SH596" s="74"/>
      <c r="SI596" s="74"/>
      <c r="SJ596" s="74"/>
      <c r="SK596" s="74"/>
      <c r="SL596" s="74"/>
      <c r="SM596" s="74"/>
      <c r="SN596" s="74"/>
      <c r="SO596" s="74"/>
      <c r="SP596" s="74"/>
      <c r="SQ596" s="74"/>
      <c r="SR596" s="74"/>
      <c r="SS596" s="74"/>
      <c r="ST596" s="74"/>
      <c r="SU596" s="74"/>
      <c r="SV596" s="74"/>
      <c r="SW596" s="74"/>
      <c r="SX596" s="74"/>
      <c r="SY596" s="74"/>
      <c r="SZ596" s="74"/>
      <c r="TA596" s="74"/>
      <c r="TB596" s="74"/>
      <c r="TC596" s="74"/>
      <c r="TD596" s="74"/>
      <c r="TE596" s="74"/>
      <c r="TF596" s="74"/>
      <c r="TG596" s="74"/>
      <c r="TH596" s="74"/>
      <c r="TI596" s="74"/>
      <c r="TJ596" s="74"/>
      <c r="TK596" s="74"/>
      <c r="TL596" s="74"/>
      <c r="TM596" s="74"/>
      <c r="TN596" s="74"/>
      <c r="TO596" s="74"/>
      <c r="TP596" s="74"/>
      <c r="TQ596" s="74"/>
      <c r="TR596" s="74"/>
      <c r="TS596" s="74"/>
      <c r="TT596" s="74"/>
      <c r="TU596" s="74"/>
      <c r="TV596" s="74"/>
      <c r="TW596" s="74"/>
      <c r="TX596" s="74"/>
      <c r="TY596" s="74"/>
      <c r="TZ596" s="74"/>
      <c r="UA596" s="74"/>
      <c r="UB596" s="74"/>
      <c r="UC596" s="74"/>
      <c r="UD596" s="74"/>
      <c r="UE596" s="74"/>
      <c r="UF596" s="74"/>
      <c r="UG596" s="74"/>
      <c r="UH596" s="74"/>
      <c r="UI596" s="74"/>
      <c r="UJ596" s="74"/>
      <c r="UK596" s="74"/>
      <c r="UL596" s="74"/>
      <c r="UM596" s="74"/>
      <c r="UN596" s="74"/>
      <c r="UO596" s="74"/>
      <c r="UP596" s="74"/>
      <c r="UQ596" s="74"/>
      <c r="UR596" s="74"/>
      <c r="US596" s="74"/>
      <c r="UT596" s="74"/>
      <c r="UU596" s="74"/>
      <c r="UV596" s="74"/>
      <c r="UW596" s="74"/>
      <c r="UX596" s="74"/>
      <c r="UY596" s="74"/>
      <c r="UZ596" s="74"/>
      <c r="VA596" s="74"/>
      <c r="VB596" s="74"/>
      <c r="VC596" s="74"/>
      <c r="VD596" s="74"/>
      <c r="VE596" s="74"/>
      <c r="VF596" s="74"/>
      <c r="VG596" s="74"/>
      <c r="VH596" s="74"/>
      <c r="VI596" s="74"/>
      <c r="VJ596" s="74"/>
      <c r="VK596" s="74"/>
      <c r="VL596" s="74"/>
      <c r="VM596" s="74"/>
      <c r="VN596" s="74"/>
      <c r="VO596" s="74"/>
      <c r="VP596" s="74"/>
      <c r="VQ596" s="74"/>
      <c r="VR596" s="74"/>
      <c r="VS596" s="74"/>
      <c r="VT596" s="74"/>
      <c r="VU596" s="74"/>
      <c r="VV596" s="74"/>
      <c r="VW596" s="74"/>
      <c r="VX596" s="74"/>
      <c r="VY596" s="74"/>
      <c r="VZ596" s="74"/>
      <c r="WA596" s="74"/>
      <c r="WB596" s="74"/>
      <c r="WC596" s="74"/>
      <c r="WD596" s="74"/>
      <c r="WE596" s="74"/>
      <c r="WF596" s="74"/>
      <c r="WG596" s="74"/>
      <c r="WH596" s="74"/>
      <c r="WI596" s="74"/>
      <c r="WJ596" s="74"/>
      <c r="WK596" s="74"/>
      <c r="WL596" s="74"/>
      <c r="WM596" s="74"/>
      <c r="WN596" s="74"/>
      <c r="WO596" s="74"/>
      <c r="WP596" s="74"/>
      <c r="WQ596" s="74"/>
      <c r="WR596" s="74"/>
      <c r="WS596" s="74"/>
      <c r="WT596" s="74"/>
      <c r="WU596" s="74"/>
      <c r="WV596" s="74"/>
      <c r="WW596" s="74"/>
      <c r="WX596" s="74"/>
      <c r="WY596" s="74"/>
      <c r="WZ596" s="74"/>
      <c r="XA596" s="74"/>
      <c r="XB596" s="74"/>
      <c r="XC596" s="74"/>
      <c r="XD596" s="74"/>
      <c r="XE596" s="74"/>
      <c r="XF596" s="74"/>
      <c r="XG596" s="74"/>
      <c r="XH596" s="74"/>
      <c r="XI596" s="74"/>
      <c r="XJ596" s="74"/>
      <c r="XK596" s="74"/>
      <c r="XL596" s="74"/>
      <c r="XM596" s="74"/>
      <c r="XN596" s="74"/>
      <c r="XO596" s="74"/>
      <c r="XP596" s="74"/>
      <c r="XQ596" s="74"/>
      <c r="XR596" s="74"/>
      <c r="XS596" s="74"/>
      <c r="XT596" s="74"/>
      <c r="XU596" s="74"/>
      <c r="XV596" s="74"/>
      <c r="XW596" s="74"/>
      <c r="XX596" s="74"/>
      <c r="XY596" s="74"/>
      <c r="XZ596" s="74"/>
      <c r="YA596" s="74"/>
      <c r="YB596" s="74"/>
      <c r="YC596" s="74"/>
      <c r="YD596" s="74"/>
      <c r="YE596" s="74"/>
      <c r="YF596" s="74"/>
      <c r="YG596" s="74"/>
      <c r="YH596" s="74"/>
      <c r="YI596" s="74"/>
      <c r="YJ596" s="74"/>
      <c r="YK596" s="74"/>
      <c r="YL596" s="74"/>
      <c r="YM596" s="74"/>
      <c r="YN596" s="74"/>
      <c r="YO596" s="74"/>
      <c r="YP596" s="74"/>
      <c r="YQ596" s="74"/>
      <c r="YR596" s="74"/>
      <c r="YS596" s="74"/>
      <c r="YT596" s="74"/>
      <c r="YU596" s="74"/>
      <c r="YV596" s="74"/>
      <c r="YW596" s="74"/>
      <c r="YX596" s="74"/>
      <c r="YY596" s="74"/>
      <c r="YZ596" s="74"/>
      <c r="ZA596" s="74"/>
      <c r="ZB596" s="74"/>
      <c r="ZC596" s="74"/>
      <c r="ZD596" s="74"/>
      <c r="ZE596" s="74"/>
      <c r="ZF596" s="74"/>
      <c r="ZG596" s="74"/>
      <c r="ZH596" s="74"/>
      <c r="ZI596" s="74"/>
      <c r="ZJ596" s="74"/>
      <c r="ZK596" s="74"/>
      <c r="ZL596" s="74"/>
      <c r="ZM596" s="74"/>
      <c r="ZN596" s="74"/>
      <c r="ZO596" s="74"/>
      <c r="ZP596" s="74"/>
      <c r="ZQ596" s="74"/>
      <c r="ZR596" s="74"/>
      <c r="ZS596" s="74"/>
      <c r="ZT596" s="74"/>
      <c r="ZU596" s="74"/>
      <c r="ZV596" s="74"/>
      <c r="ZW596" s="74"/>
      <c r="ZX596" s="74"/>
      <c r="ZY596" s="74"/>
      <c r="ZZ596" s="74"/>
      <c r="AAA596" s="74"/>
      <c r="AAB596" s="74"/>
      <c r="AAC596" s="74"/>
      <c r="AAD596" s="74"/>
      <c r="AAE596" s="74"/>
      <c r="AAF596" s="74"/>
      <c r="AAG596" s="74"/>
      <c r="AAH596" s="74"/>
      <c r="AAI596" s="74"/>
      <c r="AAJ596" s="74"/>
      <c r="AAK596" s="74"/>
      <c r="AAL596" s="74"/>
      <c r="AAM596" s="74"/>
      <c r="AAN596" s="74"/>
      <c r="AAO596" s="74"/>
      <c r="AAP596" s="74"/>
      <c r="AAQ596" s="74"/>
      <c r="AAR596" s="74"/>
      <c r="AAS596" s="74"/>
      <c r="AAT596" s="74"/>
      <c r="AAU596" s="74"/>
      <c r="AAV596" s="74"/>
      <c r="AAW596" s="74"/>
      <c r="AAX596" s="74"/>
      <c r="AAY596" s="74"/>
      <c r="AAZ596" s="74"/>
      <c r="ABA596" s="74"/>
      <c r="ABB596" s="74"/>
      <c r="ABC596" s="74"/>
      <c r="ABD596" s="74"/>
      <c r="ABE596" s="74"/>
      <c r="ABF596" s="74"/>
      <c r="ABG596" s="74"/>
      <c r="ABH596" s="74"/>
      <c r="ABI596" s="74"/>
      <c r="ABJ596" s="74"/>
      <c r="ABK596" s="74"/>
      <c r="ABL596" s="74"/>
      <c r="ABM596" s="74"/>
      <c r="ABN596" s="74"/>
      <c r="ABO596" s="74"/>
      <c r="ABP596" s="74"/>
      <c r="ABQ596" s="74"/>
      <c r="ABR596" s="74"/>
      <c r="ABS596" s="74"/>
      <c r="ABT596" s="74"/>
      <c r="ABU596" s="74"/>
      <c r="ABV596" s="74"/>
      <c r="ABW596" s="74"/>
      <c r="ABX596" s="74"/>
      <c r="ABY596" s="74"/>
      <c r="ABZ596" s="74"/>
      <c r="ACA596" s="74"/>
      <c r="ACB596" s="74"/>
      <c r="ACC596" s="74"/>
      <c r="ACD596" s="74"/>
      <c r="ACE596" s="74"/>
      <c r="ACF596" s="74"/>
      <c r="ACG596" s="74"/>
      <c r="ACH596" s="74"/>
      <c r="ACI596" s="74"/>
      <c r="ACJ596" s="74"/>
      <c r="ACK596" s="74"/>
      <c r="ACL596" s="74"/>
      <c r="ACM596" s="74"/>
      <c r="ACN596" s="74"/>
      <c r="ACO596" s="74"/>
      <c r="ACP596" s="74"/>
      <c r="ACQ596" s="74"/>
      <c r="ACR596" s="74"/>
      <c r="ACS596" s="74"/>
      <c r="ACT596" s="74"/>
      <c r="ACU596" s="74"/>
      <c r="ACV596" s="74"/>
      <c r="ACW596" s="74"/>
      <c r="ACX596" s="74"/>
      <c r="ACY596" s="74"/>
      <c r="ACZ596" s="74"/>
      <c r="ADA596" s="74"/>
      <c r="ADB596" s="74"/>
      <c r="ADC596" s="74"/>
      <c r="ADD596" s="74"/>
      <c r="ADE596" s="74"/>
      <c r="ADF596" s="74"/>
      <c r="ADG596" s="74"/>
      <c r="ADH596" s="74"/>
      <c r="ADI596" s="74"/>
      <c r="ADJ596" s="74"/>
      <c r="ADK596" s="74"/>
      <c r="ADL596" s="74"/>
      <c r="ADM596" s="74"/>
      <c r="ADN596" s="74"/>
      <c r="ADO596" s="74"/>
      <c r="ADP596" s="74"/>
      <c r="ADQ596" s="74"/>
      <c r="ADR596" s="74"/>
      <c r="ADS596" s="74"/>
      <c r="ADT596" s="74"/>
      <c r="ADU596" s="74"/>
      <c r="ADV596" s="74"/>
      <c r="ADW596" s="74"/>
      <c r="ADX596" s="74"/>
      <c r="ADY596" s="74"/>
      <c r="ADZ596" s="74"/>
      <c r="AEA596" s="74"/>
      <c r="AEB596" s="74"/>
      <c r="AEC596" s="74"/>
      <c r="AED596" s="74"/>
      <c r="AEE596" s="74"/>
      <c r="AEF596" s="74"/>
      <c r="AEG596" s="74"/>
      <c r="AEH596" s="74"/>
      <c r="AEI596" s="74"/>
      <c r="AEJ596" s="74"/>
      <c r="AEK596" s="74"/>
      <c r="AEL596" s="74"/>
      <c r="AEM596" s="74"/>
      <c r="AEN596" s="74"/>
      <c r="AEO596" s="74"/>
      <c r="AEP596" s="74"/>
      <c r="AEQ596" s="74"/>
      <c r="AER596" s="74"/>
      <c r="AES596" s="74"/>
      <c r="AET596" s="74"/>
      <c r="AEU596" s="74"/>
      <c r="AEV596" s="74"/>
      <c r="AEW596" s="74"/>
      <c r="AEX596" s="74"/>
      <c r="AEY596" s="74"/>
      <c r="AEZ596" s="74"/>
      <c r="AFA596" s="74"/>
      <c r="AFB596" s="74"/>
      <c r="AFC596" s="74"/>
      <c r="AFD596" s="74"/>
      <c r="AFE596" s="74"/>
      <c r="AFF596" s="74"/>
      <c r="AFG596" s="74"/>
      <c r="AFH596" s="74"/>
      <c r="AFI596" s="74"/>
      <c r="AFJ596" s="74"/>
      <c r="AFK596" s="74"/>
      <c r="AFL596" s="74"/>
      <c r="AFM596" s="74"/>
      <c r="AFN596" s="74"/>
      <c r="AFO596" s="74"/>
      <c r="AFP596" s="74"/>
      <c r="AFQ596" s="74"/>
      <c r="AFR596" s="74"/>
      <c r="AFS596" s="74"/>
      <c r="AFT596" s="74"/>
      <c r="AFU596" s="74"/>
      <c r="AFV596" s="74"/>
      <c r="AFW596" s="74"/>
      <c r="AFX596" s="74"/>
      <c r="AFY596" s="74"/>
      <c r="AFZ596" s="74"/>
      <c r="AGA596" s="74"/>
      <c r="AGB596" s="74"/>
      <c r="AGC596" s="74"/>
      <c r="AGD596" s="74"/>
      <c r="AGE596" s="74"/>
      <c r="AGF596" s="74"/>
      <c r="AGG596" s="74"/>
      <c r="AGH596" s="74"/>
      <c r="AGI596" s="74"/>
      <c r="AGJ596" s="74"/>
      <c r="AGK596" s="74"/>
      <c r="AGL596" s="74"/>
      <c r="AGM596" s="74"/>
      <c r="AGN596" s="74"/>
      <c r="AGO596" s="74"/>
      <c r="AGP596" s="74"/>
      <c r="AGQ596" s="74"/>
      <c r="AGR596" s="74"/>
      <c r="AGS596" s="74"/>
      <c r="AGT596" s="74"/>
      <c r="AGU596" s="74"/>
      <c r="AGV596" s="74"/>
      <c r="AGW596" s="74"/>
      <c r="AGX596" s="74"/>
      <c r="AGY596" s="74"/>
      <c r="AGZ596" s="74"/>
      <c r="AHA596" s="74"/>
      <c r="AHB596" s="74"/>
      <c r="AHC596" s="74"/>
      <c r="AHD596" s="74"/>
      <c r="AHE596" s="74"/>
      <c r="AHF596" s="74"/>
      <c r="AHG596" s="74"/>
      <c r="AHH596" s="74"/>
      <c r="AHI596" s="74"/>
      <c r="AHJ596" s="74"/>
      <c r="AHK596" s="74"/>
      <c r="AHL596" s="74"/>
      <c r="AHM596" s="74"/>
      <c r="AHN596" s="74"/>
      <c r="AHO596" s="74"/>
      <c r="AHP596" s="74"/>
      <c r="AHQ596" s="74"/>
      <c r="AHR596" s="74"/>
      <c r="AHS596" s="74"/>
      <c r="AHT596" s="74"/>
      <c r="AHU596" s="74"/>
      <c r="AHV596" s="74"/>
      <c r="AHW596" s="74"/>
      <c r="AHX596" s="74"/>
      <c r="AHY596" s="74"/>
      <c r="AHZ596" s="74"/>
      <c r="AIA596" s="74"/>
      <c r="AIB596" s="74"/>
      <c r="AIC596" s="74"/>
      <c r="AID596" s="74"/>
      <c r="AIE596" s="74"/>
      <c r="AIF596" s="74"/>
      <c r="AIG596" s="74"/>
      <c r="AIH596" s="74"/>
      <c r="AII596" s="74"/>
      <c r="AIJ596" s="74"/>
      <c r="AIK596" s="74"/>
      <c r="AIL596" s="74"/>
      <c r="AIM596" s="74"/>
      <c r="AIN596" s="74"/>
      <c r="AIO596" s="74"/>
      <c r="AIP596" s="74"/>
      <c r="AIQ596" s="74"/>
      <c r="AIR596" s="74"/>
      <c r="AIS596" s="74"/>
      <c r="AIT596" s="74"/>
      <c r="AIU596" s="74"/>
      <c r="AIV596" s="74"/>
      <c r="AIW596" s="74"/>
      <c r="AIX596" s="74"/>
      <c r="AIY596" s="74"/>
      <c r="AIZ596" s="74"/>
      <c r="AJA596" s="74"/>
      <c r="AJB596" s="74"/>
      <c r="AJC596" s="74"/>
      <c r="AJD596" s="74"/>
      <c r="AJE596" s="74"/>
      <c r="AJF596" s="74"/>
      <c r="AJG596" s="74"/>
      <c r="AJH596" s="74"/>
      <c r="AJI596" s="74"/>
      <c r="AJJ596" s="74"/>
      <c r="AJK596" s="74"/>
      <c r="AJL596" s="74"/>
      <c r="AJM596" s="74"/>
      <c r="AJN596" s="74"/>
      <c r="AJO596" s="74"/>
      <c r="AJP596" s="74"/>
      <c r="AJQ596" s="74"/>
      <c r="AJR596" s="74"/>
      <c r="AJS596" s="74"/>
      <c r="AJT596" s="74"/>
      <c r="AJU596" s="74"/>
      <c r="AJV596" s="74"/>
      <c r="AJW596" s="74"/>
      <c r="AJX596" s="74"/>
      <c r="AJY596" s="74"/>
      <c r="AJZ596" s="74"/>
      <c r="AKA596" s="74"/>
      <c r="AKB596" s="74"/>
      <c r="AKC596" s="74"/>
      <c r="AKD596" s="74"/>
      <c r="AKE596" s="74"/>
      <c r="AKF596" s="74"/>
      <c r="AKG596" s="74"/>
      <c r="AKH596" s="74"/>
      <c r="AKI596" s="74"/>
      <c r="AKJ596" s="74"/>
      <c r="AKK596" s="74"/>
      <c r="AKL596" s="74"/>
      <c r="AKM596" s="74"/>
      <c r="AKN596" s="74"/>
      <c r="AKO596" s="74"/>
      <c r="AKP596" s="74"/>
      <c r="AKQ596" s="74"/>
      <c r="AKR596" s="74"/>
      <c r="AKS596" s="74"/>
      <c r="AKT596" s="74"/>
      <c r="AKU596" s="74"/>
      <c r="AKV596" s="74"/>
      <c r="AKW596" s="74"/>
      <c r="AKX596" s="74"/>
      <c r="AKY596" s="74"/>
      <c r="AKZ596" s="74"/>
      <c r="ALA596" s="74"/>
      <c r="ALB596" s="74"/>
      <c r="ALC596" s="74"/>
      <c r="ALD596" s="74"/>
      <c r="ALE596" s="74"/>
      <c r="ALF596" s="74"/>
      <c r="ALG596" s="74"/>
      <c r="ALH596" s="74"/>
      <c r="ALI596" s="74"/>
      <c r="ALJ596" s="74"/>
      <c r="ALK596" s="74"/>
      <c r="ALL596" s="74"/>
      <c r="ALM596" s="74"/>
      <c r="ALN596" s="74"/>
      <c r="ALO596" s="74"/>
      <c r="ALP596" s="74"/>
      <c r="ALQ596" s="74"/>
      <c r="ALR596" s="74"/>
      <c r="ALS596" s="74"/>
      <c r="ALT596" s="74"/>
      <c r="ALU596" s="74"/>
      <c r="ALV596" s="74"/>
      <c r="ALW596" s="74"/>
      <c r="ALX596" s="74"/>
      <c r="ALY596" s="74"/>
      <c r="ALZ596" s="74"/>
      <c r="AMA596" s="74"/>
      <c r="AMB596" s="74"/>
      <c r="AMC596" s="74"/>
      <c r="AMD596" s="74"/>
      <c r="AME596" s="74"/>
      <c r="AMF596" s="74"/>
      <c r="AMG596" s="74"/>
      <c r="AMH596" s="74"/>
      <c r="AMI596" s="74"/>
      <c r="AMJ596" s="74"/>
      <c r="AMK596" s="74"/>
    </row>
    <row r="597" spans="1:1025" customFormat="1" x14ac:dyDescent="0.25">
      <c r="A597" s="40" t="s">
        <v>525</v>
      </c>
      <c r="B597" s="40" t="s">
        <v>25</v>
      </c>
      <c r="C597" s="40" t="s">
        <v>264</v>
      </c>
      <c r="D597" s="40" t="s">
        <v>147</v>
      </c>
      <c r="E597" s="40" t="s">
        <v>147</v>
      </c>
      <c r="F597" s="40" t="s">
        <v>526</v>
      </c>
      <c r="G597" s="40" t="s">
        <v>503</v>
      </c>
      <c r="H597" s="40" t="s">
        <v>567</v>
      </c>
      <c r="I597" s="40" t="s">
        <v>147</v>
      </c>
      <c r="J597" s="40">
        <v>339611188</v>
      </c>
      <c r="K597" s="40" t="s">
        <v>527</v>
      </c>
      <c r="L597" s="40" t="s">
        <v>27</v>
      </c>
      <c r="M597" s="40">
        <v>781579303</v>
      </c>
      <c r="N597" s="46" t="s">
        <v>569</v>
      </c>
      <c r="O597" s="40"/>
      <c r="P597" s="43"/>
      <c r="Q597" s="43"/>
      <c r="R597" s="40" t="s">
        <v>31</v>
      </c>
      <c r="S597" s="40" t="s">
        <v>57</v>
      </c>
      <c r="T597" s="44"/>
      <c r="U597" s="75">
        <v>12500210</v>
      </c>
      <c r="V597" s="75">
        <v>10482500</v>
      </c>
      <c r="W597" s="75">
        <v>11202410</v>
      </c>
      <c r="X597" s="75">
        <v>8204100</v>
      </c>
      <c r="Y597" s="40"/>
      <c r="Z597" s="6"/>
      <c r="AA597" s="6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  <c r="DR597" s="74"/>
      <c r="DS597" s="74"/>
      <c r="DT597" s="74"/>
      <c r="DU597" s="74"/>
      <c r="DV597" s="74"/>
      <c r="DW597" s="74"/>
      <c r="DX597" s="74"/>
      <c r="DY597" s="74"/>
      <c r="DZ597" s="74"/>
      <c r="EA597" s="74"/>
      <c r="EB597" s="74"/>
      <c r="EC597" s="74"/>
      <c r="ED597" s="74"/>
      <c r="EE597" s="74"/>
      <c r="EF597" s="74"/>
      <c r="EG597" s="74"/>
      <c r="EH597" s="74"/>
      <c r="EI597" s="74"/>
      <c r="EJ597" s="74"/>
      <c r="EK597" s="74"/>
      <c r="EL597" s="74"/>
      <c r="EM597" s="74"/>
      <c r="EN597" s="74"/>
      <c r="EO597" s="74"/>
      <c r="EP597" s="74"/>
      <c r="EQ597" s="74"/>
      <c r="ER597" s="74"/>
      <c r="ES597" s="74"/>
      <c r="ET597" s="74"/>
      <c r="EU597" s="74"/>
      <c r="EV597" s="74"/>
      <c r="EW597" s="74"/>
      <c r="EX597" s="74"/>
      <c r="EY597" s="74"/>
      <c r="EZ597" s="74"/>
      <c r="FA597" s="74"/>
      <c r="FB597" s="74"/>
      <c r="FC597" s="74"/>
      <c r="FD597" s="74"/>
      <c r="FE597" s="74"/>
      <c r="FF597" s="74"/>
      <c r="FG597" s="74"/>
      <c r="FH597" s="74"/>
      <c r="FI597" s="74"/>
      <c r="FJ597" s="74"/>
      <c r="FK597" s="74"/>
      <c r="FL597" s="74"/>
      <c r="FM597" s="74"/>
      <c r="FN597" s="74"/>
      <c r="FO597" s="74"/>
      <c r="FP597" s="74"/>
      <c r="FQ597" s="74"/>
      <c r="FR597" s="74"/>
      <c r="FS597" s="74"/>
      <c r="FT597" s="74"/>
      <c r="FU597" s="74"/>
      <c r="FV597" s="74"/>
      <c r="FW597" s="74"/>
      <c r="FX597" s="74"/>
      <c r="FY597" s="74"/>
      <c r="FZ597" s="74"/>
      <c r="GA597" s="74"/>
      <c r="GB597" s="74"/>
      <c r="GC597" s="74"/>
      <c r="GD597" s="74"/>
      <c r="GE597" s="74"/>
      <c r="GF597" s="74"/>
      <c r="GG597" s="74"/>
      <c r="GH597" s="74"/>
      <c r="GI597" s="74"/>
      <c r="GJ597" s="74"/>
      <c r="GK597" s="74"/>
      <c r="GL597" s="74"/>
      <c r="GM597" s="74"/>
      <c r="GN597" s="74"/>
      <c r="GO597" s="74"/>
      <c r="GP597" s="74"/>
      <c r="GQ597" s="74"/>
      <c r="GR597" s="74"/>
      <c r="GS597" s="74"/>
      <c r="GT597" s="74"/>
      <c r="GU597" s="74"/>
      <c r="GV597" s="74"/>
      <c r="GW597" s="74"/>
      <c r="GX597" s="74"/>
      <c r="GY597" s="74"/>
      <c r="GZ597" s="74"/>
      <c r="HA597" s="74"/>
      <c r="HB597" s="74"/>
      <c r="HC597" s="74"/>
      <c r="HD597" s="74"/>
      <c r="HE597" s="74"/>
      <c r="HF597" s="74"/>
      <c r="HG597" s="74"/>
      <c r="HH597" s="74"/>
      <c r="HI597" s="74"/>
      <c r="HJ597" s="74"/>
      <c r="HK597" s="74"/>
      <c r="HL597" s="74"/>
      <c r="HM597" s="74"/>
      <c r="HN597" s="74"/>
      <c r="HO597" s="74"/>
      <c r="HP597" s="74"/>
      <c r="HQ597" s="74"/>
      <c r="HR597" s="74"/>
      <c r="HS597" s="74"/>
      <c r="HT597" s="74"/>
      <c r="HU597" s="74"/>
      <c r="HV597" s="74"/>
      <c r="HW597" s="74"/>
      <c r="HX597" s="74"/>
      <c r="HY597" s="74"/>
      <c r="HZ597" s="74"/>
      <c r="IA597" s="74"/>
      <c r="IB597" s="74"/>
      <c r="IC597" s="74"/>
      <c r="ID597" s="74"/>
      <c r="IE597" s="74"/>
      <c r="IF597" s="74"/>
      <c r="IG597" s="74"/>
      <c r="IH597" s="74"/>
      <c r="II597" s="74"/>
      <c r="IJ597" s="74"/>
      <c r="IK597" s="74"/>
      <c r="IL597" s="74"/>
      <c r="IM597" s="74"/>
      <c r="IN597" s="74"/>
      <c r="IO597" s="74"/>
      <c r="IP597" s="74"/>
      <c r="IQ597" s="74"/>
      <c r="IR597" s="74"/>
      <c r="IS597" s="74"/>
      <c r="IT597" s="74"/>
      <c r="IU597" s="74"/>
      <c r="IV597" s="74"/>
      <c r="IW597" s="74"/>
      <c r="IX597" s="74"/>
      <c r="IY597" s="74"/>
      <c r="IZ597" s="74"/>
      <c r="JA597" s="74"/>
      <c r="JB597" s="74"/>
      <c r="JC597" s="74"/>
      <c r="JD597" s="74"/>
      <c r="JE597" s="74"/>
      <c r="JF597" s="74"/>
      <c r="JG597" s="74"/>
      <c r="JH597" s="74"/>
      <c r="JI597" s="74"/>
      <c r="JJ597" s="74"/>
      <c r="JK597" s="74"/>
      <c r="JL597" s="74"/>
      <c r="JM597" s="74"/>
      <c r="JN597" s="74"/>
      <c r="JO597" s="74"/>
      <c r="JP597" s="74"/>
      <c r="JQ597" s="74"/>
      <c r="JR597" s="74"/>
      <c r="JS597" s="74"/>
      <c r="JT597" s="74"/>
      <c r="JU597" s="74"/>
      <c r="JV597" s="74"/>
      <c r="JW597" s="74"/>
      <c r="JX597" s="74"/>
      <c r="JY597" s="74"/>
      <c r="JZ597" s="74"/>
      <c r="KA597" s="74"/>
      <c r="KB597" s="74"/>
      <c r="KC597" s="74"/>
      <c r="KD597" s="74"/>
      <c r="KE597" s="74"/>
      <c r="KF597" s="74"/>
      <c r="KG597" s="74"/>
      <c r="KH597" s="74"/>
      <c r="KI597" s="74"/>
      <c r="KJ597" s="74"/>
      <c r="KK597" s="74"/>
      <c r="KL597" s="74"/>
      <c r="KM597" s="74"/>
      <c r="KN597" s="74"/>
      <c r="KO597" s="74"/>
      <c r="KP597" s="74"/>
      <c r="KQ597" s="74"/>
      <c r="KR597" s="74"/>
      <c r="KS597" s="74"/>
      <c r="KT597" s="74"/>
      <c r="KU597" s="74"/>
      <c r="KV597" s="74"/>
      <c r="KW597" s="74"/>
      <c r="KX597" s="74"/>
      <c r="KY597" s="74"/>
      <c r="KZ597" s="74"/>
      <c r="LA597" s="74"/>
      <c r="LB597" s="74"/>
      <c r="LC597" s="74"/>
      <c r="LD597" s="74"/>
      <c r="LE597" s="74"/>
      <c r="LF597" s="74"/>
      <c r="LG597" s="74"/>
      <c r="LH597" s="74"/>
      <c r="LI597" s="74"/>
      <c r="LJ597" s="74"/>
      <c r="LK597" s="74"/>
      <c r="LL597" s="74"/>
      <c r="LM597" s="74"/>
      <c r="LN597" s="74"/>
      <c r="LO597" s="74"/>
      <c r="LP597" s="74"/>
      <c r="LQ597" s="74"/>
      <c r="LR597" s="74"/>
      <c r="LS597" s="74"/>
      <c r="LT597" s="74"/>
      <c r="LU597" s="74"/>
      <c r="LV597" s="74"/>
      <c r="LW597" s="74"/>
      <c r="LX597" s="74"/>
      <c r="LY597" s="74"/>
      <c r="LZ597" s="74"/>
      <c r="MA597" s="74"/>
      <c r="MB597" s="74"/>
      <c r="MC597" s="74"/>
      <c r="MD597" s="74"/>
      <c r="ME597" s="74"/>
      <c r="MF597" s="74"/>
      <c r="MG597" s="74"/>
      <c r="MH597" s="74"/>
      <c r="MI597" s="74"/>
      <c r="MJ597" s="74"/>
      <c r="MK597" s="74"/>
      <c r="ML597" s="74"/>
      <c r="MM597" s="74"/>
      <c r="MN597" s="74"/>
      <c r="MO597" s="74"/>
      <c r="MP597" s="74"/>
      <c r="MQ597" s="74"/>
      <c r="MR597" s="74"/>
      <c r="MS597" s="74"/>
      <c r="MT597" s="74"/>
      <c r="MU597" s="74"/>
      <c r="MV597" s="74"/>
      <c r="MW597" s="74"/>
      <c r="MX597" s="74"/>
      <c r="MY597" s="74"/>
      <c r="MZ597" s="74"/>
      <c r="NA597" s="74"/>
      <c r="NB597" s="74"/>
      <c r="NC597" s="74"/>
      <c r="ND597" s="74"/>
      <c r="NE597" s="74"/>
      <c r="NF597" s="74"/>
      <c r="NG597" s="74"/>
      <c r="NH597" s="74"/>
      <c r="NI597" s="74"/>
      <c r="NJ597" s="74"/>
      <c r="NK597" s="74"/>
      <c r="NL597" s="74"/>
      <c r="NM597" s="74"/>
      <c r="NN597" s="74"/>
      <c r="NO597" s="74"/>
      <c r="NP597" s="74"/>
      <c r="NQ597" s="74"/>
      <c r="NR597" s="74"/>
      <c r="NS597" s="74"/>
      <c r="NT597" s="74"/>
      <c r="NU597" s="74"/>
      <c r="NV597" s="74"/>
      <c r="NW597" s="74"/>
      <c r="NX597" s="74"/>
      <c r="NY597" s="74"/>
      <c r="NZ597" s="74"/>
      <c r="OA597" s="74"/>
      <c r="OB597" s="74"/>
      <c r="OC597" s="74"/>
      <c r="OD597" s="74"/>
      <c r="OE597" s="74"/>
      <c r="OF597" s="74"/>
      <c r="OG597" s="74"/>
      <c r="OH597" s="74"/>
      <c r="OI597" s="74"/>
      <c r="OJ597" s="74"/>
      <c r="OK597" s="74"/>
      <c r="OL597" s="74"/>
      <c r="OM597" s="74"/>
      <c r="ON597" s="74"/>
      <c r="OO597" s="74"/>
      <c r="OP597" s="74"/>
      <c r="OQ597" s="74"/>
      <c r="OR597" s="74"/>
      <c r="OS597" s="74"/>
      <c r="OT597" s="74"/>
      <c r="OU597" s="74"/>
      <c r="OV597" s="74"/>
      <c r="OW597" s="74"/>
      <c r="OX597" s="74"/>
      <c r="OY597" s="74"/>
      <c r="OZ597" s="74"/>
      <c r="PA597" s="74"/>
      <c r="PB597" s="74"/>
      <c r="PC597" s="74"/>
      <c r="PD597" s="74"/>
      <c r="PE597" s="74"/>
      <c r="PF597" s="74"/>
      <c r="PG597" s="74"/>
      <c r="PH597" s="74"/>
      <c r="PI597" s="74"/>
      <c r="PJ597" s="74"/>
      <c r="PK597" s="74"/>
      <c r="PL597" s="74"/>
      <c r="PM597" s="74"/>
      <c r="PN597" s="74"/>
      <c r="PO597" s="74"/>
      <c r="PP597" s="74"/>
      <c r="PQ597" s="74"/>
      <c r="PR597" s="74"/>
      <c r="PS597" s="74"/>
      <c r="PT597" s="74"/>
      <c r="PU597" s="74"/>
      <c r="PV597" s="74"/>
      <c r="PW597" s="74"/>
      <c r="PX597" s="74"/>
      <c r="PY597" s="74"/>
      <c r="PZ597" s="74"/>
      <c r="QA597" s="74"/>
      <c r="QB597" s="74"/>
      <c r="QC597" s="74"/>
      <c r="QD597" s="74"/>
      <c r="QE597" s="74"/>
      <c r="QF597" s="74"/>
      <c r="QG597" s="74"/>
      <c r="QH597" s="74"/>
      <c r="QI597" s="74"/>
      <c r="QJ597" s="74"/>
      <c r="QK597" s="74"/>
      <c r="QL597" s="74"/>
      <c r="QM597" s="74"/>
      <c r="QN597" s="74"/>
      <c r="QO597" s="74"/>
      <c r="QP597" s="74"/>
      <c r="QQ597" s="74"/>
      <c r="QR597" s="74"/>
      <c r="QS597" s="74"/>
      <c r="QT597" s="74"/>
      <c r="QU597" s="74"/>
      <c r="QV597" s="74"/>
      <c r="QW597" s="74"/>
      <c r="QX597" s="74"/>
      <c r="QY597" s="74"/>
      <c r="QZ597" s="74"/>
      <c r="RA597" s="74"/>
      <c r="RB597" s="74"/>
      <c r="RC597" s="74"/>
      <c r="RD597" s="74"/>
      <c r="RE597" s="74"/>
      <c r="RF597" s="74"/>
      <c r="RG597" s="74"/>
      <c r="RH597" s="74"/>
      <c r="RI597" s="74"/>
      <c r="RJ597" s="74"/>
      <c r="RK597" s="74"/>
      <c r="RL597" s="74"/>
      <c r="RM597" s="74"/>
      <c r="RN597" s="74"/>
      <c r="RO597" s="74"/>
      <c r="RP597" s="74"/>
      <c r="RQ597" s="74"/>
      <c r="RR597" s="74"/>
      <c r="RS597" s="74"/>
      <c r="RT597" s="74"/>
      <c r="RU597" s="74"/>
      <c r="RV597" s="74"/>
      <c r="RW597" s="74"/>
      <c r="RX597" s="74"/>
      <c r="RY597" s="74"/>
      <c r="RZ597" s="74"/>
      <c r="SA597" s="74"/>
      <c r="SB597" s="74"/>
      <c r="SC597" s="74"/>
      <c r="SD597" s="74"/>
      <c r="SE597" s="74"/>
      <c r="SF597" s="74"/>
      <c r="SG597" s="74"/>
      <c r="SH597" s="74"/>
      <c r="SI597" s="74"/>
      <c r="SJ597" s="74"/>
      <c r="SK597" s="74"/>
      <c r="SL597" s="74"/>
      <c r="SM597" s="74"/>
      <c r="SN597" s="74"/>
      <c r="SO597" s="74"/>
      <c r="SP597" s="74"/>
      <c r="SQ597" s="74"/>
      <c r="SR597" s="74"/>
      <c r="SS597" s="74"/>
      <c r="ST597" s="74"/>
      <c r="SU597" s="74"/>
      <c r="SV597" s="74"/>
      <c r="SW597" s="74"/>
      <c r="SX597" s="74"/>
      <c r="SY597" s="74"/>
      <c r="SZ597" s="74"/>
      <c r="TA597" s="74"/>
      <c r="TB597" s="74"/>
      <c r="TC597" s="74"/>
      <c r="TD597" s="74"/>
      <c r="TE597" s="74"/>
      <c r="TF597" s="74"/>
      <c r="TG597" s="74"/>
      <c r="TH597" s="74"/>
      <c r="TI597" s="74"/>
      <c r="TJ597" s="74"/>
      <c r="TK597" s="74"/>
      <c r="TL597" s="74"/>
      <c r="TM597" s="74"/>
      <c r="TN597" s="74"/>
      <c r="TO597" s="74"/>
      <c r="TP597" s="74"/>
      <c r="TQ597" s="74"/>
      <c r="TR597" s="74"/>
      <c r="TS597" s="74"/>
      <c r="TT597" s="74"/>
      <c r="TU597" s="74"/>
      <c r="TV597" s="74"/>
      <c r="TW597" s="74"/>
      <c r="TX597" s="74"/>
      <c r="TY597" s="74"/>
      <c r="TZ597" s="74"/>
      <c r="UA597" s="74"/>
      <c r="UB597" s="74"/>
      <c r="UC597" s="74"/>
      <c r="UD597" s="74"/>
      <c r="UE597" s="74"/>
      <c r="UF597" s="74"/>
      <c r="UG597" s="74"/>
      <c r="UH597" s="74"/>
      <c r="UI597" s="74"/>
      <c r="UJ597" s="74"/>
      <c r="UK597" s="74"/>
      <c r="UL597" s="74"/>
      <c r="UM597" s="74"/>
      <c r="UN597" s="74"/>
      <c r="UO597" s="74"/>
      <c r="UP597" s="74"/>
      <c r="UQ597" s="74"/>
      <c r="UR597" s="74"/>
      <c r="US597" s="74"/>
      <c r="UT597" s="74"/>
      <c r="UU597" s="74"/>
      <c r="UV597" s="74"/>
      <c r="UW597" s="74"/>
      <c r="UX597" s="74"/>
      <c r="UY597" s="74"/>
      <c r="UZ597" s="74"/>
      <c r="VA597" s="74"/>
      <c r="VB597" s="74"/>
      <c r="VC597" s="74"/>
      <c r="VD597" s="74"/>
      <c r="VE597" s="74"/>
      <c r="VF597" s="74"/>
      <c r="VG597" s="74"/>
      <c r="VH597" s="74"/>
      <c r="VI597" s="74"/>
      <c r="VJ597" s="74"/>
      <c r="VK597" s="74"/>
      <c r="VL597" s="74"/>
      <c r="VM597" s="74"/>
      <c r="VN597" s="74"/>
      <c r="VO597" s="74"/>
      <c r="VP597" s="74"/>
      <c r="VQ597" s="74"/>
      <c r="VR597" s="74"/>
      <c r="VS597" s="74"/>
      <c r="VT597" s="74"/>
      <c r="VU597" s="74"/>
      <c r="VV597" s="74"/>
      <c r="VW597" s="74"/>
      <c r="VX597" s="74"/>
      <c r="VY597" s="74"/>
      <c r="VZ597" s="74"/>
      <c r="WA597" s="74"/>
      <c r="WB597" s="74"/>
      <c r="WC597" s="74"/>
      <c r="WD597" s="74"/>
      <c r="WE597" s="74"/>
      <c r="WF597" s="74"/>
      <c r="WG597" s="74"/>
      <c r="WH597" s="74"/>
      <c r="WI597" s="74"/>
      <c r="WJ597" s="74"/>
      <c r="WK597" s="74"/>
      <c r="WL597" s="74"/>
      <c r="WM597" s="74"/>
      <c r="WN597" s="74"/>
      <c r="WO597" s="74"/>
      <c r="WP597" s="74"/>
      <c r="WQ597" s="74"/>
      <c r="WR597" s="74"/>
      <c r="WS597" s="74"/>
      <c r="WT597" s="74"/>
      <c r="WU597" s="74"/>
      <c r="WV597" s="74"/>
      <c r="WW597" s="74"/>
      <c r="WX597" s="74"/>
      <c r="WY597" s="74"/>
      <c r="WZ597" s="74"/>
      <c r="XA597" s="74"/>
      <c r="XB597" s="74"/>
      <c r="XC597" s="74"/>
      <c r="XD597" s="74"/>
      <c r="XE597" s="74"/>
      <c r="XF597" s="74"/>
      <c r="XG597" s="74"/>
      <c r="XH597" s="74"/>
      <c r="XI597" s="74"/>
      <c r="XJ597" s="74"/>
      <c r="XK597" s="74"/>
      <c r="XL597" s="74"/>
      <c r="XM597" s="74"/>
      <c r="XN597" s="74"/>
      <c r="XO597" s="74"/>
      <c r="XP597" s="74"/>
      <c r="XQ597" s="74"/>
      <c r="XR597" s="74"/>
      <c r="XS597" s="74"/>
      <c r="XT597" s="74"/>
      <c r="XU597" s="74"/>
      <c r="XV597" s="74"/>
      <c r="XW597" s="74"/>
      <c r="XX597" s="74"/>
      <c r="XY597" s="74"/>
      <c r="XZ597" s="74"/>
      <c r="YA597" s="74"/>
      <c r="YB597" s="74"/>
      <c r="YC597" s="74"/>
      <c r="YD597" s="74"/>
      <c r="YE597" s="74"/>
      <c r="YF597" s="74"/>
      <c r="YG597" s="74"/>
      <c r="YH597" s="74"/>
      <c r="YI597" s="74"/>
      <c r="YJ597" s="74"/>
      <c r="YK597" s="74"/>
      <c r="YL597" s="74"/>
      <c r="YM597" s="74"/>
      <c r="YN597" s="74"/>
      <c r="YO597" s="74"/>
      <c r="YP597" s="74"/>
      <c r="YQ597" s="74"/>
      <c r="YR597" s="74"/>
      <c r="YS597" s="74"/>
      <c r="YT597" s="74"/>
      <c r="YU597" s="74"/>
      <c r="YV597" s="74"/>
      <c r="YW597" s="74"/>
      <c r="YX597" s="74"/>
      <c r="YY597" s="74"/>
      <c r="YZ597" s="74"/>
      <c r="ZA597" s="74"/>
      <c r="ZB597" s="74"/>
      <c r="ZC597" s="74"/>
      <c r="ZD597" s="74"/>
      <c r="ZE597" s="74"/>
      <c r="ZF597" s="74"/>
      <c r="ZG597" s="74"/>
      <c r="ZH597" s="74"/>
      <c r="ZI597" s="74"/>
      <c r="ZJ597" s="74"/>
      <c r="ZK597" s="74"/>
      <c r="ZL597" s="74"/>
      <c r="ZM597" s="74"/>
      <c r="ZN597" s="74"/>
      <c r="ZO597" s="74"/>
      <c r="ZP597" s="74"/>
      <c r="ZQ597" s="74"/>
      <c r="ZR597" s="74"/>
      <c r="ZS597" s="74"/>
      <c r="ZT597" s="74"/>
      <c r="ZU597" s="74"/>
      <c r="ZV597" s="74"/>
      <c r="ZW597" s="74"/>
      <c r="ZX597" s="74"/>
      <c r="ZY597" s="74"/>
      <c r="ZZ597" s="74"/>
      <c r="AAA597" s="74"/>
      <c r="AAB597" s="74"/>
      <c r="AAC597" s="74"/>
      <c r="AAD597" s="74"/>
      <c r="AAE597" s="74"/>
      <c r="AAF597" s="74"/>
      <c r="AAG597" s="74"/>
      <c r="AAH597" s="74"/>
      <c r="AAI597" s="74"/>
      <c r="AAJ597" s="74"/>
      <c r="AAK597" s="74"/>
      <c r="AAL597" s="74"/>
      <c r="AAM597" s="74"/>
      <c r="AAN597" s="74"/>
      <c r="AAO597" s="74"/>
      <c r="AAP597" s="74"/>
      <c r="AAQ597" s="74"/>
      <c r="AAR597" s="74"/>
      <c r="AAS597" s="74"/>
      <c r="AAT597" s="74"/>
      <c r="AAU597" s="74"/>
      <c r="AAV597" s="74"/>
      <c r="AAW597" s="74"/>
      <c r="AAX597" s="74"/>
      <c r="AAY597" s="74"/>
      <c r="AAZ597" s="74"/>
      <c r="ABA597" s="74"/>
      <c r="ABB597" s="74"/>
      <c r="ABC597" s="74"/>
      <c r="ABD597" s="74"/>
      <c r="ABE597" s="74"/>
      <c r="ABF597" s="74"/>
      <c r="ABG597" s="74"/>
      <c r="ABH597" s="74"/>
      <c r="ABI597" s="74"/>
      <c r="ABJ597" s="74"/>
      <c r="ABK597" s="74"/>
      <c r="ABL597" s="74"/>
      <c r="ABM597" s="74"/>
      <c r="ABN597" s="74"/>
      <c r="ABO597" s="74"/>
      <c r="ABP597" s="74"/>
      <c r="ABQ597" s="74"/>
      <c r="ABR597" s="74"/>
      <c r="ABS597" s="74"/>
      <c r="ABT597" s="74"/>
      <c r="ABU597" s="74"/>
      <c r="ABV597" s="74"/>
      <c r="ABW597" s="74"/>
      <c r="ABX597" s="74"/>
      <c r="ABY597" s="74"/>
      <c r="ABZ597" s="74"/>
      <c r="ACA597" s="74"/>
      <c r="ACB597" s="74"/>
      <c r="ACC597" s="74"/>
      <c r="ACD597" s="74"/>
      <c r="ACE597" s="74"/>
      <c r="ACF597" s="74"/>
      <c r="ACG597" s="74"/>
      <c r="ACH597" s="74"/>
      <c r="ACI597" s="74"/>
      <c r="ACJ597" s="74"/>
      <c r="ACK597" s="74"/>
      <c r="ACL597" s="74"/>
      <c r="ACM597" s="74"/>
      <c r="ACN597" s="74"/>
      <c r="ACO597" s="74"/>
      <c r="ACP597" s="74"/>
      <c r="ACQ597" s="74"/>
      <c r="ACR597" s="74"/>
      <c r="ACS597" s="74"/>
      <c r="ACT597" s="74"/>
      <c r="ACU597" s="74"/>
      <c r="ACV597" s="74"/>
      <c r="ACW597" s="74"/>
      <c r="ACX597" s="74"/>
      <c r="ACY597" s="74"/>
      <c r="ACZ597" s="74"/>
      <c r="ADA597" s="74"/>
      <c r="ADB597" s="74"/>
      <c r="ADC597" s="74"/>
      <c r="ADD597" s="74"/>
      <c r="ADE597" s="74"/>
      <c r="ADF597" s="74"/>
      <c r="ADG597" s="74"/>
      <c r="ADH597" s="74"/>
      <c r="ADI597" s="74"/>
      <c r="ADJ597" s="74"/>
      <c r="ADK597" s="74"/>
      <c r="ADL597" s="74"/>
      <c r="ADM597" s="74"/>
      <c r="ADN597" s="74"/>
      <c r="ADO597" s="74"/>
      <c r="ADP597" s="74"/>
      <c r="ADQ597" s="74"/>
      <c r="ADR597" s="74"/>
      <c r="ADS597" s="74"/>
      <c r="ADT597" s="74"/>
      <c r="ADU597" s="74"/>
      <c r="ADV597" s="74"/>
      <c r="ADW597" s="74"/>
      <c r="ADX597" s="74"/>
      <c r="ADY597" s="74"/>
      <c r="ADZ597" s="74"/>
      <c r="AEA597" s="74"/>
      <c r="AEB597" s="74"/>
      <c r="AEC597" s="74"/>
      <c r="AED597" s="74"/>
      <c r="AEE597" s="74"/>
      <c r="AEF597" s="74"/>
      <c r="AEG597" s="74"/>
      <c r="AEH597" s="74"/>
      <c r="AEI597" s="74"/>
      <c r="AEJ597" s="74"/>
      <c r="AEK597" s="74"/>
      <c r="AEL597" s="74"/>
      <c r="AEM597" s="74"/>
      <c r="AEN597" s="74"/>
      <c r="AEO597" s="74"/>
      <c r="AEP597" s="74"/>
      <c r="AEQ597" s="74"/>
      <c r="AER597" s="74"/>
      <c r="AES597" s="74"/>
      <c r="AET597" s="74"/>
      <c r="AEU597" s="74"/>
      <c r="AEV597" s="74"/>
      <c r="AEW597" s="74"/>
      <c r="AEX597" s="74"/>
      <c r="AEY597" s="74"/>
      <c r="AEZ597" s="74"/>
      <c r="AFA597" s="74"/>
      <c r="AFB597" s="74"/>
      <c r="AFC597" s="74"/>
      <c r="AFD597" s="74"/>
      <c r="AFE597" s="74"/>
      <c r="AFF597" s="74"/>
      <c r="AFG597" s="74"/>
      <c r="AFH597" s="74"/>
      <c r="AFI597" s="74"/>
      <c r="AFJ597" s="74"/>
      <c r="AFK597" s="74"/>
      <c r="AFL597" s="74"/>
      <c r="AFM597" s="74"/>
      <c r="AFN597" s="74"/>
      <c r="AFO597" s="74"/>
      <c r="AFP597" s="74"/>
      <c r="AFQ597" s="74"/>
      <c r="AFR597" s="74"/>
      <c r="AFS597" s="74"/>
      <c r="AFT597" s="74"/>
      <c r="AFU597" s="74"/>
      <c r="AFV597" s="74"/>
      <c r="AFW597" s="74"/>
      <c r="AFX597" s="74"/>
      <c r="AFY597" s="74"/>
      <c r="AFZ597" s="74"/>
      <c r="AGA597" s="74"/>
      <c r="AGB597" s="74"/>
      <c r="AGC597" s="74"/>
      <c r="AGD597" s="74"/>
      <c r="AGE597" s="74"/>
      <c r="AGF597" s="74"/>
      <c r="AGG597" s="74"/>
      <c r="AGH597" s="74"/>
      <c r="AGI597" s="74"/>
      <c r="AGJ597" s="74"/>
      <c r="AGK597" s="74"/>
      <c r="AGL597" s="74"/>
      <c r="AGM597" s="74"/>
      <c r="AGN597" s="74"/>
      <c r="AGO597" s="74"/>
      <c r="AGP597" s="74"/>
      <c r="AGQ597" s="74"/>
      <c r="AGR597" s="74"/>
      <c r="AGS597" s="74"/>
      <c r="AGT597" s="74"/>
      <c r="AGU597" s="74"/>
      <c r="AGV597" s="74"/>
      <c r="AGW597" s="74"/>
      <c r="AGX597" s="74"/>
      <c r="AGY597" s="74"/>
      <c r="AGZ597" s="74"/>
      <c r="AHA597" s="74"/>
      <c r="AHB597" s="74"/>
      <c r="AHC597" s="74"/>
      <c r="AHD597" s="74"/>
      <c r="AHE597" s="74"/>
      <c r="AHF597" s="74"/>
      <c r="AHG597" s="74"/>
      <c r="AHH597" s="74"/>
      <c r="AHI597" s="74"/>
      <c r="AHJ597" s="74"/>
      <c r="AHK597" s="74"/>
      <c r="AHL597" s="74"/>
      <c r="AHM597" s="74"/>
      <c r="AHN597" s="74"/>
      <c r="AHO597" s="74"/>
      <c r="AHP597" s="74"/>
      <c r="AHQ597" s="74"/>
      <c r="AHR597" s="74"/>
      <c r="AHS597" s="74"/>
      <c r="AHT597" s="74"/>
      <c r="AHU597" s="74"/>
      <c r="AHV597" s="74"/>
      <c r="AHW597" s="74"/>
      <c r="AHX597" s="74"/>
      <c r="AHY597" s="74"/>
      <c r="AHZ597" s="74"/>
      <c r="AIA597" s="74"/>
      <c r="AIB597" s="74"/>
      <c r="AIC597" s="74"/>
      <c r="AID597" s="74"/>
      <c r="AIE597" s="74"/>
      <c r="AIF597" s="74"/>
      <c r="AIG597" s="74"/>
      <c r="AIH597" s="74"/>
      <c r="AII597" s="74"/>
      <c r="AIJ597" s="74"/>
      <c r="AIK597" s="74"/>
      <c r="AIL597" s="74"/>
      <c r="AIM597" s="74"/>
      <c r="AIN597" s="74"/>
      <c r="AIO597" s="74"/>
      <c r="AIP597" s="74"/>
      <c r="AIQ597" s="74"/>
      <c r="AIR597" s="74"/>
      <c r="AIS597" s="74"/>
      <c r="AIT597" s="74"/>
      <c r="AIU597" s="74"/>
      <c r="AIV597" s="74"/>
      <c r="AIW597" s="74"/>
      <c r="AIX597" s="74"/>
      <c r="AIY597" s="74"/>
      <c r="AIZ597" s="74"/>
      <c r="AJA597" s="74"/>
      <c r="AJB597" s="74"/>
      <c r="AJC597" s="74"/>
      <c r="AJD597" s="74"/>
      <c r="AJE597" s="74"/>
      <c r="AJF597" s="74"/>
      <c r="AJG597" s="74"/>
      <c r="AJH597" s="74"/>
      <c r="AJI597" s="74"/>
      <c r="AJJ597" s="74"/>
      <c r="AJK597" s="74"/>
      <c r="AJL597" s="74"/>
      <c r="AJM597" s="74"/>
      <c r="AJN597" s="74"/>
      <c r="AJO597" s="74"/>
      <c r="AJP597" s="74"/>
      <c r="AJQ597" s="74"/>
      <c r="AJR597" s="74"/>
      <c r="AJS597" s="74"/>
      <c r="AJT597" s="74"/>
      <c r="AJU597" s="74"/>
      <c r="AJV597" s="74"/>
      <c r="AJW597" s="74"/>
      <c r="AJX597" s="74"/>
      <c r="AJY597" s="74"/>
      <c r="AJZ597" s="74"/>
      <c r="AKA597" s="74"/>
      <c r="AKB597" s="74"/>
      <c r="AKC597" s="74"/>
      <c r="AKD597" s="74"/>
      <c r="AKE597" s="74"/>
      <c r="AKF597" s="74"/>
      <c r="AKG597" s="74"/>
      <c r="AKH597" s="74"/>
      <c r="AKI597" s="74"/>
      <c r="AKJ597" s="74"/>
      <c r="AKK597" s="74"/>
      <c r="AKL597" s="74"/>
      <c r="AKM597" s="74"/>
      <c r="AKN597" s="74"/>
      <c r="AKO597" s="74"/>
      <c r="AKP597" s="74"/>
      <c r="AKQ597" s="74"/>
      <c r="AKR597" s="74"/>
      <c r="AKS597" s="74"/>
      <c r="AKT597" s="74"/>
      <c r="AKU597" s="74"/>
      <c r="AKV597" s="74"/>
      <c r="AKW597" s="74"/>
      <c r="AKX597" s="74"/>
      <c r="AKY597" s="74"/>
      <c r="AKZ597" s="74"/>
      <c r="ALA597" s="74"/>
      <c r="ALB597" s="74"/>
      <c r="ALC597" s="74"/>
      <c r="ALD597" s="74"/>
      <c r="ALE597" s="74"/>
      <c r="ALF597" s="74"/>
      <c r="ALG597" s="74"/>
      <c r="ALH597" s="74"/>
      <c r="ALI597" s="74"/>
      <c r="ALJ597" s="74"/>
      <c r="ALK597" s="74"/>
      <c r="ALL597" s="74"/>
      <c r="ALM597" s="74"/>
      <c r="ALN597" s="74"/>
      <c r="ALO597" s="74"/>
      <c r="ALP597" s="74"/>
      <c r="ALQ597" s="74"/>
      <c r="ALR597" s="74"/>
      <c r="ALS597" s="74"/>
      <c r="ALT597" s="74"/>
      <c r="ALU597" s="74"/>
      <c r="ALV597" s="74"/>
      <c r="ALW597" s="74"/>
      <c r="ALX597" s="74"/>
      <c r="ALY597" s="74"/>
      <c r="ALZ597" s="74"/>
      <c r="AMA597" s="74"/>
      <c r="AMB597" s="74"/>
      <c r="AMC597" s="74"/>
      <c r="AMD597" s="74"/>
      <c r="AME597" s="74"/>
      <c r="AMF597" s="74"/>
      <c r="AMG597" s="74"/>
      <c r="AMH597" s="74"/>
      <c r="AMI597" s="74"/>
      <c r="AMJ597" s="74"/>
      <c r="AMK597" s="74"/>
    </row>
    <row r="598" spans="1:1025" customFormat="1" x14ac:dyDescent="0.25">
      <c r="A598" s="40" t="s">
        <v>525</v>
      </c>
      <c r="B598" s="40" t="s">
        <v>25</v>
      </c>
      <c r="C598" s="40" t="s">
        <v>264</v>
      </c>
      <c r="D598" s="40" t="s">
        <v>147</v>
      </c>
      <c r="E598" s="40" t="s">
        <v>147</v>
      </c>
      <c r="F598" s="40" t="s">
        <v>526</v>
      </c>
      <c r="G598" s="40" t="s">
        <v>503</v>
      </c>
      <c r="H598" s="40" t="s">
        <v>567</v>
      </c>
      <c r="I598" s="40" t="s">
        <v>147</v>
      </c>
      <c r="J598" s="40">
        <v>339611188</v>
      </c>
      <c r="K598" s="40" t="s">
        <v>527</v>
      </c>
      <c r="L598" s="40" t="s">
        <v>27</v>
      </c>
      <c r="M598" s="40">
        <v>781579303</v>
      </c>
      <c r="N598" s="46" t="s">
        <v>569</v>
      </c>
      <c r="O598" s="40"/>
      <c r="P598" s="43"/>
      <c r="Q598" s="43"/>
      <c r="R598" s="40" t="s">
        <v>31</v>
      </c>
      <c r="S598" s="40" t="s">
        <v>58</v>
      </c>
      <c r="T598" s="44"/>
      <c r="U598" s="75">
        <v>300200</v>
      </c>
      <c r="V598" s="75">
        <v>220100</v>
      </c>
      <c r="W598" s="75">
        <v>167200</v>
      </c>
      <c r="X598" s="75">
        <v>102500</v>
      </c>
      <c r="Y598" s="40"/>
      <c r="Z598" s="6"/>
      <c r="AA598" s="6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  <c r="DR598" s="74"/>
      <c r="DS598" s="74"/>
      <c r="DT598" s="74"/>
      <c r="DU598" s="74"/>
      <c r="DV598" s="74"/>
      <c r="DW598" s="74"/>
      <c r="DX598" s="74"/>
      <c r="DY598" s="74"/>
      <c r="DZ598" s="74"/>
      <c r="EA598" s="74"/>
      <c r="EB598" s="74"/>
      <c r="EC598" s="74"/>
      <c r="ED598" s="74"/>
      <c r="EE598" s="74"/>
      <c r="EF598" s="74"/>
      <c r="EG598" s="74"/>
      <c r="EH598" s="74"/>
      <c r="EI598" s="74"/>
      <c r="EJ598" s="74"/>
      <c r="EK598" s="74"/>
      <c r="EL598" s="74"/>
      <c r="EM598" s="74"/>
      <c r="EN598" s="74"/>
      <c r="EO598" s="74"/>
      <c r="EP598" s="74"/>
      <c r="EQ598" s="74"/>
      <c r="ER598" s="74"/>
      <c r="ES598" s="74"/>
      <c r="ET598" s="74"/>
      <c r="EU598" s="74"/>
      <c r="EV598" s="74"/>
      <c r="EW598" s="74"/>
      <c r="EX598" s="74"/>
      <c r="EY598" s="74"/>
      <c r="EZ598" s="74"/>
      <c r="FA598" s="74"/>
      <c r="FB598" s="74"/>
      <c r="FC598" s="74"/>
      <c r="FD598" s="74"/>
      <c r="FE598" s="74"/>
      <c r="FF598" s="74"/>
      <c r="FG598" s="74"/>
      <c r="FH598" s="74"/>
      <c r="FI598" s="74"/>
      <c r="FJ598" s="74"/>
      <c r="FK598" s="74"/>
      <c r="FL598" s="74"/>
      <c r="FM598" s="74"/>
      <c r="FN598" s="74"/>
      <c r="FO598" s="74"/>
      <c r="FP598" s="74"/>
      <c r="FQ598" s="74"/>
      <c r="FR598" s="74"/>
      <c r="FS598" s="74"/>
      <c r="FT598" s="74"/>
      <c r="FU598" s="74"/>
      <c r="FV598" s="74"/>
      <c r="FW598" s="74"/>
      <c r="FX598" s="74"/>
      <c r="FY598" s="74"/>
      <c r="FZ598" s="74"/>
      <c r="GA598" s="74"/>
      <c r="GB598" s="74"/>
      <c r="GC598" s="74"/>
      <c r="GD598" s="74"/>
      <c r="GE598" s="74"/>
      <c r="GF598" s="74"/>
      <c r="GG598" s="74"/>
      <c r="GH598" s="74"/>
      <c r="GI598" s="74"/>
      <c r="GJ598" s="74"/>
      <c r="GK598" s="74"/>
      <c r="GL598" s="74"/>
      <c r="GM598" s="74"/>
      <c r="GN598" s="74"/>
      <c r="GO598" s="74"/>
      <c r="GP598" s="74"/>
      <c r="GQ598" s="74"/>
      <c r="GR598" s="74"/>
      <c r="GS598" s="74"/>
      <c r="GT598" s="74"/>
      <c r="GU598" s="74"/>
      <c r="GV598" s="74"/>
      <c r="GW598" s="74"/>
      <c r="GX598" s="74"/>
      <c r="GY598" s="74"/>
      <c r="GZ598" s="74"/>
      <c r="HA598" s="74"/>
      <c r="HB598" s="74"/>
      <c r="HC598" s="74"/>
      <c r="HD598" s="74"/>
      <c r="HE598" s="74"/>
      <c r="HF598" s="74"/>
      <c r="HG598" s="74"/>
      <c r="HH598" s="74"/>
      <c r="HI598" s="74"/>
      <c r="HJ598" s="74"/>
      <c r="HK598" s="74"/>
      <c r="HL598" s="74"/>
      <c r="HM598" s="74"/>
      <c r="HN598" s="74"/>
      <c r="HO598" s="74"/>
      <c r="HP598" s="74"/>
      <c r="HQ598" s="74"/>
      <c r="HR598" s="74"/>
      <c r="HS598" s="74"/>
      <c r="HT598" s="74"/>
      <c r="HU598" s="74"/>
      <c r="HV598" s="74"/>
      <c r="HW598" s="74"/>
      <c r="HX598" s="74"/>
      <c r="HY598" s="74"/>
      <c r="HZ598" s="74"/>
      <c r="IA598" s="74"/>
      <c r="IB598" s="74"/>
      <c r="IC598" s="74"/>
      <c r="ID598" s="74"/>
      <c r="IE598" s="74"/>
      <c r="IF598" s="74"/>
      <c r="IG598" s="74"/>
      <c r="IH598" s="74"/>
      <c r="II598" s="74"/>
      <c r="IJ598" s="74"/>
      <c r="IK598" s="74"/>
      <c r="IL598" s="74"/>
      <c r="IM598" s="74"/>
      <c r="IN598" s="74"/>
      <c r="IO598" s="74"/>
      <c r="IP598" s="74"/>
      <c r="IQ598" s="74"/>
      <c r="IR598" s="74"/>
      <c r="IS598" s="74"/>
      <c r="IT598" s="74"/>
      <c r="IU598" s="74"/>
      <c r="IV598" s="74"/>
      <c r="IW598" s="74"/>
      <c r="IX598" s="74"/>
      <c r="IY598" s="74"/>
      <c r="IZ598" s="74"/>
      <c r="JA598" s="74"/>
      <c r="JB598" s="74"/>
      <c r="JC598" s="74"/>
      <c r="JD598" s="74"/>
      <c r="JE598" s="74"/>
      <c r="JF598" s="74"/>
      <c r="JG598" s="74"/>
      <c r="JH598" s="74"/>
      <c r="JI598" s="74"/>
      <c r="JJ598" s="74"/>
      <c r="JK598" s="74"/>
      <c r="JL598" s="74"/>
      <c r="JM598" s="74"/>
      <c r="JN598" s="74"/>
      <c r="JO598" s="74"/>
      <c r="JP598" s="74"/>
      <c r="JQ598" s="74"/>
      <c r="JR598" s="74"/>
      <c r="JS598" s="74"/>
      <c r="JT598" s="74"/>
      <c r="JU598" s="74"/>
      <c r="JV598" s="74"/>
      <c r="JW598" s="74"/>
      <c r="JX598" s="74"/>
      <c r="JY598" s="74"/>
      <c r="JZ598" s="74"/>
      <c r="KA598" s="74"/>
      <c r="KB598" s="74"/>
      <c r="KC598" s="74"/>
      <c r="KD598" s="74"/>
      <c r="KE598" s="74"/>
      <c r="KF598" s="74"/>
      <c r="KG598" s="74"/>
      <c r="KH598" s="74"/>
      <c r="KI598" s="74"/>
      <c r="KJ598" s="74"/>
      <c r="KK598" s="74"/>
      <c r="KL598" s="74"/>
      <c r="KM598" s="74"/>
      <c r="KN598" s="74"/>
      <c r="KO598" s="74"/>
      <c r="KP598" s="74"/>
      <c r="KQ598" s="74"/>
      <c r="KR598" s="74"/>
      <c r="KS598" s="74"/>
      <c r="KT598" s="74"/>
      <c r="KU598" s="74"/>
      <c r="KV598" s="74"/>
      <c r="KW598" s="74"/>
      <c r="KX598" s="74"/>
      <c r="KY598" s="74"/>
      <c r="KZ598" s="74"/>
      <c r="LA598" s="74"/>
      <c r="LB598" s="74"/>
      <c r="LC598" s="74"/>
      <c r="LD598" s="74"/>
      <c r="LE598" s="74"/>
      <c r="LF598" s="74"/>
      <c r="LG598" s="74"/>
      <c r="LH598" s="74"/>
      <c r="LI598" s="74"/>
      <c r="LJ598" s="74"/>
      <c r="LK598" s="74"/>
      <c r="LL598" s="74"/>
      <c r="LM598" s="74"/>
      <c r="LN598" s="74"/>
      <c r="LO598" s="74"/>
      <c r="LP598" s="74"/>
      <c r="LQ598" s="74"/>
      <c r="LR598" s="74"/>
      <c r="LS598" s="74"/>
      <c r="LT598" s="74"/>
      <c r="LU598" s="74"/>
      <c r="LV598" s="74"/>
      <c r="LW598" s="74"/>
      <c r="LX598" s="74"/>
      <c r="LY598" s="74"/>
      <c r="LZ598" s="74"/>
      <c r="MA598" s="74"/>
      <c r="MB598" s="74"/>
      <c r="MC598" s="74"/>
      <c r="MD598" s="74"/>
      <c r="ME598" s="74"/>
      <c r="MF598" s="74"/>
      <c r="MG598" s="74"/>
      <c r="MH598" s="74"/>
      <c r="MI598" s="74"/>
      <c r="MJ598" s="74"/>
      <c r="MK598" s="74"/>
      <c r="ML598" s="74"/>
      <c r="MM598" s="74"/>
      <c r="MN598" s="74"/>
      <c r="MO598" s="74"/>
      <c r="MP598" s="74"/>
      <c r="MQ598" s="74"/>
      <c r="MR598" s="74"/>
      <c r="MS598" s="74"/>
      <c r="MT598" s="74"/>
      <c r="MU598" s="74"/>
      <c r="MV598" s="74"/>
      <c r="MW598" s="74"/>
      <c r="MX598" s="74"/>
      <c r="MY598" s="74"/>
      <c r="MZ598" s="74"/>
      <c r="NA598" s="74"/>
      <c r="NB598" s="74"/>
      <c r="NC598" s="74"/>
      <c r="ND598" s="74"/>
      <c r="NE598" s="74"/>
      <c r="NF598" s="74"/>
      <c r="NG598" s="74"/>
      <c r="NH598" s="74"/>
      <c r="NI598" s="74"/>
      <c r="NJ598" s="74"/>
      <c r="NK598" s="74"/>
      <c r="NL598" s="74"/>
      <c r="NM598" s="74"/>
      <c r="NN598" s="74"/>
      <c r="NO598" s="74"/>
      <c r="NP598" s="74"/>
      <c r="NQ598" s="74"/>
      <c r="NR598" s="74"/>
      <c r="NS598" s="74"/>
      <c r="NT598" s="74"/>
      <c r="NU598" s="74"/>
      <c r="NV598" s="74"/>
      <c r="NW598" s="74"/>
      <c r="NX598" s="74"/>
      <c r="NY598" s="74"/>
      <c r="NZ598" s="74"/>
      <c r="OA598" s="74"/>
      <c r="OB598" s="74"/>
      <c r="OC598" s="74"/>
      <c r="OD598" s="74"/>
      <c r="OE598" s="74"/>
      <c r="OF598" s="74"/>
      <c r="OG598" s="74"/>
      <c r="OH598" s="74"/>
      <c r="OI598" s="74"/>
      <c r="OJ598" s="74"/>
      <c r="OK598" s="74"/>
      <c r="OL598" s="74"/>
      <c r="OM598" s="74"/>
      <c r="ON598" s="74"/>
      <c r="OO598" s="74"/>
      <c r="OP598" s="74"/>
      <c r="OQ598" s="74"/>
      <c r="OR598" s="74"/>
      <c r="OS598" s="74"/>
      <c r="OT598" s="74"/>
      <c r="OU598" s="74"/>
      <c r="OV598" s="74"/>
      <c r="OW598" s="74"/>
      <c r="OX598" s="74"/>
      <c r="OY598" s="74"/>
      <c r="OZ598" s="74"/>
      <c r="PA598" s="74"/>
      <c r="PB598" s="74"/>
      <c r="PC598" s="74"/>
      <c r="PD598" s="74"/>
      <c r="PE598" s="74"/>
      <c r="PF598" s="74"/>
      <c r="PG598" s="74"/>
      <c r="PH598" s="74"/>
      <c r="PI598" s="74"/>
      <c r="PJ598" s="74"/>
      <c r="PK598" s="74"/>
      <c r="PL598" s="74"/>
      <c r="PM598" s="74"/>
      <c r="PN598" s="74"/>
      <c r="PO598" s="74"/>
      <c r="PP598" s="74"/>
      <c r="PQ598" s="74"/>
      <c r="PR598" s="74"/>
      <c r="PS598" s="74"/>
      <c r="PT598" s="74"/>
      <c r="PU598" s="74"/>
      <c r="PV598" s="74"/>
      <c r="PW598" s="74"/>
      <c r="PX598" s="74"/>
      <c r="PY598" s="74"/>
      <c r="PZ598" s="74"/>
      <c r="QA598" s="74"/>
      <c r="QB598" s="74"/>
      <c r="QC598" s="74"/>
      <c r="QD598" s="74"/>
      <c r="QE598" s="74"/>
      <c r="QF598" s="74"/>
      <c r="QG598" s="74"/>
      <c r="QH598" s="74"/>
      <c r="QI598" s="74"/>
      <c r="QJ598" s="74"/>
      <c r="QK598" s="74"/>
      <c r="QL598" s="74"/>
      <c r="QM598" s="74"/>
      <c r="QN598" s="74"/>
      <c r="QO598" s="74"/>
      <c r="QP598" s="74"/>
      <c r="QQ598" s="74"/>
      <c r="QR598" s="74"/>
      <c r="QS598" s="74"/>
      <c r="QT598" s="74"/>
      <c r="QU598" s="74"/>
      <c r="QV598" s="74"/>
      <c r="QW598" s="74"/>
      <c r="QX598" s="74"/>
      <c r="QY598" s="74"/>
      <c r="QZ598" s="74"/>
      <c r="RA598" s="74"/>
      <c r="RB598" s="74"/>
      <c r="RC598" s="74"/>
      <c r="RD598" s="74"/>
      <c r="RE598" s="74"/>
      <c r="RF598" s="74"/>
      <c r="RG598" s="74"/>
      <c r="RH598" s="74"/>
      <c r="RI598" s="74"/>
      <c r="RJ598" s="74"/>
      <c r="RK598" s="74"/>
      <c r="RL598" s="74"/>
      <c r="RM598" s="74"/>
      <c r="RN598" s="74"/>
      <c r="RO598" s="74"/>
      <c r="RP598" s="74"/>
      <c r="RQ598" s="74"/>
      <c r="RR598" s="74"/>
      <c r="RS598" s="74"/>
      <c r="RT598" s="74"/>
      <c r="RU598" s="74"/>
      <c r="RV598" s="74"/>
      <c r="RW598" s="74"/>
      <c r="RX598" s="74"/>
      <c r="RY598" s="74"/>
      <c r="RZ598" s="74"/>
      <c r="SA598" s="74"/>
      <c r="SB598" s="74"/>
      <c r="SC598" s="74"/>
      <c r="SD598" s="74"/>
      <c r="SE598" s="74"/>
      <c r="SF598" s="74"/>
      <c r="SG598" s="74"/>
      <c r="SH598" s="74"/>
      <c r="SI598" s="74"/>
      <c r="SJ598" s="74"/>
      <c r="SK598" s="74"/>
      <c r="SL598" s="74"/>
      <c r="SM598" s="74"/>
      <c r="SN598" s="74"/>
      <c r="SO598" s="74"/>
      <c r="SP598" s="74"/>
      <c r="SQ598" s="74"/>
      <c r="SR598" s="74"/>
      <c r="SS598" s="74"/>
      <c r="ST598" s="74"/>
      <c r="SU598" s="74"/>
      <c r="SV598" s="74"/>
      <c r="SW598" s="74"/>
      <c r="SX598" s="74"/>
      <c r="SY598" s="74"/>
      <c r="SZ598" s="74"/>
      <c r="TA598" s="74"/>
      <c r="TB598" s="74"/>
      <c r="TC598" s="74"/>
      <c r="TD598" s="74"/>
      <c r="TE598" s="74"/>
      <c r="TF598" s="74"/>
      <c r="TG598" s="74"/>
      <c r="TH598" s="74"/>
      <c r="TI598" s="74"/>
      <c r="TJ598" s="74"/>
      <c r="TK598" s="74"/>
      <c r="TL598" s="74"/>
      <c r="TM598" s="74"/>
      <c r="TN598" s="74"/>
      <c r="TO598" s="74"/>
      <c r="TP598" s="74"/>
      <c r="TQ598" s="74"/>
      <c r="TR598" s="74"/>
      <c r="TS598" s="74"/>
      <c r="TT598" s="74"/>
      <c r="TU598" s="74"/>
      <c r="TV598" s="74"/>
      <c r="TW598" s="74"/>
      <c r="TX598" s="74"/>
      <c r="TY598" s="74"/>
      <c r="TZ598" s="74"/>
      <c r="UA598" s="74"/>
      <c r="UB598" s="74"/>
      <c r="UC598" s="74"/>
      <c r="UD598" s="74"/>
      <c r="UE598" s="74"/>
      <c r="UF598" s="74"/>
      <c r="UG598" s="74"/>
      <c r="UH598" s="74"/>
      <c r="UI598" s="74"/>
      <c r="UJ598" s="74"/>
      <c r="UK598" s="74"/>
      <c r="UL598" s="74"/>
      <c r="UM598" s="74"/>
      <c r="UN598" s="74"/>
      <c r="UO598" s="74"/>
      <c r="UP598" s="74"/>
      <c r="UQ598" s="74"/>
      <c r="UR598" s="74"/>
      <c r="US598" s="74"/>
      <c r="UT598" s="74"/>
      <c r="UU598" s="74"/>
      <c r="UV598" s="74"/>
      <c r="UW598" s="74"/>
      <c r="UX598" s="74"/>
      <c r="UY598" s="74"/>
      <c r="UZ598" s="74"/>
      <c r="VA598" s="74"/>
      <c r="VB598" s="74"/>
      <c r="VC598" s="74"/>
      <c r="VD598" s="74"/>
      <c r="VE598" s="74"/>
      <c r="VF598" s="74"/>
      <c r="VG598" s="74"/>
      <c r="VH598" s="74"/>
      <c r="VI598" s="74"/>
      <c r="VJ598" s="74"/>
      <c r="VK598" s="74"/>
      <c r="VL598" s="74"/>
      <c r="VM598" s="74"/>
      <c r="VN598" s="74"/>
      <c r="VO598" s="74"/>
      <c r="VP598" s="74"/>
      <c r="VQ598" s="74"/>
      <c r="VR598" s="74"/>
      <c r="VS598" s="74"/>
      <c r="VT598" s="74"/>
      <c r="VU598" s="74"/>
      <c r="VV598" s="74"/>
      <c r="VW598" s="74"/>
      <c r="VX598" s="74"/>
      <c r="VY598" s="74"/>
      <c r="VZ598" s="74"/>
      <c r="WA598" s="74"/>
      <c r="WB598" s="74"/>
      <c r="WC598" s="74"/>
      <c r="WD598" s="74"/>
      <c r="WE598" s="74"/>
      <c r="WF598" s="74"/>
      <c r="WG598" s="74"/>
      <c r="WH598" s="74"/>
      <c r="WI598" s="74"/>
      <c r="WJ598" s="74"/>
      <c r="WK598" s="74"/>
      <c r="WL598" s="74"/>
      <c r="WM598" s="74"/>
      <c r="WN598" s="74"/>
      <c r="WO598" s="74"/>
      <c r="WP598" s="74"/>
      <c r="WQ598" s="74"/>
      <c r="WR598" s="74"/>
      <c r="WS598" s="74"/>
      <c r="WT598" s="74"/>
      <c r="WU598" s="74"/>
      <c r="WV598" s="74"/>
      <c r="WW598" s="74"/>
      <c r="WX598" s="74"/>
      <c r="WY598" s="74"/>
      <c r="WZ598" s="74"/>
      <c r="XA598" s="74"/>
      <c r="XB598" s="74"/>
      <c r="XC598" s="74"/>
      <c r="XD598" s="74"/>
      <c r="XE598" s="74"/>
      <c r="XF598" s="74"/>
      <c r="XG598" s="74"/>
      <c r="XH598" s="74"/>
      <c r="XI598" s="74"/>
      <c r="XJ598" s="74"/>
      <c r="XK598" s="74"/>
      <c r="XL598" s="74"/>
      <c r="XM598" s="74"/>
      <c r="XN598" s="74"/>
      <c r="XO598" s="74"/>
      <c r="XP598" s="74"/>
      <c r="XQ598" s="74"/>
      <c r="XR598" s="74"/>
      <c r="XS598" s="74"/>
      <c r="XT598" s="74"/>
      <c r="XU598" s="74"/>
      <c r="XV598" s="74"/>
      <c r="XW598" s="74"/>
      <c r="XX598" s="74"/>
      <c r="XY598" s="74"/>
      <c r="XZ598" s="74"/>
      <c r="YA598" s="74"/>
      <c r="YB598" s="74"/>
      <c r="YC598" s="74"/>
      <c r="YD598" s="74"/>
      <c r="YE598" s="74"/>
      <c r="YF598" s="74"/>
      <c r="YG598" s="74"/>
      <c r="YH598" s="74"/>
      <c r="YI598" s="74"/>
      <c r="YJ598" s="74"/>
      <c r="YK598" s="74"/>
      <c r="YL598" s="74"/>
      <c r="YM598" s="74"/>
      <c r="YN598" s="74"/>
      <c r="YO598" s="74"/>
      <c r="YP598" s="74"/>
      <c r="YQ598" s="74"/>
      <c r="YR598" s="74"/>
      <c r="YS598" s="74"/>
      <c r="YT598" s="74"/>
      <c r="YU598" s="74"/>
      <c r="YV598" s="74"/>
      <c r="YW598" s="74"/>
      <c r="YX598" s="74"/>
      <c r="YY598" s="74"/>
      <c r="YZ598" s="74"/>
      <c r="ZA598" s="74"/>
      <c r="ZB598" s="74"/>
      <c r="ZC598" s="74"/>
      <c r="ZD598" s="74"/>
      <c r="ZE598" s="74"/>
      <c r="ZF598" s="74"/>
      <c r="ZG598" s="74"/>
      <c r="ZH598" s="74"/>
      <c r="ZI598" s="74"/>
      <c r="ZJ598" s="74"/>
      <c r="ZK598" s="74"/>
      <c r="ZL598" s="74"/>
      <c r="ZM598" s="74"/>
      <c r="ZN598" s="74"/>
      <c r="ZO598" s="74"/>
      <c r="ZP598" s="74"/>
      <c r="ZQ598" s="74"/>
      <c r="ZR598" s="74"/>
      <c r="ZS598" s="74"/>
      <c r="ZT598" s="74"/>
      <c r="ZU598" s="74"/>
      <c r="ZV598" s="74"/>
      <c r="ZW598" s="74"/>
      <c r="ZX598" s="74"/>
      <c r="ZY598" s="74"/>
      <c r="ZZ598" s="74"/>
      <c r="AAA598" s="74"/>
      <c r="AAB598" s="74"/>
      <c r="AAC598" s="74"/>
      <c r="AAD598" s="74"/>
      <c r="AAE598" s="74"/>
      <c r="AAF598" s="74"/>
      <c r="AAG598" s="74"/>
      <c r="AAH598" s="74"/>
      <c r="AAI598" s="74"/>
      <c r="AAJ598" s="74"/>
      <c r="AAK598" s="74"/>
      <c r="AAL598" s="74"/>
      <c r="AAM598" s="74"/>
      <c r="AAN598" s="74"/>
      <c r="AAO598" s="74"/>
      <c r="AAP598" s="74"/>
      <c r="AAQ598" s="74"/>
      <c r="AAR598" s="74"/>
      <c r="AAS598" s="74"/>
      <c r="AAT598" s="74"/>
      <c r="AAU598" s="74"/>
      <c r="AAV598" s="74"/>
      <c r="AAW598" s="74"/>
      <c r="AAX598" s="74"/>
      <c r="AAY598" s="74"/>
      <c r="AAZ598" s="74"/>
      <c r="ABA598" s="74"/>
      <c r="ABB598" s="74"/>
      <c r="ABC598" s="74"/>
      <c r="ABD598" s="74"/>
      <c r="ABE598" s="74"/>
      <c r="ABF598" s="74"/>
      <c r="ABG598" s="74"/>
      <c r="ABH598" s="74"/>
      <c r="ABI598" s="74"/>
      <c r="ABJ598" s="74"/>
      <c r="ABK598" s="74"/>
      <c r="ABL598" s="74"/>
      <c r="ABM598" s="74"/>
      <c r="ABN598" s="74"/>
      <c r="ABO598" s="74"/>
      <c r="ABP598" s="74"/>
      <c r="ABQ598" s="74"/>
      <c r="ABR598" s="74"/>
      <c r="ABS598" s="74"/>
      <c r="ABT598" s="74"/>
      <c r="ABU598" s="74"/>
      <c r="ABV598" s="74"/>
      <c r="ABW598" s="74"/>
      <c r="ABX598" s="74"/>
      <c r="ABY598" s="74"/>
      <c r="ABZ598" s="74"/>
      <c r="ACA598" s="74"/>
      <c r="ACB598" s="74"/>
      <c r="ACC598" s="74"/>
      <c r="ACD598" s="74"/>
      <c r="ACE598" s="74"/>
      <c r="ACF598" s="74"/>
      <c r="ACG598" s="74"/>
      <c r="ACH598" s="74"/>
      <c r="ACI598" s="74"/>
      <c r="ACJ598" s="74"/>
      <c r="ACK598" s="74"/>
      <c r="ACL598" s="74"/>
      <c r="ACM598" s="74"/>
      <c r="ACN598" s="74"/>
      <c r="ACO598" s="74"/>
      <c r="ACP598" s="74"/>
      <c r="ACQ598" s="74"/>
      <c r="ACR598" s="74"/>
      <c r="ACS598" s="74"/>
      <c r="ACT598" s="74"/>
      <c r="ACU598" s="74"/>
      <c r="ACV598" s="74"/>
      <c r="ACW598" s="74"/>
      <c r="ACX598" s="74"/>
      <c r="ACY598" s="74"/>
      <c r="ACZ598" s="74"/>
      <c r="ADA598" s="74"/>
      <c r="ADB598" s="74"/>
      <c r="ADC598" s="74"/>
      <c r="ADD598" s="74"/>
      <c r="ADE598" s="74"/>
      <c r="ADF598" s="74"/>
      <c r="ADG598" s="74"/>
      <c r="ADH598" s="74"/>
      <c r="ADI598" s="74"/>
      <c r="ADJ598" s="74"/>
      <c r="ADK598" s="74"/>
      <c r="ADL598" s="74"/>
      <c r="ADM598" s="74"/>
      <c r="ADN598" s="74"/>
      <c r="ADO598" s="74"/>
      <c r="ADP598" s="74"/>
      <c r="ADQ598" s="74"/>
      <c r="ADR598" s="74"/>
      <c r="ADS598" s="74"/>
      <c r="ADT598" s="74"/>
      <c r="ADU598" s="74"/>
      <c r="ADV598" s="74"/>
      <c r="ADW598" s="74"/>
      <c r="ADX598" s="74"/>
      <c r="ADY598" s="74"/>
      <c r="ADZ598" s="74"/>
      <c r="AEA598" s="74"/>
      <c r="AEB598" s="74"/>
      <c r="AEC598" s="74"/>
      <c r="AED598" s="74"/>
      <c r="AEE598" s="74"/>
      <c r="AEF598" s="74"/>
      <c r="AEG598" s="74"/>
      <c r="AEH598" s="74"/>
      <c r="AEI598" s="74"/>
      <c r="AEJ598" s="74"/>
      <c r="AEK598" s="74"/>
      <c r="AEL598" s="74"/>
      <c r="AEM598" s="74"/>
      <c r="AEN598" s="74"/>
      <c r="AEO598" s="74"/>
      <c r="AEP598" s="74"/>
      <c r="AEQ598" s="74"/>
      <c r="AER598" s="74"/>
      <c r="AES598" s="74"/>
      <c r="AET598" s="74"/>
      <c r="AEU598" s="74"/>
      <c r="AEV598" s="74"/>
      <c r="AEW598" s="74"/>
      <c r="AEX598" s="74"/>
      <c r="AEY598" s="74"/>
      <c r="AEZ598" s="74"/>
      <c r="AFA598" s="74"/>
      <c r="AFB598" s="74"/>
      <c r="AFC598" s="74"/>
      <c r="AFD598" s="74"/>
      <c r="AFE598" s="74"/>
      <c r="AFF598" s="74"/>
      <c r="AFG598" s="74"/>
      <c r="AFH598" s="74"/>
      <c r="AFI598" s="74"/>
      <c r="AFJ598" s="74"/>
      <c r="AFK598" s="74"/>
      <c r="AFL598" s="74"/>
      <c r="AFM598" s="74"/>
      <c r="AFN598" s="74"/>
      <c r="AFO598" s="74"/>
      <c r="AFP598" s="74"/>
      <c r="AFQ598" s="74"/>
      <c r="AFR598" s="74"/>
      <c r="AFS598" s="74"/>
      <c r="AFT598" s="74"/>
      <c r="AFU598" s="74"/>
      <c r="AFV598" s="74"/>
      <c r="AFW598" s="74"/>
      <c r="AFX598" s="74"/>
      <c r="AFY598" s="74"/>
      <c r="AFZ598" s="74"/>
      <c r="AGA598" s="74"/>
      <c r="AGB598" s="74"/>
      <c r="AGC598" s="74"/>
      <c r="AGD598" s="74"/>
      <c r="AGE598" s="74"/>
      <c r="AGF598" s="74"/>
      <c r="AGG598" s="74"/>
      <c r="AGH598" s="74"/>
      <c r="AGI598" s="74"/>
      <c r="AGJ598" s="74"/>
      <c r="AGK598" s="74"/>
      <c r="AGL598" s="74"/>
      <c r="AGM598" s="74"/>
      <c r="AGN598" s="74"/>
      <c r="AGO598" s="74"/>
      <c r="AGP598" s="74"/>
      <c r="AGQ598" s="74"/>
      <c r="AGR598" s="74"/>
      <c r="AGS598" s="74"/>
      <c r="AGT598" s="74"/>
      <c r="AGU598" s="74"/>
      <c r="AGV598" s="74"/>
      <c r="AGW598" s="74"/>
      <c r="AGX598" s="74"/>
      <c r="AGY598" s="74"/>
      <c r="AGZ598" s="74"/>
      <c r="AHA598" s="74"/>
      <c r="AHB598" s="74"/>
      <c r="AHC598" s="74"/>
      <c r="AHD598" s="74"/>
      <c r="AHE598" s="74"/>
      <c r="AHF598" s="74"/>
      <c r="AHG598" s="74"/>
      <c r="AHH598" s="74"/>
      <c r="AHI598" s="74"/>
      <c r="AHJ598" s="74"/>
      <c r="AHK598" s="74"/>
      <c r="AHL598" s="74"/>
      <c r="AHM598" s="74"/>
      <c r="AHN598" s="74"/>
      <c r="AHO598" s="74"/>
      <c r="AHP598" s="74"/>
      <c r="AHQ598" s="74"/>
      <c r="AHR598" s="74"/>
      <c r="AHS598" s="74"/>
      <c r="AHT598" s="74"/>
      <c r="AHU598" s="74"/>
      <c r="AHV598" s="74"/>
      <c r="AHW598" s="74"/>
      <c r="AHX598" s="74"/>
      <c r="AHY598" s="74"/>
      <c r="AHZ598" s="74"/>
      <c r="AIA598" s="74"/>
      <c r="AIB598" s="74"/>
      <c r="AIC598" s="74"/>
      <c r="AID598" s="74"/>
      <c r="AIE598" s="74"/>
      <c r="AIF598" s="74"/>
      <c r="AIG598" s="74"/>
      <c r="AIH598" s="74"/>
      <c r="AII598" s="74"/>
      <c r="AIJ598" s="74"/>
      <c r="AIK598" s="74"/>
      <c r="AIL598" s="74"/>
      <c r="AIM598" s="74"/>
      <c r="AIN598" s="74"/>
      <c r="AIO598" s="74"/>
      <c r="AIP598" s="74"/>
      <c r="AIQ598" s="74"/>
      <c r="AIR598" s="74"/>
      <c r="AIS598" s="74"/>
      <c r="AIT598" s="74"/>
      <c r="AIU598" s="74"/>
      <c r="AIV598" s="74"/>
      <c r="AIW598" s="74"/>
      <c r="AIX598" s="74"/>
      <c r="AIY598" s="74"/>
      <c r="AIZ598" s="74"/>
      <c r="AJA598" s="74"/>
      <c r="AJB598" s="74"/>
      <c r="AJC598" s="74"/>
      <c r="AJD598" s="74"/>
      <c r="AJE598" s="74"/>
      <c r="AJF598" s="74"/>
      <c r="AJG598" s="74"/>
      <c r="AJH598" s="74"/>
      <c r="AJI598" s="74"/>
      <c r="AJJ598" s="74"/>
      <c r="AJK598" s="74"/>
      <c r="AJL598" s="74"/>
      <c r="AJM598" s="74"/>
      <c r="AJN598" s="74"/>
      <c r="AJO598" s="74"/>
      <c r="AJP598" s="74"/>
      <c r="AJQ598" s="74"/>
      <c r="AJR598" s="74"/>
      <c r="AJS598" s="74"/>
      <c r="AJT598" s="74"/>
      <c r="AJU598" s="74"/>
      <c r="AJV598" s="74"/>
      <c r="AJW598" s="74"/>
      <c r="AJX598" s="74"/>
      <c r="AJY598" s="74"/>
      <c r="AJZ598" s="74"/>
      <c r="AKA598" s="74"/>
      <c r="AKB598" s="74"/>
      <c r="AKC598" s="74"/>
      <c r="AKD598" s="74"/>
      <c r="AKE598" s="74"/>
      <c r="AKF598" s="74"/>
      <c r="AKG598" s="74"/>
      <c r="AKH598" s="74"/>
      <c r="AKI598" s="74"/>
      <c r="AKJ598" s="74"/>
      <c r="AKK598" s="74"/>
      <c r="AKL598" s="74"/>
      <c r="AKM598" s="74"/>
      <c r="AKN598" s="74"/>
      <c r="AKO598" s="74"/>
      <c r="AKP598" s="74"/>
      <c r="AKQ598" s="74"/>
      <c r="AKR598" s="74"/>
      <c r="AKS598" s="74"/>
      <c r="AKT598" s="74"/>
      <c r="AKU598" s="74"/>
      <c r="AKV598" s="74"/>
      <c r="AKW598" s="74"/>
      <c r="AKX598" s="74"/>
      <c r="AKY598" s="74"/>
      <c r="AKZ598" s="74"/>
      <c r="ALA598" s="74"/>
      <c r="ALB598" s="74"/>
      <c r="ALC598" s="74"/>
      <c r="ALD598" s="74"/>
      <c r="ALE598" s="74"/>
      <c r="ALF598" s="74"/>
      <c r="ALG598" s="74"/>
      <c r="ALH598" s="74"/>
      <c r="ALI598" s="74"/>
      <c r="ALJ598" s="74"/>
      <c r="ALK598" s="74"/>
      <c r="ALL598" s="74"/>
      <c r="ALM598" s="74"/>
      <c r="ALN598" s="74"/>
      <c r="ALO598" s="74"/>
      <c r="ALP598" s="74"/>
      <c r="ALQ598" s="74"/>
      <c r="ALR598" s="74"/>
      <c r="ALS598" s="74"/>
      <c r="ALT598" s="74"/>
      <c r="ALU598" s="74"/>
      <c r="ALV598" s="74"/>
      <c r="ALW598" s="74"/>
      <c r="ALX598" s="74"/>
      <c r="ALY598" s="74"/>
      <c r="ALZ598" s="74"/>
      <c r="AMA598" s="74"/>
      <c r="AMB598" s="74"/>
      <c r="AMC598" s="74"/>
      <c r="AMD598" s="74"/>
      <c r="AME598" s="74"/>
      <c r="AMF598" s="74"/>
      <c r="AMG598" s="74"/>
      <c r="AMH598" s="74"/>
      <c r="AMI598" s="74"/>
      <c r="AMJ598" s="74"/>
      <c r="AMK598" s="74"/>
    </row>
    <row r="599" spans="1:1025" customFormat="1" x14ac:dyDescent="0.25">
      <c r="A599" s="40" t="s">
        <v>525</v>
      </c>
      <c r="B599" s="40" t="s">
        <v>25</v>
      </c>
      <c r="C599" s="40" t="s">
        <v>264</v>
      </c>
      <c r="D599" s="40" t="s">
        <v>147</v>
      </c>
      <c r="E599" s="40" t="s">
        <v>147</v>
      </c>
      <c r="F599" s="40" t="s">
        <v>526</v>
      </c>
      <c r="G599" s="40" t="s">
        <v>503</v>
      </c>
      <c r="H599" s="40" t="s">
        <v>567</v>
      </c>
      <c r="I599" s="40" t="s">
        <v>147</v>
      </c>
      <c r="J599" s="40">
        <v>339611188</v>
      </c>
      <c r="K599" s="40" t="s">
        <v>527</v>
      </c>
      <c r="L599" s="40" t="s">
        <v>27</v>
      </c>
      <c r="M599" s="40">
        <v>781579303</v>
      </c>
      <c r="N599" s="46" t="s">
        <v>569</v>
      </c>
      <c r="O599" s="40"/>
      <c r="P599" s="43"/>
      <c r="Q599" s="43"/>
      <c r="R599" s="40" t="s">
        <v>31</v>
      </c>
      <c r="S599" s="40" t="s">
        <v>530</v>
      </c>
      <c r="T599" s="44"/>
      <c r="U599" s="75">
        <v>100000</v>
      </c>
      <c r="V599" s="75">
        <v>90000</v>
      </c>
      <c r="W599" s="75">
        <v>140000</v>
      </c>
      <c r="X599" s="75"/>
      <c r="Y599" s="40"/>
      <c r="Z599" s="6"/>
      <c r="AA599" s="6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  <c r="DR599" s="74"/>
      <c r="DS599" s="74"/>
      <c r="DT599" s="74"/>
      <c r="DU599" s="74"/>
      <c r="DV599" s="74"/>
      <c r="DW599" s="74"/>
      <c r="DX599" s="74"/>
      <c r="DY599" s="74"/>
      <c r="DZ599" s="74"/>
      <c r="EA599" s="74"/>
      <c r="EB599" s="74"/>
      <c r="EC599" s="74"/>
      <c r="ED599" s="74"/>
      <c r="EE599" s="74"/>
      <c r="EF599" s="74"/>
      <c r="EG599" s="74"/>
      <c r="EH599" s="74"/>
      <c r="EI599" s="74"/>
      <c r="EJ599" s="74"/>
      <c r="EK599" s="74"/>
      <c r="EL599" s="74"/>
      <c r="EM599" s="74"/>
      <c r="EN599" s="74"/>
      <c r="EO599" s="74"/>
      <c r="EP599" s="74"/>
      <c r="EQ599" s="74"/>
      <c r="ER599" s="74"/>
      <c r="ES599" s="74"/>
      <c r="ET599" s="74"/>
      <c r="EU599" s="74"/>
      <c r="EV599" s="74"/>
      <c r="EW599" s="74"/>
      <c r="EX599" s="74"/>
      <c r="EY599" s="74"/>
      <c r="EZ599" s="74"/>
      <c r="FA599" s="74"/>
      <c r="FB599" s="74"/>
      <c r="FC599" s="74"/>
      <c r="FD599" s="74"/>
      <c r="FE599" s="74"/>
      <c r="FF599" s="74"/>
      <c r="FG599" s="74"/>
      <c r="FH599" s="74"/>
      <c r="FI599" s="74"/>
      <c r="FJ599" s="74"/>
      <c r="FK599" s="74"/>
      <c r="FL599" s="74"/>
      <c r="FM599" s="74"/>
      <c r="FN599" s="74"/>
      <c r="FO599" s="74"/>
      <c r="FP599" s="74"/>
      <c r="FQ599" s="74"/>
      <c r="FR599" s="74"/>
      <c r="FS599" s="74"/>
      <c r="FT599" s="74"/>
      <c r="FU599" s="74"/>
      <c r="FV599" s="74"/>
      <c r="FW599" s="74"/>
      <c r="FX599" s="74"/>
      <c r="FY599" s="74"/>
      <c r="FZ599" s="74"/>
      <c r="GA599" s="74"/>
      <c r="GB599" s="74"/>
      <c r="GC599" s="74"/>
      <c r="GD599" s="74"/>
      <c r="GE599" s="74"/>
      <c r="GF599" s="74"/>
      <c r="GG599" s="74"/>
      <c r="GH599" s="74"/>
      <c r="GI599" s="74"/>
      <c r="GJ599" s="74"/>
      <c r="GK599" s="74"/>
      <c r="GL599" s="74"/>
      <c r="GM599" s="74"/>
      <c r="GN599" s="74"/>
      <c r="GO599" s="74"/>
      <c r="GP599" s="74"/>
      <c r="GQ599" s="74"/>
      <c r="GR599" s="74"/>
      <c r="GS599" s="74"/>
      <c r="GT599" s="74"/>
      <c r="GU599" s="74"/>
      <c r="GV599" s="74"/>
      <c r="GW599" s="74"/>
      <c r="GX599" s="74"/>
      <c r="GY599" s="74"/>
      <c r="GZ599" s="74"/>
      <c r="HA599" s="74"/>
      <c r="HB599" s="74"/>
      <c r="HC599" s="74"/>
      <c r="HD599" s="74"/>
      <c r="HE599" s="74"/>
      <c r="HF599" s="74"/>
      <c r="HG599" s="74"/>
      <c r="HH599" s="74"/>
      <c r="HI599" s="74"/>
      <c r="HJ599" s="74"/>
      <c r="HK599" s="74"/>
      <c r="HL599" s="74"/>
      <c r="HM599" s="74"/>
      <c r="HN599" s="74"/>
      <c r="HO599" s="74"/>
      <c r="HP599" s="74"/>
      <c r="HQ599" s="74"/>
      <c r="HR599" s="74"/>
      <c r="HS599" s="74"/>
      <c r="HT599" s="74"/>
      <c r="HU599" s="74"/>
      <c r="HV599" s="74"/>
      <c r="HW599" s="74"/>
      <c r="HX599" s="74"/>
      <c r="HY599" s="74"/>
      <c r="HZ599" s="74"/>
      <c r="IA599" s="74"/>
      <c r="IB599" s="74"/>
      <c r="IC599" s="74"/>
      <c r="ID599" s="74"/>
      <c r="IE599" s="74"/>
      <c r="IF599" s="74"/>
      <c r="IG599" s="74"/>
      <c r="IH599" s="74"/>
      <c r="II599" s="74"/>
      <c r="IJ599" s="74"/>
      <c r="IK599" s="74"/>
      <c r="IL599" s="74"/>
      <c r="IM599" s="74"/>
      <c r="IN599" s="74"/>
      <c r="IO599" s="74"/>
      <c r="IP599" s="74"/>
      <c r="IQ599" s="74"/>
      <c r="IR599" s="74"/>
      <c r="IS599" s="74"/>
      <c r="IT599" s="74"/>
      <c r="IU599" s="74"/>
      <c r="IV599" s="74"/>
      <c r="IW599" s="74"/>
      <c r="IX599" s="74"/>
      <c r="IY599" s="74"/>
      <c r="IZ599" s="74"/>
      <c r="JA599" s="74"/>
      <c r="JB599" s="74"/>
      <c r="JC599" s="74"/>
      <c r="JD599" s="74"/>
      <c r="JE599" s="74"/>
      <c r="JF599" s="74"/>
      <c r="JG599" s="74"/>
      <c r="JH599" s="74"/>
      <c r="JI599" s="74"/>
      <c r="JJ599" s="74"/>
      <c r="JK599" s="74"/>
      <c r="JL599" s="74"/>
      <c r="JM599" s="74"/>
      <c r="JN599" s="74"/>
      <c r="JO599" s="74"/>
      <c r="JP599" s="74"/>
      <c r="JQ599" s="74"/>
      <c r="JR599" s="74"/>
      <c r="JS599" s="74"/>
      <c r="JT599" s="74"/>
      <c r="JU599" s="74"/>
      <c r="JV599" s="74"/>
      <c r="JW599" s="74"/>
      <c r="JX599" s="74"/>
      <c r="JY599" s="74"/>
      <c r="JZ599" s="74"/>
      <c r="KA599" s="74"/>
      <c r="KB599" s="74"/>
      <c r="KC599" s="74"/>
      <c r="KD599" s="74"/>
      <c r="KE599" s="74"/>
      <c r="KF599" s="74"/>
      <c r="KG599" s="74"/>
      <c r="KH599" s="74"/>
      <c r="KI599" s="74"/>
      <c r="KJ599" s="74"/>
      <c r="KK599" s="74"/>
      <c r="KL599" s="74"/>
      <c r="KM599" s="74"/>
      <c r="KN599" s="74"/>
      <c r="KO599" s="74"/>
      <c r="KP599" s="74"/>
      <c r="KQ599" s="74"/>
      <c r="KR599" s="74"/>
      <c r="KS599" s="74"/>
      <c r="KT599" s="74"/>
      <c r="KU599" s="74"/>
      <c r="KV599" s="74"/>
      <c r="KW599" s="74"/>
      <c r="KX599" s="74"/>
      <c r="KY599" s="74"/>
      <c r="KZ599" s="74"/>
      <c r="LA599" s="74"/>
      <c r="LB599" s="74"/>
      <c r="LC599" s="74"/>
      <c r="LD599" s="74"/>
      <c r="LE599" s="74"/>
      <c r="LF599" s="74"/>
      <c r="LG599" s="74"/>
      <c r="LH599" s="74"/>
      <c r="LI599" s="74"/>
      <c r="LJ599" s="74"/>
      <c r="LK599" s="74"/>
      <c r="LL599" s="74"/>
      <c r="LM599" s="74"/>
      <c r="LN599" s="74"/>
      <c r="LO599" s="74"/>
      <c r="LP599" s="74"/>
      <c r="LQ599" s="74"/>
      <c r="LR599" s="74"/>
      <c r="LS599" s="74"/>
      <c r="LT599" s="74"/>
      <c r="LU599" s="74"/>
      <c r="LV599" s="74"/>
      <c r="LW599" s="74"/>
      <c r="LX599" s="74"/>
      <c r="LY599" s="74"/>
      <c r="LZ599" s="74"/>
      <c r="MA599" s="74"/>
      <c r="MB599" s="74"/>
      <c r="MC599" s="74"/>
      <c r="MD599" s="74"/>
      <c r="ME599" s="74"/>
      <c r="MF599" s="74"/>
      <c r="MG599" s="74"/>
      <c r="MH599" s="74"/>
      <c r="MI599" s="74"/>
      <c r="MJ599" s="74"/>
      <c r="MK599" s="74"/>
      <c r="ML599" s="74"/>
      <c r="MM599" s="74"/>
      <c r="MN599" s="74"/>
      <c r="MO599" s="74"/>
      <c r="MP599" s="74"/>
      <c r="MQ599" s="74"/>
      <c r="MR599" s="74"/>
      <c r="MS599" s="74"/>
      <c r="MT599" s="74"/>
      <c r="MU599" s="74"/>
      <c r="MV599" s="74"/>
      <c r="MW599" s="74"/>
      <c r="MX599" s="74"/>
      <c r="MY599" s="74"/>
      <c r="MZ599" s="74"/>
      <c r="NA599" s="74"/>
      <c r="NB599" s="74"/>
      <c r="NC599" s="74"/>
      <c r="ND599" s="74"/>
      <c r="NE599" s="74"/>
      <c r="NF599" s="74"/>
      <c r="NG599" s="74"/>
      <c r="NH599" s="74"/>
      <c r="NI599" s="74"/>
      <c r="NJ599" s="74"/>
      <c r="NK599" s="74"/>
      <c r="NL599" s="74"/>
      <c r="NM599" s="74"/>
      <c r="NN599" s="74"/>
      <c r="NO599" s="74"/>
      <c r="NP599" s="74"/>
      <c r="NQ599" s="74"/>
      <c r="NR599" s="74"/>
      <c r="NS599" s="74"/>
      <c r="NT599" s="74"/>
      <c r="NU599" s="74"/>
      <c r="NV599" s="74"/>
      <c r="NW599" s="74"/>
      <c r="NX599" s="74"/>
      <c r="NY599" s="74"/>
      <c r="NZ599" s="74"/>
      <c r="OA599" s="74"/>
      <c r="OB599" s="74"/>
      <c r="OC599" s="74"/>
      <c r="OD599" s="74"/>
      <c r="OE599" s="74"/>
      <c r="OF599" s="74"/>
      <c r="OG599" s="74"/>
      <c r="OH599" s="74"/>
      <c r="OI599" s="74"/>
      <c r="OJ599" s="74"/>
      <c r="OK599" s="74"/>
      <c r="OL599" s="74"/>
      <c r="OM599" s="74"/>
      <c r="ON599" s="74"/>
      <c r="OO599" s="74"/>
      <c r="OP599" s="74"/>
      <c r="OQ599" s="74"/>
      <c r="OR599" s="74"/>
      <c r="OS599" s="74"/>
      <c r="OT599" s="74"/>
      <c r="OU599" s="74"/>
      <c r="OV599" s="74"/>
      <c r="OW599" s="74"/>
      <c r="OX599" s="74"/>
      <c r="OY599" s="74"/>
      <c r="OZ599" s="74"/>
      <c r="PA599" s="74"/>
      <c r="PB599" s="74"/>
      <c r="PC599" s="74"/>
      <c r="PD599" s="74"/>
      <c r="PE599" s="74"/>
      <c r="PF599" s="74"/>
      <c r="PG599" s="74"/>
      <c r="PH599" s="74"/>
      <c r="PI599" s="74"/>
      <c r="PJ599" s="74"/>
      <c r="PK599" s="74"/>
      <c r="PL599" s="74"/>
      <c r="PM599" s="74"/>
      <c r="PN599" s="74"/>
      <c r="PO599" s="74"/>
      <c r="PP599" s="74"/>
      <c r="PQ599" s="74"/>
      <c r="PR599" s="74"/>
      <c r="PS599" s="74"/>
      <c r="PT599" s="74"/>
      <c r="PU599" s="74"/>
      <c r="PV599" s="74"/>
      <c r="PW599" s="74"/>
      <c r="PX599" s="74"/>
      <c r="PY599" s="74"/>
      <c r="PZ599" s="74"/>
      <c r="QA599" s="74"/>
      <c r="QB599" s="74"/>
      <c r="QC599" s="74"/>
      <c r="QD599" s="74"/>
      <c r="QE599" s="74"/>
      <c r="QF599" s="74"/>
      <c r="QG599" s="74"/>
      <c r="QH599" s="74"/>
      <c r="QI599" s="74"/>
      <c r="QJ599" s="74"/>
      <c r="QK599" s="74"/>
      <c r="QL599" s="74"/>
      <c r="QM599" s="74"/>
      <c r="QN599" s="74"/>
      <c r="QO599" s="74"/>
      <c r="QP599" s="74"/>
      <c r="QQ599" s="74"/>
      <c r="QR599" s="74"/>
      <c r="QS599" s="74"/>
      <c r="QT599" s="74"/>
      <c r="QU599" s="74"/>
      <c r="QV599" s="74"/>
      <c r="QW599" s="74"/>
      <c r="QX599" s="74"/>
      <c r="QY599" s="74"/>
      <c r="QZ599" s="74"/>
      <c r="RA599" s="74"/>
      <c r="RB599" s="74"/>
      <c r="RC599" s="74"/>
      <c r="RD599" s="74"/>
      <c r="RE599" s="74"/>
      <c r="RF599" s="74"/>
      <c r="RG599" s="74"/>
      <c r="RH599" s="74"/>
      <c r="RI599" s="74"/>
      <c r="RJ599" s="74"/>
      <c r="RK599" s="74"/>
      <c r="RL599" s="74"/>
      <c r="RM599" s="74"/>
      <c r="RN599" s="74"/>
      <c r="RO599" s="74"/>
      <c r="RP599" s="74"/>
      <c r="RQ599" s="74"/>
      <c r="RR599" s="74"/>
      <c r="RS599" s="74"/>
      <c r="RT599" s="74"/>
      <c r="RU599" s="74"/>
      <c r="RV599" s="74"/>
      <c r="RW599" s="74"/>
      <c r="RX599" s="74"/>
      <c r="RY599" s="74"/>
      <c r="RZ599" s="74"/>
      <c r="SA599" s="74"/>
      <c r="SB599" s="74"/>
      <c r="SC599" s="74"/>
      <c r="SD599" s="74"/>
      <c r="SE599" s="74"/>
      <c r="SF599" s="74"/>
      <c r="SG599" s="74"/>
      <c r="SH599" s="74"/>
      <c r="SI599" s="74"/>
      <c r="SJ599" s="74"/>
      <c r="SK599" s="74"/>
      <c r="SL599" s="74"/>
      <c r="SM599" s="74"/>
      <c r="SN599" s="74"/>
      <c r="SO599" s="74"/>
      <c r="SP599" s="74"/>
      <c r="SQ599" s="74"/>
      <c r="SR599" s="74"/>
      <c r="SS599" s="74"/>
      <c r="ST599" s="74"/>
      <c r="SU599" s="74"/>
      <c r="SV599" s="74"/>
      <c r="SW599" s="74"/>
      <c r="SX599" s="74"/>
      <c r="SY599" s="74"/>
      <c r="SZ599" s="74"/>
      <c r="TA599" s="74"/>
      <c r="TB599" s="74"/>
      <c r="TC599" s="74"/>
      <c r="TD599" s="74"/>
      <c r="TE599" s="74"/>
      <c r="TF599" s="74"/>
      <c r="TG599" s="74"/>
      <c r="TH599" s="74"/>
      <c r="TI599" s="74"/>
      <c r="TJ599" s="74"/>
      <c r="TK599" s="74"/>
      <c r="TL599" s="74"/>
      <c r="TM599" s="74"/>
      <c r="TN599" s="74"/>
      <c r="TO599" s="74"/>
      <c r="TP599" s="74"/>
      <c r="TQ599" s="74"/>
      <c r="TR599" s="74"/>
      <c r="TS599" s="74"/>
      <c r="TT599" s="74"/>
      <c r="TU599" s="74"/>
      <c r="TV599" s="74"/>
      <c r="TW599" s="74"/>
      <c r="TX599" s="74"/>
      <c r="TY599" s="74"/>
      <c r="TZ599" s="74"/>
      <c r="UA599" s="74"/>
      <c r="UB599" s="74"/>
      <c r="UC599" s="74"/>
      <c r="UD599" s="74"/>
      <c r="UE599" s="74"/>
      <c r="UF599" s="74"/>
      <c r="UG599" s="74"/>
      <c r="UH599" s="74"/>
      <c r="UI599" s="74"/>
      <c r="UJ599" s="74"/>
      <c r="UK599" s="74"/>
      <c r="UL599" s="74"/>
      <c r="UM599" s="74"/>
      <c r="UN599" s="74"/>
      <c r="UO599" s="74"/>
      <c r="UP599" s="74"/>
      <c r="UQ599" s="74"/>
      <c r="UR599" s="74"/>
      <c r="US599" s="74"/>
      <c r="UT599" s="74"/>
      <c r="UU599" s="74"/>
      <c r="UV599" s="74"/>
      <c r="UW599" s="74"/>
      <c r="UX599" s="74"/>
      <c r="UY599" s="74"/>
      <c r="UZ599" s="74"/>
      <c r="VA599" s="74"/>
      <c r="VB599" s="74"/>
      <c r="VC599" s="74"/>
      <c r="VD599" s="74"/>
      <c r="VE599" s="74"/>
      <c r="VF599" s="74"/>
      <c r="VG599" s="74"/>
      <c r="VH599" s="74"/>
      <c r="VI599" s="74"/>
      <c r="VJ599" s="74"/>
      <c r="VK599" s="74"/>
      <c r="VL599" s="74"/>
      <c r="VM599" s="74"/>
      <c r="VN599" s="74"/>
      <c r="VO599" s="74"/>
      <c r="VP599" s="74"/>
      <c r="VQ599" s="74"/>
      <c r="VR599" s="74"/>
      <c r="VS599" s="74"/>
      <c r="VT599" s="74"/>
      <c r="VU599" s="74"/>
      <c r="VV599" s="74"/>
      <c r="VW599" s="74"/>
      <c r="VX599" s="74"/>
      <c r="VY599" s="74"/>
      <c r="VZ599" s="74"/>
      <c r="WA599" s="74"/>
      <c r="WB599" s="74"/>
      <c r="WC599" s="74"/>
      <c r="WD599" s="74"/>
      <c r="WE599" s="74"/>
      <c r="WF599" s="74"/>
      <c r="WG599" s="74"/>
      <c r="WH599" s="74"/>
      <c r="WI599" s="74"/>
      <c r="WJ599" s="74"/>
      <c r="WK599" s="74"/>
      <c r="WL599" s="74"/>
      <c r="WM599" s="74"/>
      <c r="WN599" s="74"/>
      <c r="WO599" s="74"/>
      <c r="WP599" s="74"/>
      <c r="WQ599" s="74"/>
      <c r="WR599" s="74"/>
      <c r="WS599" s="74"/>
      <c r="WT599" s="74"/>
      <c r="WU599" s="74"/>
      <c r="WV599" s="74"/>
      <c r="WW599" s="74"/>
      <c r="WX599" s="74"/>
      <c r="WY599" s="74"/>
      <c r="WZ599" s="74"/>
      <c r="XA599" s="74"/>
      <c r="XB599" s="74"/>
      <c r="XC599" s="74"/>
      <c r="XD599" s="74"/>
      <c r="XE599" s="74"/>
      <c r="XF599" s="74"/>
      <c r="XG599" s="74"/>
      <c r="XH599" s="74"/>
      <c r="XI599" s="74"/>
      <c r="XJ599" s="74"/>
      <c r="XK599" s="74"/>
      <c r="XL599" s="74"/>
      <c r="XM599" s="74"/>
      <c r="XN599" s="74"/>
      <c r="XO599" s="74"/>
      <c r="XP599" s="74"/>
      <c r="XQ599" s="74"/>
      <c r="XR599" s="74"/>
      <c r="XS599" s="74"/>
      <c r="XT599" s="74"/>
      <c r="XU599" s="74"/>
      <c r="XV599" s="74"/>
      <c r="XW599" s="74"/>
      <c r="XX599" s="74"/>
      <c r="XY599" s="74"/>
      <c r="XZ599" s="74"/>
      <c r="YA599" s="74"/>
      <c r="YB599" s="74"/>
      <c r="YC599" s="74"/>
      <c r="YD599" s="74"/>
      <c r="YE599" s="74"/>
      <c r="YF599" s="74"/>
      <c r="YG599" s="74"/>
      <c r="YH599" s="74"/>
      <c r="YI599" s="74"/>
      <c r="YJ599" s="74"/>
      <c r="YK599" s="74"/>
      <c r="YL599" s="74"/>
      <c r="YM599" s="74"/>
      <c r="YN599" s="74"/>
      <c r="YO599" s="74"/>
      <c r="YP599" s="74"/>
      <c r="YQ599" s="74"/>
      <c r="YR599" s="74"/>
      <c r="YS599" s="74"/>
      <c r="YT599" s="74"/>
      <c r="YU599" s="74"/>
      <c r="YV599" s="74"/>
      <c r="YW599" s="74"/>
      <c r="YX599" s="74"/>
      <c r="YY599" s="74"/>
      <c r="YZ599" s="74"/>
      <c r="ZA599" s="74"/>
      <c r="ZB599" s="74"/>
      <c r="ZC599" s="74"/>
      <c r="ZD599" s="74"/>
      <c r="ZE599" s="74"/>
      <c r="ZF599" s="74"/>
      <c r="ZG599" s="74"/>
      <c r="ZH599" s="74"/>
      <c r="ZI599" s="74"/>
      <c r="ZJ599" s="74"/>
      <c r="ZK599" s="74"/>
      <c r="ZL599" s="74"/>
      <c r="ZM599" s="74"/>
      <c r="ZN599" s="74"/>
      <c r="ZO599" s="74"/>
      <c r="ZP599" s="74"/>
      <c r="ZQ599" s="74"/>
      <c r="ZR599" s="74"/>
      <c r="ZS599" s="74"/>
      <c r="ZT599" s="74"/>
      <c r="ZU599" s="74"/>
      <c r="ZV599" s="74"/>
      <c r="ZW599" s="74"/>
      <c r="ZX599" s="74"/>
      <c r="ZY599" s="74"/>
      <c r="ZZ599" s="74"/>
      <c r="AAA599" s="74"/>
      <c r="AAB599" s="74"/>
      <c r="AAC599" s="74"/>
      <c r="AAD599" s="74"/>
      <c r="AAE599" s="74"/>
      <c r="AAF599" s="74"/>
      <c r="AAG599" s="74"/>
      <c r="AAH599" s="74"/>
      <c r="AAI599" s="74"/>
      <c r="AAJ599" s="74"/>
      <c r="AAK599" s="74"/>
      <c r="AAL599" s="74"/>
      <c r="AAM599" s="74"/>
      <c r="AAN599" s="74"/>
      <c r="AAO599" s="74"/>
      <c r="AAP599" s="74"/>
      <c r="AAQ599" s="74"/>
      <c r="AAR599" s="74"/>
      <c r="AAS599" s="74"/>
      <c r="AAT599" s="74"/>
      <c r="AAU599" s="74"/>
      <c r="AAV599" s="74"/>
      <c r="AAW599" s="74"/>
      <c r="AAX599" s="74"/>
      <c r="AAY599" s="74"/>
      <c r="AAZ599" s="74"/>
      <c r="ABA599" s="74"/>
      <c r="ABB599" s="74"/>
      <c r="ABC599" s="74"/>
      <c r="ABD599" s="74"/>
      <c r="ABE599" s="74"/>
      <c r="ABF599" s="74"/>
      <c r="ABG599" s="74"/>
      <c r="ABH599" s="74"/>
      <c r="ABI599" s="74"/>
      <c r="ABJ599" s="74"/>
      <c r="ABK599" s="74"/>
      <c r="ABL599" s="74"/>
      <c r="ABM599" s="74"/>
      <c r="ABN599" s="74"/>
      <c r="ABO599" s="74"/>
      <c r="ABP599" s="74"/>
      <c r="ABQ599" s="74"/>
      <c r="ABR599" s="74"/>
      <c r="ABS599" s="74"/>
      <c r="ABT599" s="74"/>
      <c r="ABU599" s="74"/>
      <c r="ABV599" s="74"/>
      <c r="ABW599" s="74"/>
      <c r="ABX599" s="74"/>
      <c r="ABY599" s="74"/>
      <c r="ABZ599" s="74"/>
      <c r="ACA599" s="74"/>
      <c r="ACB599" s="74"/>
      <c r="ACC599" s="74"/>
      <c r="ACD599" s="74"/>
      <c r="ACE599" s="74"/>
      <c r="ACF599" s="74"/>
      <c r="ACG599" s="74"/>
      <c r="ACH599" s="74"/>
      <c r="ACI599" s="74"/>
      <c r="ACJ599" s="74"/>
      <c r="ACK599" s="74"/>
      <c r="ACL599" s="74"/>
      <c r="ACM599" s="74"/>
      <c r="ACN599" s="74"/>
      <c r="ACO599" s="74"/>
      <c r="ACP599" s="74"/>
      <c r="ACQ599" s="74"/>
      <c r="ACR599" s="74"/>
      <c r="ACS599" s="74"/>
      <c r="ACT599" s="74"/>
      <c r="ACU599" s="74"/>
      <c r="ACV599" s="74"/>
      <c r="ACW599" s="74"/>
      <c r="ACX599" s="74"/>
      <c r="ACY599" s="74"/>
      <c r="ACZ599" s="74"/>
      <c r="ADA599" s="74"/>
      <c r="ADB599" s="74"/>
      <c r="ADC599" s="74"/>
      <c r="ADD599" s="74"/>
      <c r="ADE599" s="74"/>
      <c r="ADF599" s="74"/>
      <c r="ADG599" s="74"/>
      <c r="ADH599" s="74"/>
      <c r="ADI599" s="74"/>
      <c r="ADJ599" s="74"/>
      <c r="ADK599" s="74"/>
      <c r="ADL599" s="74"/>
      <c r="ADM599" s="74"/>
      <c r="ADN599" s="74"/>
      <c r="ADO599" s="74"/>
      <c r="ADP599" s="74"/>
      <c r="ADQ599" s="74"/>
      <c r="ADR599" s="74"/>
      <c r="ADS599" s="74"/>
      <c r="ADT599" s="74"/>
      <c r="ADU599" s="74"/>
      <c r="ADV599" s="74"/>
      <c r="ADW599" s="74"/>
      <c r="ADX599" s="74"/>
      <c r="ADY599" s="74"/>
      <c r="ADZ599" s="74"/>
      <c r="AEA599" s="74"/>
      <c r="AEB599" s="74"/>
      <c r="AEC599" s="74"/>
      <c r="AED599" s="74"/>
      <c r="AEE599" s="74"/>
      <c r="AEF599" s="74"/>
      <c r="AEG599" s="74"/>
      <c r="AEH599" s="74"/>
      <c r="AEI599" s="74"/>
      <c r="AEJ599" s="74"/>
      <c r="AEK599" s="74"/>
      <c r="AEL599" s="74"/>
      <c r="AEM599" s="74"/>
      <c r="AEN599" s="74"/>
      <c r="AEO599" s="74"/>
      <c r="AEP599" s="74"/>
      <c r="AEQ599" s="74"/>
      <c r="AER599" s="74"/>
      <c r="AES599" s="74"/>
      <c r="AET599" s="74"/>
      <c r="AEU599" s="74"/>
      <c r="AEV599" s="74"/>
      <c r="AEW599" s="74"/>
      <c r="AEX599" s="74"/>
      <c r="AEY599" s="74"/>
      <c r="AEZ599" s="74"/>
      <c r="AFA599" s="74"/>
      <c r="AFB599" s="74"/>
      <c r="AFC599" s="74"/>
      <c r="AFD599" s="74"/>
      <c r="AFE599" s="74"/>
      <c r="AFF599" s="74"/>
      <c r="AFG599" s="74"/>
      <c r="AFH599" s="74"/>
      <c r="AFI599" s="74"/>
      <c r="AFJ599" s="74"/>
      <c r="AFK599" s="74"/>
      <c r="AFL599" s="74"/>
      <c r="AFM599" s="74"/>
      <c r="AFN599" s="74"/>
      <c r="AFO599" s="74"/>
      <c r="AFP599" s="74"/>
      <c r="AFQ599" s="74"/>
      <c r="AFR599" s="74"/>
      <c r="AFS599" s="74"/>
      <c r="AFT599" s="74"/>
      <c r="AFU599" s="74"/>
      <c r="AFV599" s="74"/>
      <c r="AFW599" s="74"/>
      <c r="AFX599" s="74"/>
      <c r="AFY599" s="74"/>
      <c r="AFZ599" s="74"/>
      <c r="AGA599" s="74"/>
      <c r="AGB599" s="74"/>
      <c r="AGC599" s="74"/>
      <c r="AGD599" s="74"/>
      <c r="AGE599" s="74"/>
      <c r="AGF599" s="74"/>
      <c r="AGG599" s="74"/>
      <c r="AGH599" s="74"/>
      <c r="AGI599" s="74"/>
      <c r="AGJ599" s="74"/>
      <c r="AGK599" s="74"/>
      <c r="AGL599" s="74"/>
      <c r="AGM599" s="74"/>
      <c r="AGN599" s="74"/>
      <c r="AGO599" s="74"/>
      <c r="AGP599" s="74"/>
      <c r="AGQ599" s="74"/>
      <c r="AGR599" s="74"/>
      <c r="AGS599" s="74"/>
      <c r="AGT599" s="74"/>
      <c r="AGU599" s="74"/>
      <c r="AGV599" s="74"/>
      <c r="AGW599" s="74"/>
      <c r="AGX599" s="74"/>
      <c r="AGY599" s="74"/>
      <c r="AGZ599" s="74"/>
      <c r="AHA599" s="74"/>
      <c r="AHB599" s="74"/>
      <c r="AHC599" s="74"/>
      <c r="AHD599" s="74"/>
      <c r="AHE599" s="74"/>
      <c r="AHF599" s="74"/>
      <c r="AHG599" s="74"/>
      <c r="AHH599" s="74"/>
      <c r="AHI599" s="74"/>
      <c r="AHJ599" s="74"/>
      <c r="AHK599" s="74"/>
      <c r="AHL599" s="74"/>
      <c r="AHM599" s="74"/>
      <c r="AHN599" s="74"/>
      <c r="AHO599" s="74"/>
      <c r="AHP599" s="74"/>
      <c r="AHQ599" s="74"/>
      <c r="AHR599" s="74"/>
      <c r="AHS599" s="74"/>
      <c r="AHT599" s="74"/>
      <c r="AHU599" s="74"/>
      <c r="AHV599" s="74"/>
      <c r="AHW599" s="74"/>
      <c r="AHX599" s="74"/>
      <c r="AHY599" s="74"/>
      <c r="AHZ599" s="74"/>
      <c r="AIA599" s="74"/>
      <c r="AIB599" s="74"/>
      <c r="AIC599" s="74"/>
      <c r="AID599" s="74"/>
      <c r="AIE599" s="74"/>
      <c r="AIF599" s="74"/>
      <c r="AIG599" s="74"/>
      <c r="AIH599" s="74"/>
      <c r="AII599" s="74"/>
      <c r="AIJ599" s="74"/>
      <c r="AIK599" s="74"/>
      <c r="AIL599" s="74"/>
      <c r="AIM599" s="74"/>
      <c r="AIN599" s="74"/>
      <c r="AIO599" s="74"/>
      <c r="AIP599" s="74"/>
      <c r="AIQ599" s="74"/>
      <c r="AIR599" s="74"/>
      <c r="AIS599" s="74"/>
      <c r="AIT599" s="74"/>
      <c r="AIU599" s="74"/>
      <c r="AIV599" s="74"/>
      <c r="AIW599" s="74"/>
      <c r="AIX599" s="74"/>
      <c r="AIY599" s="74"/>
      <c r="AIZ599" s="74"/>
      <c r="AJA599" s="74"/>
      <c r="AJB599" s="74"/>
      <c r="AJC599" s="74"/>
      <c r="AJD599" s="74"/>
      <c r="AJE599" s="74"/>
      <c r="AJF599" s="74"/>
      <c r="AJG599" s="74"/>
      <c r="AJH599" s="74"/>
      <c r="AJI599" s="74"/>
      <c r="AJJ599" s="74"/>
      <c r="AJK599" s="74"/>
      <c r="AJL599" s="74"/>
      <c r="AJM599" s="74"/>
      <c r="AJN599" s="74"/>
      <c r="AJO599" s="74"/>
      <c r="AJP599" s="74"/>
      <c r="AJQ599" s="74"/>
      <c r="AJR599" s="74"/>
      <c r="AJS599" s="74"/>
      <c r="AJT599" s="74"/>
      <c r="AJU599" s="74"/>
      <c r="AJV599" s="74"/>
      <c r="AJW599" s="74"/>
      <c r="AJX599" s="74"/>
      <c r="AJY599" s="74"/>
      <c r="AJZ599" s="74"/>
      <c r="AKA599" s="74"/>
      <c r="AKB599" s="74"/>
      <c r="AKC599" s="74"/>
      <c r="AKD599" s="74"/>
      <c r="AKE599" s="74"/>
      <c r="AKF599" s="74"/>
      <c r="AKG599" s="74"/>
      <c r="AKH599" s="74"/>
      <c r="AKI599" s="74"/>
      <c r="AKJ599" s="74"/>
      <c r="AKK599" s="74"/>
      <c r="AKL599" s="74"/>
      <c r="AKM599" s="74"/>
      <c r="AKN599" s="74"/>
      <c r="AKO599" s="74"/>
      <c r="AKP599" s="74"/>
      <c r="AKQ599" s="74"/>
      <c r="AKR599" s="74"/>
      <c r="AKS599" s="74"/>
      <c r="AKT599" s="74"/>
      <c r="AKU599" s="74"/>
      <c r="AKV599" s="74"/>
      <c r="AKW599" s="74"/>
      <c r="AKX599" s="74"/>
      <c r="AKY599" s="74"/>
      <c r="AKZ599" s="74"/>
      <c r="ALA599" s="74"/>
      <c r="ALB599" s="74"/>
      <c r="ALC599" s="74"/>
      <c r="ALD599" s="74"/>
      <c r="ALE599" s="74"/>
      <c r="ALF599" s="74"/>
      <c r="ALG599" s="74"/>
      <c r="ALH599" s="74"/>
      <c r="ALI599" s="74"/>
      <c r="ALJ599" s="74"/>
      <c r="ALK599" s="74"/>
      <c r="ALL599" s="74"/>
      <c r="ALM599" s="74"/>
      <c r="ALN599" s="74"/>
      <c r="ALO599" s="74"/>
      <c r="ALP599" s="74"/>
      <c r="ALQ599" s="74"/>
      <c r="ALR599" s="74"/>
      <c r="ALS599" s="74"/>
      <c r="ALT599" s="74"/>
      <c r="ALU599" s="74"/>
      <c r="ALV599" s="74"/>
      <c r="ALW599" s="74"/>
      <c r="ALX599" s="74"/>
      <c r="ALY599" s="74"/>
      <c r="ALZ599" s="74"/>
      <c r="AMA599" s="74"/>
      <c r="AMB599" s="74"/>
      <c r="AMC599" s="74"/>
      <c r="AMD599" s="74"/>
      <c r="AME599" s="74"/>
      <c r="AMF599" s="74"/>
      <c r="AMG599" s="74"/>
      <c r="AMH599" s="74"/>
      <c r="AMI599" s="74"/>
      <c r="AMJ599" s="74"/>
      <c r="AMK599" s="74"/>
    </row>
    <row r="600" spans="1:1025" customFormat="1" x14ac:dyDescent="0.25">
      <c r="A600" s="40" t="s">
        <v>525</v>
      </c>
      <c r="B600" s="40" t="s">
        <v>25</v>
      </c>
      <c r="C600" s="40" t="s">
        <v>264</v>
      </c>
      <c r="D600" s="40" t="s">
        <v>147</v>
      </c>
      <c r="E600" s="40" t="s">
        <v>147</v>
      </c>
      <c r="F600" s="40" t="s">
        <v>526</v>
      </c>
      <c r="G600" s="40" t="s">
        <v>503</v>
      </c>
      <c r="H600" s="40" t="s">
        <v>567</v>
      </c>
      <c r="I600" s="40" t="s">
        <v>147</v>
      </c>
      <c r="J600" s="40">
        <v>339611188</v>
      </c>
      <c r="K600" s="40" t="s">
        <v>527</v>
      </c>
      <c r="L600" s="40" t="s">
        <v>27</v>
      </c>
      <c r="M600" s="40">
        <v>781579303</v>
      </c>
      <c r="N600" s="46" t="s">
        <v>569</v>
      </c>
      <c r="O600" s="46"/>
      <c r="P600" s="43"/>
      <c r="Q600" s="43"/>
      <c r="R600" s="40" t="s">
        <v>32</v>
      </c>
      <c r="S600" s="40" t="s">
        <v>95</v>
      </c>
      <c r="T600" s="44"/>
      <c r="U600" s="75">
        <v>600000</v>
      </c>
      <c r="V600" s="75">
        <v>500000</v>
      </c>
      <c r="W600" s="75">
        <v>800000</v>
      </c>
      <c r="X600" s="75"/>
      <c r="Y600" s="40"/>
      <c r="Z600" s="6"/>
      <c r="AA600" s="6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  <c r="DR600" s="74"/>
      <c r="DS600" s="74"/>
      <c r="DT600" s="74"/>
      <c r="DU600" s="74"/>
      <c r="DV600" s="74"/>
      <c r="DW600" s="74"/>
      <c r="DX600" s="74"/>
      <c r="DY600" s="74"/>
      <c r="DZ600" s="74"/>
      <c r="EA600" s="74"/>
      <c r="EB600" s="74"/>
      <c r="EC600" s="74"/>
      <c r="ED600" s="74"/>
      <c r="EE600" s="74"/>
      <c r="EF600" s="74"/>
      <c r="EG600" s="74"/>
      <c r="EH600" s="74"/>
      <c r="EI600" s="74"/>
      <c r="EJ600" s="74"/>
      <c r="EK600" s="74"/>
      <c r="EL600" s="74"/>
      <c r="EM600" s="74"/>
      <c r="EN600" s="74"/>
      <c r="EO600" s="74"/>
      <c r="EP600" s="74"/>
      <c r="EQ600" s="74"/>
      <c r="ER600" s="74"/>
      <c r="ES600" s="74"/>
      <c r="ET600" s="74"/>
      <c r="EU600" s="74"/>
      <c r="EV600" s="74"/>
      <c r="EW600" s="74"/>
      <c r="EX600" s="74"/>
      <c r="EY600" s="74"/>
      <c r="EZ600" s="74"/>
      <c r="FA600" s="74"/>
      <c r="FB600" s="74"/>
      <c r="FC600" s="74"/>
      <c r="FD600" s="74"/>
      <c r="FE600" s="74"/>
      <c r="FF600" s="74"/>
      <c r="FG600" s="74"/>
      <c r="FH600" s="74"/>
      <c r="FI600" s="74"/>
      <c r="FJ600" s="74"/>
      <c r="FK600" s="74"/>
      <c r="FL600" s="74"/>
      <c r="FM600" s="74"/>
      <c r="FN600" s="74"/>
      <c r="FO600" s="74"/>
      <c r="FP600" s="74"/>
      <c r="FQ600" s="74"/>
      <c r="FR600" s="74"/>
      <c r="FS600" s="74"/>
      <c r="FT600" s="74"/>
      <c r="FU600" s="74"/>
      <c r="FV600" s="74"/>
      <c r="FW600" s="74"/>
      <c r="FX600" s="74"/>
      <c r="FY600" s="74"/>
      <c r="FZ600" s="74"/>
      <c r="GA600" s="74"/>
      <c r="GB600" s="74"/>
      <c r="GC600" s="74"/>
      <c r="GD600" s="74"/>
      <c r="GE600" s="74"/>
      <c r="GF600" s="74"/>
      <c r="GG600" s="74"/>
      <c r="GH600" s="74"/>
      <c r="GI600" s="74"/>
      <c r="GJ600" s="74"/>
      <c r="GK600" s="74"/>
      <c r="GL600" s="74"/>
      <c r="GM600" s="74"/>
      <c r="GN600" s="74"/>
      <c r="GO600" s="74"/>
      <c r="GP600" s="74"/>
      <c r="GQ600" s="74"/>
      <c r="GR600" s="74"/>
      <c r="GS600" s="74"/>
      <c r="GT600" s="74"/>
      <c r="GU600" s="74"/>
      <c r="GV600" s="74"/>
      <c r="GW600" s="74"/>
      <c r="GX600" s="74"/>
      <c r="GY600" s="74"/>
      <c r="GZ600" s="74"/>
      <c r="HA600" s="74"/>
      <c r="HB600" s="74"/>
      <c r="HC600" s="74"/>
      <c r="HD600" s="74"/>
      <c r="HE600" s="74"/>
      <c r="HF600" s="74"/>
      <c r="HG600" s="74"/>
      <c r="HH600" s="74"/>
      <c r="HI600" s="74"/>
      <c r="HJ600" s="74"/>
      <c r="HK600" s="74"/>
      <c r="HL600" s="74"/>
      <c r="HM600" s="74"/>
      <c r="HN600" s="74"/>
      <c r="HO600" s="74"/>
      <c r="HP600" s="74"/>
      <c r="HQ600" s="74"/>
      <c r="HR600" s="74"/>
      <c r="HS600" s="74"/>
      <c r="HT600" s="74"/>
      <c r="HU600" s="74"/>
      <c r="HV600" s="74"/>
      <c r="HW600" s="74"/>
      <c r="HX600" s="74"/>
      <c r="HY600" s="74"/>
      <c r="HZ600" s="74"/>
      <c r="IA600" s="74"/>
      <c r="IB600" s="74"/>
      <c r="IC600" s="74"/>
      <c r="ID600" s="74"/>
      <c r="IE600" s="74"/>
      <c r="IF600" s="74"/>
      <c r="IG600" s="74"/>
      <c r="IH600" s="74"/>
      <c r="II600" s="74"/>
      <c r="IJ600" s="74"/>
      <c r="IK600" s="74"/>
      <c r="IL600" s="74"/>
      <c r="IM600" s="74"/>
      <c r="IN600" s="74"/>
      <c r="IO600" s="74"/>
      <c r="IP600" s="74"/>
      <c r="IQ600" s="74"/>
      <c r="IR600" s="74"/>
      <c r="IS600" s="74"/>
      <c r="IT600" s="74"/>
      <c r="IU600" s="74"/>
      <c r="IV600" s="74"/>
      <c r="IW600" s="74"/>
      <c r="IX600" s="74"/>
      <c r="IY600" s="74"/>
      <c r="IZ600" s="74"/>
      <c r="JA600" s="74"/>
      <c r="JB600" s="74"/>
      <c r="JC600" s="74"/>
      <c r="JD600" s="74"/>
      <c r="JE600" s="74"/>
      <c r="JF600" s="74"/>
      <c r="JG600" s="74"/>
      <c r="JH600" s="74"/>
      <c r="JI600" s="74"/>
      <c r="JJ600" s="74"/>
      <c r="JK600" s="74"/>
      <c r="JL600" s="74"/>
      <c r="JM600" s="74"/>
      <c r="JN600" s="74"/>
      <c r="JO600" s="74"/>
      <c r="JP600" s="74"/>
      <c r="JQ600" s="74"/>
      <c r="JR600" s="74"/>
      <c r="JS600" s="74"/>
      <c r="JT600" s="74"/>
      <c r="JU600" s="74"/>
      <c r="JV600" s="74"/>
      <c r="JW600" s="74"/>
      <c r="JX600" s="74"/>
      <c r="JY600" s="74"/>
      <c r="JZ600" s="74"/>
      <c r="KA600" s="74"/>
      <c r="KB600" s="74"/>
      <c r="KC600" s="74"/>
      <c r="KD600" s="74"/>
      <c r="KE600" s="74"/>
      <c r="KF600" s="74"/>
      <c r="KG600" s="74"/>
      <c r="KH600" s="74"/>
      <c r="KI600" s="74"/>
      <c r="KJ600" s="74"/>
      <c r="KK600" s="74"/>
      <c r="KL600" s="74"/>
      <c r="KM600" s="74"/>
      <c r="KN600" s="74"/>
      <c r="KO600" s="74"/>
      <c r="KP600" s="74"/>
      <c r="KQ600" s="74"/>
      <c r="KR600" s="74"/>
      <c r="KS600" s="74"/>
      <c r="KT600" s="74"/>
      <c r="KU600" s="74"/>
      <c r="KV600" s="74"/>
      <c r="KW600" s="74"/>
      <c r="KX600" s="74"/>
      <c r="KY600" s="74"/>
      <c r="KZ600" s="74"/>
      <c r="LA600" s="74"/>
      <c r="LB600" s="74"/>
      <c r="LC600" s="74"/>
      <c r="LD600" s="74"/>
      <c r="LE600" s="74"/>
      <c r="LF600" s="74"/>
      <c r="LG600" s="74"/>
      <c r="LH600" s="74"/>
      <c r="LI600" s="74"/>
      <c r="LJ600" s="74"/>
      <c r="LK600" s="74"/>
      <c r="LL600" s="74"/>
      <c r="LM600" s="74"/>
      <c r="LN600" s="74"/>
      <c r="LO600" s="74"/>
      <c r="LP600" s="74"/>
      <c r="LQ600" s="74"/>
      <c r="LR600" s="74"/>
      <c r="LS600" s="74"/>
      <c r="LT600" s="74"/>
      <c r="LU600" s="74"/>
      <c r="LV600" s="74"/>
      <c r="LW600" s="74"/>
      <c r="LX600" s="74"/>
      <c r="LY600" s="74"/>
      <c r="LZ600" s="74"/>
      <c r="MA600" s="74"/>
      <c r="MB600" s="74"/>
      <c r="MC600" s="74"/>
      <c r="MD600" s="74"/>
      <c r="ME600" s="74"/>
      <c r="MF600" s="74"/>
      <c r="MG600" s="74"/>
      <c r="MH600" s="74"/>
      <c r="MI600" s="74"/>
      <c r="MJ600" s="74"/>
      <c r="MK600" s="74"/>
      <c r="ML600" s="74"/>
      <c r="MM600" s="74"/>
      <c r="MN600" s="74"/>
      <c r="MO600" s="74"/>
      <c r="MP600" s="74"/>
      <c r="MQ600" s="74"/>
      <c r="MR600" s="74"/>
      <c r="MS600" s="74"/>
      <c r="MT600" s="74"/>
      <c r="MU600" s="74"/>
      <c r="MV600" s="74"/>
      <c r="MW600" s="74"/>
      <c r="MX600" s="74"/>
      <c r="MY600" s="74"/>
      <c r="MZ600" s="74"/>
      <c r="NA600" s="74"/>
      <c r="NB600" s="74"/>
      <c r="NC600" s="74"/>
      <c r="ND600" s="74"/>
      <c r="NE600" s="74"/>
      <c r="NF600" s="74"/>
      <c r="NG600" s="74"/>
      <c r="NH600" s="74"/>
      <c r="NI600" s="74"/>
      <c r="NJ600" s="74"/>
      <c r="NK600" s="74"/>
      <c r="NL600" s="74"/>
      <c r="NM600" s="74"/>
      <c r="NN600" s="74"/>
      <c r="NO600" s="74"/>
      <c r="NP600" s="74"/>
      <c r="NQ600" s="74"/>
      <c r="NR600" s="74"/>
      <c r="NS600" s="74"/>
      <c r="NT600" s="74"/>
      <c r="NU600" s="74"/>
      <c r="NV600" s="74"/>
      <c r="NW600" s="74"/>
      <c r="NX600" s="74"/>
      <c r="NY600" s="74"/>
      <c r="NZ600" s="74"/>
      <c r="OA600" s="74"/>
      <c r="OB600" s="74"/>
      <c r="OC600" s="74"/>
      <c r="OD600" s="74"/>
      <c r="OE600" s="74"/>
      <c r="OF600" s="74"/>
      <c r="OG600" s="74"/>
      <c r="OH600" s="74"/>
      <c r="OI600" s="74"/>
      <c r="OJ600" s="74"/>
      <c r="OK600" s="74"/>
      <c r="OL600" s="74"/>
      <c r="OM600" s="74"/>
      <c r="ON600" s="74"/>
      <c r="OO600" s="74"/>
      <c r="OP600" s="74"/>
      <c r="OQ600" s="74"/>
      <c r="OR600" s="74"/>
      <c r="OS600" s="74"/>
      <c r="OT600" s="74"/>
      <c r="OU600" s="74"/>
      <c r="OV600" s="74"/>
      <c r="OW600" s="74"/>
      <c r="OX600" s="74"/>
      <c r="OY600" s="74"/>
      <c r="OZ600" s="74"/>
      <c r="PA600" s="74"/>
      <c r="PB600" s="74"/>
      <c r="PC600" s="74"/>
      <c r="PD600" s="74"/>
      <c r="PE600" s="74"/>
      <c r="PF600" s="74"/>
      <c r="PG600" s="74"/>
      <c r="PH600" s="74"/>
      <c r="PI600" s="74"/>
      <c r="PJ600" s="74"/>
      <c r="PK600" s="74"/>
      <c r="PL600" s="74"/>
      <c r="PM600" s="74"/>
      <c r="PN600" s="74"/>
      <c r="PO600" s="74"/>
      <c r="PP600" s="74"/>
      <c r="PQ600" s="74"/>
      <c r="PR600" s="74"/>
      <c r="PS600" s="74"/>
      <c r="PT600" s="74"/>
      <c r="PU600" s="74"/>
      <c r="PV600" s="74"/>
      <c r="PW600" s="74"/>
      <c r="PX600" s="74"/>
      <c r="PY600" s="74"/>
      <c r="PZ600" s="74"/>
      <c r="QA600" s="74"/>
      <c r="QB600" s="74"/>
      <c r="QC600" s="74"/>
      <c r="QD600" s="74"/>
      <c r="QE600" s="74"/>
      <c r="QF600" s="74"/>
      <c r="QG600" s="74"/>
      <c r="QH600" s="74"/>
      <c r="QI600" s="74"/>
      <c r="QJ600" s="74"/>
      <c r="QK600" s="74"/>
      <c r="QL600" s="74"/>
      <c r="QM600" s="74"/>
      <c r="QN600" s="74"/>
      <c r="QO600" s="74"/>
      <c r="QP600" s="74"/>
      <c r="QQ600" s="74"/>
      <c r="QR600" s="74"/>
      <c r="QS600" s="74"/>
      <c r="QT600" s="74"/>
      <c r="QU600" s="74"/>
      <c r="QV600" s="74"/>
      <c r="QW600" s="74"/>
      <c r="QX600" s="74"/>
      <c r="QY600" s="74"/>
      <c r="QZ600" s="74"/>
      <c r="RA600" s="74"/>
      <c r="RB600" s="74"/>
      <c r="RC600" s="74"/>
      <c r="RD600" s="74"/>
      <c r="RE600" s="74"/>
      <c r="RF600" s="74"/>
      <c r="RG600" s="74"/>
      <c r="RH600" s="74"/>
      <c r="RI600" s="74"/>
      <c r="RJ600" s="74"/>
      <c r="RK600" s="74"/>
      <c r="RL600" s="74"/>
      <c r="RM600" s="74"/>
      <c r="RN600" s="74"/>
      <c r="RO600" s="74"/>
      <c r="RP600" s="74"/>
      <c r="RQ600" s="74"/>
      <c r="RR600" s="74"/>
      <c r="RS600" s="74"/>
      <c r="RT600" s="74"/>
      <c r="RU600" s="74"/>
      <c r="RV600" s="74"/>
      <c r="RW600" s="74"/>
      <c r="RX600" s="74"/>
      <c r="RY600" s="74"/>
      <c r="RZ600" s="74"/>
      <c r="SA600" s="74"/>
      <c r="SB600" s="74"/>
      <c r="SC600" s="74"/>
      <c r="SD600" s="74"/>
      <c r="SE600" s="74"/>
      <c r="SF600" s="74"/>
      <c r="SG600" s="74"/>
      <c r="SH600" s="74"/>
      <c r="SI600" s="74"/>
      <c r="SJ600" s="74"/>
      <c r="SK600" s="74"/>
      <c r="SL600" s="74"/>
      <c r="SM600" s="74"/>
      <c r="SN600" s="74"/>
      <c r="SO600" s="74"/>
      <c r="SP600" s="74"/>
      <c r="SQ600" s="74"/>
      <c r="SR600" s="74"/>
      <c r="SS600" s="74"/>
      <c r="ST600" s="74"/>
      <c r="SU600" s="74"/>
      <c r="SV600" s="74"/>
      <c r="SW600" s="74"/>
      <c r="SX600" s="74"/>
      <c r="SY600" s="74"/>
      <c r="SZ600" s="74"/>
      <c r="TA600" s="74"/>
      <c r="TB600" s="74"/>
      <c r="TC600" s="74"/>
      <c r="TD600" s="74"/>
      <c r="TE600" s="74"/>
      <c r="TF600" s="74"/>
      <c r="TG600" s="74"/>
      <c r="TH600" s="74"/>
      <c r="TI600" s="74"/>
      <c r="TJ600" s="74"/>
      <c r="TK600" s="74"/>
      <c r="TL600" s="74"/>
      <c r="TM600" s="74"/>
      <c r="TN600" s="74"/>
      <c r="TO600" s="74"/>
      <c r="TP600" s="74"/>
      <c r="TQ600" s="74"/>
      <c r="TR600" s="74"/>
      <c r="TS600" s="74"/>
      <c r="TT600" s="74"/>
      <c r="TU600" s="74"/>
      <c r="TV600" s="74"/>
      <c r="TW600" s="74"/>
      <c r="TX600" s="74"/>
      <c r="TY600" s="74"/>
      <c r="TZ600" s="74"/>
      <c r="UA600" s="74"/>
      <c r="UB600" s="74"/>
      <c r="UC600" s="74"/>
      <c r="UD600" s="74"/>
      <c r="UE600" s="74"/>
      <c r="UF600" s="74"/>
      <c r="UG600" s="74"/>
      <c r="UH600" s="74"/>
      <c r="UI600" s="74"/>
      <c r="UJ600" s="74"/>
      <c r="UK600" s="74"/>
      <c r="UL600" s="74"/>
      <c r="UM600" s="74"/>
      <c r="UN600" s="74"/>
      <c r="UO600" s="74"/>
      <c r="UP600" s="74"/>
      <c r="UQ600" s="74"/>
      <c r="UR600" s="74"/>
      <c r="US600" s="74"/>
      <c r="UT600" s="74"/>
      <c r="UU600" s="74"/>
      <c r="UV600" s="74"/>
      <c r="UW600" s="74"/>
      <c r="UX600" s="74"/>
      <c r="UY600" s="74"/>
      <c r="UZ600" s="74"/>
      <c r="VA600" s="74"/>
      <c r="VB600" s="74"/>
      <c r="VC600" s="74"/>
      <c r="VD600" s="74"/>
      <c r="VE600" s="74"/>
      <c r="VF600" s="74"/>
      <c r="VG600" s="74"/>
      <c r="VH600" s="74"/>
      <c r="VI600" s="74"/>
      <c r="VJ600" s="74"/>
      <c r="VK600" s="74"/>
      <c r="VL600" s="74"/>
      <c r="VM600" s="74"/>
      <c r="VN600" s="74"/>
      <c r="VO600" s="74"/>
      <c r="VP600" s="74"/>
      <c r="VQ600" s="74"/>
      <c r="VR600" s="74"/>
      <c r="VS600" s="74"/>
      <c r="VT600" s="74"/>
      <c r="VU600" s="74"/>
      <c r="VV600" s="74"/>
      <c r="VW600" s="74"/>
      <c r="VX600" s="74"/>
      <c r="VY600" s="74"/>
      <c r="VZ600" s="74"/>
      <c r="WA600" s="74"/>
      <c r="WB600" s="74"/>
      <c r="WC600" s="74"/>
      <c r="WD600" s="74"/>
      <c r="WE600" s="74"/>
      <c r="WF600" s="74"/>
      <c r="WG600" s="74"/>
      <c r="WH600" s="74"/>
      <c r="WI600" s="74"/>
      <c r="WJ600" s="74"/>
      <c r="WK600" s="74"/>
      <c r="WL600" s="74"/>
      <c r="WM600" s="74"/>
      <c r="WN600" s="74"/>
      <c r="WO600" s="74"/>
      <c r="WP600" s="74"/>
      <c r="WQ600" s="74"/>
      <c r="WR600" s="74"/>
      <c r="WS600" s="74"/>
      <c r="WT600" s="74"/>
      <c r="WU600" s="74"/>
      <c r="WV600" s="74"/>
      <c r="WW600" s="74"/>
      <c r="WX600" s="74"/>
      <c r="WY600" s="74"/>
      <c r="WZ600" s="74"/>
      <c r="XA600" s="74"/>
      <c r="XB600" s="74"/>
      <c r="XC600" s="74"/>
      <c r="XD600" s="74"/>
      <c r="XE600" s="74"/>
      <c r="XF600" s="74"/>
      <c r="XG600" s="74"/>
      <c r="XH600" s="74"/>
      <c r="XI600" s="74"/>
      <c r="XJ600" s="74"/>
      <c r="XK600" s="74"/>
      <c r="XL600" s="74"/>
      <c r="XM600" s="74"/>
      <c r="XN600" s="74"/>
      <c r="XO600" s="74"/>
      <c r="XP600" s="74"/>
      <c r="XQ600" s="74"/>
      <c r="XR600" s="74"/>
      <c r="XS600" s="74"/>
      <c r="XT600" s="74"/>
      <c r="XU600" s="74"/>
      <c r="XV600" s="74"/>
      <c r="XW600" s="74"/>
      <c r="XX600" s="74"/>
      <c r="XY600" s="74"/>
      <c r="XZ600" s="74"/>
      <c r="YA600" s="74"/>
      <c r="YB600" s="74"/>
      <c r="YC600" s="74"/>
      <c r="YD600" s="74"/>
      <c r="YE600" s="74"/>
      <c r="YF600" s="74"/>
      <c r="YG600" s="74"/>
      <c r="YH600" s="74"/>
      <c r="YI600" s="74"/>
      <c r="YJ600" s="74"/>
      <c r="YK600" s="74"/>
      <c r="YL600" s="74"/>
      <c r="YM600" s="74"/>
      <c r="YN600" s="74"/>
      <c r="YO600" s="74"/>
      <c r="YP600" s="74"/>
      <c r="YQ600" s="74"/>
      <c r="YR600" s="74"/>
      <c r="YS600" s="74"/>
      <c r="YT600" s="74"/>
      <c r="YU600" s="74"/>
      <c r="YV600" s="74"/>
      <c r="YW600" s="74"/>
      <c r="YX600" s="74"/>
      <c r="YY600" s="74"/>
      <c r="YZ600" s="74"/>
      <c r="ZA600" s="74"/>
      <c r="ZB600" s="74"/>
      <c r="ZC600" s="74"/>
      <c r="ZD600" s="74"/>
      <c r="ZE600" s="74"/>
      <c r="ZF600" s="74"/>
      <c r="ZG600" s="74"/>
      <c r="ZH600" s="74"/>
      <c r="ZI600" s="74"/>
      <c r="ZJ600" s="74"/>
      <c r="ZK600" s="74"/>
      <c r="ZL600" s="74"/>
      <c r="ZM600" s="74"/>
      <c r="ZN600" s="74"/>
      <c r="ZO600" s="74"/>
      <c r="ZP600" s="74"/>
      <c r="ZQ600" s="74"/>
      <c r="ZR600" s="74"/>
      <c r="ZS600" s="74"/>
      <c r="ZT600" s="74"/>
      <c r="ZU600" s="74"/>
      <c r="ZV600" s="74"/>
      <c r="ZW600" s="74"/>
      <c r="ZX600" s="74"/>
      <c r="ZY600" s="74"/>
      <c r="ZZ600" s="74"/>
      <c r="AAA600" s="74"/>
      <c r="AAB600" s="74"/>
      <c r="AAC600" s="74"/>
      <c r="AAD600" s="74"/>
      <c r="AAE600" s="74"/>
      <c r="AAF600" s="74"/>
      <c r="AAG600" s="74"/>
      <c r="AAH600" s="74"/>
      <c r="AAI600" s="74"/>
      <c r="AAJ600" s="74"/>
      <c r="AAK600" s="74"/>
      <c r="AAL600" s="74"/>
      <c r="AAM600" s="74"/>
      <c r="AAN600" s="74"/>
      <c r="AAO600" s="74"/>
      <c r="AAP600" s="74"/>
      <c r="AAQ600" s="74"/>
      <c r="AAR600" s="74"/>
      <c r="AAS600" s="74"/>
      <c r="AAT600" s="74"/>
      <c r="AAU600" s="74"/>
      <c r="AAV600" s="74"/>
      <c r="AAW600" s="74"/>
      <c r="AAX600" s="74"/>
      <c r="AAY600" s="74"/>
      <c r="AAZ600" s="74"/>
      <c r="ABA600" s="74"/>
      <c r="ABB600" s="74"/>
      <c r="ABC600" s="74"/>
      <c r="ABD600" s="74"/>
      <c r="ABE600" s="74"/>
      <c r="ABF600" s="74"/>
      <c r="ABG600" s="74"/>
      <c r="ABH600" s="74"/>
      <c r="ABI600" s="74"/>
      <c r="ABJ600" s="74"/>
      <c r="ABK600" s="74"/>
      <c r="ABL600" s="74"/>
      <c r="ABM600" s="74"/>
      <c r="ABN600" s="74"/>
      <c r="ABO600" s="74"/>
      <c r="ABP600" s="74"/>
      <c r="ABQ600" s="74"/>
      <c r="ABR600" s="74"/>
      <c r="ABS600" s="74"/>
      <c r="ABT600" s="74"/>
      <c r="ABU600" s="74"/>
      <c r="ABV600" s="74"/>
      <c r="ABW600" s="74"/>
      <c r="ABX600" s="74"/>
      <c r="ABY600" s="74"/>
      <c r="ABZ600" s="74"/>
      <c r="ACA600" s="74"/>
      <c r="ACB600" s="74"/>
      <c r="ACC600" s="74"/>
      <c r="ACD600" s="74"/>
      <c r="ACE600" s="74"/>
      <c r="ACF600" s="74"/>
      <c r="ACG600" s="74"/>
      <c r="ACH600" s="74"/>
      <c r="ACI600" s="74"/>
      <c r="ACJ600" s="74"/>
      <c r="ACK600" s="74"/>
      <c r="ACL600" s="74"/>
      <c r="ACM600" s="74"/>
      <c r="ACN600" s="74"/>
      <c r="ACO600" s="74"/>
      <c r="ACP600" s="74"/>
      <c r="ACQ600" s="74"/>
      <c r="ACR600" s="74"/>
      <c r="ACS600" s="74"/>
      <c r="ACT600" s="74"/>
      <c r="ACU600" s="74"/>
      <c r="ACV600" s="74"/>
      <c r="ACW600" s="74"/>
      <c r="ACX600" s="74"/>
      <c r="ACY600" s="74"/>
      <c r="ACZ600" s="74"/>
      <c r="ADA600" s="74"/>
      <c r="ADB600" s="74"/>
      <c r="ADC600" s="74"/>
      <c r="ADD600" s="74"/>
      <c r="ADE600" s="74"/>
      <c r="ADF600" s="74"/>
      <c r="ADG600" s="74"/>
      <c r="ADH600" s="74"/>
      <c r="ADI600" s="74"/>
      <c r="ADJ600" s="74"/>
      <c r="ADK600" s="74"/>
      <c r="ADL600" s="74"/>
      <c r="ADM600" s="74"/>
      <c r="ADN600" s="74"/>
      <c r="ADO600" s="74"/>
      <c r="ADP600" s="74"/>
      <c r="ADQ600" s="74"/>
      <c r="ADR600" s="74"/>
      <c r="ADS600" s="74"/>
      <c r="ADT600" s="74"/>
      <c r="ADU600" s="74"/>
      <c r="ADV600" s="74"/>
      <c r="ADW600" s="74"/>
      <c r="ADX600" s="74"/>
      <c r="ADY600" s="74"/>
      <c r="ADZ600" s="74"/>
      <c r="AEA600" s="74"/>
      <c r="AEB600" s="74"/>
      <c r="AEC600" s="74"/>
      <c r="AED600" s="74"/>
      <c r="AEE600" s="74"/>
      <c r="AEF600" s="74"/>
      <c r="AEG600" s="74"/>
      <c r="AEH600" s="74"/>
      <c r="AEI600" s="74"/>
      <c r="AEJ600" s="74"/>
      <c r="AEK600" s="74"/>
      <c r="AEL600" s="74"/>
      <c r="AEM600" s="74"/>
      <c r="AEN600" s="74"/>
      <c r="AEO600" s="74"/>
      <c r="AEP600" s="74"/>
      <c r="AEQ600" s="74"/>
      <c r="AER600" s="74"/>
      <c r="AES600" s="74"/>
      <c r="AET600" s="74"/>
      <c r="AEU600" s="74"/>
      <c r="AEV600" s="74"/>
      <c r="AEW600" s="74"/>
      <c r="AEX600" s="74"/>
      <c r="AEY600" s="74"/>
      <c r="AEZ600" s="74"/>
      <c r="AFA600" s="74"/>
      <c r="AFB600" s="74"/>
      <c r="AFC600" s="74"/>
      <c r="AFD600" s="74"/>
      <c r="AFE600" s="74"/>
      <c r="AFF600" s="74"/>
      <c r="AFG600" s="74"/>
      <c r="AFH600" s="74"/>
      <c r="AFI600" s="74"/>
      <c r="AFJ600" s="74"/>
      <c r="AFK600" s="74"/>
      <c r="AFL600" s="74"/>
      <c r="AFM600" s="74"/>
      <c r="AFN600" s="74"/>
      <c r="AFO600" s="74"/>
      <c r="AFP600" s="74"/>
      <c r="AFQ600" s="74"/>
      <c r="AFR600" s="74"/>
      <c r="AFS600" s="74"/>
      <c r="AFT600" s="74"/>
      <c r="AFU600" s="74"/>
      <c r="AFV600" s="74"/>
      <c r="AFW600" s="74"/>
      <c r="AFX600" s="74"/>
      <c r="AFY600" s="74"/>
      <c r="AFZ600" s="74"/>
      <c r="AGA600" s="74"/>
      <c r="AGB600" s="74"/>
      <c r="AGC600" s="74"/>
      <c r="AGD600" s="74"/>
      <c r="AGE600" s="74"/>
      <c r="AGF600" s="74"/>
      <c r="AGG600" s="74"/>
      <c r="AGH600" s="74"/>
      <c r="AGI600" s="74"/>
      <c r="AGJ600" s="74"/>
      <c r="AGK600" s="74"/>
      <c r="AGL600" s="74"/>
      <c r="AGM600" s="74"/>
      <c r="AGN600" s="74"/>
      <c r="AGO600" s="74"/>
      <c r="AGP600" s="74"/>
      <c r="AGQ600" s="74"/>
      <c r="AGR600" s="74"/>
      <c r="AGS600" s="74"/>
      <c r="AGT600" s="74"/>
      <c r="AGU600" s="74"/>
      <c r="AGV600" s="74"/>
      <c r="AGW600" s="74"/>
      <c r="AGX600" s="74"/>
      <c r="AGY600" s="74"/>
      <c r="AGZ600" s="74"/>
      <c r="AHA600" s="74"/>
      <c r="AHB600" s="74"/>
      <c r="AHC600" s="74"/>
      <c r="AHD600" s="74"/>
      <c r="AHE600" s="74"/>
      <c r="AHF600" s="74"/>
      <c r="AHG600" s="74"/>
      <c r="AHH600" s="74"/>
      <c r="AHI600" s="74"/>
      <c r="AHJ600" s="74"/>
      <c r="AHK600" s="74"/>
      <c r="AHL600" s="74"/>
      <c r="AHM600" s="74"/>
      <c r="AHN600" s="74"/>
      <c r="AHO600" s="74"/>
      <c r="AHP600" s="74"/>
      <c r="AHQ600" s="74"/>
      <c r="AHR600" s="74"/>
      <c r="AHS600" s="74"/>
      <c r="AHT600" s="74"/>
      <c r="AHU600" s="74"/>
      <c r="AHV600" s="74"/>
      <c r="AHW600" s="74"/>
      <c r="AHX600" s="74"/>
      <c r="AHY600" s="74"/>
      <c r="AHZ600" s="74"/>
      <c r="AIA600" s="74"/>
      <c r="AIB600" s="74"/>
      <c r="AIC600" s="74"/>
      <c r="AID600" s="74"/>
      <c r="AIE600" s="74"/>
      <c r="AIF600" s="74"/>
      <c r="AIG600" s="74"/>
      <c r="AIH600" s="74"/>
      <c r="AII600" s="74"/>
      <c r="AIJ600" s="74"/>
      <c r="AIK600" s="74"/>
      <c r="AIL600" s="74"/>
      <c r="AIM600" s="74"/>
      <c r="AIN600" s="74"/>
      <c r="AIO600" s="74"/>
      <c r="AIP600" s="74"/>
      <c r="AIQ600" s="74"/>
      <c r="AIR600" s="74"/>
      <c r="AIS600" s="74"/>
      <c r="AIT600" s="74"/>
      <c r="AIU600" s="74"/>
      <c r="AIV600" s="74"/>
      <c r="AIW600" s="74"/>
      <c r="AIX600" s="74"/>
      <c r="AIY600" s="74"/>
      <c r="AIZ600" s="74"/>
      <c r="AJA600" s="74"/>
      <c r="AJB600" s="74"/>
      <c r="AJC600" s="74"/>
      <c r="AJD600" s="74"/>
      <c r="AJE600" s="74"/>
      <c r="AJF600" s="74"/>
      <c r="AJG600" s="74"/>
      <c r="AJH600" s="74"/>
      <c r="AJI600" s="74"/>
      <c r="AJJ600" s="74"/>
      <c r="AJK600" s="74"/>
      <c r="AJL600" s="74"/>
      <c r="AJM600" s="74"/>
      <c r="AJN600" s="74"/>
      <c r="AJO600" s="74"/>
      <c r="AJP600" s="74"/>
      <c r="AJQ600" s="74"/>
      <c r="AJR600" s="74"/>
      <c r="AJS600" s="74"/>
      <c r="AJT600" s="74"/>
      <c r="AJU600" s="74"/>
      <c r="AJV600" s="74"/>
      <c r="AJW600" s="74"/>
      <c r="AJX600" s="74"/>
      <c r="AJY600" s="74"/>
      <c r="AJZ600" s="74"/>
      <c r="AKA600" s="74"/>
      <c r="AKB600" s="74"/>
      <c r="AKC600" s="74"/>
      <c r="AKD600" s="74"/>
      <c r="AKE600" s="74"/>
      <c r="AKF600" s="74"/>
      <c r="AKG600" s="74"/>
      <c r="AKH600" s="74"/>
      <c r="AKI600" s="74"/>
      <c r="AKJ600" s="74"/>
      <c r="AKK600" s="74"/>
      <c r="AKL600" s="74"/>
      <c r="AKM600" s="74"/>
      <c r="AKN600" s="74"/>
      <c r="AKO600" s="74"/>
      <c r="AKP600" s="74"/>
      <c r="AKQ600" s="74"/>
      <c r="AKR600" s="74"/>
      <c r="AKS600" s="74"/>
      <c r="AKT600" s="74"/>
      <c r="AKU600" s="74"/>
      <c r="AKV600" s="74"/>
      <c r="AKW600" s="74"/>
      <c r="AKX600" s="74"/>
      <c r="AKY600" s="74"/>
      <c r="AKZ600" s="74"/>
      <c r="ALA600" s="74"/>
      <c r="ALB600" s="74"/>
      <c r="ALC600" s="74"/>
      <c r="ALD600" s="74"/>
      <c r="ALE600" s="74"/>
      <c r="ALF600" s="74"/>
      <c r="ALG600" s="74"/>
      <c r="ALH600" s="74"/>
      <c r="ALI600" s="74"/>
      <c r="ALJ600" s="74"/>
      <c r="ALK600" s="74"/>
      <c r="ALL600" s="74"/>
      <c r="ALM600" s="74"/>
      <c r="ALN600" s="74"/>
      <c r="ALO600" s="74"/>
      <c r="ALP600" s="74"/>
      <c r="ALQ600" s="74"/>
      <c r="ALR600" s="74"/>
      <c r="ALS600" s="74"/>
      <c r="ALT600" s="74"/>
      <c r="ALU600" s="74"/>
      <c r="ALV600" s="74"/>
      <c r="ALW600" s="74"/>
      <c r="ALX600" s="74"/>
      <c r="ALY600" s="74"/>
      <c r="ALZ600" s="74"/>
      <c r="AMA600" s="74"/>
      <c r="AMB600" s="74"/>
      <c r="AMC600" s="74"/>
      <c r="AMD600" s="74"/>
      <c r="AME600" s="74"/>
      <c r="AMF600" s="74"/>
      <c r="AMG600" s="74"/>
      <c r="AMH600" s="74"/>
      <c r="AMI600" s="74"/>
      <c r="AMJ600" s="74"/>
      <c r="AMK600" s="74"/>
    </row>
    <row r="601" spans="1:1025" customFormat="1" x14ac:dyDescent="0.25">
      <c r="A601" s="40" t="s">
        <v>525</v>
      </c>
      <c r="B601" s="40" t="s">
        <v>25</v>
      </c>
      <c r="C601" s="40" t="s">
        <v>264</v>
      </c>
      <c r="D601" s="40" t="s">
        <v>147</v>
      </c>
      <c r="E601" s="40" t="s">
        <v>147</v>
      </c>
      <c r="F601" s="40" t="s">
        <v>526</v>
      </c>
      <c r="G601" s="40" t="s">
        <v>503</v>
      </c>
      <c r="H601" s="40" t="s">
        <v>567</v>
      </c>
      <c r="I601" s="40" t="s">
        <v>147</v>
      </c>
      <c r="J601" s="40">
        <v>339611188</v>
      </c>
      <c r="K601" s="40" t="s">
        <v>527</v>
      </c>
      <c r="L601" s="40" t="s">
        <v>27</v>
      </c>
      <c r="M601" s="40">
        <v>781579303</v>
      </c>
      <c r="N601" s="46" t="s">
        <v>569</v>
      </c>
      <c r="O601" s="40"/>
      <c r="P601" s="43"/>
      <c r="Q601" s="43"/>
      <c r="R601" s="40" t="s">
        <v>31</v>
      </c>
      <c r="S601" s="40" t="s">
        <v>108</v>
      </c>
      <c r="T601" s="44"/>
      <c r="U601" s="75">
        <v>40000</v>
      </c>
      <c r="V601" s="75">
        <v>50000</v>
      </c>
      <c r="W601" s="75">
        <v>100000</v>
      </c>
      <c r="X601" s="75">
        <v>20000</v>
      </c>
      <c r="Y601" s="40"/>
      <c r="Z601" s="6"/>
      <c r="AA601" s="6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  <c r="DR601" s="74"/>
      <c r="DS601" s="74"/>
      <c r="DT601" s="74"/>
      <c r="DU601" s="74"/>
      <c r="DV601" s="74"/>
      <c r="DW601" s="74"/>
      <c r="DX601" s="74"/>
      <c r="DY601" s="74"/>
      <c r="DZ601" s="74"/>
      <c r="EA601" s="74"/>
      <c r="EB601" s="74"/>
      <c r="EC601" s="74"/>
      <c r="ED601" s="74"/>
      <c r="EE601" s="74"/>
      <c r="EF601" s="74"/>
      <c r="EG601" s="74"/>
      <c r="EH601" s="74"/>
      <c r="EI601" s="74"/>
      <c r="EJ601" s="74"/>
      <c r="EK601" s="74"/>
      <c r="EL601" s="74"/>
      <c r="EM601" s="74"/>
      <c r="EN601" s="74"/>
      <c r="EO601" s="74"/>
      <c r="EP601" s="74"/>
      <c r="EQ601" s="74"/>
      <c r="ER601" s="74"/>
      <c r="ES601" s="74"/>
      <c r="ET601" s="74"/>
      <c r="EU601" s="74"/>
      <c r="EV601" s="74"/>
      <c r="EW601" s="74"/>
      <c r="EX601" s="74"/>
      <c r="EY601" s="74"/>
      <c r="EZ601" s="74"/>
      <c r="FA601" s="74"/>
      <c r="FB601" s="74"/>
      <c r="FC601" s="74"/>
      <c r="FD601" s="74"/>
      <c r="FE601" s="74"/>
      <c r="FF601" s="74"/>
      <c r="FG601" s="74"/>
      <c r="FH601" s="74"/>
      <c r="FI601" s="74"/>
      <c r="FJ601" s="74"/>
      <c r="FK601" s="74"/>
      <c r="FL601" s="74"/>
      <c r="FM601" s="74"/>
      <c r="FN601" s="74"/>
      <c r="FO601" s="74"/>
      <c r="FP601" s="74"/>
      <c r="FQ601" s="74"/>
      <c r="FR601" s="74"/>
      <c r="FS601" s="74"/>
      <c r="FT601" s="74"/>
      <c r="FU601" s="74"/>
      <c r="FV601" s="74"/>
      <c r="FW601" s="74"/>
      <c r="FX601" s="74"/>
      <c r="FY601" s="74"/>
      <c r="FZ601" s="74"/>
      <c r="GA601" s="74"/>
      <c r="GB601" s="74"/>
      <c r="GC601" s="74"/>
      <c r="GD601" s="74"/>
      <c r="GE601" s="74"/>
      <c r="GF601" s="74"/>
      <c r="GG601" s="74"/>
      <c r="GH601" s="74"/>
      <c r="GI601" s="74"/>
      <c r="GJ601" s="74"/>
      <c r="GK601" s="74"/>
      <c r="GL601" s="74"/>
      <c r="GM601" s="74"/>
      <c r="GN601" s="74"/>
      <c r="GO601" s="74"/>
      <c r="GP601" s="74"/>
      <c r="GQ601" s="74"/>
      <c r="GR601" s="74"/>
      <c r="GS601" s="74"/>
      <c r="GT601" s="74"/>
      <c r="GU601" s="74"/>
      <c r="GV601" s="74"/>
      <c r="GW601" s="74"/>
      <c r="GX601" s="74"/>
      <c r="GY601" s="74"/>
      <c r="GZ601" s="74"/>
      <c r="HA601" s="74"/>
      <c r="HB601" s="74"/>
      <c r="HC601" s="74"/>
      <c r="HD601" s="74"/>
      <c r="HE601" s="74"/>
      <c r="HF601" s="74"/>
      <c r="HG601" s="74"/>
      <c r="HH601" s="74"/>
      <c r="HI601" s="74"/>
      <c r="HJ601" s="74"/>
      <c r="HK601" s="74"/>
      <c r="HL601" s="74"/>
      <c r="HM601" s="74"/>
      <c r="HN601" s="74"/>
      <c r="HO601" s="74"/>
      <c r="HP601" s="74"/>
      <c r="HQ601" s="74"/>
      <c r="HR601" s="74"/>
      <c r="HS601" s="74"/>
      <c r="HT601" s="74"/>
      <c r="HU601" s="74"/>
      <c r="HV601" s="74"/>
      <c r="HW601" s="74"/>
      <c r="HX601" s="74"/>
      <c r="HY601" s="74"/>
      <c r="HZ601" s="74"/>
      <c r="IA601" s="74"/>
      <c r="IB601" s="74"/>
      <c r="IC601" s="74"/>
      <c r="ID601" s="74"/>
      <c r="IE601" s="74"/>
      <c r="IF601" s="74"/>
      <c r="IG601" s="74"/>
      <c r="IH601" s="74"/>
      <c r="II601" s="74"/>
      <c r="IJ601" s="74"/>
      <c r="IK601" s="74"/>
      <c r="IL601" s="74"/>
      <c r="IM601" s="74"/>
      <c r="IN601" s="74"/>
      <c r="IO601" s="74"/>
      <c r="IP601" s="74"/>
      <c r="IQ601" s="74"/>
      <c r="IR601" s="74"/>
      <c r="IS601" s="74"/>
      <c r="IT601" s="74"/>
      <c r="IU601" s="74"/>
      <c r="IV601" s="74"/>
      <c r="IW601" s="74"/>
      <c r="IX601" s="74"/>
      <c r="IY601" s="74"/>
      <c r="IZ601" s="74"/>
      <c r="JA601" s="74"/>
      <c r="JB601" s="74"/>
      <c r="JC601" s="74"/>
      <c r="JD601" s="74"/>
      <c r="JE601" s="74"/>
      <c r="JF601" s="74"/>
      <c r="JG601" s="74"/>
      <c r="JH601" s="74"/>
      <c r="JI601" s="74"/>
      <c r="JJ601" s="74"/>
      <c r="JK601" s="74"/>
      <c r="JL601" s="74"/>
      <c r="JM601" s="74"/>
      <c r="JN601" s="74"/>
      <c r="JO601" s="74"/>
      <c r="JP601" s="74"/>
      <c r="JQ601" s="74"/>
      <c r="JR601" s="74"/>
      <c r="JS601" s="74"/>
      <c r="JT601" s="74"/>
      <c r="JU601" s="74"/>
      <c r="JV601" s="74"/>
      <c r="JW601" s="74"/>
      <c r="JX601" s="74"/>
      <c r="JY601" s="74"/>
      <c r="JZ601" s="74"/>
      <c r="KA601" s="74"/>
      <c r="KB601" s="74"/>
      <c r="KC601" s="74"/>
      <c r="KD601" s="74"/>
      <c r="KE601" s="74"/>
      <c r="KF601" s="74"/>
      <c r="KG601" s="74"/>
      <c r="KH601" s="74"/>
      <c r="KI601" s="74"/>
      <c r="KJ601" s="74"/>
      <c r="KK601" s="74"/>
      <c r="KL601" s="74"/>
      <c r="KM601" s="74"/>
      <c r="KN601" s="74"/>
      <c r="KO601" s="74"/>
      <c r="KP601" s="74"/>
      <c r="KQ601" s="74"/>
      <c r="KR601" s="74"/>
      <c r="KS601" s="74"/>
      <c r="KT601" s="74"/>
      <c r="KU601" s="74"/>
      <c r="KV601" s="74"/>
      <c r="KW601" s="74"/>
      <c r="KX601" s="74"/>
      <c r="KY601" s="74"/>
      <c r="KZ601" s="74"/>
      <c r="LA601" s="74"/>
      <c r="LB601" s="74"/>
      <c r="LC601" s="74"/>
      <c r="LD601" s="74"/>
      <c r="LE601" s="74"/>
      <c r="LF601" s="74"/>
      <c r="LG601" s="74"/>
      <c r="LH601" s="74"/>
      <c r="LI601" s="74"/>
      <c r="LJ601" s="74"/>
      <c r="LK601" s="74"/>
      <c r="LL601" s="74"/>
      <c r="LM601" s="74"/>
      <c r="LN601" s="74"/>
      <c r="LO601" s="74"/>
      <c r="LP601" s="74"/>
      <c r="LQ601" s="74"/>
      <c r="LR601" s="74"/>
      <c r="LS601" s="74"/>
      <c r="LT601" s="74"/>
      <c r="LU601" s="74"/>
      <c r="LV601" s="74"/>
      <c r="LW601" s="74"/>
      <c r="LX601" s="74"/>
      <c r="LY601" s="74"/>
      <c r="LZ601" s="74"/>
      <c r="MA601" s="74"/>
      <c r="MB601" s="74"/>
      <c r="MC601" s="74"/>
      <c r="MD601" s="74"/>
      <c r="ME601" s="74"/>
      <c r="MF601" s="74"/>
      <c r="MG601" s="74"/>
      <c r="MH601" s="74"/>
      <c r="MI601" s="74"/>
      <c r="MJ601" s="74"/>
      <c r="MK601" s="74"/>
      <c r="ML601" s="74"/>
      <c r="MM601" s="74"/>
      <c r="MN601" s="74"/>
      <c r="MO601" s="74"/>
      <c r="MP601" s="74"/>
      <c r="MQ601" s="74"/>
      <c r="MR601" s="74"/>
      <c r="MS601" s="74"/>
      <c r="MT601" s="74"/>
      <c r="MU601" s="74"/>
      <c r="MV601" s="74"/>
      <c r="MW601" s="74"/>
      <c r="MX601" s="74"/>
      <c r="MY601" s="74"/>
      <c r="MZ601" s="74"/>
      <c r="NA601" s="74"/>
      <c r="NB601" s="74"/>
      <c r="NC601" s="74"/>
      <c r="ND601" s="74"/>
      <c r="NE601" s="74"/>
      <c r="NF601" s="74"/>
      <c r="NG601" s="74"/>
      <c r="NH601" s="74"/>
      <c r="NI601" s="74"/>
      <c r="NJ601" s="74"/>
      <c r="NK601" s="74"/>
      <c r="NL601" s="74"/>
      <c r="NM601" s="74"/>
      <c r="NN601" s="74"/>
      <c r="NO601" s="74"/>
      <c r="NP601" s="74"/>
      <c r="NQ601" s="74"/>
      <c r="NR601" s="74"/>
      <c r="NS601" s="74"/>
      <c r="NT601" s="74"/>
      <c r="NU601" s="74"/>
      <c r="NV601" s="74"/>
      <c r="NW601" s="74"/>
      <c r="NX601" s="74"/>
      <c r="NY601" s="74"/>
      <c r="NZ601" s="74"/>
      <c r="OA601" s="74"/>
      <c r="OB601" s="74"/>
      <c r="OC601" s="74"/>
      <c r="OD601" s="74"/>
      <c r="OE601" s="74"/>
      <c r="OF601" s="74"/>
      <c r="OG601" s="74"/>
      <c r="OH601" s="74"/>
      <c r="OI601" s="74"/>
      <c r="OJ601" s="74"/>
      <c r="OK601" s="74"/>
      <c r="OL601" s="74"/>
      <c r="OM601" s="74"/>
      <c r="ON601" s="74"/>
      <c r="OO601" s="74"/>
      <c r="OP601" s="74"/>
      <c r="OQ601" s="74"/>
      <c r="OR601" s="74"/>
      <c r="OS601" s="74"/>
      <c r="OT601" s="74"/>
      <c r="OU601" s="74"/>
      <c r="OV601" s="74"/>
      <c r="OW601" s="74"/>
      <c r="OX601" s="74"/>
      <c r="OY601" s="74"/>
      <c r="OZ601" s="74"/>
      <c r="PA601" s="74"/>
      <c r="PB601" s="74"/>
      <c r="PC601" s="74"/>
      <c r="PD601" s="74"/>
      <c r="PE601" s="74"/>
      <c r="PF601" s="74"/>
      <c r="PG601" s="74"/>
      <c r="PH601" s="74"/>
      <c r="PI601" s="74"/>
      <c r="PJ601" s="74"/>
      <c r="PK601" s="74"/>
      <c r="PL601" s="74"/>
      <c r="PM601" s="74"/>
      <c r="PN601" s="74"/>
      <c r="PO601" s="74"/>
      <c r="PP601" s="74"/>
      <c r="PQ601" s="74"/>
      <c r="PR601" s="74"/>
      <c r="PS601" s="74"/>
      <c r="PT601" s="74"/>
      <c r="PU601" s="74"/>
      <c r="PV601" s="74"/>
      <c r="PW601" s="74"/>
      <c r="PX601" s="74"/>
      <c r="PY601" s="74"/>
      <c r="PZ601" s="74"/>
      <c r="QA601" s="74"/>
      <c r="QB601" s="74"/>
      <c r="QC601" s="74"/>
      <c r="QD601" s="74"/>
      <c r="QE601" s="74"/>
      <c r="QF601" s="74"/>
      <c r="QG601" s="74"/>
      <c r="QH601" s="74"/>
      <c r="QI601" s="74"/>
      <c r="QJ601" s="74"/>
      <c r="QK601" s="74"/>
      <c r="QL601" s="74"/>
      <c r="QM601" s="74"/>
      <c r="QN601" s="74"/>
      <c r="QO601" s="74"/>
      <c r="QP601" s="74"/>
      <c r="QQ601" s="74"/>
      <c r="QR601" s="74"/>
      <c r="QS601" s="74"/>
      <c r="QT601" s="74"/>
      <c r="QU601" s="74"/>
      <c r="QV601" s="74"/>
      <c r="QW601" s="74"/>
      <c r="QX601" s="74"/>
      <c r="QY601" s="74"/>
      <c r="QZ601" s="74"/>
      <c r="RA601" s="74"/>
      <c r="RB601" s="74"/>
      <c r="RC601" s="74"/>
      <c r="RD601" s="74"/>
      <c r="RE601" s="74"/>
      <c r="RF601" s="74"/>
      <c r="RG601" s="74"/>
      <c r="RH601" s="74"/>
      <c r="RI601" s="74"/>
      <c r="RJ601" s="74"/>
      <c r="RK601" s="74"/>
      <c r="RL601" s="74"/>
      <c r="RM601" s="74"/>
      <c r="RN601" s="74"/>
      <c r="RO601" s="74"/>
      <c r="RP601" s="74"/>
      <c r="RQ601" s="74"/>
      <c r="RR601" s="74"/>
      <c r="RS601" s="74"/>
      <c r="RT601" s="74"/>
      <c r="RU601" s="74"/>
      <c r="RV601" s="74"/>
      <c r="RW601" s="74"/>
      <c r="RX601" s="74"/>
      <c r="RY601" s="74"/>
      <c r="RZ601" s="74"/>
      <c r="SA601" s="74"/>
      <c r="SB601" s="74"/>
      <c r="SC601" s="74"/>
      <c r="SD601" s="74"/>
      <c r="SE601" s="74"/>
      <c r="SF601" s="74"/>
      <c r="SG601" s="74"/>
      <c r="SH601" s="74"/>
      <c r="SI601" s="74"/>
      <c r="SJ601" s="74"/>
      <c r="SK601" s="74"/>
      <c r="SL601" s="74"/>
      <c r="SM601" s="74"/>
      <c r="SN601" s="74"/>
      <c r="SO601" s="74"/>
      <c r="SP601" s="74"/>
      <c r="SQ601" s="74"/>
      <c r="SR601" s="74"/>
      <c r="SS601" s="74"/>
      <c r="ST601" s="74"/>
      <c r="SU601" s="74"/>
      <c r="SV601" s="74"/>
      <c r="SW601" s="74"/>
      <c r="SX601" s="74"/>
      <c r="SY601" s="74"/>
      <c r="SZ601" s="74"/>
      <c r="TA601" s="74"/>
      <c r="TB601" s="74"/>
      <c r="TC601" s="74"/>
      <c r="TD601" s="74"/>
      <c r="TE601" s="74"/>
      <c r="TF601" s="74"/>
      <c r="TG601" s="74"/>
      <c r="TH601" s="74"/>
      <c r="TI601" s="74"/>
      <c r="TJ601" s="74"/>
      <c r="TK601" s="74"/>
      <c r="TL601" s="74"/>
      <c r="TM601" s="74"/>
      <c r="TN601" s="74"/>
      <c r="TO601" s="74"/>
      <c r="TP601" s="74"/>
      <c r="TQ601" s="74"/>
      <c r="TR601" s="74"/>
      <c r="TS601" s="74"/>
      <c r="TT601" s="74"/>
      <c r="TU601" s="74"/>
      <c r="TV601" s="74"/>
      <c r="TW601" s="74"/>
      <c r="TX601" s="74"/>
      <c r="TY601" s="74"/>
      <c r="TZ601" s="74"/>
      <c r="UA601" s="74"/>
      <c r="UB601" s="74"/>
      <c r="UC601" s="74"/>
      <c r="UD601" s="74"/>
      <c r="UE601" s="74"/>
      <c r="UF601" s="74"/>
      <c r="UG601" s="74"/>
      <c r="UH601" s="74"/>
      <c r="UI601" s="74"/>
      <c r="UJ601" s="74"/>
      <c r="UK601" s="74"/>
      <c r="UL601" s="74"/>
      <c r="UM601" s="74"/>
      <c r="UN601" s="74"/>
      <c r="UO601" s="74"/>
      <c r="UP601" s="74"/>
      <c r="UQ601" s="74"/>
      <c r="UR601" s="74"/>
      <c r="US601" s="74"/>
      <c r="UT601" s="74"/>
      <c r="UU601" s="74"/>
      <c r="UV601" s="74"/>
      <c r="UW601" s="74"/>
      <c r="UX601" s="74"/>
      <c r="UY601" s="74"/>
      <c r="UZ601" s="74"/>
      <c r="VA601" s="74"/>
      <c r="VB601" s="74"/>
      <c r="VC601" s="74"/>
      <c r="VD601" s="74"/>
      <c r="VE601" s="74"/>
      <c r="VF601" s="74"/>
      <c r="VG601" s="74"/>
      <c r="VH601" s="74"/>
      <c r="VI601" s="74"/>
      <c r="VJ601" s="74"/>
      <c r="VK601" s="74"/>
      <c r="VL601" s="74"/>
      <c r="VM601" s="74"/>
      <c r="VN601" s="74"/>
      <c r="VO601" s="74"/>
      <c r="VP601" s="74"/>
      <c r="VQ601" s="74"/>
      <c r="VR601" s="74"/>
      <c r="VS601" s="74"/>
      <c r="VT601" s="74"/>
      <c r="VU601" s="74"/>
      <c r="VV601" s="74"/>
      <c r="VW601" s="74"/>
      <c r="VX601" s="74"/>
      <c r="VY601" s="74"/>
      <c r="VZ601" s="74"/>
      <c r="WA601" s="74"/>
      <c r="WB601" s="74"/>
      <c r="WC601" s="74"/>
      <c r="WD601" s="74"/>
      <c r="WE601" s="74"/>
      <c r="WF601" s="74"/>
      <c r="WG601" s="74"/>
      <c r="WH601" s="74"/>
      <c r="WI601" s="74"/>
      <c r="WJ601" s="74"/>
      <c r="WK601" s="74"/>
      <c r="WL601" s="74"/>
      <c r="WM601" s="74"/>
      <c r="WN601" s="74"/>
      <c r="WO601" s="74"/>
      <c r="WP601" s="74"/>
      <c r="WQ601" s="74"/>
      <c r="WR601" s="74"/>
      <c r="WS601" s="74"/>
      <c r="WT601" s="74"/>
      <c r="WU601" s="74"/>
      <c r="WV601" s="74"/>
      <c r="WW601" s="74"/>
      <c r="WX601" s="74"/>
      <c r="WY601" s="74"/>
      <c r="WZ601" s="74"/>
      <c r="XA601" s="74"/>
      <c r="XB601" s="74"/>
      <c r="XC601" s="74"/>
      <c r="XD601" s="74"/>
      <c r="XE601" s="74"/>
      <c r="XF601" s="74"/>
      <c r="XG601" s="74"/>
      <c r="XH601" s="74"/>
      <c r="XI601" s="74"/>
      <c r="XJ601" s="74"/>
      <c r="XK601" s="74"/>
      <c r="XL601" s="74"/>
      <c r="XM601" s="74"/>
      <c r="XN601" s="74"/>
      <c r="XO601" s="74"/>
      <c r="XP601" s="74"/>
      <c r="XQ601" s="74"/>
      <c r="XR601" s="74"/>
      <c r="XS601" s="74"/>
      <c r="XT601" s="74"/>
      <c r="XU601" s="74"/>
      <c r="XV601" s="74"/>
      <c r="XW601" s="74"/>
      <c r="XX601" s="74"/>
      <c r="XY601" s="74"/>
      <c r="XZ601" s="74"/>
      <c r="YA601" s="74"/>
      <c r="YB601" s="74"/>
      <c r="YC601" s="74"/>
      <c r="YD601" s="74"/>
      <c r="YE601" s="74"/>
      <c r="YF601" s="74"/>
      <c r="YG601" s="74"/>
      <c r="YH601" s="74"/>
      <c r="YI601" s="74"/>
      <c r="YJ601" s="74"/>
      <c r="YK601" s="74"/>
      <c r="YL601" s="74"/>
      <c r="YM601" s="74"/>
      <c r="YN601" s="74"/>
      <c r="YO601" s="74"/>
      <c r="YP601" s="74"/>
      <c r="YQ601" s="74"/>
      <c r="YR601" s="74"/>
      <c r="YS601" s="74"/>
      <c r="YT601" s="74"/>
      <c r="YU601" s="74"/>
      <c r="YV601" s="74"/>
      <c r="YW601" s="74"/>
      <c r="YX601" s="74"/>
      <c r="YY601" s="74"/>
      <c r="YZ601" s="74"/>
      <c r="ZA601" s="74"/>
      <c r="ZB601" s="74"/>
      <c r="ZC601" s="74"/>
      <c r="ZD601" s="74"/>
      <c r="ZE601" s="74"/>
      <c r="ZF601" s="74"/>
      <c r="ZG601" s="74"/>
      <c r="ZH601" s="74"/>
      <c r="ZI601" s="74"/>
      <c r="ZJ601" s="74"/>
      <c r="ZK601" s="74"/>
      <c r="ZL601" s="74"/>
      <c r="ZM601" s="74"/>
      <c r="ZN601" s="74"/>
      <c r="ZO601" s="74"/>
      <c r="ZP601" s="74"/>
      <c r="ZQ601" s="74"/>
      <c r="ZR601" s="74"/>
      <c r="ZS601" s="74"/>
      <c r="ZT601" s="74"/>
      <c r="ZU601" s="74"/>
      <c r="ZV601" s="74"/>
      <c r="ZW601" s="74"/>
      <c r="ZX601" s="74"/>
      <c r="ZY601" s="74"/>
      <c r="ZZ601" s="74"/>
      <c r="AAA601" s="74"/>
      <c r="AAB601" s="74"/>
      <c r="AAC601" s="74"/>
      <c r="AAD601" s="74"/>
      <c r="AAE601" s="74"/>
      <c r="AAF601" s="74"/>
      <c r="AAG601" s="74"/>
      <c r="AAH601" s="74"/>
      <c r="AAI601" s="74"/>
      <c r="AAJ601" s="74"/>
      <c r="AAK601" s="74"/>
      <c r="AAL601" s="74"/>
      <c r="AAM601" s="74"/>
      <c r="AAN601" s="74"/>
      <c r="AAO601" s="74"/>
      <c r="AAP601" s="74"/>
      <c r="AAQ601" s="74"/>
      <c r="AAR601" s="74"/>
      <c r="AAS601" s="74"/>
      <c r="AAT601" s="74"/>
      <c r="AAU601" s="74"/>
      <c r="AAV601" s="74"/>
      <c r="AAW601" s="74"/>
      <c r="AAX601" s="74"/>
      <c r="AAY601" s="74"/>
      <c r="AAZ601" s="74"/>
      <c r="ABA601" s="74"/>
      <c r="ABB601" s="74"/>
      <c r="ABC601" s="74"/>
      <c r="ABD601" s="74"/>
      <c r="ABE601" s="74"/>
      <c r="ABF601" s="74"/>
      <c r="ABG601" s="74"/>
      <c r="ABH601" s="74"/>
      <c r="ABI601" s="74"/>
      <c r="ABJ601" s="74"/>
      <c r="ABK601" s="74"/>
      <c r="ABL601" s="74"/>
      <c r="ABM601" s="74"/>
      <c r="ABN601" s="74"/>
      <c r="ABO601" s="74"/>
      <c r="ABP601" s="74"/>
      <c r="ABQ601" s="74"/>
      <c r="ABR601" s="74"/>
      <c r="ABS601" s="74"/>
      <c r="ABT601" s="74"/>
      <c r="ABU601" s="74"/>
      <c r="ABV601" s="74"/>
      <c r="ABW601" s="74"/>
      <c r="ABX601" s="74"/>
      <c r="ABY601" s="74"/>
      <c r="ABZ601" s="74"/>
      <c r="ACA601" s="74"/>
      <c r="ACB601" s="74"/>
      <c r="ACC601" s="74"/>
      <c r="ACD601" s="74"/>
      <c r="ACE601" s="74"/>
      <c r="ACF601" s="74"/>
      <c r="ACG601" s="74"/>
      <c r="ACH601" s="74"/>
      <c r="ACI601" s="74"/>
      <c r="ACJ601" s="74"/>
      <c r="ACK601" s="74"/>
      <c r="ACL601" s="74"/>
      <c r="ACM601" s="74"/>
      <c r="ACN601" s="74"/>
      <c r="ACO601" s="74"/>
      <c r="ACP601" s="74"/>
      <c r="ACQ601" s="74"/>
      <c r="ACR601" s="74"/>
      <c r="ACS601" s="74"/>
      <c r="ACT601" s="74"/>
      <c r="ACU601" s="74"/>
      <c r="ACV601" s="74"/>
      <c r="ACW601" s="74"/>
      <c r="ACX601" s="74"/>
      <c r="ACY601" s="74"/>
      <c r="ACZ601" s="74"/>
      <c r="ADA601" s="74"/>
      <c r="ADB601" s="74"/>
      <c r="ADC601" s="74"/>
      <c r="ADD601" s="74"/>
      <c r="ADE601" s="74"/>
      <c r="ADF601" s="74"/>
      <c r="ADG601" s="74"/>
      <c r="ADH601" s="74"/>
      <c r="ADI601" s="74"/>
      <c r="ADJ601" s="74"/>
      <c r="ADK601" s="74"/>
      <c r="ADL601" s="74"/>
      <c r="ADM601" s="74"/>
      <c r="ADN601" s="74"/>
      <c r="ADO601" s="74"/>
      <c r="ADP601" s="74"/>
      <c r="ADQ601" s="74"/>
      <c r="ADR601" s="74"/>
      <c r="ADS601" s="74"/>
      <c r="ADT601" s="74"/>
      <c r="ADU601" s="74"/>
      <c r="ADV601" s="74"/>
      <c r="ADW601" s="74"/>
      <c r="ADX601" s="74"/>
      <c r="ADY601" s="74"/>
      <c r="ADZ601" s="74"/>
      <c r="AEA601" s="74"/>
      <c r="AEB601" s="74"/>
      <c r="AEC601" s="74"/>
      <c r="AED601" s="74"/>
      <c r="AEE601" s="74"/>
      <c r="AEF601" s="74"/>
      <c r="AEG601" s="74"/>
      <c r="AEH601" s="74"/>
      <c r="AEI601" s="74"/>
      <c r="AEJ601" s="74"/>
      <c r="AEK601" s="74"/>
      <c r="AEL601" s="74"/>
      <c r="AEM601" s="74"/>
      <c r="AEN601" s="74"/>
      <c r="AEO601" s="74"/>
      <c r="AEP601" s="74"/>
      <c r="AEQ601" s="74"/>
      <c r="AER601" s="74"/>
      <c r="AES601" s="74"/>
      <c r="AET601" s="74"/>
      <c r="AEU601" s="74"/>
      <c r="AEV601" s="74"/>
      <c r="AEW601" s="74"/>
      <c r="AEX601" s="74"/>
      <c r="AEY601" s="74"/>
      <c r="AEZ601" s="74"/>
      <c r="AFA601" s="74"/>
      <c r="AFB601" s="74"/>
      <c r="AFC601" s="74"/>
      <c r="AFD601" s="74"/>
      <c r="AFE601" s="74"/>
      <c r="AFF601" s="74"/>
      <c r="AFG601" s="74"/>
      <c r="AFH601" s="74"/>
      <c r="AFI601" s="74"/>
      <c r="AFJ601" s="74"/>
      <c r="AFK601" s="74"/>
      <c r="AFL601" s="74"/>
      <c r="AFM601" s="74"/>
      <c r="AFN601" s="74"/>
      <c r="AFO601" s="74"/>
      <c r="AFP601" s="74"/>
      <c r="AFQ601" s="74"/>
      <c r="AFR601" s="74"/>
      <c r="AFS601" s="74"/>
      <c r="AFT601" s="74"/>
      <c r="AFU601" s="74"/>
      <c r="AFV601" s="74"/>
      <c r="AFW601" s="74"/>
      <c r="AFX601" s="74"/>
      <c r="AFY601" s="74"/>
      <c r="AFZ601" s="74"/>
      <c r="AGA601" s="74"/>
      <c r="AGB601" s="74"/>
      <c r="AGC601" s="74"/>
      <c r="AGD601" s="74"/>
      <c r="AGE601" s="74"/>
      <c r="AGF601" s="74"/>
      <c r="AGG601" s="74"/>
      <c r="AGH601" s="74"/>
      <c r="AGI601" s="74"/>
      <c r="AGJ601" s="74"/>
      <c r="AGK601" s="74"/>
      <c r="AGL601" s="74"/>
      <c r="AGM601" s="74"/>
      <c r="AGN601" s="74"/>
      <c r="AGO601" s="74"/>
      <c r="AGP601" s="74"/>
      <c r="AGQ601" s="74"/>
      <c r="AGR601" s="74"/>
      <c r="AGS601" s="74"/>
      <c r="AGT601" s="74"/>
      <c r="AGU601" s="74"/>
      <c r="AGV601" s="74"/>
      <c r="AGW601" s="74"/>
      <c r="AGX601" s="74"/>
      <c r="AGY601" s="74"/>
      <c r="AGZ601" s="74"/>
      <c r="AHA601" s="74"/>
      <c r="AHB601" s="74"/>
      <c r="AHC601" s="74"/>
      <c r="AHD601" s="74"/>
      <c r="AHE601" s="74"/>
      <c r="AHF601" s="74"/>
      <c r="AHG601" s="74"/>
      <c r="AHH601" s="74"/>
      <c r="AHI601" s="74"/>
      <c r="AHJ601" s="74"/>
      <c r="AHK601" s="74"/>
      <c r="AHL601" s="74"/>
      <c r="AHM601" s="74"/>
      <c r="AHN601" s="74"/>
      <c r="AHO601" s="74"/>
      <c r="AHP601" s="74"/>
      <c r="AHQ601" s="74"/>
      <c r="AHR601" s="74"/>
      <c r="AHS601" s="74"/>
      <c r="AHT601" s="74"/>
      <c r="AHU601" s="74"/>
      <c r="AHV601" s="74"/>
      <c r="AHW601" s="74"/>
      <c r="AHX601" s="74"/>
      <c r="AHY601" s="74"/>
      <c r="AHZ601" s="74"/>
      <c r="AIA601" s="74"/>
      <c r="AIB601" s="74"/>
      <c r="AIC601" s="74"/>
      <c r="AID601" s="74"/>
      <c r="AIE601" s="74"/>
      <c r="AIF601" s="74"/>
      <c r="AIG601" s="74"/>
      <c r="AIH601" s="74"/>
      <c r="AII601" s="74"/>
      <c r="AIJ601" s="74"/>
      <c r="AIK601" s="74"/>
      <c r="AIL601" s="74"/>
      <c r="AIM601" s="74"/>
      <c r="AIN601" s="74"/>
      <c r="AIO601" s="74"/>
      <c r="AIP601" s="74"/>
      <c r="AIQ601" s="74"/>
      <c r="AIR601" s="74"/>
      <c r="AIS601" s="74"/>
      <c r="AIT601" s="74"/>
      <c r="AIU601" s="74"/>
      <c r="AIV601" s="74"/>
      <c r="AIW601" s="74"/>
      <c r="AIX601" s="74"/>
      <c r="AIY601" s="74"/>
      <c r="AIZ601" s="74"/>
      <c r="AJA601" s="74"/>
      <c r="AJB601" s="74"/>
      <c r="AJC601" s="74"/>
      <c r="AJD601" s="74"/>
      <c r="AJE601" s="74"/>
      <c r="AJF601" s="74"/>
      <c r="AJG601" s="74"/>
      <c r="AJH601" s="74"/>
      <c r="AJI601" s="74"/>
      <c r="AJJ601" s="74"/>
      <c r="AJK601" s="74"/>
      <c r="AJL601" s="74"/>
      <c r="AJM601" s="74"/>
      <c r="AJN601" s="74"/>
      <c r="AJO601" s="74"/>
      <c r="AJP601" s="74"/>
      <c r="AJQ601" s="74"/>
      <c r="AJR601" s="74"/>
      <c r="AJS601" s="74"/>
      <c r="AJT601" s="74"/>
      <c r="AJU601" s="74"/>
      <c r="AJV601" s="74"/>
      <c r="AJW601" s="74"/>
      <c r="AJX601" s="74"/>
      <c r="AJY601" s="74"/>
      <c r="AJZ601" s="74"/>
      <c r="AKA601" s="74"/>
      <c r="AKB601" s="74"/>
      <c r="AKC601" s="74"/>
      <c r="AKD601" s="74"/>
      <c r="AKE601" s="74"/>
      <c r="AKF601" s="74"/>
      <c r="AKG601" s="74"/>
      <c r="AKH601" s="74"/>
      <c r="AKI601" s="74"/>
      <c r="AKJ601" s="74"/>
      <c r="AKK601" s="74"/>
      <c r="AKL601" s="74"/>
      <c r="AKM601" s="74"/>
      <c r="AKN601" s="74"/>
      <c r="AKO601" s="74"/>
      <c r="AKP601" s="74"/>
      <c r="AKQ601" s="74"/>
      <c r="AKR601" s="74"/>
      <c r="AKS601" s="74"/>
      <c r="AKT601" s="74"/>
      <c r="AKU601" s="74"/>
      <c r="AKV601" s="74"/>
      <c r="AKW601" s="74"/>
      <c r="AKX601" s="74"/>
      <c r="AKY601" s="74"/>
      <c r="AKZ601" s="74"/>
      <c r="ALA601" s="74"/>
      <c r="ALB601" s="74"/>
      <c r="ALC601" s="74"/>
      <c r="ALD601" s="74"/>
      <c r="ALE601" s="74"/>
      <c r="ALF601" s="74"/>
      <c r="ALG601" s="74"/>
      <c r="ALH601" s="74"/>
      <c r="ALI601" s="74"/>
      <c r="ALJ601" s="74"/>
      <c r="ALK601" s="74"/>
      <c r="ALL601" s="74"/>
      <c r="ALM601" s="74"/>
      <c r="ALN601" s="74"/>
      <c r="ALO601" s="74"/>
      <c r="ALP601" s="74"/>
      <c r="ALQ601" s="74"/>
      <c r="ALR601" s="74"/>
      <c r="ALS601" s="74"/>
      <c r="ALT601" s="74"/>
      <c r="ALU601" s="74"/>
      <c r="ALV601" s="74"/>
      <c r="ALW601" s="74"/>
      <c r="ALX601" s="74"/>
      <c r="ALY601" s="74"/>
      <c r="ALZ601" s="74"/>
      <c r="AMA601" s="74"/>
      <c r="AMB601" s="74"/>
      <c r="AMC601" s="74"/>
      <c r="AMD601" s="74"/>
      <c r="AME601" s="74"/>
      <c r="AMF601" s="74"/>
      <c r="AMG601" s="74"/>
      <c r="AMH601" s="74"/>
      <c r="AMI601" s="74"/>
      <c r="AMJ601" s="74"/>
      <c r="AMK601" s="74"/>
    </row>
    <row r="602" spans="1:1025" customFormat="1" x14ac:dyDescent="0.25">
      <c r="A602" s="40" t="s">
        <v>525</v>
      </c>
      <c r="B602" s="40" t="s">
        <v>25</v>
      </c>
      <c r="C602" s="40" t="s">
        <v>264</v>
      </c>
      <c r="D602" s="40" t="s">
        <v>147</v>
      </c>
      <c r="E602" s="40" t="s">
        <v>147</v>
      </c>
      <c r="F602" s="40" t="s">
        <v>526</v>
      </c>
      <c r="G602" s="40" t="s">
        <v>503</v>
      </c>
      <c r="H602" s="40" t="s">
        <v>567</v>
      </c>
      <c r="I602" s="40" t="s">
        <v>147</v>
      </c>
      <c r="J602" s="40">
        <v>339611188</v>
      </c>
      <c r="K602" s="40" t="s">
        <v>527</v>
      </c>
      <c r="L602" s="40" t="s">
        <v>27</v>
      </c>
      <c r="M602" s="40">
        <v>781579303</v>
      </c>
      <c r="N602" s="46" t="s">
        <v>569</v>
      </c>
      <c r="O602" s="40"/>
      <c r="P602" s="43"/>
      <c r="Q602" s="43"/>
      <c r="R602" s="40" t="s">
        <v>31</v>
      </c>
      <c r="S602" s="40" t="s">
        <v>219</v>
      </c>
      <c r="T602" s="44"/>
      <c r="U602" s="75">
        <v>60000</v>
      </c>
      <c r="V602" s="75"/>
      <c r="W602" s="75">
        <v>40000</v>
      </c>
      <c r="X602" s="75"/>
      <c r="Y602" s="40"/>
      <c r="Z602" s="6"/>
      <c r="AA602" s="6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  <c r="DR602" s="74"/>
      <c r="DS602" s="74"/>
      <c r="DT602" s="74"/>
      <c r="DU602" s="74"/>
      <c r="DV602" s="74"/>
      <c r="DW602" s="74"/>
      <c r="DX602" s="74"/>
      <c r="DY602" s="74"/>
      <c r="DZ602" s="74"/>
      <c r="EA602" s="74"/>
      <c r="EB602" s="74"/>
      <c r="EC602" s="74"/>
      <c r="ED602" s="74"/>
      <c r="EE602" s="74"/>
      <c r="EF602" s="74"/>
      <c r="EG602" s="74"/>
      <c r="EH602" s="74"/>
      <c r="EI602" s="74"/>
      <c r="EJ602" s="74"/>
      <c r="EK602" s="74"/>
      <c r="EL602" s="74"/>
      <c r="EM602" s="74"/>
      <c r="EN602" s="74"/>
      <c r="EO602" s="74"/>
      <c r="EP602" s="74"/>
      <c r="EQ602" s="74"/>
      <c r="ER602" s="74"/>
      <c r="ES602" s="74"/>
      <c r="ET602" s="74"/>
      <c r="EU602" s="74"/>
      <c r="EV602" s="74"/>
      <c r="EW602" s="74"/>
      <c r="EX602" s="74"/>
      <c r="EY602" s="74"/>
      <c r="EZ602" s="74"/>
      <c r="FA602" s="74"/>
      <c r="FB602" s="74"/>
      <c r="FC602" s="74"/>
      <c r="FD602" s="74"/>
      <c r="FE602" s="74"/>
      <c r="FF602" s="74"/>
      <c r="FG602" s="74"/>
      <c r="FH602" s="74"/>
      <c r="FI602" s="74"/>
      <c r="FJ602" s="74"/>
      <c r="FK602" s="74"/>
      <c r="FL602" s="74"/>
      <c r="FM602" s="74"/>
      <c r="FN602" s="74"/>
      <c r="FO602" s="74"/>
      <c r="FP602" s="74"/>
      <c r="FQ602" s="74"/>
      <c r="FR602" s="74"/>
      <c r="FS602" s="74"/>
      <c r="FT602" s="74"/>
      <c r="FU602" s="74"/>
      <c r="FV602" s="74"/>
      <c r="FW602" s="74"/>
      <c r="FX602" s="74"/>
      <c r="FY602" s="74"/>
      <c r="FZ602" s="74"/>
      <c r="GA602" s="74"/>
      <c r="GB602" s="74"/>
      <c r="GC602" s="74"/>
      <c r="GD602" s="74"/>
      <c r="GE602" s="74"/>
      <c r="GF602" s="74"/>
      <c r="GG602" s="74"/>
      <c r="GH602" s="74"/>
      <c r="GI602" s="74"/>
      <c r="GJ602" s="74"/>
      <c r="GK602" s="74"/>
      <c r="GL602" s="74"/>
      <c r="GM602" s="74"/>
      <c r="GN602" s="74"/>
      <c r="GO602" s="74"/>
      <c r="GP602" s="74"/>
      <c r="GQ602" s="74"/>
      <c r="GR602" s="74"/>
      <c r="GS602" s="74"/>
      <c r="GT602" s="74"/>
      <c r="GU602" s="74"/>
      <c r="GV602" s="74"/>
      <c r="GW602" s="74"/>
      <c r="GX602" s="74"/>
      <c r="GY602" s="74"/>
      <c r="GZ602" s="74"/>
      <c r="HA602" s="74"/>
      <c r="HB602" s="74"/>
      <c r="HC602" s="74"/>
      <c r="HD602" s="74"/>
      <c r="HE602" s="74"/>
      <c r="HF602" s="74"/>
      <c r="HG602" s="74"/>
      <c r="HH602" s="74"/>
      <c r="HI602" s="74"/>
      <c r="HJ602" s="74"/>
      <c r="HK602" s="74"/>
      <c r="HL602" s="74"/>
      <c r="HM602" s="74"/>
      <c r="HN602" s="74"/>
      <c r="HO602" s="74"/>
      <c r="HP602" s="74"/>
      <c r="HQ602" s="74"/>
      <c r="HR602" s="74"/>
      <c r="HS602" s="74"/>
      <c r="HT602" s="74"/>
      <c r="HU602" s="74"/>
      <c r="HV602" s="74"/>
      <c r="HW602" s="74"/>
      <c r="HX602" s="74"/>
      <c r="HY602" s="74"/>
      <c r="HZ602" s="74"/>
      <c r="IA602" s="74"/>
      <c r="IB602" s="74"/>
      <c r="IC602" s="74"/>
      <c r="ID602" s="74"/>
      <c r="IE602" s="74"/>
      <c r="IF602" s="74"/>
      <c r="IG602" s="74"/>
      <c r="IH602" s="74"/>
      <c r="II602" s="74"/>
      <c r="IJ602" s="74"/>
      <c r="IK602" s="74"/>
      <c r="IL602" s="74"/>
      <c r="IM602" s="74"/>
      <c r="IN602" s="74"/>
      <c r="IO602" s="74"/>
      <c r="IP602" s="74"/>
      <c r="IQ602" s="74"/>
      <c r="IR602" s="74"/>
      <c r="IS602" s="74"/>
      <c r="IT602" s="74"/>
      <c r="IU602" s="74"/>
      <c r="IV602" s="74"/>
      <c r="IW602" s="74"/>
      <c r="IX602" s="74"/>
      <c r="IY602" s="74"/>
      <c r="IZ602" s="74"/>
      <c r="JA602" s="74"/>
      <c r="JB602" s="74"/>
      <c r="JC602" s="74"/>
      <c r="JD602" s="74"/>
      <c r="JE602" s="74"/>
      <c r="JF602" s="74"/>
      <c r="JG602" s="74"/>
      <c r="JH602" s="74"/>
      <c r="JI602" s="74"/>
      <c r="JJ602" s="74"/>
      <c r="JK602" s="74"/>
      <c r="JL602" s="74"/>
      <c r="JM602" s="74"/>
      <c r="JN602" s="74"/>
      <c r="JO602" s="74"/>
      <c r="JP602" s="74"/>
      <c r="JQ602" s="74"/>
      <c r="JR602" s="74"/>
      <c r="JS602" s="74"/>
      <c r="JT602" s="74"/>
      <c r="JU602" s="74"/>
      <c r="JV602" s="74"/>
      <c r="JW602" s="74"/>
      <c r="JX602" s="74"/>
      <c r="JY602" s="74"/>
      <c r="JZ602" s="74"/>
      <c r="KA602" s="74"/>
      <c r="KB602" s="74"/>
      <c r="KC602" s="74"/>
      <c r="KD602" s="74"/>
      <c r="KE602" s="74"/>
      <c r="KF602" s="74"/>
      <c r="KG602" s="74"/>
      <c r="KH602" s="74"/>
      <c r="KI602" s="74"/>
      <c r="KJ602" s="74"/>
      <c r="KK602" s="74"/>
      <c r="KL602" s="74"/>
      <c r="KM602" s="74"/>
      <c r="KN602" s="74"/>
      <c r="KO602" s="74"/>
      <c r="KP602" s="74"/>
      <c r="KQ602" s="74"/>
      <c r="KR602" s="74"/>
      <c r="KS602" s="74"/>
      <c r="KT602" s="74"/>
      <c r="KU602" s="74"/>
      <c r="KV602" s="74"/>
      <c r="KW602" s="74"/>
      <c r="KX602" s="74"/>
      <c r="KY602" s="74"/>
      <c r="KZ602" s="74"/>
      <c r="LA602" s="74"/>
      <c r="LB602" s="74"/>
      <c r="LC602" s="74"/>
      <c r="LD602" s="74"/>
      <c r="LE602" s="74"/>
      <c r="LF602" s="74"/>
      <c r="LG602" s="74"/>
      <c r="LH602" s="74"/>
      <c r="LI602" s="74"/>
      <c r="LJ602" s="74"/>
      <c r="LK602" s="74"/>
      <c r="LL602" s="74"/>
      <c r="LM602" s="74"/>
      <c r="LN602" s="74"/>
      <c r="LO602" s="74"/>
      <c r="LP602" s="74"/>
      <c r="LQ602" s="74"/>
      <c r="LR602" s="74"/>
      <c r="LS602" s="74"/>
      <c r="LT602" s="74"/>
      <c r="LU602" s="74"/>
      <c r="LV602" s="74"/>
      <c r="LW602" s="74"/>
      <c r="LX602" s="74"/>
      <c r="LY602" s="74"/>
      <c r="LZ602" s="74"/>
      <c r="MA602" s="74"/>
      <c r="MB602" s="74"/>
      <c r="MC602" s="74"/>
      <c r="MD602" s="74"/>
      <c r="ME602" s="74"/>
      <c r="MF602" s="74"/>
      <c r="MG602" s="74"/>
      <c r="MH602" s="74"/>
      <c r="MI602" s="74"/>
      <c r="MJ602" s="74"/>
      <c r="MK602" s="74"/>
      <c r="ML602" s="74"/>
      <c r="MM602" s="74"/>
      <c r="MN602" s="74"/>
      <c r="MO602" s="74"/>
      <c r="MP602" s="74"/>
      <c r="MQ602" s="74"/>
      <c r="MR602" s="74"/>
      <c r="MS602" s="74"/>
      <c r="MT602" s="74"/>
      <c r="MU602" s="74"/>
      <c r="MV602" s="74"/>
      <c r="MW602" s="74"/>
      <c r="MX602" s="74"/>
      <c r="MY602" s="74"/>
      <c r="MZ602" s="74"/>
      <c r="NA602" s="74"/>
      <c r="NB602" s="74"/>
      <c r="NC602" s="74"/>
      <c r="ND602" s="74"/>
      <c r="NE602" s="74"/>
      <c r="NF602" s="74"/>
      <c r="NG602" s="74"/>
      <c r="NH602" s="74"/>
      <c r="NI602" s="74"/>
      <c r="NJ602" s="74"/>
      <c r="NK602" s="74"/>
      <c r="NL602" s="74"/>
      <c r="NM602" s="74"/>
      <c r="NN602" s="74"/>
      <c r="NO602" s="74"/>
      <c r="NP602" s="74"/>
      <c r="NQ602" s="74"/>
      <c r="NR602" s="74"/>
      <c r="NS602" s="74"/>
      <c r="NT602" s="74"/>
      <c r="NU602" s="74"/>
      <c r="NV602" s="74"/>
      <c r="NW602" s="74"/>
      <c r="NX602" s="74"/>
      <c r="NY602" s="74"/>
      <c r="NZ602" s="74"/>
      <c r="OA602" s="74"/>
      <c r="OB602" s="74"/>
      <c r="OC602" s="74"/>
      <c r="OD602" s="74"/>
      <c r="OE602" s="74"/>
      <c r="OF602" s="74"/>
      <c r="OG602" s="74"/>
      <c r="OH602" s="74"/>
      <c r="OI602" s="74"/>
      <c r="OJ602" s="74"/>
      <c r="OK602" s="74"/>
      <c r="OL602" s="74"/>
      <c r="OM602" s="74"/>
      <c r="ON602" s="74"/>
      <c r="OO602" s="74"/>
      <c r="OP602" s="74"/>
      <c r="OQ602" s="74"/>
      <c r="OR602" s="74"/>
      <c r="OS602" s="74"/>
      <c r="OT602" s="74"/>
      <c r="OU602" s="74"/>
      <c r="OV602" s="74"/>
      <c r="OW602" s="74"/>
      <c r="OX602" s="74"/>
      <c r="OY602" s="74"/>
      <c r="OZ602" s="74"/>
      <c r="PA602" s="74"/>
      <c r="PB602" s="74"/>
      <c r="PC602" s="74"/>
      <c r="PD602" s="74"/>
      <c r="PE602" s="74"/>
      <c r="PF602" s="74"/>
      <c r="PG602" s="74"/>
      <c r="PH602" s="74"/>
      <c r="PI602" s="74"/>
      <c r="PJ602" s="74"/>
      <c r="PK602" s="74"/>
      <c r="PL602" s="74"/>
      <c r="PM602" s="74"/>
      <c r="PN602" s="74"/>
      <c r="PO602" s="74"/>
      <c r="PP602" s="74"/>
      <c r="PQ602" s="74"/>
      <c r="PR602" s="74"/>
      <c r="PS602" s="74"/>
      <c r="PT602" s="74"/>
      <c r="PU602" s="74"/>
      <c r="PV602" s="74"/>
      <c r="PW602" s="74"/>
      <c r="PX602" s="74"/>
      <c r="PY602" s="74"/>
      <c r="PZ602" s="74"/>
      <c r="QA602" s="74"/>
      <c r="QB602" s="74"/>
      <c r="QC602" s="74"/>
      <c r="QD602" s="74"/>
      <c r="QE602" s="74"/>
      <c r="QF602" s="74"/>
      <c r="QG602" s="74"/>
      <c r="QH602" s="74"/>
      <c r="QI602" s="74"/>
      <c r="QJ602" s="74"/>
      <c r="QK602" s="74"/>
      <c r="QL602" s="74"/>
      <c r="QM602" s="74"/>
      <c r="QN602" s="74"/>
      <c r="QO602" s="74"/>
      <c r="QP602" s="74"/>
      <c r="QQ602" s="74"/>
      <c r="QR602" s="74"/>
      <c r="QS602" s="74"/>
      <c r="QT602" s="74"/>
      <c r="QU602" s="74"/>
      <c r="QV602" s="74"/>
      <c r="QW602" s="74"/>
      <c r="QX602" s="74"/>
      <c r="QY602" s="74"/>
      <c r="QZ602" s="74"/>
      <c r="RA602" s="74"/>
      <c r="RB602" s="74"/>
      <c r="RC602" s="74"/>
      <c r="RD602" s="74"/>
      <c r="RE602" s="74"/>
      <c r="RF602" s="74"/>
      <c r="RG602" s="74"/>
      <c r="RH602" s="74"/>
      <c r="RI602" s="74"/>
      <c r="RJ602" s="74"/>
      <c r="RK602" s="74"/>
      <c r="RL602" s="74"/>
      <c r="RM602" s="74"/>
      <c r="RN602" s="74"/>
      <c r="RO602" s="74"/>
      <c r="RP602" s="74"/>
      <c r="RQ602" s="74"/>
      <c r="RR602" s="74"/>
      <c r="RS602" s="74"/>
      <c r="RT602" s="74"/>
      <c r="RU602" s="74"/>
      <c r="RV602" s="74"/>
      <c r="RW602" s="74"/>
      <c r="RX602" s="74"/>
      <c r="RY602" s="74"/>
      <c r="RZ602" s="74"/>
      <c r="SA602" s="74"/>
      <c r="SB602" s="74"/>
      <c r="SC602" s="74"/>
      <c r="SD602" s="74"/>
      <c r="SE602" s="74"/>
      <c r="SF602" s="74"/>
      <c r="SG602" s="74"/>
      <c r="SH602" s="74"/>
      <c r="SI602" s="74"/>
      <c r="SJ602" s="74"/>
      <c r="SK602" s="74"/>
      <c r="SL602" s="74"/>
      <c r="SM602" s="74"/>
      <c r="SN602" s="74"/>
      <c r="SO602" s="74"/>
      <c r="SP602" s="74"/>
      <c r="SQ602" s="74"/>
      <c r="SR602" s="74"/>
      <c r="SS602" s="74"/>
      <c r="ST602" s="74"/>
      <c r="SU602" s="74"/>
      <c r="SV602" s="74"/>
      <c r="SW602" s="74"/>
      <c r="SX602" s="74"/>
      <c r="SY602" s="74"/>
      <c r="SZ602" s="74"/>
      <c r="TA602" s="74"/>
      <c r="TB602" s="74"/>
      <c r="TC602" s="74"/>
      <c r="TD602" s="74"/>
      <c r="TE602" s="74"/>
      <c r="TF602" s="74"/>
      <c r="TG602" s="74"/>
      <c r="TH602" s="74"/>
      <c r="TI602" s="74"/>
      <c r="TJ602" s="74"/>
      <c r="TK602" s="74"/>
      <c r="TL602" s="74"/>
      <c r="TM602" s="74"/>
      <c r="TN602" s="74"/>
      <c r="TO602" s="74"/>
      <c r="TP602" s="74"/>
      <c r="TQ602" s="74"/>
      <c r="TR602" s="74"/>
      <c r="TS602" s="74"/>
      <c r="TT602" s="74"/>
      <c r="TU602" s="74"/>
      <c r="TV602" s="74"/>
      <c r="TW602" s="74"/>
      <c r="TX602" s="74"/>
      <c r="TY602" s="74"/>
      <c r="TZ602" s="74"/>
      <c r="UA602" s="74"/>
      <c r="UB602" s="74"/>
      <c r="UC602" s="74"/>
      <c r="UD602" s="74"/>
      <c r="UE602" s="74"/>
      <c r="UF602" s="74"/>
      <c r="UG602" s="74"/>
      <c r="UH602" s="74"/>
      <c r="UI602" s="74"/>
      <c r="UJ602" s="74"/>
      <c r="UK602" s="74"/>
      <c r="UL602" s="74"/>
      <c r="UM602" s="74"/>
      <c r="UN602" s="74"/>
      <c r="UO602" s="74"/>
      <c r="UP602" s="74"/>
      <c r="UQ602" s="74"/>
      <c r="UR602" s="74"/>
      <c r="US602" s="74"/>
      <c r="UT602" s="74"/>
      <c r="UU602" s="74"/>
      <c r="UV602" s="74"/>
      <c r="UW602" s="74"/>
      <c r="UX602" s="74"/>
      <c r="UY602" s="74"/>
      <c r="UZ602" s="74"/>
      <c r="VA602" s="74"/>
      <c r="VB602" s="74"/>
      <c r="VC602" s="74"/>
      <c r="VD602" s="74"/>
      <c r="VE602" s="74"/>
      <c r="VF602" s="74"/>
      <c r="VG602" s="74"/>
      <c r="VH602" s="74"/>
      <c r="VI602" s="74"/>
      <c r="VJ602" s="74"/>
      <c r="VK602" s="74"/>
      <c r="VL602" s="74"/>
      <c r="VM602" s="74"/>
      <c r="VN602" s="74"/>
      <c r="VO602" s="74"/>
      <c r="VP602" s="74"/>
      <c r="VQ602" s="74"/>
      <c r="VR602" s="74"/>
      <c r="VS602" s="74"/>
      <c r="VT602" s="74"/>
      <c r="VU602" s="74"/>
      <c r="VV602" s="74"/>
      <c r="VW602" s="74"/>
      <c r="VX602" s="74"/>
      <c r="VY602" s="74"/>
      <c r="VZ602" s="74"/>
      <c r="WA602" s="74"/>
      <c r="WB602" s="74"/>
      <c r="WC602" s="74"/>
      <c r="WD602" s="74"/>
      <c r="WE602" s="74"/>
      <c r="WF602" s="74"/>
      <c r="WG602" s="74"/>
      <c r="WH602" s="74"/>
      <c r="WI602" s="74"/>
      <c r="WJ602" s="74"/>
      <c r="WK602" s="74"/>
      <c r="WL602" s="74"/>
      <c r="WM602" s="74"/>
      <c r="WN602" s="74"/>
      <c r="WO602" s="74"/>
      <c r="WP602" s="74"/>
      <c r="WQ602" s="74"/>
      <c r="WR602" s="74"/>
      <c r="WS602" s="74"/>
      <c r="WT602" s="74"/>
      <c r="WU602" s="74"/>
      <c r="WV602" s="74"/>
      <c r="WW602" s="74"/>
      <c r="WX602" s="74"/>
      <c r="WY602" s="74"/>
      <c r="WZ602" s="74"/>
      <c r="XA602" s="74"/>
      <c r="XB602" s="74"/>
      <c r="XC602" s="74"/>
      <c r="XD602" s="74"/>
      <c r="XE602" s="74"/>
      <c r="XF602" s="74"/>
      <c r="XG602" s="74"/>
      <c r="XH602" s="74"/>
      <c r="XI602" s="74"/>
      <c r="XJ602" s="74"/>
      <c r="XK602" s="74"/>
      <c r="XL602" s="74"/>
      <c r="XM602" s="74"/>
      <c r="XN602" s="74"/>
      <c r="XO602" s="74"/>
      <c r="XP602" s="74"/>
      <c r="XQ602" s="74"/>
      <c r="XR602" s="74"/>
      <c r="XS602" s="74"/>
      <c r="XT602" s="74"/>
      <c r="XU602" s="74"/>
      <c r="XV602" s="74"/>
      <c r="XW602" s="74"/>
      <c r="XX602" s="74"/>
      <c r="XY602" s="74"/>
      <c r="XZ602" s="74"/>
      <c r="YA602" s="74"/>
      <c r="YB602" s="74"/>
      <c r="YC602" s="74"/>
      <c r="YD602" s="74"/>
      <c r="YE602" s="74"/>
      <c r="YF602" s="74"/>
      <c r="YG602" s="74"/>
      <c r="YH602" s="74"/>
      <c r="YI602" s="74"/>
      <c r="YJ602" s="74"/>
      <c r="YK602" s="74"/>
      <c r="YL602" s="74"/>
      <c r="YM602" s="74"/>
      <c r="YN602" s="74"/>
      <c r="YO602" s="74"/>
      <c r="YP602" s="74"/>
      <c r="YQ602" s="74"/>
      <c r="YR602" s="74"/>
      <c r="YS602" s="74"/>
      <c r="YT602" s="74"/>
      <c r="YU602" s="74"/>
      <c r="YV602" s="74"/>
      <c r="YW602" s="74"/>
      <c r="YX602" s="74"/>
      <c r="YY602" s="74"/>
      <c r="YZ602" s="74"/>
      <c r="ZA602" s="74"/>
      <c r="ZB602" s="74"/>
      <c r="ZC602" s="74"/>
      <c r="ZD602" s="74"/>
      <c r="ZE602" s="74"/>
      <c r="ZF602" s="74"/>
      <c r="ZG602" s="74"/>
      <c r="ZH602" s="74"/>
      <c r="ZI602" s="74"/>
      <c r="ZJ602" s="74"/>
      <c r="ZK602" s="74"/>
      <c r="ZL602" s="74"/>
      <c r="ZM602" s="74"/>
      <c r="ZN602" s="74"/>
      <c r="ZO602" s="74"/>
      <c r="ZP602" s="74"/>
      <c r="ZQ602" s="74"/>
      <c r="ZR602" s="74"/>
      <c r="ZS602" s="74"/>
      <c r="ZT602" s="74"/>
      <c r="ZU602" s="74"/>
      <c r="ZV602" s="74"/>
      <c r="ZW602" s="74"/>
      <c r="ZX602" s="74"/>
      <c r="ZY602" s="74"/>
      <c r="ZZ602" s="74"/>
      <c r="AAA602" s="74"/>
      <c r="AAB602" s="74"/>
      <c r="AAC602" s="74"/>
      <c r="AAD602" s="74"/>
      <c r="AAE602" s="74"/>
      <c r="AAF602" s="74"/>
      <c r="AAG602" s="74"/>
      <c r="AAH602" s="74"/>
      <c r="AAI602" s="74"/>
      <c r="AAJ602" s="74"/>
      <c r="AAK602" s="74"/>
      <c r="AAL602" s="74"/>
      <c r="AAM602" s="74"/>
      <c r="AAN602" s="74"/>
      <c r="AAO602" s="74"/>
      <c r="AAP602" s="74"/>
      <c r="AAQ602" s="74"/>
      <c r="AAR602" s="74"/>
      <c r="AAS602" s="74"/>
      <c r="AAT602" s="74"/>
      <c r="AAU602" s="74"/>
      <c r="AAV602" s="74"/>
      <c r="AAW602" s="74"/>
      <c r="AAX602" s="74"/>
      <c r="AAY602" s="74"/>
      <c r="AAZ602" s="74"/>
      <c r="ABA602" s="74"/>
      <c r="ABB602" s="74"/>
      <c r="ABC602" s="74"/>
      <c r="ABD602" s="74"/>
      <c r="ABE602" s="74"/>
      <c r="ABF602" s="74"/>
      <c r="ABG602" s="74"/>
      <c r="ABH602" s="74"/>
      <c r="ABI602" s="74"/>
      <c r="ABJ602" s="74"/>
      <c r="ABK602" s="74"/>
      <c r="ABL602" s="74"/>
      <c r="ABM602" s="74"/>
      <c r="ABN602" s="74"/>
      <c r="ABO602" s="74"/>
      <c r="ABP602" s="74"/>
      <c r="ABQ602" s="74"/>
      <c r="ABR602" s="74"/>
      <c r="ABS602" s="74"/>
      <c r="ABT602" s="74"/>
      <c r="ABU602" s="74"/>
      <c r="ABV602" s="74"/>
      <c r="ABW602" s="74"/>
      <c r="ABX602" s="74"/>
      <c r="ABY602" s="74"/>
      <c r="ABZ602" s="74"/>
      <c r="ACA602" s="74"/>
      <c r="ACB602" s="74"/>
      <c r="ACC602" s="74"/>
      <c r="ACD602" s="74"/>
      <c r="ACE602" s="74"/>
      <c r="ACF602" s="74"/>
      <c r="ACG602" s="74"/>
      <c r="ACH602" s="74"/>
      <c r="ACI602" s="74"/>
      <c r="ACJ602" s="74"/>
      <c r="ACK602" s="74"/>
      <c r="ACL602" s="74"/>
      <c r="ACM602" s="74"/>
      <c r="ACN602" s="74"/>
      <c r="ACO602" s="74"/>
      <c r="ACP602" s="74"/>
      <c r="ACQ602" s="74"/>
      <c r="ACR602" s="74"/>
      <c r="ACS602" s="74"/>
      <c r="ACT602" s="74"/>
      <c r="ACU602" s="74"/>
      <c r="ACV602" s="74"/>
      <c r="ACW602" s="74"/>
      <c r="ACX602" s="74"/>
      <c r="ACY602" s="74"/>
      <c r="ACZ602" s="74"/>
      <c r="ADA602" s="74"/>
      <c r="ADB602" s="74"/>
      <c r="ADC602" s="74"/>
      <c r="ADD602" s="74"/>
      <c r="ADE602" s="74"/>
      <c r="ADF602" s="74"/>
      <c r="ADG602" s="74"/>
      <c r="ADH602" s="74"/>
      <c r="ADI602" s="74"/>
      <c r="ADJ602" s="74"/>
      <c r="ADK602" s="74"/>
      <c r="ADL602" s="74"/>
      <c r="ADM602" s="74"/>
      <c r="ADN602" s="74"/>
      <c r="ADO602" s="74"/>
      <c r="ADP602" s="74"/>
      <c r="ADQ602" s="74"/>
      <c r="ADR602" s="74"/>
      <c r="ADS602" s="74"/>
      <c r="ADT602" s="74"/>
      <c r="ADU602" s="74"/>
      <c r="ADV602" s="74"/>
      <c r="ADW602" s="74"/>
      <c r="ADX602" s="74"/>
      <c r="ADY602" s="74"/>
      <c r="ADZ602" s="74"/>
      <c r="AEA602" s="74"/>
      <c r="AEB602" s="74"/>
      <c r="AEC602" s="74"/>
      <c r="AED602" s="74"/>
      <c r="AEE602" s="74"/>
      <c r="AEF602" s="74"/>
      <c r="AEG602" s="74"/>
      <c r="AEH602" s="74"/>
      <c r="AEI602" s="74"/>
      <c r="AEJ602" s="74"/>
      <c r="AEK602" s="74"/>
      <c r="AEL602" s="74"/>
      <c r="AEM602" s="74"/>
      <c r="AEN602" s="74"/>
      <c r="AEO602" s="74"/>
      <c r="AEP602" s="74"/>
      <c r="AEQ602" s="74"/>
      <c r="AER602" s="74"/>
      <c r="AES602" s="74"/>
      <c r="AET602" s="74"/>
      <c r="AEU602" s="74"/>
      <c r="AEV602" s="74"/>
      <c r="AEW602" s="74"/>
      <c r="AEX602" s="74"/>
      <c r="AEY602" s="74"/>
      <c r="AEZ602" s="74"/>
      <c r="AFA602" s="74"/>
      <c r="AFB602" s="74"/>
      <c r="AFC602" s="74"/>
      <c r="AFD602" s="74"/>
      <c r="AFE602" s="74"/>
      <c r="AFF602" s="74"/>
      <c r="AFG602" s="74"/>
      <c r="AFH602" s="74"/>
      <c r="AFI602" s="74"/>
      <c r="AFJ602" s="74"/>
      <c r="AFK602" s="74"/>
      <c r="AFL602" s="74"/>
      <c r="AFM602" s="74"/>
      <c r="AFN602" s="74"/>
      <c r="AFO602" s="74"/>
      <c r="AFP602" s="74"/>
      <c r="AFQ602" s="74"/>
      <c r="AFR602" s="74"/>
      <c r="AFS602" s="74"/>
      <c r="AFT602" s="74"/>
      <c r="AFU602" s="74"/>
      <c r="AFV602" s="74"/>
      <c r="AFW602" s="74"/>
      <c r="AFX602" s="74"/>
      <c r="AFY602" s="74"/>
      <c r="AFZ602" s="74"/>
      <c r="AGA602" s="74"/>
      <c r="AGB602" s="74"/>
      <c r="AGC602" s="74"/>
      <c r="AGD602" s="74"/>
      <c r="AGE602" s="74"/>
      <c r="AGF602" s="74"/>
      <c r="AGG602" s="74"/>
      <c r="AGH602" s="74"/>
      <c r="AGI602" s="74"/>
      <c r="AGJ602" s="74"/>
      <c r="AGK602" s="74"/>
      <c r="AGL602" s="74"/>
      <c r="AGM602" s="74"/>
      <c r="AGN602" s="74"/>
      <c r="AGO602" s="74"/>
      <c r="AGP602" s="74"/>
      <c r="AGQ602" s="74"/>
      <c r="AGR602" s="74"/>
      <c r="AGS602" s="74"/>
      <c r="AGT602" s="74"/>
      <c r="AGU602" s="74"/>
      <c r="AGV602" s="74"/>
      <c r="AGW602" s="74"/>
      <c r="AGX602" s="74"/>
      <c r="AGY602" s="74"/>
      <c r="AGZ602" s="74"/>
      <c r="AHA602" s="74"/>
      <c r="AHB602" s="74"/>
      <c r="AHC602" s="74"/>
      <c r="AHD602" s="74"/>
      <c r="AHE602" s="74"/>
      <c r="AHF602" s="74"/>
      <c r="AHG602" s="74"/>
      <c r="AHH602" s="74"/>
      <c r="AHI602" s="74"/>
      <c r="AHJ602" s="74"/>
      <c r="AHK602" s="74"/>
      <c r="AHL602" s="74"/>
      <c r="AHM602" s="74"/>
      <c r="AHN602" s="74"/>
      <c r="AHO602" s="74"/>
      <c r="AHP602" s="74"/>
      <c r="AHQ602" s="74"/>
      <c r="AHR602" s="74"/>
      <c r="AHS602" s="74"/>
      <c r="AHT602" s="74"/>
      <c r="AHU602" s="74"/>
      <c r="AHV602" s="74"/>
      <c r="AHW602" s="74"/>
      <c r="AHX602" s="74"/>
      <c r="AHY602" s="74"/>
      <c r="AHZ602" s="74"/>
      <c r="AIA602" s="74"/>
      <c r="AIB602" s="74"/>
      <c r="AIC602" s="74"/>
      <c r="AID602" s="74"/>
      <c r="AIE602" s="74"/>
      <c r="AIF602" s="74"/>
      <c r="AIG602" s="74"/>
      <c r="AIH602" s="74"/>
      <c r="AII602" s="74"/>
      <c r="AIJ602" s="74"/>
      <c r="AIK602" s="74"/>
      <c r="AIL602" s="74"/>
      <c r="AIM602" s="74"/>
      <c r="AIN602" s="74"/>
      <c r="AIO602" s="74"/>
      <c r="AIP602" s="74"/>
      <c r="AIQ602" s="74"/>
      <c r="AIR602" s="74"/>
      <c r="AIS602" s="74"/>
      <c r="AIT602" s="74"/>
      <c r="AIU602" s="74"/>
      <c r="AIV602" s="74"/>
      <c r="AIW602" s="74"/>
      <c r="AIX602" s="74"/>
      <c r="AIY602" s="74"/>
      <c r="AIZ602" s="74"/>
      <c r="AJA602" s="74"/>
      <c r="AJB602" s="74"/>
      <c r="AJC602" s="74"/>
      <c r="AJD602" s="74"/>
      <c r="AJE602" s="74"/>
      <c r="AJF602" s="74"/>
      <c r="AJG602" s="74"/>
      <c r="AJH602" s="74"/>
      <c r="AJI602" s="74"/>
      <c r="AJJ602" s="74"/>
      <c r="AJK602" s="74"/>
      <c r="AJL602" s="74"/>
      <c r="AJM602" s="74"/>
      <c r="AJN602" s="74"/>
      <c r="AJO602" s="74"/>
      <c r="AJP602" s="74"/>
      <c r="AJQ602" s="74"/>
      <c r="AJR602" s="74"/>
      <c r="AJS602" s="74"/>
      <c r="AJT602" s="74"/>
      <c r="AJU602" s="74"/>
      <c r="AJV602" s="74"/>
      <c r="AJW602" s="74"/>
      <c r="AJX602" s="74"/>
      <c r="AJY602" s="74"/>
      <c r="AJZ602" s="74"/>
      <c r="AKA602" s="74"/>
      <c r="AKB602" s="74"/>
      <c r="AKC602" s="74"/>
      <c r="AKD602" s="74"/>
      <c r="AKE602" s="74"/>
      <c r="AKF602" s="74"/>
      <c r="AKG602" s="74"/>
      <c r="AKH602" s="74"/>
      <c r="AKI602" s="74"/>
      <c r="AKJ602" s="74"/>
      <c r="AKK602" s="74"/>
      <c r="AKL602" s="74"/>
      <c r="AKM602" s="74"/>
      <c r="AKN602" s="74"/>
      <c r="AKO602" s="74"/>
      <c r="AKP602" s="74"/>
      <c r="AKQ602" s="74"/>
      <c r="AKR602" s="74"/>
      <c r="AKS602" s="74"/>
      <c r="AKT602" s="74"/>
      <c r="AKU602" s="74"/>
      <c r="AKV602" s="74"/>
      <c r="AKW602" s="74"/>
      <c r="AKX602" s="74"/>
      <c r="AKY602" s="74"/>
      <c r="AKZ602" s="74"/>
      <c r="ALA602" s="74"/>
      <c r="ALB602" s="74"/>
      <c r="ALC602" s="74"/>
      <c r="ALD602" s="74"/>
      <c r="ALE602" s="74"/>
      <c r="ALF602" s="74"/>
      <c r="ALG602" s="74"/>
      <c r="ALH602" s="74"/>
      <c r="ALI602" s="74"/>
      <c r="ALJ602" s="74"/>
      <c r="ALK602" s="74"/>
      <c r="ALL602" s="74"/>
      <c r="ALM602" s="74"/>
      <c r="ALN602" s="74"/>
      <c r="ALO602" s="74"/>
      <c r="ALP602" s="74"/>
      <c r="ALQ602" s="74"/>
      <c r="ALR602" s="74"/>
      <c r="ALS602" s="74"/>
      <c r="ALT602" s="74"/>
      <c r="ALU602" s="74"/>
      <c r="ALV602" s="74"/>
      <c r="ALW602" s="74"/>
      <c r="ALX602" s="74"/>
      <c r="ALY602" s="74"/>
      <c r="ALZ602" s="74"/>
      <c r="AMA602" s="74"/>
      <c r="AMB602" s="74"/>
      <c r="AMC602" s="74"/>
      <c r="AMD602" s="74"/>
      <c r="AME602" s="74"/>
      <c r="AMF602" s="74"/>
      <c r="AMG602" s="74"/>
      <c r="AMH602" s="74"/>
      <c r="AMI602" s="74"/>
      <c r="AMJ602" s="74"/>
      <c r="AMK602" s="74"/>
    </row>
    <row r="603" spans="1:1025" customFormat="1" x14ac:dyDescent="0.25">
      <c r="A603" s="40" t="s">
        <v>525</v>
      </c>
      <c r="B603" s="40" t="s">
        <v>25</v>
      </c>
      <c r="C603" s="40" t="s">
        <v>264</v>
      </c>
      <c r="D603" s="40" t="s">
        <v>147</v>
      </c>
      <c r="E603" s="40" t="s">
        <v>147</v>
      </c>
      <c r="F603" s="40" t="s">
        <v>526</v>
      </c>
      <c r="G603" s="40" t="s">
        <v>503</v>
      </c>
      <c r="H603" s="40" t="s">
        <v>567</v>
      </c>
      <c r="I603" s="40" t="s">
        <v>147</v>
      </c>
      <c r="J603" s="40">
        <v>339611188</v>
      </c>
      <c r="K603" s="40" t="s">
        <v>527</v>
      </c>
      <c r="L603" s="40" t="s">
        <v>27</v>
      </c>
      <c r="M603" s="40">
        <v>781579303</v>
      </c>
      <c r="N603" s="46" t="s">
        <v>569</v>
      </c>
      <c r="O603" s="40"/>
      <c r="P603" s="43"/>
      <c r="Q603" s="43"/>
      <c r="R603" s="40" t="s">
        <v>31</v>
      </c>
      <c r="S603" s="40" t="s">
        <v>531</v>
      </c>
      <c r="T603" s="44"/>
      <c r="U603" s="75">
        <v>54000</v>
      </c>
      <c r="V603" s="75">
        <v>18000</v>
      </c>
      <c r="W603" s="75">
        <v>12000</v>
      </c>
      <c r="X603" s="75">
        <v>5000</v>
      </c>
      <c r="Y603" s="40"/>
      <c r="Z603" s="6"/>
      <c r="AA603" s="6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  <c r="DR603" s="74"/>
      <c r="DS603" s="74"/>
      <c r="DT603" s="74"/>
      <c r="DU603" s="74"/>
      <c r="DV603" s="74"/>
      <c r="DW603" s="74"/>
      <c r="DX603" s="74"/>
      <c r="DY603" s="74"/>
      <c r="DZ603" s="74"/>
      <c r="EA603" s="74"/>
      <c r="EB603" s="74"/>
      <c r="EC603" s="74"/>
      <c r="ED603" s="74"/>
      <c r="EE603" s="74"/>
      <c r="EF603" s="74"/>
      <c r="EG603" s="74"/>
      <c r="EH603" s="74"/>
      <c r="EI603" s="74"/>
      <c r="EJ603" s="74"/>
      <c r="EK603" s="74"/>
      <c r="EL603" s="74"/>
      <c r="EM603" s="74"/>
      <c r="EN603" s="74"/>
      <c r="EO603" s="74"/>
      <c r="EP603" s="74"/>
      <c r="EQ603" s="74"/>
      <c r="ER603" s="74"/>
      <c r="ES603" s="74"/>
      <c r="ET603" s="74"/>
      <c r="EU603" s="74"/>
      <c r="EV603" s="74"/>
      <c r="EW603" s="74"/>
      <c r="EX603" s="74"/>
      <c r="EY603" s="74"/>
      <c r="EZ603" s="74"/>
      <c r="FA603" s="74"/>
      <c r="FB603" s="74"/>
      <c r="FC603" s="74"/>
      <c r="FD603" s="74"/>
      <c r="FE603" s="74"/>
      <c r="FF603" s="74"/>
      <c r="FG603" s="74"/>
      <c r="FH603" s="74"/>
      <c r="FI603" s="74"/>
      <c r="FJ603" s="74"/>
      <c r="FK603" s="74"/>
      <c r="FL603" s="74"/>
      <c r="FM603" s="74"/>
      <c r="FN603" s="74"/>
      <c r="FO603" s="74"/>
      <c r="FP603" s="74"/>
      <c r="FQ603" s="74"/>
      <c r="FR603" s="74"/>
      <c r="FS603" s="74"/>
      <c r="FT603" s="74"/>
      <c r="FU603" s="74"/>
      <c r="FV603" s="74"/>
      <c r="FW603" s="74"/>
      <c r="FX603" s="74"/>
      <c r="FY603" s="74"/>
      <c r="FZ603" s="74"/>
      <c r="GA603" s="74"/>
      <c r="GB603" s="74"/>
      <c r="GC603" s="74"/>
      <c r="GD603" s="74"/>
      <c r="GE603" s="74"/>
      <c r="GF603" s="74"/>
      <c r="GG603" s="74"/>
      <c r="GH603" s="74"/>
      <c r="GI603" s="74"/>
      <c r="GJ603" s="74"/>
      <c r="GK603" s="74"/>
      <c r="GL603" s="74"/>
      <c r="GM603" s="74"/>
      <c r="GN603" s="74"/>
      <c r="GO603" s="74"/>
      <c r="GP603" s="74"/>
      <c r="GQ603" s="74"/>
      <c r="GR603" s="74"/>
      <c r="GS603" s="74"/>
      <c r="GT603" s="74"/>
      <c r="GU603" s="74"/>
      <c r="GV603" s="74"/>
      <c r="GW603" s="74"/>
      <c r="GX603" s="74"/>
      <c r="GY603" s="74"/>
      <c r="GZ603" s="74"/>
      <c r="HA603" s="74"/>
      <c r="HB603" s="74"/>
      <c r="HC603" s="74"/>
      <c r="HD603" s="74"/>
      <c r="HE603" s="74"/>
      <c r="HF603" s="74"/>
      <c r="HG603" s="74"/>
      <c r="HH603" s="74"/>
      <c r="HI603" s="74"/>
      <c r="HJ603" s="74"/>
      <c r="HK603" s="74"/>
      <c r="HL603" s="74"/>
      <c r="HM603" s="74"/>
      <c r="HN603" s="74"/>
      <c r="HO603" s="74"/>
      <c r="HP603" s="74"/>
      <c r="HQ603" s="74"/>
      <c r="HR603" s="74"/>
      <c r="HS603" s="74"/>
      <c r="HT603" s="74"/>
      <c r="HU603" s="74"/>
      <c r="HV603" s="74"/>
      <c r="HW603" s="74"/>
      <c r="HX603" s="74"/>
      <c r="HY603" s="74"/>
      <c r="HZ603" s="74"/>
      <c r="IA603" s="74"/>
      <c r="IB603" s="74"/>
      <c r="IC603" s="74"/>
      <c r="ID603" s="74"/>
      <c r="IE603" s="74"/>
      <c r="IF603" s="74"/>
      <c r="IG603" s="74"/>
      <c r="IH603" s="74"/>
      <c r="II603" s="74"/>
      <c r="IJ603" s="74"/>
      <c r="IK603" s="74"/>
      <c r="IL603" s="74"/>
      <c r="IM603" s="74"/>
      <c r="IN603" s="74"/>
      <c r="IO603" s="74"/>
      <c r="IP603" s="74"/>
      <c r="IQ603" s="74"/>
      <c r="IR603" s="74"/>
      <c r="IS603" s="74"/>
      <c r="IT603" s="74"/>
      <c r="IU603" s="74"/>
      <c r="IV603" s="74"/>
      <c r="IW603" s="74"/>
      <c r="IX603" s="74"/>
      <c r="IY603" s="74"/>
      <c r="IZ603" s="74"/>
      <c r="JA603" s="74"/>
      <c r="JB603" s="74"/>
      <c r="JC603" s="74"/>
      <c r="JD603" s="74"/>
      <c r="JE603" s="74"/>
      <c r="JF603" s="74"/>
      <c r="JG603" s="74"/>
      <c r="JH603" s="74"/>
      <c r="JI603" s="74"/>
      <c r="JJ603" s="74"/>
      <c r="JK603" s="74"/>
      <c r="JL603" s="74"/>
      <c r="JM603" s="74"/>
      <c r="JN603" s="74"/>
      <c r="JO603" s="74"/>
      <c r="JP603" s="74"/>
      <c r="JQ603" s="74"/>
      <c r="JR603" s="74"/>
      <c r="JS603" s="74"/>
      <c r="JT603" s="74"/>
      <c r="JU603" s="74"/>
      <c r="JV603" s="74"/>
      <c r="JW603" s="74"/>
      <c r="JX603" s="74"/>
      <c r="JY603" s="74"/>
      <c r="JZ603" s="74"/>
      <c r="KA603" s="74"/>
      <c r="KB603" s="74"/>
      <c r="KC603" s="74"/>
      <c r="KD603" s="74"/>
      <c r="KE603" s="74"/>
      <c r="KF603" s="74"/>
      <c r="KG603" s="74"/>
      <c r="KH603" s="74"/>
      <c r="KI603" s="74"/>
      <c r="KJ603" s="74"/>
      <c r="KK603" s="74"/>
      <c r="KL603" s="74"/>
      <c r="KM603" s="74"/>
      <c r="KN603" s="74"/>
      <c r="KO603" s="74"/>
      <c r="KP603" s="74"/>
      <c r="KQ603" s="74"/>
      <c r="KR603" s="74"/>
      <c r="KS603" s="74"/>
      <c r="KT603" s="74"/>
      <c r="KU603" s="74"/>
      <c r="KV603" s="74"/>
      <c r="KW603" s="74"/>
      <c r="KX603" s="74"/>
      <c r="KY603" s="74"/>
      <c r="KZ603" s="74"/>
      <c r="LA603" s="74"/>
      <c r="LB603" s="74"/>
      <c r="LC603" s="74"/>
      <c r="LD603" s="74"/>
      <c r="LE603" s="74"/>
      <c r="LF603" s="74"/>
      <c r="LG603" s="74"/>
      <c r="LH603" s="74"/>
      <c r="LI603" s="74"/>
      <c r="LJ603" s="74"/>
      <c r="LK603" s="74"/>
      <c r="LL603" s="74"/>
      <c r="LM603" s="74"/>
      <c r="LN603" s="74"/>
      <c r="LO603" s="74"/>
      <c r="LP603" s="74"/>
      <c r="LQ603" s="74"/>
      <c r="LR603" s="74"/>
      <c r="LS603" s="74"/>
      <c r="LT603" s="74"/>
      <c r="LU603" s="74"/>
      <c r="LV603" s="74"/>
      <c r="LW603" s="74"/>
      <c r="LX603" s="74"/>
      <c r="LY603" s="74"/>
      <c r="LZ603" s="74"/>
      <c r="MA603" s="74"/>
      <c r="MB603" s="74"/>
      <c r="MC603" s="74"/>
      <c r="MD603" s="74"/>
      <c r="ME603" s="74"/>
      <c r="MF603" s="74"/>
      <c r="MG603" s="74"/>
      <c r="MH603" s="74"/>
      <c r="MI603" s="74"/>
      <c r="MJ603" s="74"/>
      <c r="MK603" s="74"/>
      <c r="ML603" s="74"/>
      <c r="MM603" s="74"/>
      <c r="MN603" s="74"/>
      <c r="MO603" s="74"/>
      <c r="MP603" s="74"/>
      <c r="MQ603" s="74"/>
      <c r="MR603" s="74"/>
      <c r="MS603" s="74"/>
      <c r="MT603" s="74"/>
      <c r="MU603" s="74"/>
      <c r="MV603" s="74"/>
      <c r="MW603" s="74"/>
      <c r="MX603" s="74"/>
      <c r="MY603" s="74"/>
      <c r="MZ603" s="74"/>
      <c r="NA603" s="74"/>
      <c r="NB603" s="74"/>
      <c r="NC603" s="74"/>
      <c r="ND603" s="74"/>
      <c r="NE603" s="74"/>
      <c r="NF603" s="74"/>
      <c r="NG603" s="74"/>
      <c r="NH603" s="74"/>
      <c r="NI603" s="74"/>
      <c r="NJ603" s="74"/>
      <c r="NK603" s="74"/>
      <c r="NL603" s="74"/>
      <c r="NM603" s="74"/>
      <c r="NN603" s="74"/>
      <c r="NO603" s="74"/>
      <c r="NP603" s="74"/>
      <c r="NQ603" s="74"/>
      <c r="NR603" s="74"/>
      <c r="NS603" s="74"/>
      <c r="NT603" s="74"/>
      <c r="NU603" s="74"/>
      <c r="NV603" s="74"/>
      <c r="NW603" s="74"/>
      <c r="NX603" s="74"/>
      <c r="NY603" s="74"/>
      <c r="NZ603" s="74"/>
      <c r="OA603" s="74"/>
      <c r="OB603" s="74"/>
      <c r="OC603" s="74"/>
      <c r="OD603" s="74"/>
      <c r="OE603" s="74"/>
      <c r="OF603" s="74"/>
      <c r="OG603" s="74"/>
      <c r="OH603" s="74"/>
      <c r="OI603" s="74"/>
      <c r="OJ603" s="74"/>
      <c r="OK603" s="74"/>
      <c r="OL603" s="74"/>
      <c r="OM603" s="74"/>
      <c r="ON603" s="74"/>
      <c r="OO603" s="74"/>
      <c r="OP603" s="74"/>
      <c r="OQ603" s="74"/>
      <c r="OR603" s="74"/>
      <c r="OS603" s="74"/>
      <c r="OT603" s="74"/>
      <c r="OU603" s="74"/>
      <c r="OV603" s="74"/>
      <c r="OW603" s="74"/>
      <c r="OX603" s="74"/>
      <c r="OY603" s="74"/>
      <c r="OZ603" s="74"/>
      <c r="PA603" s="74"/>
      <c r="PB603" s="74"/>
      <c r="PC603" s="74"/>
      <c r="PD603" s="74"/>
      <c r="PE603" s="74"/>
      <c r="PF603" s="74"/>
      <c r="PG603" s="74"/>
      <c r="PH603" s="74"/>
      <c r="PI603" s="74"/>
      <c r="PJ603" s="74"/>
      <c r="PK603" s="74"/>
      <c r="PL603" s="74"/>
      <c r="PM603" s="74"/>
      <c r="PN603" s="74"/>
      <c r="PO603" s="74"/>
      <c r="PP603" s="74"/>
      <c r="PQ603" s="74"/>
      <c r="PR603" s="74"/>
      <c r="PS603" s="74"/>
      <c r="PT603" s="74"/>
      <c r="PU603" s="74"/>
      <c r="PV603" s="74"/>
      <c r="PW603" s="74"/>
      <c r="PX603" s="74"/>
      <c r="PY603" s="74"/>
      <c r="PZ603" s="74"/>
      <c r="QA603" s="74"/>
      <c r="QB603" s="74"/>
      <c r="QC603" s="74"/>
      <c r="QD603" s="74"/>
      <c r="QE603" s="74"/>
      <c r="QF603" s="74"/>
      <c r="QG603" s="74"/>
      <c r="QH603" s="74"/>
      <c r="QI603" s="74"/>
      <c r="QJ603" s="74"/>
      <c r="QK603" s="74"/>
      <c r="QL603" s="74"/>
      <c r="QM603" s="74"/>
      <c r="QN603" s="74"/>
      <c r="QO603" s="74"/>
      <c r="QP603" s="74"/>
      <c r="QQ603" s="74"/>
      <c r="QR603" s="74"/>
      <c r="QS603" s="74"/>
      <c r="QT603" s="74"/>
      <c r="QU603" s="74"/>
      <c r="QV603" s="74"/>
      <c r="QW603" s="74"/>
      <c r="QX603" s="74"/>
      <c r="QY603" s="74"/>
      <c r="QZ603" s="74"/>
      <c r="RA603" s="74"/>
      <c r="RB603" s="74"/>
      <c r="RC603" s="74"/>
      <c r="RD603" s="74"/>
      <c r="RE603" s="74"/>
      <c r="RF603" s="74"/>
      <c r="RG603" s="74"/>
      <c r="RH603" s="74"/>
      <c r="RI603" s="74"/>
      <c r="RJ603" s="74"/>
      <c r="RK603" s="74"/>
      <c r="RL603" s="74"/>
      <c r="RM603" s="74"/>
      <c r="RN603" s="74"/>
      <c r="RO603" s="74"/>
      <c r="RP603" s="74"/>
      <c r="RQ603" s="74"/>
      <c r="RR603" s="74"/>
      <c r="RS603" s="74"/>
      <c r="RT603" s="74"/>
      <c r="RU603" s="74"/>
      <c r="RV603" s="74"/>
      <c r="RW603" s="74"/>
      <c r="RX603" s="74"/>
      <c r="RY603" s="74"/>
      <c r="RZ603" s="74"/>
      <c r="SA603" s="74"/>
      <c r="SB603" s="74"/>
      <c r="SC603" s="74"/>
      <c r="SD603" s="74"/>
      <c r="SE603" s="74"/>
      <c r="SF603" s="74"/>
      <c r="SG603" s="74"/>
      <c r="SH603" s="74"/>
      <c r="SI603" s="74"/>
      <c r="SJ603" s="74"/>
      <c r="SK603" s="74"/>
      <c r="SL603" s="74"/>
      <c r="SM603" s="74"/>
      <c r="SN603" s="74"/>
      <c r="SO603" s="74"/>
      <c r="SP603" s="74"/>
      <c r="SQ603" s="74"/>
      <c r="SR603" s="74"/>
      <c r="SS603" s="74"/>
      <c r="ST603" s="74"/>
      <c r="SU603" s="74"/>
      <c r="SV603" s="74"/>
      <c r="SW603" s="74"/>
      <c r="SX603" s="74"/>
      <c r="SY603" s="74"/>
      <c r="SZ603" s="74"/>
      <c r="TA603" s="74"/>
      <c r="TB603" s="74"/>
      <c r="TC603" s="74"/>
      <c r="TD603" s="74"/>
      <c r="TE603" s="74"/>
      <c r="TF603" s="74"/>
      <c r="TG603" s="74"/>
      <c r="TH603" s="74"/>
      <c r="TI603" s="74"/>
      <c r="TJ603" s="74"/>
      <c r="TK603" s="74"/>
      <c r="TL603" s="74"/>
      <c r="TM603" s="74"/>
      <c r="TN603" s="74"/>
      <c r="TO603" s="74"/>
      <c r="TP603" s="74"/>
      <c r="TQ603" s="74"/>
      <c r="TR603" s="74"/>
      <c r="TS603" s="74"/>
      <c r="TT603" s="74"/>
      <c r="TU603" s="74"/>
      <c r="TV603" s="74"/>
      <c r="TW603" s="74"/>
      <c r="TX603" s="74"/>
      <c r="TY603" s="74"/>
      <c r="TZ603" s="74"/>
      <c r="UA603" s="74"/>
      <c r="UB603" s="74"/>
      <c r="UC603" s="74"/>
      <c r="UD603" s="74"/>
      <c r="UE603" s="74"/>
      <c r="UF603" s="74"/>
      <c r="UG603" s="74"/>
      <c r="UH603" s="74"/>
      <c r="UI603" s="74"/>
      <c r="UJ603" s="74"/>
      <c r="UK603" s="74"/>
      <c r="UL603" s="74"/>
      <c r="UM603" s="74"/>
      <c r="UN603" s="74"/>
      <c r="UO603" s="74"/>
      <c r="UP603" s="74"/>
      <c r="UQ603" s="74"/>
      <c r="UR603" s="74"/>
      <c r="US603" s="74"/>
      <c r="UT603" s="74"/>
      <c r="UU603" s="74"/>
      <c r="UV603" s="74"/>
      <c r="UW603" s="74"/>
      <c r="UX603" s="74"/>
      <c r="UY603" s="74"/>
      <c r="UZ603" s="74"/>
      <c r="VA603" s="74"/>
      <c r="VB603" s="74"/>
      <c r="VC603" s="74"/>
      <c r="VD603" s="74"/>
      <c r="VE603" s="74"/>
      <c r="VF603" s="74"/>
      <c r="VG603" s="74"/>
      <c r="VH603" s="74"/>
      <c r="VI603" s="74"/>
      <c r="VJ603" s="74"/>
      <c r="VK603" s="74"/>
      <c r="VL603" s="74"/>
      <c r="VM603" s="74"/>
      <c r="VN603" s="74"/>
      <c r="VO603" s="74"/>
      <c r="VP603" s="74"/>
      <c r="VQ603" s="74"/>
      <c r="VR603" s="74"/>
      <c r="VS603" s="74"/>
      <c r="VT603" s="74"/>
      <c r="VU603" s="74"/>
      <c r="VV603" s="74"/>
      <c r="VW603" s="74"/>
      <c r="VX603" s="74"/>
      <c r="VY603" s="74"/>
      <c r="VZ603" s="74"/>
      <c r="WA603" s="74"/>
      <c r="WB603" s="74"/>
      <c r="WC603" s="74"/>
      <c r="WD603" s="74"/>
      <c r="WE603" s="74"/>
      <c r="WF603" s="74"/>
      <c r="WG603" s="74"/>
      <c r="WH603" s="74"/>
      <c r="WI603" s="74"/>
      <c r="WJ603" s="74"/>
      <c r="WK603" s="74"/>
      <c r="WL603" s="74"/>
      <c r="WM603" s="74"/>
      <c r="WN603" s="74"/>
      <c r="WO603" s="74"/>
      <c r="WP603" s="74"/>
      <c r="WQ603" s="74"/>
      <c r="WR603" s="74"/>
      <c r="WS603" s="74"/>
      <c r="WT603" s="74"/>
      <c r="WU603" s="74"/>
      <c r="WV603" s="74"/>
      <c r="WW603" s="74"/>
      <c r="WX603" s="74"/>
      <c r="WY603" s="74"/>
      <c r="WZ603" s="74"/>
      <c r="XA603" s="74"/>
      <c r="XB603" s="74"/>
      <c r="XC603" s="74"/>
      <c r="XD603" s="74"/>
      <c r="XE603" s="74"/>
      <c r="XF603" s="74"/>
      <c r="XG603" s="74"/>
      <c r="XH603" s="74"/>
      <c r="XI603" s="74"/>
      <c r="XJ603" s="74"/>
      <c r="XK603" s="74"/>
      <c r="XL603" s="74"/>
      <c r="XM603" s="74"/>
      <c r="XN603" s="74"/>
      <c r="XO603" s="74"/>
      <c r="XP603" s="74"/>
      <c r="XQ603" s="74"/>
      <c r="XR603" s="74"/>
      <c r="XS603" s="74"/>
      <c r="XT603" s="74"/>
      <c r="XU603" s="74"/>
      <c r="XV603" s="74"/>
      <c r="XW603" s="74"/>
      <c r="XX603" s="74"/>
      <c r="XY603" s="74"/>
      <c r="XZ603" s="74"/>
      <c r="YA603" s="74"/>
      <c r="YB603" s="74"/>
      <c r="YC603" s="74"/>
      <c r="YD603" s="74"/>
      <c r="YE603" s="74"/>
      <c r="YF603" s="74"/>
      <c r="YG603" s="74"/>
      <c r="YH603" s="74"/>
      <c r="YI603" s="74"/>
      <c r="YJ603" s="74"/>
      <c r="YK603" s="74"/>
      <c r="YL603" s="74"/>
      <c r="YM603" s="74"/>
      <c r="YN603" s="74"/>
      <c r="YO603" s="74"/>
      <c r="YP603" s="74"/>
      <c r="YQ603" s="74"/>
      <c r="YR603" s="74"/>
      <c r="YS603" s="74"/>
      <c r="YT603" s="74"/>
      <c r="YU603" s="74"/>
      <c r="YV603" s="74"/>
      <c r="YW603" s="74"/>
      <c r="YX603" s="74"/>
      <c r="YY603" s="74"/>
      <c r="YZ603" s="74"/>
      <c r="ZA603" s="74"/>
      <c r="ZB603" s="74"/>
      <c r="ZC603" s="74"/>
      <c r="ZD603" s="74"/>
      <c r="ZE603" s="74"/>
      <c r="ZF603" s="74"/>
      <c r="ZG603" s="74"/>
      <c r="ZH603" s="74"/>
      <c r="ZI603" s="74"/>
      <c r="ZJ603" s="74"/>
      <c r="ZK603" s="74"/>
      <c r="ZL603" s="74"/>
      <c r="ZM603" s="74"/>
      <c r="ZN603" s="74"/>
      <c r="ZO603" s="74"/>
      <c r="ZP603" s="74"/>
      <c r="ZQ603" s="74"/>
      <c r="ZR603" s="74"/>
      <c r="ZS603" s="74"/>
      <c r="ZT603" s="74"/>
      <c r="ZU603" s="74"/>
      <c r="ZV603" s="74"/>
      <c r="ZW603" s="74"/>
      <c r="ZX603" s="74"/>
      <c r="ZY603" s="74"/>
      <c r="ZZ603" s="74"/>
      <c r="AAA603" s="74"/>
      <c r="AAB603" s="74"/>
      <c r="AAC603" s="74"/>
      <c r="AAD603" s="74"/>
      <c r="AAE603" s="74"/>
      <c r="AAF603" s="74"/>
      <c r="AAG603" s="74"/>
      <c r="AAH603" s="74"/>
      <c r="AAI603" s="74"/>
      <c r="AAJ603" s="74"/>
      <c r="AAK603" s="74"/>
      <c r="AAL603" s="74"/>
      <c r="AAM603" s="74"/>
      <c r="AAN603" s="74"/>
      <c r="AAO603" s="74"/>
      <c r="AAP603" s="74"/>
      <c r="AAQ603" s="74"/>
      <c r="AAR603" s="74"/>
      <c r="AAS603" s="74"/>
      <c r="AAT603" s="74"/>
      <c r="AAU603" s="74"/>
      <c r="AAV603" s="74"/>
      <c r="AAW603" s="74"/>
      <c r="AAX603" s="74"/>
      <c r="AAY603" s="74"/>
      <c r="AAZ603" s="74"/>
      <c r="ABA603" s="74"/>
      <c r="ABB603" s="74"/>
      <c r="ABC603" s="74"/>
      <c r="ABD603" s="74"/>
      <c r="ABE603" s="74"/>
      <c r="ABF603" s="74"/>
      <c r="ABG603" s="74"/>
      <c r="ABH603" s="74"/>
      <c r="ABI603" s="74"/>
      <c r="ABJ603" s="74"/>
      <c r="ABK603" s="74"/>
      <c r="ABL603" s="74"/>
      <c r="ABM603" s="74"/>
      <c r="ABN603" s="74"/>
      <c r="ABO603" s="74"/>
      <c r="ABP603" s="74"/>
      <c r="ABQ603" s="74"/>
      <c r="ABR603" s="74"/>
      <c r="ABS603" s="74"/>
      <c r="ABT603" s="74"/>
      <c r="ABU603" s="74"/>
      <c r="ABV603" s="74"/>
      <c r="ABW603" s="74"/>
      <c r="ABX603" s="74"/>
      <c r="ABY603" s="74"/>
      <c r="ABZ603" s="74"/>
      <c r="ACA603" s="74"/>
      <c r="ACB603" s="74"/>
      <c r="ACC603" s="74"/>
      <c r="ACD603" s="74"/>
      <c r="ACE603" s="74"/>
      <c r="ACF603" s="74"/>
      <c r="ACG603" s="74"/>
      <c r="ACH603" s="74"/>
      <c r="ACI603" s="74"/>
      <c r="ACJ603" s="74"/>
      <c r="ACK603" s="74"/>
      <c r="ACL603" s="74"/>
      <c r="ACM603" s="74"/>
      <c r="ACN603" s="74"/>
      <c r="ACO603" s="74"/>
      <c r="ACP603" s="74"/>
      <c r="ACQ603" s="74"/>
      <c r="ACR603" s="74"/>
      <c r="ACS603" s="74"/>
      <c r="ACT603" s="74"/>
      <c r="ACU603" s="74"/>
      <c r="ACV603" s="74"/>
      <c r="ACW603" s="74"/>
      <c r="ACX603" s="74"/>
      <c r="ACY603" s="74"/>
      <c r="ACZ603" s="74"/>
      <c r="ADA603" s="74"/>
      <c r="ADB603" s="74"/>
      <c r="ADC603" s="74"/>
      <c r="ADD603" s="74"/>
      <c r="ADE603" s="74"/>
      <c r="ADF603" s="74"/>
      <c r="ADG603" s="74"/>
      <c r="ADH603" s="74"/>
      <c r="ADI603" s="74"/>
      <c r="ADJ603" s="74"/>
      <c r="ADK603" s="74"/>
      <c r="ADL603" s="74"/>
      <c r="ADM603" s="74"/>
      <c r="ADN603" s="74"/>
      <c r="ADO603" s="74"/>
      <c r="ADP603" s="74"/>
      <c r="ADQ603" s="74"/>
      <c r="ADR603" s="74"/>
      <c r="ADS603" s="74"/>
      <c r="ADT603" s="74"/>
      <c r="ADU603" s="74"/>
      <c r="ADV603" s="74"/>
      <c r="ADW603" s="74"/>
      <c r="ADX603" s="74"/>
      <c r="ADY603" s="74"/>
      <c r="ADZ603" s="74"/>
      <c r="AEA603" s="74"/>
      <c r="AEB603" s="74"/>
      <c r="AEC603" s="74"/>
      <c r="AED603" s="74"/>
      <c r="AEE603" s="74"/>
      <c r="AEF603" s="74"/>
      <c r="AEG603" s="74"/>
      <c r="AEH603" s="74"/>
      <c r="AEI603" s="74"/>
      <c r="AEJ603" s="74"/>
      <c r="AEK603" s="74"/>
      <c r="AEL603" s="74"/>
      <c r="AEM603" s="74"/>
      <c r="AEN603" s="74"/>
      <c r="AEO603" s="74"/>
      <c r="AEP603" s="74"/>
      <c r="AEQ603" s="74"/>
      <c r="AER603" s="74"/>
      <c r="AES603" s="74"/>
      <c r="AET603" s="74"/>
      <c r="AEU603" s="74"/>
      <c r="AEV603" s="74"/>
      <c r="AEW603" s="74"/>
      <c r="AEX603" s="74"/>
      <c r="AEY603" s="74"/>
      <c r="AEZ603" s="74"/>
      <c r="AFA603" s="74"/>
      <c r="AFB603" s="74"/>
      <c r="AFC603" s="74"/>
      <c r="AFD603" s="74"/>
      <c r="AFE603" s="74"/>
      <c r="AFF603" s="74"/>
      <c r="AFG603" s="74"/>
      <c r="AFH603" s="74"/>
      <c r="AFI603" s="74"/>
      <c r="AFJ603" s="74"/>
      <c r="AFK603" s="74"/>
      <c r="AFL603" s="74"/>
      <c r="AFM603" s="74"/>
      <c r="AFN603" s="74"/>
      <c r="AFO603" s="74"/>
      <c r="AFP603" s="74"/>
      <c r="AFQ603" s="74"/>
      <c r="AFR603" s="74"/>
      <c r="AFS603" s="74"/>
      <c r="AFT603" s="74"/>
      <c r="AFU603" s="74"/>
      <c r="AFV603" s="74"/>
      <c r="AFW603" s="74"/>
      <c r="AFX603" s="74"/>
      <c r="AFY603" s="74"/>
      <c r="AFZ603" s="74"/>
      <c r="AGA603" s="74"/>
      <c r="AGB603" s="74"/>
      <c r="AGC603" s="74"/>
      <c r="AGD603" s="74"/>
      <c r="AGE603" s="74"/>
      <c r="AGF603" s="74"/>
      <c r="AGG603" s="74"/>
      <c r="AGH603" s="74"/>
      <c r="AGI603" s="74"/>
      <c r="AGJ603" s="74"/>
      <c r="AGK603" s="74"/>
      <c r="AGL603" s="74"/>
      <c r="AGM603" s="74"/>
      <c r="AGN603" s="74"/>
      <c r="AGO603" s="74"/>
      <c r="AGP603" s="74"/>
      <c r="AGQ603" s="74"/>
      <c r="AGR603" s="74"/>
      <c r="AGS603" s="74"/>
      <c r="AGT603" s="74"/>
      <c r="AGU603" s="74"/>
      <c r="AGV603" s="74"/>
      <c r="AGW603" s="74"/>
      <c r="AGX603" s="74"/>
      <c r="AGY603" s="74"/>
      <c r="AGZ603" s="74"/>
      <c r="AHA603" s="74"/>
      <c r="AHB603" s="74"/>
      <c r="AHC603" s="74"/>
      <c r="AHD603" s="74"/>
      <c r="AHE603" s="74"/>
      <c r="AHF603" s="74"/>
      <c r="AHG603" s="74"/>
      <c r="AHH603" s="74"/>
      <c r="AHI603" s="74"/>
      <c r="AHJ603" s="74"/>
      <c r="AHK603" s="74"/>
      <c r="AHL603" s="74"/>
      <c r="AHM603" s="74"/>
      <c r="AHN603" s="74"/>
      <c r="AHO603" s="74"/>
      <c r="AHP603" s="74"/>
      <c r="AHQ603" s="74"/>
      <c r="AHR603" s="74"/>
      <c r="AHS603" s="74"/>
      <c r="AHT603" s="74"/>
      <c r="AHU603" s="74"/>
      <c r="AHV603" s="74"/>
      <c r="AHW603" s="74"/>
      <c r="AHX603" s="74"/>
      <c r="AHY603" s="74"/>
      <c r="AHZ603" s="74"/>
      <c r="AIA603" s="74"/>
      <c r="AIB603" s="74"/>
      <c r="AIC603" s="74"/>
      <c r="AID603" s="74"/>
      <c r="AIE603" s="74"/>
      <c r="AIF603" s="74"/>
      <c r="AIG603" s="74"/>
      <c r="AIH603" s="74"/>
      <c r="AII603" s="74"/>
      <c r="AIJ603" s="74"/>
      <c r="AIK603" s="74"/>
      <c r="AIL603" s="74"/>
      <c r="AIM603" s="74"/>
      <c r="AIN603" s="74"/>
      <c r="AIO603" s="74"/>
      <c r="AIP603" s="74"/>
      <c r="AIQ603" s="74"/>
      <c r="AIR603" s="74"/>
      <c r="AIS603" s="74"/>
      <c r="AIT603" s="74"/>
      <c r="AIU603" s="74"/>
      <c r="AIV603" s="74"/>
      <c r="AIW603" s="74"/>
      <c r="AIX603" s="74"/>
      <c r="AIY603" s="74"/>
      <c r="AIZ603" s="74"/>
      <c r="AJA603" s="74"/>
      <c r="AJB603" s="74"/>
      <c r="AJC603" s="74"/>
      <c r="AJD603" s="74"/>
      <c r="AJE603" s="74"/>
      <c r="AJF603" s="74"/>
      <c r="AJG603" s="74"/>
      <c r="AJH603" s="74"/>
      <c r="AJI603" s="74"/>
      <c r="AJJ603" s="74"/>
      <c r="AJK603" s="74"/>
      <c r="AJL603" s="74"/>
      <c r="AJM603" s="74"/>
      <c r="AJN603" s="74"/>
      <c r="AJO603" s="74"/>
      <c r="AJP603" s="74"/>
      <c r="AJQ603" s="74"/>
      <c r="AJR603" s="74"/>
      <c r="AJS603" s="74"/>
      <c r="AJT603" s="74"/>
      <c r="AJU603" s="74"/>
      <c r="AJV603" s="74"/>
      <c r="AJW603" s="74"/>
      <c r="AJX603" s="74"/>
      <c r="AJY603" s="74"/>
      <c r="AJZ603" s="74"/>
      <c r="AKA603" s="74"/>
      <c r="AKB603" s="74"/>
      <c r="AKC603" s="74"/>
      <c r="AKD603" s="74"/>
      <c r="AKE603" s="74"/>
      <c r="AKF603" s="74"/>
      <c r="AKG603" s="74"/>
      <c r="AKH603" s="74"/>
      <c r="AKI603" s="74"/>
      <c r="AKJ603" s="74"/>
      <c r="AKK603" s="74"/>
      <c r="AKL603" s="74"/>
      <c r="AKM603" s="74"/>
      <c r="AKN603" s="74"/>
      <c r="AKO603" s="74"/>
      <c r="AKP603" s="74"/>
      <c r="AKQ603" s="74"/>
      <c r="AKR603" s="74"/>
      <c r="AKS603" s="74"/>
      <c r="AKT603" s="74"/>
      <c r="AKU603" s="74"/>
      <c r="AKV603" s="74"/>
      <c r="AKW603" s="74"/>
      <c r="AKX603" s="74"/>
      <c r="AKY603" s="74"/>
      <c r="AKZ603" s="74"/>
      <c r="ALA603" s="74"/>
      <c r="ALB603" s="74"/>
      <c r="ALC603" s="74"/>
      <c r="ALD603" s="74"/>
      <c r="ALE603" s="74"/>
      <c r="ALF603" s="74"/>
      <c r="ALG603" s="74"/>
      <c r="ALH603" s="74"/>
      <c r="ALI603" s="74"/>
      <c r="ALJ603" s="74"/>
      <c r="ALK603" s="74"/>
      <c r="ALL603" s="74"/>
      <c r="ALM603" s="74"/>
      <c r="ALN603" s="74"/>
      <c r="ALO603" s="74"/>
      <c r="ALP603" s="74"/>
      <c r="ALQ603" s="74"/>
      <c r="ALR603" s="74"/>
      <c r="ALS603" s="74"/>
      <c r="ALT603" s="74"/>
      <c r="ALU603" s="74"/>
      <c r="ALV603" s="74"/>
      <c r="ALW603" s="74"/>
      <c r="ALX603" s="74"/>
      <c r="ALY603" s="74"/>
      <c r="ALZ603" s="74"/>
      <c r="AMA603" s="74"/>
      <c r="AMB603" s="74"/>
      <c r="AMC603" s="74"/>
      <c r="AMD603" s="74"/>
      <c r="AME603" s="74"/>
      <c r="AMF603" s="74"/>
      <c r="AMG603" s="74"/>
      <c r="AMH603" s="74"/>
      <c r="AMI603" s="74"/>
      <c r="AMJ603" s="74"/>
      <c r="AMK603" s="74"/>
    </row>
    <row r="604" spans="1:1025" customFormat="1" x14ac:dyDescent="0.25">
      <c r="A604" s="40" t="s">
        <v>525</v>
      </c>
      <c r="B604" s="40" t="s">
        <v>25</v>
      </c>
      <c r="C604" s="40" t="s">
        <v>264</v>
      </c>
      <c r="D604" s="40" t="s">
        <v>147</v>
      </c>
      <c r="E604" s="40" t="s">
        <v>147</v>
      </c>
      <c r="F604" s="40" t="s">
        <v>526</v>
      </c>
      <c r="G604" s="40" t="s">
        <v>503</v>
      </c>
      <c r="H604" s="40" t="s">
        <v>567</v>
      </c>
      <c r="I604" s="40" t="s">
        <v>147</v>
      </c>
      <c r="J604" s="40">
        <v>339611188</v>
      </c>
      <c r="K604" s="40" t="s">
        <v>527</v>
      </c>
      <c r="L604" s="40" t="s">
        <v>27</v>
      </c>
      <c r="M604" s="40">
        <v>781579303</v>
      </c>
      <c r="N604" s="46" t="s">
        <v>569</v>
      </c>
      <c r="O604" s="40"/>
      <c r="P604" s="43" t="s">
        <v>33</v>
      </c>
      <c r="Q604" s="43"/>
      <c r="R604" s="40" t="s">
        <v>31</v>
      </c>
      <c r="S604" s="40" t="s">
        <v>334</v>
      </c>
      <c r="T604" s="44"/>
      <c r="U604" s="75">
        <v>20000</v>
      </c>
      <c r="V604" s="75">
        <v>15000</v>
      </c>
      <c r="W604" s="75">
        <v>25000</v>
      </c>
      <c r="X604" s="75">
        <v>10000</v>
      </c>
      <c r="Y604" s="40"/>
      <c r="Z604" s="6"/>
      <c r="AA604" s="6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  <c r="DR604" s="74"/>
      <c r="DS604" s="74"/>
      <c r="DT604" s="74"/>
      <c r="DU604" s="74"/>
      <c r="DV604" s="74"/>
      <c r="DW604" s="74"/>
      <c r="DX604" s="74"/>
      <c r="DY604" s="74"/>
      <c r="DZ604" s="74"/>
      <c r="EA604" s="74"/>
      <c r="EB604" s="74"/>
      <c r="EC604" s="74"/>
      <c r="ED604" s="74"/>
      <c r="EE604" s="74"/>
      <c r="EF604" s="74"/>
      <c r="EG604" s="74"/>
      <c r="EH604" s="74"/>
      <c r="EI604" s="74"/>
      <c r="EJ604" s="74"/>
      <c r="EK604" s="74"/>
      <c r="EL604" s="74"/>
      <c r="EM604" s="74"/>
      <c r="EN604" s="74"/>
      <c r="EO604" s="74"/>
      <c r="EP604" s="74"/>
      <c r="EQ604" s="74"/>
      <c r="ER604" s="74"/>
      <c r="ES604" s="74"/>
      <c r="ET604" s="74"/>
      <c r="EU604" s="74"/>
      <c r="EV604" s="74"/>
      <c r="EW604" s="74"/>
      <c r="EX604" s="74"/>
      <c r="EY604" s="74"/>
      <c r="EZ604" s="74"/>
      <c r="FA604" s="74"/>
      <c r="FB604" s="74"/>
      <c r="FC604" s="74"/>
      <c r="FD604" s="74"/>
      <c r="FE604" s="74"/>
      <c r="FF604" s="74"/>
      <c r="FG604" s="74"/>
      <c r="FH604" s="74"/>
      <c r="FI604" s="74"/>
      <c r="FJ604" s="74"/>
      <c r="FK604" s="74"/>
      <c r="FL604" s="74"/>
      <c r="FM604" s="74"/>
      <c r="FN604" s="74"/>
      <c r="FO604" s="74"/>
      <c r="FP604" s="74"/>
      <c r="FQ604" s="74"/>
      <c r="FR604" s="74"/>
      <c r="FS604" s="74"/>
      <c r="FT604" s="74"/>
      <c r="FU604" s="74"/>
      <c r="FV604" s="74"/>
      <c r="FW604" s="74"/>
      <c r="FX604" s="74"/>
      <c r="FY604" s="74"/>
      <c r="FZ604" s="74"/>
      <c r="GA604" s="74"/>
      <c r="GB604" s="74"/>
      <c r="GC604" s="74"/>
      <c r="GD604" s="74"/>
      <c r="GE604" s="74"/>
      <c r="GF604" s="74"/>
      <c r="GG604" s="74"/>
      <c r="GH604" s="74"/>
      <c r="GI604" s="74"/>
      <c r="GJ604" s="74"/>
      <c r="GK604" s="74"/>
      <c r="GL604" s="74"/>
      <c r="GM604" s="74"/>
      <c r="GN604" s="74"/>
      <c r="GO604" s="74"/>
      <c r="GP604" s="74"/>
      <c r="GQ604" s="74"/>
      <c r="GR604" s="74"/>
      <c r="GS604" s="74"/>
      <c r="GT604" s="74"/>
      <c r="GU604" s="74"/>
      <c r="GV604" s="74"/>
      <c r="GW604" s="74"/>
      <c r="GX604" s="74"/>
      <c r="GY604" s="74"/>
      <c r="GZ604" s="74"/>
      <c r="HA604" s="74"/>
      <c r="HB604" s="74"/>
      <c r="HC604" s="74"/>
      <c r="HD604" s="74"/>
      <c r="HE604" s="74"/>
      <c r="HF604" s="74"/>
      <c r="HG604" s="74"/>
      <c r="HH604" s="74"/>
      <c r="HI604" s="74"/>
      <c r="HJ604" s="74"/>
      <c r="HK604" s="74"/>
      <c r="HL604" s="74"/>
      <c r="HM604" s="74"/>
      <c r="HN604" s="74"/>
      <c r="HO604" s="74"/>
      <c r="HP604" s="74"/>
      <c r="HQ604" s="74"/>
      <c r="HR604" s="74"/>
      <c r="HS604" s="74"/>
      <c r="HT604" s="74"/>
      <c r="HU604" s="74"/>
      <c r="HV604" s="74"/>
      <c r="HW604" s="74"/>
      <c r="HX604" s="74"/>
      <c r="HY604" s="74"/>
      <c r="HZ604" s="74"/>
      <c r="IA604" s="74"/>
      <c r="IB604" s="74"/>
      <c r="IC604" s="74"/>
      <c r="ID604" s="74"/>
      <c r="IE604" s="74"/>
      <c r="IF604" s="74"/>
      <c r="IG604" s="74"/>
      <c r="IH604" s="74"/>
      <c r="II604" s="74"/>
      <c r="IJ604" s="74"/>
      <c r="IK604" s="74"/>
      <c r="IL604" s="74"/>
      <c r="IM604" s="74"/>
      <c r="IN604" s="74"/>
      <c r="IO604" s="74"/>
      <c r="IP604" s="74"/>
      <c r="IQ604" s="74"/>
      <c r="IR604" s="74"/>
      <c r="IS604" s="74"/>
      <c r="IT604" s="74"/>
      <c r="IU604" s="74"/>
      <c r="IV604" s="74"/>
      <c r="IW604" s="74"/>
      <c r="IX604" s="74"/>
      <c r="IY604" s="74"/>
      <c r="IZ604" s="74"/>
      <c r="JA604" s="74"/>
      <c r="JB604" s="74"/>
      <c r="JC604" s="74"/>
      <c r="JD604" s="74"/>
      <c r="JE604" s="74"/>
      <c r="JF604" s="74"/>
      <c r="JG604" s="74"/>
      <c r="JH604" s="74"/>
      <c r="JI604" s="74"/>
      <c r="JJ604" s="74"/>
      <c r="JK604" s="74"/>
      <c r="JL604" s="74"/>
      <c r="JM604" s="74"/>
      <c r="JN604" s="74"/>
      <c r="JO604" s="74"/>
      <c r="JP604" s="74"/>
      <c r="JQ604" s="74"/>
      <c r="JR604" s="74"/>
      <c r="JS604" s="74"/>
      <c r="JT604" s="74"/>
      <c r="JU604" s="74"/>
      <c r="JV604" s="74"/>
      <c r="JW604" s="74"/>
      <c r="JX604" s="74"/>
      <c r="JY604" s="74"/>
      <c r="JZ604" s="74"/>
      <c r="KA604" s="74"/>
      <c r="KB604" s="74"/>
      <c r="KC604" s="74"/>
      <c r="KD604" s="74"/>
      <c r="KE604" s="74"/>
      <c r="KF604" s="74"/>
      <c r="KG604" s="74"/>
      <c r="KH604" s="74"/>
      <c r="KI604" s="74"/>
      <c r="KJ604" s="74"/>
      <c r="KK604" s="74"/>
      <c r="KL604" s="74"/>
      <c r="KM604" s="74"/>
      <c r="KN604" s="74"/>
      <c r="KO604" s="74"/>
      <c r="KP604" s="74"/>
      <c r="KQ604" s="74"/>
      <c r="KR604" s="74"/>
      <c r="KS604" s="74"/>
      <c r="KT604" s="74"/>
      <c r="KU604" s="74"/>
      <c r="KV604" s="74"/>
      <c r="KW604" s="74"/>
      <c r="KX604" s="74"/>
      <c r="KY604" s="74"/>
      <c r="KZ604" s="74"/>
      <c r="LA604" s="74"/>
      <c r="LB604" s="74"/>
      <c r="LC604" s="74"/>
      <c r="LD604" s="74"/>
      <c r="LE604" s="74"/>
      <c r="LF604" s="74"/>
      <c r="LG604" s="74"/>
      <c r="LH604" s="74"/>
      <c r="LI604" s="74"/>
      <c r="LJ604" s="74"/>
      <c r="LK604" s="74"/>
      <c r="LL604" s="74"/>
      <c r="LM604" s="74"/>
      <c r="LN604" s="74"/>
      <c r="LO604" s="74"/>
      <c r="LP604" s="74"/>
      <c r="LQ604" s="74"/>
      <c r="LR604" s="74"/>
      <c r="LS604" s="74"/>
      <c r="LT604" s="74"/>
      <c r="LU604" s="74"/>
      <c r="LV604" s="74"/>
      <c r="LW604" s="74"/>
      <c r="LX604" s="74"/>
      <c r="LY604" s="74"/>
      <c r="LZ604" s="74"/>
      <c r="MA604" s="74"/>
      <c r="MB604" s="74"/>
      <c r="MC604" s="74"/>
      <c r="MD604" s="74"/>
      <c r="ME604" s="74"/>
      <c r="MF604" s="74"/>
      <c r="MG604" s="74"/>
      <c r="MH604" s="74"/>
      <c r="MI604" s="74"/>
      <c r="MJ604" s="74"/>
      <c r="MK604" s="74"/>
      <c r="ML604" s="74"/>
      <c r="MM604" s="74"/>
      <c r="MN604" s="74"/>
      <c r="MO604" s="74"/>
      <c r="MP604" s="74"/>
      <c r="MQ604" s="74"/>
      <c r="MR604" s="74"/>
      <c r="MS604" s="74"/>
      <c r="MT604" s="74"/>
      <c r="MU604" s="74"/>
      <c r="MV604" s="74"/>
      <c r="MW604" s="74"/>
      <c r="MX604" s="74"/>
      <c r="MY604" s="74"/>
      <c r="MZ604" s="74"/>
      <c r="NA604" s="74"/>
      <c r="NB604" s="74"/>
      <c r="NC604" s="74"/>
      <c r="ND604" s="74"/>
      <c r="NE604" s="74"/>
      <c r="NF604" s="74"/>
      <c r="NG604" s="74"/>
      <c r="NH604" s="74"/>
      <c r="NI604" s="74"/>
      <c r="NJ604" s="74"/>
      <c r="NK604" s="74"/>
      <c r="NL604" s="74"/>
      <c r="NM604" s="74"/>
      <c r="NN604" s="74"/>
      <c r="NO604" s="74"/>
      <c r="NP604" s="74"/>
      <c r="NQ604" s="74"/>
      <c r="NR604" s="74"/>
      <c r="NS604" s="74"/>
      <c r="NT604" s="74"/>
      <c r="NU604" s="74"/>
      <c r="NV604" s="74"/>
      <c r="NW604" s="74"/>
      <c r="NX604" s="74"/>
      <c r="NY604" s="74"/>
      <c r="NZ604" s="74"/>
      <c r="OA604" s="74"/>
      <c r="OB604" s="74"/>
      <c r="OC604" s="74"/>
      <c r="OD604" s="74"/>
      <c r="OE604" s="74"/>
      <c r="OF604" s="74"/>
      <c r="OG604" s="74"/>
      <c r="OH604" s="74"/>
      <c r="OI604" s="74"/>
      <c r="OJ604" s="74"/>
      <c r="OK604" s="74"/>
      <c r="OL604" s="74"/>
      <c r="OM604" s="74"/>
      <c r="ON604" s="74"/>
      <c r="OO604" s="74"/>
      <c r="OP604" s="74"/>
      <c r="OQ604" s="74"/>
      <c r="OR604" s="74"/>
      <c r="OS604" s="74"/>
      <c r="OT604" s="74"/>
      <c r="OU604" s="74"/>
      <c r="OV604" s="74"/>
      <c r="OW604" s="74"/>
      <c r="OX604" s="74"/>
      <c r="OY604" s="74"/>
      <c r="OZ604" s="74"/>
      <c r="PA604" s="74"/>
      <c r="PB604" s="74"/>
      <c r="PC604" s="74"/>
      <c r="PD604" s="74"/>
      <c r="PE604" s="74"/>
      <c r="PF604" s="74"/>
      <c r="PG604" s="74"/>
      <c r="PH604" s="74"/>
      <c r="PI604" s="74"/>
      <c r="PJ604" s="74"/>
      <c r="PK604" s="74"/>
      <c r="PL604" s="74"/>
      <c r="PM604" s="74"/>
      <c r="PN604" s="74"/>
      <c r="PO604" s="74"/>
      <c r="PP604" s="74"/>
      <c r="PQ604" s="74"/>
      <c r="PR604" s="74"/>
      <c r="PS604" s="74"/>
      <c r="PT604" s="74"/>
      <c r="PU604" s="74"/>
      <c r="PV604" s="74"/>
      <c r="PW604" s="74"/>
      <c r="PX604" s="74"/>
      <c r="PY604" s="74"/>
      <c r="PZ604" s="74"/>
      <c r="QA604" s="74"/>
      <c r="QB604" s="74"/>
      <c r="QC604" s="74"/>
      <c r="QD604" s="74"/>
      <c r="QE604" s="74"/>
      <c r="QF604" s="74"/>
      <c r="QG604" s="74"/>
      <c r="QH604" s="74"/>
      <c r="QI604" s="74"/>
      <c r="QJ604" s="74"/>
      <c r="QK604" s="74"/>
      <c r="QL604" s="74"/>
      <c r="QM604" s="74"/>
      <c r="QN604" s="74"/>
      <c r="QO604" s="74"/>
      <c r="QP604" s="74"/>
      <c r="QQ604" s="74"/>
      <c r="QR604" s="74"/>
      <c r="QS604" s="74"/>
      <c r="QT604" s="74"/>
      <c r="QU604" s="74"/>
      <c r="QV604" s="74"/>
      <c r="QW604" s="74"/>
      <c r="QX604" s="74"/>
      <c r="QY604" s="74"/>
      <c r="QZ604" s="74"/>
      <c r="RA604" s="74"/>
      <c r="RB604" s="74"/>
      <c r="RC604" s="74"/>
      <c r="RD604" s="74"/>
      <c r="RE604" s="74"/>
      <c r="RF604" s="74"/>
      <c r="RG604" s="74"/>
      <c r="RH604" s="74"/>
      <c r="RI604" s="74"/>
      <c r="RJ604" s="74"/>
      <c r="RK604" s="74"/>
      <c r="RL604" s="74"/>
      <c r="RM604" s="74"/>
      <c r="RN604" s="74"/>
      <c r="RO604" s="74"/>
      <c r="RP604" s="74"/>
      <c r="RQ604" s="74"/>
      <c r="RR604" s="74"/>
      <c r="RS604" s="74"/>
      <c r="RT604" s="74"/>
      <c r="RU604" s="74"/>
      <c r="RV604" s="74"/>
      <c r="RW604" s="74"/>
      <c r="RX604" s="74"/>
      <c r="RY604" s="74"/>
      <c r="RZ604" s="74"/>
      <c r="SA604" s="74"/>
      <c r="SB604" s="74"/>
      <c r="SC604" s="74"/>
      <c r="SD604" s="74"/>
      <c r="SE604" s="74"/>
      <c r="SF604" s="74"/>
      <c r="SG604" s="74"/>
      <c r="SH604" s="74"/>
      <c r="SI604" s="74"/>
      <c r="SJ604" s="74"/>
      <c r="SK604" s="74"/>
      <c r="SL604" s="74"/>
      <c r="SM604" s="74"/>
      <c r="SN604" s="74"/>
      <c r="SO604" s="74"/>
      <c r="SP604" s="74"/>
      <c r="SQ604" s="74"/>
      <c r="SR604" s="74"/>
      <c r="SS604" s="74"/>
      <c r="ST604" s="74"/>
      <c r="SU604" s="74"/>
      <c r="SV604" s="74"/>
      <c r="SW604" s="74"/>
      <c r="SX604" s="74"/>
      <c r="SY604" s="74"/>
      <c r="SZ604" s="74"/>
      <c r="TA604" s="74"/>
      <c r="TB604" s="74"/>
      <c r="TC604" s="74"/>
      <c r="TD604" s="74"/>
      <c r="TE604" s="74"/>
      <c r="TF604" s="74"/>
      <c r="TG604" s="74"/>
      <c r="TH604" s="74"/>
      <c r="TI604" s="74"/>
      <c r="TJ604" s="74"/>
      <c r="TK604" s="74"/>
      <c r="TL604" s="74"/>
      <c r="TM604" s="74"/>
      <c r="TN604" s="74"/>
      <c r="TO604" s="74"/>
      <c r="TP604" s="74"/>
      <c r="TQ604" s="74"/>
      <c r="TR604" s="74"/>
      <c r="TS604" s="74"/>
      <c r="TT604" s="74"/>
      <c r="TU604" s="74"/>
      <c r="TV604" s="74"/>
      <c r="TW604" s="74"/>
      <c r="TX604" s="74"/>
      <c r="TY604" s="74"/>
      <c r="TZ604" s="74"/>
      <c r="UA604" s="74"/>
      <c r="UB604" s="74"/>
      <c r="UC604" s="74"/>
      <c r="UD604" s="74"/>
      <c r="UE604" s="74"/>
      <c r="UF604" s="74"/>
      <c r="UG604" s="74"/>
      <c r="UH604" s="74"/>
      <c r="UI604" s="74"/>
      <c r="UJ604" s="74"/>
      <c r="UK604" s="74"/>
      <c r="UL604" s="74"/>
      <c r="UM604" s="74"/>
      <c r="UN604" s="74"/>
      <c r="UO604" s="74"/>
      <c r="UP604" s="74"/>
      <c r="UQ604" s="74"/>
      <c r="UR604" s="74"/>
      <c r="US604" s="74"/>
      <c r="UT604" s="74"/>
      <c r="UU604" s="74"/>
      <c r="UV604" s="74"/>
      <c r="UW604" s="74"/>
      <c r="UX604" s="74"/>
      <c r="UY604" s="74"/>
      <c r="UZ604" s="74"/>
      <c r="VA604" s="74"/>
      <c r="VB604" s="74"/>
      <c r="VC604" s="74"/>
      <c r="VD604" s="74"/>
      <c r="VE604" s="74"/>
      <c r="VF604" s="74"/>
      <c r="VG604" s="74"/>
      <c r="VH604" s="74"/>
      <c r="VI604" s="74"/>
      <c r="VJ604" s="74"/>
      <c r="VK604" s="74"/>
      <c r="VL604" s="74"/>
      <c r="VM604" s="74"/>
      <c r="VN604" s="74"/>
      <c r="VO604" s="74"/>
      <c r="VP604" s="74"/>
      <c r="VQ604" s="74"/>
      <c r="VR604" s="74"/>
      <c r="VS604" s="74"/>
      <c r="VT604" s="74"/>
      <c r="VU604" s="74"/>
      <c r="VV604" s="74"/>
      <c r="VW604" s="74"/>
      <c r="VX604" s="74"/>
      <c r="VY604" s="74"/>
      <c r="VZ604" s="74"/>
      <c r="WA604" s="74"/>
      <c r="WB604" s="74"/>
      <c r="WC604" s="74"/>
      <c r="WD604" s="74"/>
      <c r="WE604" s="74"/>
      <c r="WF604" s="74"/>
      <c r="WG604" s="74"/>
      <c r="WH604" s="74"/>
      <c r="WI604" s="74"/>
      <c r="WJ604" s="74"/>
      <c r="WK604" s="74"/>
      <c r="WL604" s="74"/>
      <c r="WM604" s="74"/>
      <c r="WN604" s="74"/>
      <c r="WO604" s="74"/>
      <c r="WP604" s="74"/>
      <c r="WQ604" s="74"/>
      <c r="WR604" s="74"/>
      <c r="WS604" s="74"/>
      <c r="WT604" s="74"/>
      <c r="WU604" s="74"/>
      <c r="WV604" s="74"/>
      <c r="WW604" s="74"/>
      <c r="WX604" s="74"/>
      <c r="WY604" s="74"/>
      <c r="WZ604" s="74"/>
      <c r="XA604" s="74"/>
      <c r="XB604" s="74"/>
      <c r="XC604" s="74"/>
      <c r="XD604" s="74"/>
      <c r="XE604" s="74"/>
      <c r="XF604" s="74"/>
      <c r="XG604" s="74"/>
      <c r="XH604" s="74"/>
      <c r="XI604" s="74"/>
      <c r="XJ604" s="74"/>
      <c r="XK604" s="74"/>
      <c r="XL604" s="74"/>
      <c r="XM604" s="74"/>
      <c r="XN604" s="74"/>
      <c r="XO604" s="74"/>
      <c r="XP604" s="74"/>
      <c r="XQ604" s="74"/>
      <c r="XR604" s="74"/>
      <c r="XS604" s="74"/>
      <c r="XT604" s="74"/>
      <c r="XU604" s="74"/>
      <c r="XV604" s="74"/>
      <c r="XW604" s="74"/>
      <c r="XX604" s="74"/>
      <c r="XY604" s="74"/>
      <c r="XZ604" s="74"/>
      <c r="YA604" s="74"/>
      <c r="YB604" s="74"/>
      <c r="YC604" s="74"/>
      <c r="YD604" s="74"/>
      <c r="YE604" s="74"/>
      <c r="YF604" s="74"/>
      <c r="YG604" s="74"/>
      <c r="YH604" s="74"/>
      <c r="YI604" s="74"/>
      <c r="YJ604" s="74"/>
      <c r="YK604" s="74"/>
      <c r="YL604" s="74"/>
      <c r="YM604" s="74"/>
      <c r="YN604" s="74"/>
      <c r="YO604" s="74"/>
      <c r="YP604" s="74"/>
      <c r="YQ604" s="74"/>
      <c r="YR604" s="74"/>
      <c r="YS604" s="74"/>
      <c r="YT604" s="74"/>
      <c r="YU604" s="74"/>
      <c r="YV604" s="74"/>
      <c r="YW604" s="74"/>
      <c r="YX604" s="74"/>
      <c r="YY604" s="74"/>
      <c r="YZ604" s="74"/>
      <c r="ZA604" s="74"/>
      <c r="ZB604" s="74"/>
      <c r="ZC604" s="74"/>
      <c r="ZD604" s="74"/>
      <c r="ZE604" s="74"/>
      <c r="ZF604" s="74"/>
      <c r="ZG604" s="74"/>
      <c r="ZH604" s="74"/>
      <c r="ZI604" s="74"/>
      <c r="ZJ604" s="74"/>
      <c r="ZK604" s="74"/>
      <c r="ZL604" s="74"/>
      <c r="ZM604" s="74"/>
      <c r="ZN604" s="74"/>
      <c r="ZO604" s="74"/>
      <c r="ZP604" s="74"/>
      <c r="ZQ604" s="74"/>
      <c r="ZR604" s="74"/>
      <c r="ZS604" s="74"/>
      <c r="ZT604" s="74"/>
      <c r="ZU604" s="74"/>
      <c r="ZV604" s="74"/>
      <c r="ZW604" s="74"/>
      <c r="ZX604" s="74"/>
      <c r="ZY604" s="74"/>
      <c r="ZZ604" s="74"/>
      <c r="AAA604" s="74"/>
      <c r="AAB604" s="74"/>
      <c r="AAC604" s="74"/>
      <c r="AAD604" s="74"/>
      <c r="AAE604" s="74"/>
      <c r="AAF604" s="74"/>
      <c r="AAG604" s="74"/>
      <c r="AAH604" s="74"/>
      <c r="AAI604" s="74"/>
      <c r="AAJ604" s="74"/>
      <c r="AAK604" s="74"/>
      <c r="AAL604" s="74"/>
      <c r="AAM604" s="74"/>
      <c r="AAN604" s="74"/>
      <c r="AAO604" s="74"/>
      <c r="AAP604" s="74"/>
      <c r="AAQ604" s="74"/>
      <c r="AAR604" s="74"/>
      <c r="AAS604" s="74"/>
      <c r="AAT604" s="74"/>
      <c r="AAU604" s="74"/>
      <c r="AAV604" s="74"/>
      <c r="AAW604" s="74"/>
      <c r="AAX604" s="74"/>
      <c r="AAY604" s="74"/>
      <c r="AAZ604" s="74"/>
      <c r="ABA604" s="74"/>
      <c r="ABB604" s="74"/>
      <c r="ABC604" s="74"/>
      <c r="ABD604" s="74"/>
      <c r="ABE604" s="74"/>
      <c r="ABF604" s="74"/>
      <c r="ABG604" s="74"/>
      <c r="ABH604" s="74"/>
      <c r="ABI604" s="74"/>
      <c r="ABJ604" s="74"/>
      <c r="ABK604" s="74"/>
      <c r="ABL604" s="74"/>
      <c r="ABM604" s="74"/>
      <c r="ABN604" s="74"/>
      <c r="ABO604" s="74"/>
      <c r="ABP604" s="74"/>
      <c r="ABQ604" s="74"/>
      <c r="ABR604" s="74"/>
      <c r="ABS604" s="74"/>
      <c r="ABT604" s="74"/>
      <c r="ABU604" s="74"/>
      <c r="ABV604" s="74"/>
      <c r="ABW604" s="74"/>
      <c r="ABX604" s="74"/>
      <c r="ABY604" s="74"/>
      <c r="ABZ604" s="74"/>
      <c r="ACA604" s="74"/>
      <c r="ACB604" s="74"/>
      <c r="ACC604" s="74"/>
      <c r="ACD604" s="74"/>
      <c r="ACE604" s="74"/>
      <c r="ACF604" s="74"/>
      <c r="ACG604" s="74"/>
      <c r="ACH604" s="74"/>
      <c r="ACI604" s="74"/>
      <c r="ACJ604" s="74"/>
      <c r="ACK604" s="74"/>
      <c r="ACL604" s="74"/>
      <c r="ACM604" s="74"/>
      <c r="ACN604" s="74"/>
      <c r="ACO604" s="74"/>
      <c r="ACP604" s="74"/>
      <c r="ACQ604" s="74"/>
      <c r="ACR604" s="74"/>
      <c r="ACS604" s="74"/>
      <c r="ACT604" s="74"/>
      <c r="ACU604" s="74"/>
      <c r="ACV604" s="74"/>
      <c r="ACW604" s="74"/>
      <c r="ACX604" s="74"/>
      <c r="ACY604" s="74"/>
      <c r="ACZ604" s="74"/>
      <c r="ADA604" s="74"/>
      <c r="ADB604" s="74"/>
      <c r="ADC604" s="74"/>
      <c r="ADD604" s="74"/>
      <c r="ADE604" s="74"/>
      <c r="ADF604" s="74"/>
      <c r="ADG604" s="74"/>
      <c r="ADH604" s="74"/>
      <c r="ADI604" s="74"/>
      <c r="ADJ604" s="74"/>
      <c r="ADK604" s="74"/>
      <c r="ADL604" s="74"/>
      <c r="ADM604" s="74"/>
      <c r="ADN604" s="74"/>
      <c r="ADO604" s="74"/>
      <c r="ADP604" s="74"/>
      <c r="ADQ604" s="74"/>
      <c r="ADR604" s="74"/>
      <c r="ADS604" s="74"/>
      <c r="ADT604" s="74"/>
      <c r="ADU604" s="74"/>
      <c r="ADV604" s="74"/>
      <c r="ADW604" s="74"/>
      <c r="ADX604" s="74"/>
      <c r="ADY604" s="74"/>
      <c r="ADZ604" s="74"/>
      <c r="AEA604" s="74"/>
      <c r="AEB604" s="74"/>
      <c r="AEC604" s="74"/>
      <c r="AED604" s="74"/>
      <c r="AEE604" s="74"/>
      <c r="AEF604" s="74"/>
      <c r="AEG604" s="74"/>
      <c r="AEH604" s="74"/>
      <c r="AEI604" s="74"/>
      <c r="AEJ604" s="74"/>
      <c r="AEK604" s="74"/>
      <c r="AEL604" s="74"/>
      <c r="AEM604" s="74"/>
      <c r="AEN604" s="74"/>
      <c r="AEO604" s="74"/>
      <c r="AEP604" s="74"/>
      <c r="AEQ604" s="74"/>
      <c r="AER604" s="74"/>
      <c r="AES604" s="74"/>
      <c r="AET604" s="74"/>
      <c r="AEU604" s="74"/>
      <c r="AEV604" s="74"/>
      <c r="AEW604" s="74"/>
      <c r="AEX604" s="74"/>
      <c r="AEY604" s="74"/>
      <c r="AEZ604" s="74"/>
      <c r="AFA604" s="74"/>
      <c r="AFB604" s="74"/>
      <c r="AFC604" s="74"/>
      <c r="AFD604" s="74"/>
      <c r="AFE604" s="74"/>
      <c r="AFF604" s="74"/>
      <c r="AFG604" s="74"/>
      <c r="AFH604" s="74"/>
      <c r="AFI604" s="74"/>
      <c r="AFJ604" s="74"/>
      <c r="AFK604" s="74"/>
      <c r="AFL604" s="74"/>
      <c r="AFM604" s="74"/>
      <c r="AFN604" s="74"/>
      <c r="AFO604" s="74"/>
      <c r="AFP604" s="74"/>
      <c r="AFQ604" s="74"/>
      <c r="AFR604" s="74"/>
      <c r="AFS604" s="74"/>
      <c r="AFT604" s="74"/>
      <c r="AFU604" s="74"/>
      <c r="AFV604" s="74"/>
      <c r="AFW604" s="74"/>
      <c r="AFX604" s="74"/>
      <c r="AFY604" s="74"/>
      <c r="AFZ604" s="74"/>
      <c r="AGA604" s="74"/>
      <c r="AGB604" s="74"/>
      <c r="AGC604" s="74"/>
      <c r="AGD604" s="74"/>
      <c r="AGE604" s="74"/>
      <c r="AGF604" s="74"/>
      <c r="AGG604" s="74"/>
      <c r="AGH604" s="74"/>
      <c r="AGI604" s="74"/>
      <c r="AGJ604" s="74"/>
      <c r="AGK604" s="74"/>
      <c r="AGL604" s="74"/>
      <c r="AGM604" s="74"/>
      <c r="AGN604" s="74"/>
      <c r="AGO604" s="74"/>
      <c r="AGP604" s="74"/>
      <c r="AGQ604" s="74"/>
      <c r="AGR604" s="74"/>
      <c r="AGS604" s="74"/>
      <c r="AGT604" s="74"/>
      <c r="AGU604" s="74"/>
      <c r="AGV604" s="74"/>
      <c r="AGW604" s="74"/>
      <c r="AGX604" s="74"/>
      <c r="AGY604" s="74"/>
      <c r="AGZ604" s="74"/>
      <c r="AHA604" s="74"/>
      <c r="AHB604" s="74"/>
      <c r="AHC604" s="74"/>
      <c r="AHD604" s="74"/>
      <c r="AHE604" s="74"/>
      <c r="AHF604" s="74"/>
      <c r="AHG604" s="74"/>
      <c r="AHH604" s="74"/>
      <c r="AHI604" s="74"/>
      <c r="AHJ604" s="74"/>
      <c r="AHK604" s="74"/>
      <c r="AHL604" s="74"/>
      <c r="AHM604" s="74"/>
      <c r="AHN604" s="74"/>
      <c r="AHO604" s="74"/>
      <c r="AHP604" s="74"/>
      <c r="AHQ604" s="74"/>
      <c r="AHR604" s="74"/>
      <c r="AHS604" s="74"/>
      <c r="AHT604" s="74"/>
      <c r="AHU604" s="74"/>
      <c r="AHV604" s="74"/>
      <c r="AHW604" s="74"/>
      <c r="AHX604" s="74"/>
      <c r="AHY604" s="74"/>
      <c r="AHZ604" s="74"/>
      <c r="AIA604" s="74"/>
      <c r="AIB604" s="74"/>
      <c r="AIC604" s="74"/>
      <c r="AID604" s="74"/>
      <c r="AIE604" s="74"/>
      <c r="AIF604" s="74"/>
      <c r="AIG604" s="74"/>
      <c r="AIH604" s="74"/>
      <c r="AII604" s="74"/>
      <c r="AIJ604" s="74"/>
      <c r="AIK604" s="74"/>
      <c r="AIL604" s="74"/>
      <c r="AIM604" s="74"/>
      <c r="AIN604" s="74"/>
      <c r="AIO604" s="74"/>
      <c r="AIP604" s="74"/>
      <c r="AIQ604" s="74"/>
      <c r="AIR604" s="74"/>
      <c r="AIS604" s="74"/>
      <c r="AIT604" s="74"/>
      <c r="AIU604" s="74"/>
      <c r="AIV604" s="74"/>
      <c r="AIW604" s="74"/>
      <c r="AIX604" s="74"/>
      <c r="AIY604" s="74"/>
      <c r="AIZ604" s="74"/>
      <c r="AJA604" s="74"/>
      <c r="AJB604" s="74"/>
      <c r="AJC604" s="74"/>
      <c r="AJD604" s="74"/>
      <c r="AJE604" s="74"/>
      <c r="AJF604" s="74"/>
      <c r="AJG604" s="74"/>
      <c r="AJH604" s="74"/>
      <c r="AJI604" s="74"/>
      <c r="AJJ604" s="74"/>
      <c r="AJK604" s="74"/>
      <c r="AJL604" s="74"/>
      <c r="AJM604" s="74"/>
      <c r="AJN604" s="74"/>
      <c r="AJO604" s="74"/>
      <c r="AJP604" s="74"/>
      <c r="AJQ604" s="74"/>
      <c r="AJR604" s="74"/>
      <c r="AJS604" s="74"/>
      <c r="AJT604" s="74"/>
      <c r="AJU604" s="74"/>
      <c r="AJV604" s="74"/>
      <c r="AJW604" s="74"/>
      <c r="AJX604" s="74"/>
      <c r="AJY604" s="74"/>
      <c r="AJZ604" s="74"/>
      <c r="AKA604" s="74"/>
      <c r="AKB604" s="74"/>
      <c r="AKC604" s="74"/>
      <c r="AKD604" s="74"/>
      <c r="AKE604" s="74"/>
      <c r="AKF604" s="74"/>
      <c r="AKG604" s="74"/>
      <c r="AKH604" s="74"/>
      <c r="AKI604" s="74"/>
      <c r="AKJ604" s="74"/>
      <c r="AKK604" s="74"/>
      <c r="AKL604" s="74"/>
      <c r="AKM604" s="74"/>
      <c r="AKN604" s="74"/>
      <c r="AKO604" s="74"/>
      <c r="AKP604" s="74"/>
      <c r="AKQ604" s="74"/>
      <c r="AKR604" s="74"/>
      <c r="AKS604" s="74"/>
      <c r="AKT604" s="74"/>
      <c r="AKU604" s="74"/>
      <c r="AKV604" s="74"/>
      <c r="AKW604" s="74"/>
      <c r="AKX604" s="74"/>
      <c r="AKY604" s="74"/>
      <c r="AKZ604" s="74"/>
      <c r="ALA604" s="74"/>
      <c r="ALB604" s="74"/>
      <c r="ALC604" s="74"/>
      <c r="ALD604" s="74"/>
      <c r="ALE604" s="74"/>
      <c r="ALF604" s="74"/>
      <c r="ALG604" s="74"/>
      <c r="ALH604" s="74"/>
      <c r="ALI604" s="74"/>
      <c r="ALJ604" s="74"/>
      <c r="ALK604" s="74"/>
      <c r="ALL604" s="74"/>
      <c r="ALM604" s="74"/>
      <c r="ALN604" s="74"/>
      <c r="ALO604" s="74"/>
      <c r="ALP604" s="74"/>
      <c r="ALQ604" s="74"/>
      <c r="ALR604" s="74"/>
      <c r="ALS604" s="74"/>
      <c r="ALT604" s="74"/>
      <c r="ALU604" s="74"/>
      <c r="ALV604" s="74"/>
      <c r="ALW604" s="74"/>
      <c r="ALX604" s="74"/>
      <c r="ALY604" s="74"/>
      <c r="ALZ604" s="74"/>
      <c r="AMA604" s="74"/>
      <c r="AMB604" s="74"/>
      <c r="AMC604" s="74"/>
      <c r="AMD604" s="74"/>
      <c r="AME604" s="74"/>
      <c r="AMF604" s="74"/>
      <c r="AMG604" s="74"/>
      <c r="AMH604" s="74"/>
      <c r="AMI604" s="74"/>
      <c r="AMJ604" s="74"/>
      <c r="AMK604" s="74"/>
    </row>
    <row r="605" spans="1:1025" customFormat="1" x14ac:dyDescent="0.25">
      <c r="A605" s="84" t="s">
        <v>614</v>
      </c>
      <c r="B605" s="84" t="s">
        <v>25</v>
      </c>
      <c r="C605" s="84" t="s">
        <v>584</v>
      </c>
      <c r="D605" s="84" t="s">
        <v>147</v>
      </c>
      <c r="E605" s="84" t="s">
        <v>597</v>
      </c>
      <c r="F605" s="84" t="s">
        <v>600</v>
      </c>
      <c r="G605" s="84" t="s">
        <v>601</v>
      </c>
      <c r="H605" s="84" t="s">
        <v>587</v>
      </c>
      <c r="I605" s="84" t="s">
        <v>602</v>
      </c>
      <c r="J605" s="84">
        <v>773566182</v>
      </c>
      <c r="K605" s="84" t="s">
        <v>603</v>
      </c>
      <c r="L605" s="84" t="s">
        <v>604</v>
      </c>
      <c r="M605" s="84">
        <v>773566182</v>
      </c>
      <c r="N605" s="85" t="s">
        <v>605</v>
      </c>
      <c r="O605" s="84" t="s">
        <v>28</v>
      </c>
      <c r="P605" s="86" t="s">
        <v>42</v>
      </c>
      <c r="Q605" s="86"/>
      <c r="R605" s="84"/>
      <c r="S605" s="84"/>
      <c r="T605" s="87"/>
      <c r="U605" s="88">
        <v>5318940</v>
      </c>
      <c r="V605" s="88">
        <v>3958200</v>
      </c>
      <c r="W605" s="88"/>
      <c r="X605" s="88"/>
      <c r="Y605" s="84"/>
      <c r="Z605" s="6"/>
      <c r="AA605" s="6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  <c r="DR605" s="74"/>
      <c r="DS605" s="74"/>
      <c r="DT605" s="74"/>
      <c r="DU605" s="74"/>
      <c r="DV605" s="74"/>
      <c r="DW605" s="74"/>
      <c r="DX605" s="74"/>
      <c r="DY605" s="74"/>
      <c r="DZ605" s="74"/>
      <c r="EA605" s="74"/>
      <c r="EB605" s="74"/>
      <c r="EC605" s="74"/>
      <c r="ED605" s="74"/>
      <c r="EE605" s="74"/>
      <c r="EF605" s="74"/>
      <c r="EG605" s="74"/>
      <c r="EH605" s="74"/>
      <c r="EI605" s="74"/>
      <c r="EJ605" s="74"/>
      <c r="EK605" s="74"/>
      <c r="EL605" s="74"/>
      <c r="EM605" s="74"/>
      <c r="EN605" s="74"/>
      <c r="EO605" s="74"/>
      <c r="EP605" s="74"/>
      <c r="EQ605" s="74"/>
      <c r="ER605" s="74"/>
      <c r="ES605" s="74"/>
      <c r="ET605" s="74"/>
      <c r="EU605" s="74"/>
      <c r="EV605" s="74"/>
      <c r="EW605" s="74"/>
      <c r="EX605" s="74"/>
      <c r="EY605" s="74"/>
      <c r="EZ605" s="74"/>
      <c r="FA605" s="74"/>
      <c r="FB605" s="74"/>
      <c r="FC605" s="74"/>
      <c r="FD605" s="74"/>
      <c r="FE605" s="74"/>
      <c r="FF605" s="74"/>
      <c r="FG605" s="74"/>
      <c r="FH605" s="74"/>
      <c r="FI605" s="74"/>
      <c r="FJ605" s="74"/>
      <c r="FK605" s="74"/>
      <c r="FL605" s="74"/>
      <c r="FM605" s="74"/>
      <c r="FN605" s="74"/>
      <c r="FO605" s="74"/>
      <c r="FP605" s="74"/>
      <c r="FQ605" s="74"/>
      <c r="FR605" s="74"/>
      <c r="FS605" s="74"/>
      <c r="FT605" s="74"/>
      <c r="FU605" s="74"/>
      <c r="FV605" s="74"/>
      <c r="FW605" s="74"/>
      <c r="FX605" s="74"/>
      <c r="FY605" s="74"/>
      <c r="FZ605" s="74"/>
      <c r="GA605" s="74"/>
      <c r="GB605" s="74"/>
      <c r="GC605" s="74"/>
      <c r="GD605" s="74"/>
      <c r="GE605" s="74"/>
      <c r="GF605" s="74"/>
      <c r="GG605" s="74"/>
      <c r="GH605" s="74"/>
      <c r="GI605" s="74"/>
      <c r="GJ605" s="74"/>
      <c r="GK605" s="74"/>
      <c r="GL605" s="74"/>
      <c r="GM605" s="74"/>
      <c r="GN605" s="74"/>
      <c r="GO605" s="74"/>
      <c r="GP605" s="74"/>
      <c r="GQ605" s="74"/>
      <c r="GR605" s="74"/>
      <c r="GS605" s="74"/>
      <c r="GT605" s="74"/>
      <c r="GU605" s="74"/>
      <c r="GV605" s="74"/>
      <c r="GW605" s="74"/>
      <c r="GX605" s="74"/>
      <c r="GY605" s="74"/>
      <c r="GZ605" s="74"/>
      <c r="HA605" s="74"/>
      <c r="HB605" s="74"/>
      <c r="HC605" s="74"/>
      <c r="HD605" s="74"/>
      <c r="HE605" s="74"/>
      <c r="HF605" s="74"/>
      <c r="HG605" s="74"/>
      <c r="HH605" s="74"/>
      <c r="HI605" s="74"/>
      <c r="HJ605" s="74"/>
      <c r="HK605" s="74"/>
      <c r="HL605" s="74"/>
      <c r="HM605" s="74"/>
      <c r="HN605" s="74"/>
      <c r="HO605" s="74"/>
      <c r="HP605" s="74"/>
      <c r="HQ605" s="74"/>
      <c r="HR605" s="74"/>
      <c r="HS605" s="74"/>
      <c r="HT605" s="74"/>
      <c r="HU605" s="74"/>
      <c r="HV605" s="74"/>
      <c r="HW605" s="74"/>
      <c r="HX605" s="74"/>
      <c r="HY605" s="74"/>
      <c r="HZ605" s="74"/>
      <c r="IA605" s="74"/>
      <c r="IB605" s="74"/>
      <c r="IC605" s="74"/>
      <c r="ID605" s="74"/>
      <c r="IE605" s="74"/>
      <c r="IF605" s="74"/>
      <c r="IG605" s="74"/>
      <c r="IH605" s="74"/>
      <c r="II605" s="74"/>
      <c r="IJ605" s="74"/>
      <c r="IK605" s="74"/>
      <c r="IL605" s="74"/>
      <c r="IM605" s="74"/>
      <c r="IN605" s="74"/>
      <c r="IO605" s="74"/>
      <c r="IP605" s="74"/>
      <c r="IQ605" s="74"/>
      <c r="IR605" s="74"/>
      <c r="IS605" s="74"/>
      <c r="IT605" s="74"/>
      <c r="IU605" s="74"/>
      <c r="IV605" s="74"/>
      <c r="IW605" s="74"/>
      <c r="IX605" s="74"/>
      <c r="IY605" s="74"/>
      <c r="IZ605" s="74"/>
      <c r="JA605" s="74"/>
      <c r="JB605" s="74"/>
      <c r="JC605" s="74"/>
      <c r="JD605" s="74"/>
      <c r="JE605" s="74"/>
      <c r="JF605" s="74"/>
      <c r="JG605" s="74"/>
      <c r="JH605" s="74"/>
      <c r="JI605" s="74"/>
      <c r="JJ605" s="74"/>
      <c r="JK605" s="74"/>
      <c r="JL605" s="74"/>
      <c r="JM605" s="74"/>
      <c r="JN605" s="74"/>
      <c r="JO605" s="74"/>
      <c r="JP605" s="74"/>
      <c r="JQ605" s="74"/>
      <c r="JR605" s="74"/>
      <c r="JS605" s="74"/>
      <c r="JT605" s="74"/>
      <c r="JU605" s="74"/>
      <c r="JV605" s="74"/>
      <c r="JW605" s="74"/>
      <c r="JX605" s="74"/>
      <c r="JY605" s="74"/>
      <c r="JZ605" s="74"/>
      <c r="KA605" s="74"/>
      <c r="KB605" s="74"/>
      <c r="KC605" s="74"/>
      <c r="KD605" s="74"/>
      <c r="KE605" s="74"/>
      <c r="KF605" s="74"/>
      <c r="KG605" s="74"/>
      <c r="KH605" s="74"/>
      <c r="KI605" s="74"/>
      <c r="KJ605" s="74"/>
      <c r="KK605" s="74"/>
      <c r="KL605" s="74"/>
      <c r="KM605" s="74"/>
      <c r="KN605" s="74"/>
      <c r="KO605" s="74"/>
      <c r="KP605" s="74"/>
      <c r="KQ605" s="74"/>
      <c r="KR605" s="74"/>
      <c r="KS605" s="74"/>
      <c r="KT605" s="74"/>
      <c r="KU605" s="74"/>
      <c r="KV605" s="74"/>
      <c r="KW605" s="74"/>
      <c r="KX605" s="74"/>
      <c r="KY605" s="74"/>
      <c r="KZ605" s="74"/>
      <c r="LA605" s="74"/>
      <c r="LB605" s="74"/>
      <c r="LC605" s="74"/>
      <c r="LD605" s="74"/>
      <c r="LE605" s="74"/>
      <c r="LF605" s="74"/>
      <c r="LG605" s="74"/>
      <c r="LH605" s="74"/>
      <c r="LI605" s="74"/>
      <c r="LJ605" s="74"/>
      <c r="LK605" s="74"/>
      <c r="LL605" s="74"/>
      <c r="LM605" s="74"/>
      <c r="LN605" s="74"/>
      <c r="LO605" s="74"/>
      <c r="LP605" s="74"/>
      <c r="LQ605" s="74"/>
      <c r="LR605" s="74"/>
      <c r="LS605" s="74"/>
      <c r="LT605" s="74"/>
      <c r="LU605" s="74"/>
      <c r="LV605" s="74"/>
      <c r="LW605" s="74"/>
      <c r="LX605" s="74"/>
      <c r="LY605" s="74"/>
      <c r="LZ605" s="74"/>
      <c r="MA605" s="74"/>
      <c r="MB605" s="74"/>
      <c r="MC605" s="74"/>
      <c r="MD605" s="74"/>
      <c r="ME605" s="74"/>
      <c r="MF605" s="74"/>
      <c r="MG605" s="74"/>
      <c r="MH605" s="74"/>
      <c r="MI605" s="74"/>
      <c r="MJ605" s="74"/>
      <c r="MK605" s="74"/>
      <c r="ML605" s="74"/>
      <c r="MM605" s="74"/>
      <c r="MN605" s="74"/>
      <c r="MO605" s="74"/>
      <c r="MP605" s="74"/>
      <c r="MQ605" s="74"/>
      <c r="MR605" s="74"/>
      <c r="MS605" s="74"/>
      <c r="MT605" s="74"/>
      <c r="MU605" s="74"/>
      <c r="MV605" s="74"/>
      <c r="MW605" s="74"/>
      <c r="MX605" s="74"/>
      <c r="MY605" s="74"/>
      <c r="MZ605" s="74"/>
      <c r="NA605" s="74"/>
      <c r="NB605" s="74"/>
      <c r="NC605" s="74"/>
      <c r="ND605" s="74"/>
      <c r="NE605" s="74"/>
      <c r="NF605" s="74"/>
      <c r="NG605" s="74"/>
      <c r="NH605" s="74"/>
      <c r="NI605" s="74"/>
      <c r="NJ605" s="74"/>
      <c r="NK605" s="74"/>
      <c r="NL605" s="74"/>
      <c r="NM605" s="74"/>
      <c r="NN605" s="74"/>
      <c r="NO605" s="74"/>
      <c r="NP605" s="74"/>
      <c r="NQ605" s="74"/>
      <c r="NR605" s="74"/>
      <c r="NS605" s="74"/>
      <c r="NT605" s="74"/>
      <c r="NU605" s="74"/>
      <c r="NV605" s="74"/>
      <c r="NW605" s="74"/>
      <c r="NX605" s="74"/>
      <c r="NY605" s="74"/>
      <c r="NZ605" s="74"/>
      <c r="OA605" s="74"/>
      <c r="OB605" s="74"/>
      <c r="OC605" s="74"/>
      <c r="OD605" s="74"/>
      <c r="OE605" s="74"/>
      <c r="OF605" s="74"/>
      <c r="OG605" s="74"/>
      <c r="OH605" s="74"/>
      <c r="OI605" s="74"/>
      <c r="OJ605" s="74"/>
      <c r="OK605" s="74"/>
      <c r="OL605" s="74"/>
      <c r="OM605" s="74"/>
      <c r="ON605" s="74"/>
      <c r="OO605" s="74"/>
      <c r="OP605" s="74"/>
      <c r="OQ605" s="74"/>
      <c r="OR605" s="74"/>
      <c r="OS605" s="74"/>
      <c r="OT605" s="74"/>
      <c r="OU605" s="74"/>
      <c r="OV605" s="74"/>
      <c r="OW605" s="74"/>
      <c r="OX605" s="74"/>
      <c r="OY605" s="74"/>
      <c r="OZ605" s="74"/>
      <c r="PA605" s="74"/>
      <c r="PB605" s="74"/>
      <c r="PC605" s="74"/>
      <c r="PD605" s="74"/>
      <c r="PE605" s="74"/>
      <c r="PF605" s="74"/>
      <c r="PG605" s="74"/>
      <c r="PH605" s="74"/>
      <c r="PI605" s="74"/>
      <c r="PJ605" s="74"/>
      <c r="PK605" s="74"/>
      <c r="PL605" s="74"/>
      <c r="PM605" s="74"/>
      <c r="PN605" s="74"/>
      <c r="PO605" s="74"/>
      <c r="PP605" s="74"/>
      <c r="PQ605" s="74"/>
      <c r="PR605" s="74"/>
      <c r="PS605" s="74"/>
      <c r="PT605" s="74"/>
      <c r="PU605" s="74"/>
      <c r="PV605" s="74"/>
      <c r="PW605" s="74"/>
      <c r="PX605" s="74"/>
      <c r="PY605" s="74"/>
      <c r="PZ605" s="74"/>
      <c r="QA605" s="74"/>
      <c r="QB605" s="74"/>
      <c r="QC605" s="74"/>
      <c r="QD605" s="74"/>
      <c r="QE605" s="74"/>
      <c r="QF605" s="74"/>
      <c r="QG605" s="74"/>
      <c r="QH605" s="74"/>
      <c r="QI605" s="74"/>
      <c r="QJ605" s="74"/>
      <c r="QK605" s="74"/>
      <c r="QL605" s="74"/>
      <c r="QM605" s="74"/>
      <c r="QN605" s="74"/>
      <c r="QO605" s="74"/>
      <c r="QP605" s="74"/>
      <c r="QQ605" s="74"/>
      <c r="QR605" s="74"/>
      <c r="QS605" s="74"/>
      <c r="QT605" s="74"/>
      <c r="QU605" s="74"/>
      <c r="QV605" s="74"/>
      <c r="QW605" s="74"/>
      <c r="QX605" s="74"/>
      <c r="QY605" s="74"/>
      <c r="QZ605" s="74"/>
      <c r="RA605" s="74"/>
      <c r="RB605" s="74"/>
      <c r="RC605" s="74"/>
      <c r="RD605" s="74"/>
      <c r="RE605" s="74"/>
      <c r="RF605" s="74"/>
      <c r="RG605" s="74"/>
      <c r="RH605" s="74"/>
      <c r="RI605" s="74"/>
      <c r="RJ605" s="74"/>
      <c r="RK605" s="74"/>
      <c r="RL605" s="74"/>
      <c r="RM605" s="74"/>
      <c r="RN605" s="74"/>
      <c r="RO605" s="74"/>
      <c r="RP605" s="74"/>
      <c r="RQ605" s="74"/>
      <c r="RR605" s="74"/>
      <c r="RS605" s="74"/>
      <c r="RT605" s="74"/>
      <c r="RU605" s="74"/>
      <c r="RV605" s="74"/>
      <c r="RW605" s="74"/>
      <c r="RX605" s="74"/>
      <c r="RY605" s="74"/>
      <c r="RZ605" s="74"/>
      <c r="SA605" s="74"/>
      <c r="SB605" s="74"/>
      <c r="SC605" s="74"/>
      <c r="SD605" s="74"/>
      <c r="SE605" s="74"/>
      <c r="SF605" s="74"/>
      <c r="SG605" s="74"/>
      <c r="SH605" s="74"/>
      <c r="SI605" s="74"/>
      <c r="SJ605" s="74"/>
      <c r="SK605" s="74"/>
      <c r="SL605" s="74"/>
      <c r="SM605" s="74"/>
      <c r="SN605" s="74"/>
      <c r="SO605" s="74"/>
      <c r="SP605" s="74"/>
      <c r="SQ605" s="74"/>
      <c r="SR605" s="74"/>
      <c r="SS605" s="74"/>
      <c r="ST605" s="74"/>
      <c r="SU605" s="74"/>
      <c r="SV605" s="74"/>
      <c r="SW605" s="74"/>
      <c r="SX605" s="74"/>
      <c r="SY605" s="74"/>
      <c r="SZ605" s="74"/>
      <c r="TA605" s="74"/>
      <c r="TB605" s="74"/>
      <c r="TC605" s="74"/>
      <c r="TD605" s="74"/>
      <c r="TE605" s="74"/>
      <c r="TF605" s="74"/>
      <c r="TG605" s="74"/>
      <c r="TH605" s="74"/>
      <c r="TI605" s="74"/>
      <c r="TJ605" s="74"/>
      <c r="TK605" s="74"/>
      <c r="TL605" s="74"/>
      <c r="TM605" s="74"/>
      <c r="TN605" s="74"/>
      <c r="TO605" s="74"/>
      <c r="TP605" s="74"/>
      <c r="TQ605" s="74"/>
      <c r="TR605" s="74"/>
      <c r="TS605" s="74"/>
      <c r="TT605" s="74"/>
      <c r="TU605" s="74"/>
      <c r="TV605" s="74"/>
      <c r="TW605" s="74"/>
      <c r="TX605" s="74"/>
      <c r="TY605" s="74"/>
      <c r="TZ605" s="74"/>
      <c r="UA605" s="74"/>
      <c r="UB605" s="74"/>
      <c r="UC605" s="74"/>
      <c r="UD605" s="74"/>
      <c r="UE605" s="74"/>
      <c r="UF605" s="74"/>
      <c r="UG605" s="74"/>
      <c r="UH605" s="74"/>
      <c r="UI605" s="74"/>
      <c r="UJ605" s="74"/>
      <c r="UK605" s="74"/>
      <c r="UL605" s="74"/>
      <c r="UM605" s="74"/>
      <c r="UN605" s="74"/>
      <c r="UO605" s="74"/>
      <c r="UP605" s="74"/>
      <c r="UQ605" s="74"/>
      <c r="UR605" s="74"/>
      <c r="US605" s="74"/>
      <c r="UT605" s="74"/>
      <c r="UU605" s="74"/>
      <c r="UV605" s="74"/>
      <c r="UW605" s="74"/>
      <c r="UX605" s="74"/>
      <c r="UY605" s="74"/>
      <c r="UZ605" s="74"/>
      <c r="VA605" s="74"/>
      <c r="VB605" s="74"/>
      <c r="VC605" s="74"/>
      <c r="VD605" s="74"/>
      <c r="VE605" s="74"/>
      <c r="VF605" s="74"/>
      <c r="VG605" s="74"/>
      <c r="VH605" s="74"/>
      <c r="VI605" s="74"/>
      <c r="VJ605" s="74"/>
      <c r="VK605" s="74"/>
      <c r="VL605" s="74"/>
      <c r="VM605" s="74"/>
      <c r="VN605" s="74"/>
      <c r="VO605" s="74"/>
      <c r="VP605" s="74"/>
      <c r="VQ605" s="74"/>
      <c r="VR605" s="74"/>
      <c r="VS605" s="74"/>
      <c r="VT605" s="74"/>
      <c r="VU605" s="74"/>
      <c r="VV605" s="74"/>
      <c r="VW605" s="74"/>
      <c r="VX605" s="74"/>
      <c r="VY605" s="74"/>
      <c r="VZ605" s="74"/>
      <c r="WA605" s="74"/>
      <c r="WB605" s="74"/>
      <c r="WC605" s="74"/>
      <c r="WD605" s="74"/>
      <c r="WE605" s="74"/>
      <c r="WF605" s="74"/>
      <c r="WG605" s="74"/>
      <c r="WH605" s="74"/>
      <c r="WI605" s="74"/>
      <c r="WJ605" s="74"/>
      <c r="WK605" s="74"/>
      <c r="WL605" s="74"/>
      <c r="WM605" s="74"/>
      <c r="WN605" s="74"/>
      <c r="WO605" s="74"/>
      <c r="WP605" s="74"/>
      <c r="WQ605" s="74"/>
      <c r="WR605" s="74"/>
      <c r="WS605" s="74"/>
      <c r="WT605" s="74"/>
      <c r="WU605" s="74"/>
      <c r="WV605" s="74"/>
      <c r="WW605" s="74"/>
      <c r="WX605" s="74"/>
      <c r="WY605" s="74"/>
      <c r="WZ605" s="74"/>
      <c r="XA605" s="74"/>
      <c r="XB605" s="74"/>
      <c r="XC605" s="74"/>
      <c r="XD605" s="74"/>
      <c r="XE605" s="74"/>
      <c r="XF605" s="74"/>
      <c r="XG605" s="74"/>
      <c r="XH605" s="74"/>
      <c r="XI605" s="74"/>
      <c r="XJ605" s="74"/>
      <c r="XK605" s="74"/>
      <c r="XL605" s="74"/>
      <c r="XM605" s="74"/>
      <c r="XN605" s="74"/>
      <c r="XO605" s="74"/>
      <c r="XP605" s="74"/>
      <c r="XQ605" s="74"/>
      <c r="XR605" s="74"/>
      <c r="XS605" s="74"/>
      <c r="XT605" s="74"/>
      <c r="XU605" s="74"/>
      <c r="XV605" s="74"/>
      <c r="XW605" s="74"/>
      <c r="XX605" s="74"/>
      <c r="XY605" s="74"/>
      <c r="XZ605" s="74"/>
      <c r="YA605" s="74"/>
      <c r="YB605" s="74"/>
      <c r="YC605" s="74"/>
      <c r="YD605" s="74"/>
      <c r="YE605" s="74"/>
      <c r="YF605" s="74"/>
      <c r="YG605" s="74"/>
      <c r="YH605" s="74"/>
      <c r="YI605" s="74"/>
      <c r="YJ605" s="74"/>
      <c r="YK605" s="74"/>
      <c r="YL605" s="74"/>
      <c r="YM605" s="74"/>
      <c r="YN605" s="74"/>
      <c r="YO605" s="74"/>
      <c r="YP605" s="74"/>
      <c r="YQ605" s="74"/>
      <c r="YR605" s="74"/>
      <c r="YS605" s="74"/>
      <c r="YT605" s="74"/>
      <c r="YU605" s="74"/>
      <c r="YV605" s="74"/>
      <c r="YW605" s="74"/>
      <c r="YX605" s="74"/>
      <c r="YY605" s="74"/>
      <c r="YZ605" s="74"/>
      <c r="ZA605" s="74"/>
      <c r="ZB605" s="74"/>
      <c r="ZC605" s="74"/>
      <c r="ZD605" s="74"/>
      <c r="ZE605" s="74"/>
      <c r="ZF605" s="74"/>
      <c r="ZG605" s="74"/>
      <c r="ZH605" s="74"/>
      <c r="ZI605" s="74"/>
      <c r="ZJ605" s="74"/>
      <c r="ZK605" s="74"/>
      <c r="ZL605" s="74"/>
      <c r="ZM605" s="74"/>
      <c r="ZN605" s="74"/>
      <c r="ZO605" s="74"/>
      <c r="ZP605" s="74"/>
      <c r="ZQ605" s="74"/>
      <c r="ZR605" s="74"/>
      <c r="ZS605" s="74"/>
      <c r="ZT605" s="74"/>
      <c r="ZU605" s="74"/>
      <c r="ZV605" s="74"/>
      <c r="ZW605" s="74"/>
      <c r="ZX605" s="74"/>
      <c r="ZY605" s="74"/>
      <c r="ZZ605" s="74"/>
      <c r="AAA605" s="74"/>
      <c r="AAB605" s="74"/>
      <c r="AAC605" s="74"/>
      <c r="AAD605" s="74"/>
      <c r="AAE605" s="74"/>
      <c r="AAF605" s="74"/>
      <c r="AAG605" s="74"/>
      <c r="AAH605" s="74"/>
      <c r="AAI605" s="74"/>
      <c r="AAJ605" s="74"/>
      <c r="AAK605" s="74"/>
      <c r="AAL605" s="74"/>
      <c r="AAM605" s="74"/>
      <c r="AAN605" s="74"/>
      <c r="AAO605" s="74"/>
      <c r="AAP605" s="74"/>
      <c r="AAQ605" s="74"/>
      <c r="AAR605" s="74"/>
      <c r="AAS605" s="74"/>
      <c r="AAT605" s="74"/>
      <c r="AAU605" s="74"/>
      <c r="AAV605" s="74"/>
      <c r="AAW605" s="74"/>
      <c r="AAX605" s="74"/>
      <c r="AAY605" s="74"/>
      <c r="AAZ605" s="74"/>
      <c r="ABA605" s="74"/>
      <c r="ABB605" s="74"/>
      <c r="ABC605" s="74"/>
      <c r="ABD605" s="74"/>
      <c r="ABE605" s="74"/>
      <c r="ABF605" s="74"/>
      <c r="ABG605" s="74"/>
      <c r="ABH605" s="74"/>
      <c r="ABI605" s="74"/>
      <c r="ABJ605" s="74"/>
      <c r="ABK605" s="74"/>
      <c r="ABL605" s="74"/>
      <c r="ABM605" s="74"/>
      <c r="ABN605" s="74"/>
      <c r="ABO605" s="74"/>
      <c r="ABP605" s="74"/>
      <c r="ABQ605" s="74"/>
      <c r="ABR605" s="74"/>
      <c r="ABS605" s="74"/>
      <c r="ABT605" s="74"/>
      <c r="ABU605" s="74"/>
      <c r="ABV605" s="74"/>
      <c r="ABW605" s="74"/>
      <c r="ABX605" s="74"/>
      <c r="ABY605" s="74"/>
      <c r="ABZ605" s="74"/>
      <c r="ACA605" s="74"/>
      <c r="ACB605" s="74"/>
      <c r="ACC605" s="74"/>
      <c r="ACD605" s="74"/>
      <c r="ACE605" s="74"/>
      <c r="ACF605" s="74"/>
      <c r="ACG605" s="74"/>
      <c r="ACH605" s="74"/>
      <c r="ACI605" s="74"/>
      <c r="ACJ605" s="74"/>
      <c r="ACK605" s="74"/>
      <c r="ACL605" s="74"/>
      <c r="ACM605" s="74"/>
      <c r="ACN605" s="74"/>
      <c r="ACO605" s="74"/>
      <c r="ACP605" s="74"/>
      <c r="ACQ605" s="74"/>
      <c r="ACR605" s="74"/>
      <c r="ACS605" s="74"/>
      <c r="ACT605" s="74"/>
      <c r="ACU605" s="74"/>
      <c r="ACV605" s="74"/>
      <c r="ACW605" s="74"/>
      <c r="ACX605" s="74"/>
      <c r="ACY605" s="74"/>
      <c r="ACZ605" s="74"/>
      <c r="ADA605" s="74"/>
      <c r="ADB605" s="74"/>
      <c r="ADC605" s="74"/>
      <c r="ADD605" s="74"/>
      <c r="ADE605" s="74"/>
      <c r="ADF605" s="74"/>
      <c r="ADG605" s="74"/>
      <c r="ADH605" s="74"/>
      <c r="ADI605" s="74"/>
      <c r="ADJ605" s="74"/>
      <c r="ADK605" s="74"/>
      <c r="ADL605" s="74"/>
      <c r="ADM605" s="74"/>
      <c r="ADN605" s="74"/>
      <c r="ADO605" s="74"/>
      <c r="ADP605" s="74"/>
      <c r="ADQ605" s="74"/>
      <c r="ADR605" s="74"/>
      <c r="ADS605" s="74"/>
      <c r="ADT605" s="74"/>
      <c r="ADU605" s="74"/>
      <c r="ADV605" s="74"/>
      <c r="ADW605" s="74"/>
      <c r="ADX605" s="74"/>
      <c r="ADY605" s="74"/>
      <c r="ADZ605" s="74"/>
      <c r="AEA605" s="74"/>
      <c r="AEB605" s="74"/>
      <c r="AEC605" s="74"/>
      <c r="AED605" s="74"/>
      <c r="AEE605" s="74"/>
      <c r="AEF605" s="74"/>
      <c r="AEG605" s="74"/>
      <c r="AEH605" s="74"/>
      <c r="AEI605" s="74"/>
      <c r="AEJ605" s="74"/>
      <c r="AEK605" s="74"/>
      <c r="AEL605" s="74"/>
      <c r="AEM605" s="74"/>
      <c r="AEN605" s="74"/>
      <c r="AEO605" s="74"/>
      <c r="AEP605" s="74"/>
      <c r="AEQ605" s="74"/>
      <c r="AER605" s="74"/>
      <c r="AES605" s="74"/>
      <c r="AET605" s="74"/>
      <c r="AEU605" s="74"/>
      <c r="AEV605" s="74"/>
      <c r="AEW605" s="74"/>
      <c r="AEX605" s="74"/>
      <c r="AEY605" s="74"/>
      <c r="AEZ605" s="74"/>
      <c r="AFA605" s="74"/>
      <c r="AFB605" s="74"/>
      <c r="AFC605" s="74"/>
      <c r="AFD605" s="74"/>
      <c r="AFE605" s="74"/>
      <c r="AFF605" s="74"/>
      <c r="AFG605" s="74"/>
      <c r="AFH605" s="74"/>
      <c r="AFI605" s="74"/>
      <c r="AFJ605" s="74"/>
      <c r="AFK605" s="74"/>
      <c r="AFL605" s="74"/>
      <c r="AFM605" s="74"/>
      <c r="AFN605" s="74"/>
      <c r="AFO605" s="74"/>
      <c r="AFP605" s="74"/>
      <c r="AFQ605" s="74"/>
      <c r="AFR605" s="74"/>
      <c r="AFS605" s="74"/>
      <c r="AFT605" s="74"/>
      <c r="AFU605" s="74"/>
      <c r="AFV605" s="74"/>
      <c r="AFW605" s="74"/>
      <c r="AFX605" s="74"/>
      <c r="AFY605" s="74"/>
      <c r="AFZ605" s="74"/>
      <c r="AGA605" s="74"/>
      <c r="AGB605" s="74"/>
      <c r="AGC605" s="74"/>
      <c r="AGD605" s="74"/>
      <c r="AGE605" s="74"/>
      <c r="AGF605" s="74"/>
      <c r="AGG605" s="74"/>
      <c r="AGH605" s="74"/>
      <c r="AGI605" s="74"/>
      <c r="AGJ605" s="74"/>
      <c r="AGK605" s="74"/>
      <c r="AGL605" s="74"/>
      <c r="AGM605" s="74"/>
      <c r="AGN605" s="74"/>
      <c r="AGO605" s="74"/>
      <c r="AGP605" s="74"/>
      <c r="AGQ605" s="74"/>
      <c r="AGR605" s="74"/>
      <c r="AGS605" s="74"/>
      <c r="AGT605" s="74"/>
      <c r="AGU605" s="74"/>
      <c r="AGV605" s="74"/>
      <c r="AGW605" s="74"/>
      <c r="AGX605" s="74"/>
      <c r="AGY605" s="74"/>
      <c r="AGZ605" s="74"/>
      <c r="AHA605" s="74"/>
      <c r="AHB605" s="74"/>
      <c r="AHC605" s="74"/>
      <c r="AHD605" s="74"/>
      <c r="AHE605" s="74"/>
      <c r="AHF605" s="74"/>
      <c r="AHG605" s="74"/>
      <c r="AHH605" s="74"/>
      <c r="AHI605" s="74"/>
      <c r="AHJ605" s="74"/>
      <c r="AHK605" s="74"/>
      <c r="AHL605" s="74"/>
      <c r="AHM605" s="74"/>
      <c r="AHN605" s="74"/>
      <c r="AHO605" s="74"/>
      <c r="AHP605" s="74"/>
      <c r="AHQ605" s="74"/>
      <c r="AHR605" s="74"/>
      <c r="AHS605" s="74"/>
      <c r="AHT605" s="74"/>
      <c r="AHU605" s="74"/>
      <c r="AHV605" s="74"/>
      <c r="AHW605" s="74"/>
      <c r="AHX605" s="74"/>
      <c r="AHY605" s="74"/>
      <c r="AHZ605" s="74"/>
      <c r="AIA605" s="74"/>
      <c r="AIB605" s="74"/>
      <c r="AIC605" s="74"/>
      <c r="AID605" s="74"/>
      <c r="AIE605" s="74"/>
      <c r="AIF605" s="74"/>
      <c r="AIG605" s="74"/>
      <c r="AIH605" s="74"/>
      <c r="AII605" s="74"/>
      <c r="AIJ605" s="74"/>
      <c r="AIK605" s="74"/>
      <c r="AIL605" s="74"/>
      <c r="AIM605" s="74"/>
      <c r="AIN605" s="74"/>
      <c r="AIO605" s="74"/>
      <c r="AIP605" s="74"/>
      <c r="AIQ605" s="74"/>
      <c r="AIR605" s="74"/>
      <c r="AIS605" s="74"/>
      <c r="AIT605" s="74"/>
      <c r="AIU605" s="74"/>
      <c r="AIV605" s="74"/>
      <c r="AIW605" s="74"/>
      <c r="AIX605" s="74"/>
      <c r="AIY605" s="74"/>
      <c r="AIZ605" s="74"/>
      <c r="AJA605" s="74"/>
      <c r="AJB605" s="74"/>
      <c r="AJC605" s="74"/>
      <c r="AJD605" s="74"/>
      <c r="AJE605" s="74"/>
      <c r="AJF605" s="74"/>
      <c r="AJG605" s="74"/>
      <c r="AJH605" s="74"/>
      <c r="AJI605" s="74"/>
      <c r="AJJ605" s="74"/>
      <c r="AJK605" s="74"/>
      <c r="AJL605" s="74"/>
      <c r="AJM605" s="74"/>
      <c r="AJN605" s="74"/>
      <c r="AJO605" s="74"/>
      <c r="AJP605" s="74"/>
      <c r="AJQ605" s="74"/>
      <c r="AJR605" s="74"/>
      <c r="AJS605" s="74"/>
      <c r="AJT605" s="74"/>
      <c r="AJU605" s="74"/>
      <c r="AJV605" s="74"/>
      <c r="AJW605" s="74"/>
      <c r="AJX605" s="74"/>
      <c r="AJY605" s="74"/>
      <c r="AJZ605" s="74"/>
      <c r="AKA605" s="74"/>
      <c r="AKB605" s="74"/>
      <c r="AKC605" s="74"/>
      <c r="AKD605" s="74"/>
      <c r="AKE605" s="74"/>
      <c r="AKF605" s="74"/>
      <c r="AKG605" s="74"/>
      <c r="AKH605" s="74"/>
      <c r="AKI605" s="74"/>
      <c r="AKJ605" s="74"/>
      <c r="AKK605" s="74"/>
      <c r="AKL605" s="74"/>
      <c r="AKM605" s="74"/>
      <c r="AKN605" s="74"/>
      <c r="AKO605" s="74"/>
      <c r="AKP605" s="74"/>
      <c r="AKQ605" s="74"/>
      <c r="AKR605" s="74"/>
      <c r="AKS605" s="74"/>
      <c r="AKT605" s="74"/>
      <c r="AKU605" s="74"/>
      <c r="AKV605" s="74"/>
      <c r="AKW605" s="74"/>
      <c r="AKX605" s="74"/>
      <c r="AKY605" s="74"/>
      <c r="AKZ605" s="74"/>
      <c r="ALA605" s="74"/>
      <c r="ALB605" s="74"/>
      <c r="ALC605" s="74"/>
      <c r="ALD605" s="74"/>
      <c r="ALE605" s="74"/>
      <c r="ALF605" s="74"/>
      <c r="ALG605" s="74"/>
      <c r="ALH605" s="74"/>
      <c r="ALI605" s="74"/>
      <c r="ALJ605" s="74"/>
      <c r="ALK605" s="74"/>
      <c r="ALL605" s="74"/>
      <c r="ALM605" s="74"/>
      <c r="ALN605" s="74"/>
      <c r="ALO605" s="74"/>
      <c r="ALP605" s="74"/>
      <c r="ALQ605" s="74"/>
      <c r="ALR605" s="74"/>
      <c r="ALS605" s="74"/>
      <c r="ALT605" s="74"/>
      <c r="ALU605" s="74"/>
      <c r="ALV605" s="74"/>
      <c r="ALW605" s="74"/>
      <c r="ALX605" s="74"/>
      <c r="ALY605" s="74"/>
      <c r="ALZ605" s="74"/>
      <c r="AMA605" s="74"/>
      <c r="AMB605" s="74"/>
      <c r="AMC605" s="74"/>
      <c r="AMD605" s="74"/>
      <c r="AME605" s="74"/>
      <c r="AMF605" s="74"/>
      <c r="AMG605" s="74"/>
      <c r="AMH605" s="74"/>
      <c r="AMI605" s="74"/>
      <c r="AMJ605" s="74"/>
      <c r="AMK605" s="74"/>
    </row>
    <row r="606" spans="1:1025" customFormat="1" x14ac:dyDescent="0.25">
      <c r="A606" s="84" t="s">
        <v>614</v>
      </c>
      <c r="B606" s="84" t="s">
        <v>25</v>
      </c>
      <c r="C606" s="84" t="s">
        <v>584</v>
      </c>
      <c r="D606" s="84" t="s">
        <v>147</v>
      </c>
      <c r="E606" s="84" t="s">
        <v>597</v>
      </c>
      <c r="F606" s="84" t="s">
        <v>600</v>
      </c>
      <c r="G606" s="84" t="s">
        <v>601</v>
      </c>
      <c r="H606" s="84" t="s">
        <v>587</v>
      </c>
      <c r="I606" s="84" t="s">
        <v>602</v>
      </c>
      <c r="J606" s="84">
        <v>773566182</v>
      </c>
      <c r="K606" s="84" t="s">
        <v>603</v>
      </c>
      <c r="L606" s="84" t="s">
        <v>604</v>
      </c>
      <c r="M606" s="84">
        <v>773566182</v>
      </c>
      <c r="N606" s="85" t="s">
        <v>605</v>
      </c>
      <c r="O606" s="84" t="s">
        <v>28</v>
      </c>
      <c r="P606" s="86" t="s">
        <v>29</v>
      </c>
      <c r="Q606" s="86"/>
      <c r="R606" s="84"/>
      <c r="S606" s="84"/>
      <c r="T606" s="87"/>
      <c r="U606" s="88">
        <v>740000</v>
      </c>
      <c r="V606" s="88">
        <v>740000</v>
      </c>
      <c r="W606" s="88">
        <v>1008540</v>
      </c>
      <c r="X606" s="88"/>
      <c r="Y606" s="84"/>
      <c r="Z606" s="6"/>
      <c r="AA606" s="6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  <c r="DR606" s="74"/>
      <c r="DS606" s="74"/>
      <c r="DT606" s="74"/>
      <c r="DU606" s="74"/>
      <c r="DV606" s="74"/>
      <c r="DW606" s="74"/>
      <c r="DX606" s="74"/>
      <c r="DY606" s="74"/>
      <c r="DZ606" s="74"/>
      <c r="EA606" s="74"/>
      <c r="EB606" s="74"/>
      <c r="EC606" s="74"/>
      <c r="ED606" s="74"/>
      <c r="EE606" s="74"/>
      <c r="EF606" s="74"/>
      <c r="EG606" s="74"/>
      <c r="EH606" s="74"/>
      <c r="EI606" s="74"/>
      <c r="EJ606" s="74"/>
      <c r="EK606" s="74"/>
      <c r="EL606" s="74"/>
      <c r="EM606" s="74"/>
      <c r="EN606" s="74"/>
      <c r="EO606" s="74"/>
      <c r="EP606" s="74"/>
      <c r="EQ606" s="74"/>
      <c r="ER606" s="74"/>
      <c r="ES606" s="74"/>
      <c r="ET606" s="74"/>
      <c r="EU606" s="74"/>
      <c r="EV606" s="74"/>
      <c r="EW606" s="74"/>
      <c r="EX606" s="74"/>
      <c r="EY606" s="74"/>
      <c r="EZ606" s="74"/>
      <c r="FA606" s="74"/>
      <c r="FB606" s="74"/>
      <c r="FC606" s="74"/>
      <c r="FD606" s="74"/>
      <c r="FE606" s="74"/>
      <c r="FF606" s="74"/>
      <c r="FG606" s="74"/>
      <c r="FH606" s="74"/>
      <c r="FI606" s="74"/>
      <c r="FJ606" s="74"/>
      <c r="FK606" s="74"/>
      <c r="FL606" s="74"/>
      <c r="FM606" s="74"/>
      <c r="FN606" s="74"/>
      <c r="FO606" s="74"/>
      <c r="FP606" s="74"/>
      <c r="FQ606" s="74"/>
      <c r="FR606" s="74"/>
      <c r="FS606" s="74"/>
      <c r="FT606" s="74"/>
      <c r="FU606" s="74"/>
      <c r="FV606" s="74"/>
      <c r="FW606" s="74"/>
      <c r="FX606" s="74"/>
      <c r="FY606" s="74"/>
      <c r="FZ606" s="74"/>
      <c r="GA606" s="74"/>
      <c r="GB606" s="74"/>
      <c r="GC606" s="74"/>
      <c r="GD606" s="74"/>
      <c r="GE606" s="74"/>
      <c r="GF606" s="74"/>
      <c r="GG606" s="74"/>
      <c r="GH606" s="74"/>
      <c r="GI606" s="74"/>
      <c r="GJ606" s="74"/>
      <c r="GK606" s="74"/>
      <c r="GL606" s="74"/>
      <c r="GM606" s="74"/>
      <c r="GN606" s="74"/>
      <c r="GO606" s="74"/>
      <c r="GP606" s="74"/>
      <c r="GQ606" s="74"/>
      <c r="GR606" s="74"/>
      <c r="GS606" s="74"/>
      <c r="GT606" s="74"/>
      <c r="GU606" s="74"/>
      <c r="GV606" s="74"/>
      <c r="GW606" s="74"/>
      <c r="GX606" s="74"/>
      <c r="GY606" s="74"/>
      <c r="GZ606" s="74"/>
      <c r="HA606" s="74"/>
      <c r="HB606" s="74"/>
      <c r="HC606" s="74"/>
      <c r="HD606" s="74"/>
      <c r="HE606" s="74"/>
      <c r="HF606" s="74"/>
      <c r="HG606" s="74"/>
      <c r="HH606" s="74"/>
      <c r="HI606" s="74"/>
      <c r="HJ606" s="74"/>
      <c r="HK606" s="74"/>
      <c r="HL606" s="74"/>
      <c r="HM606" s="74"/>
      <c r="HN606" s="74"/>
      <c r="HO606" s="74"/>
      <c r="HP606" s="74"/>
      <c r="HQ606" s="74"/>
      <c r="HR606" s="74"/>
      <c r="HS606" s="74"/>
      <c r="HT606" s="74"/>
      <c r="HU606" s="74"/>
      <c r="HV606" s="74"/>
      <c r="HW606" s="74"/>
      <c r="HX606" s="74"/>
      <c r="HY606" s="74"/>
      <c r="HZ606" s="74"/>
      <c r="IA606" s="74"/>
      <c r="IB606" s="74"/>
      <c r="IC606" s="74"/>
      <c r="ID606" s="74"/>
      <c r="IE606" s="74"/>
      <c r="IF606" s="74"/>
      <c r="IG606" s="74"/>
      <c r="IH606" s="74"/>
      <c r="II606" s="74"/>
      <c r="IJ606" s="74"/>
      <c r="IK606" s="74"/>
      <c r="IL606" s="74"/>
      <c r="IM606" s="74"/>
      <c r="IN606" s="74"/>
      <c r="IO606" s="74"/>
      <c r="IP606" s="74"/>
      <c r="IQ606" s="74"/>
      <c r="IR606" s="74"/>
      <c r="IS606" s="74"/>
      <c r="IT606" s="74"/>
      <c r="IU606" s="74"/>
      <c r="IV606" s="74"/>
      <c r="IW606" s="74"/>
      <c r="IX606" s="74"/>
      <c r="IY606" s="74"/>
      <c r="IZ606" s="74"/>
      <c r="JA606" s="74"/>
      <c r="JB606" s="74"/>
      <c r="JC606" s="74"/>
      <c r="JD606" s="74"/>
      <c r="JE606" s="74"/>
      <c r="JF606" s="74"/>
      <c r="JG606" s="74"/>
      <c r="JH606" s="74"/>
      <c r="JI606" s="74"/>
      <c r="JJ606" s="74"/>
      <c r="JK606" s="74"/>
      <c r="JL606" s="74"/>
      <c r="JM606" s="74"/>
      <c r="JN606" s="74"/>
      <c r="JO606" s="74"/>
      <c r="JP606" s="74"/>
      <c r="JQ606" s="74"/>
      <c r="JR606" s="74"/>
      <c r="JS606" s="74"/>
      <c r="JT606" s="74"/>
      <c r="JU606" s="74"/>
      <c r="JV606" s="74"/>
      <c r="JW606" s="74"/>
      <c r="JX606" s="74"/>
      <c r="JY606" s="74"/>
      <c r="JZ606" s="74"/>
      <c r="KA606" s="74"/>
      <c r="KB606" s="74"/>
      <c r="KC606" s="74"/>
      <c r="KD606" s="74"/>
      <c r="KE606" s="74"/>
      <c r="KF606" s="74"/>
      <c r="KG606" s="74"/>
      <c r="KH606" s="74"/>
      <c r="KI606" s="74"/>
      <c r="KJ606" s="74"/>
      <c r="KK606" s="74"/>
      <c r="KL606" s="74"/>
      <c r="KM606" s="74"/>
      <c r="KN606" s="74"/>
      <c r="KO606" s="74"/>
      <c r="KP606" s="74"/>
      <c r="KQ606" s="74"/>
      <c r="KR606" s="74"/>
      <c r="KS606" s="74"/>
      <c r="KT606" s="74"/>
      <c r="KU606" s="74"/>
      <c r="KV606" s="74"/>
      <c r="KW606" s="74"/>
      <c r="KX606" s="74"/>
      <c r="KY606" s="74"/>
      <c r="KZ606" s="74"/>
      <c r="LA606" s="74"/>
      <c r="LB606" s="74"/>
      <c r="LC606" s="74"/>
      <c r="LD606" s="74"/>
      <c r="LE606" s="74"/>
      <c r="LF606" s="74"/>
      <c r="LG606" s="74"/>
      <c r="LH606" s="74"/>
      <c r="LI606" s="74"/>
      <c r="LJ606" s="74"/>
      <c r="LK606" s="74"/>
      <c r="LL606" s="74"/>
      <c r="LM606" s="74"/>
      <c r="LN606" s="74"/>
      <c r="LO606" s="74"/>
      <c r="LP606" s="74"/>
      <c r="LQ606" s="74"/>
      <c r="LR606" s="74"/>
      <c r="LS606" s="74"/>
      <c r="LT606" s="74"/>
      <c r="LU606" s="74"/>
      <c r="LV606" s="74"/>
      <c r="LW606" s="74"/>
      <c r="LX606" s="74"/>
      <c r="LY606" s="74"/>
      <c r="LZ606" s="74"/>
      <c r="MA606" s="74"/>
      <c r="MB606" s="74"/>
      <c r="MC606" s="74"/>
      <c r="MD606" s="74"/>
      <c r="ME606" s="74"/>
      <c r="MF606" s="74"/>
      <c r="MG606" s="74"/>
      <c r="MH606" s="74"/>
      <c r="MI606" s="74"/>
      <c r="MJ606" s="74"/>
      <c r="MK606" s="74"/>
      <c r="ML606" s="74"/>
      <c r="MM606" s="74"/>
      <c r="MN606" s="74"/>
      <c r="MO606" s="74"/>
      <c r="MP606" s="74"/>
      <c r="MQ606" s="74"/>
      <c r="MR606" s="74"/>
      <c r="MS606" s="74"/>
      <c r="MT606" s="74"/>
      <c r="MU606" s="74"/>
      <c r="MV606" s="74"/>
      <c r="MW606" s="74"/>
      <c r="MX606" s="74"/>
      <c r="MY606" s="74"/>
      <c r="MZ606" s="74"/>
      <c r="NA606" s="74"/>
      <c r="NB606" s="74"/>
      <c r="NC606" s="74"/>
      <c r="ND606" s="74"/>
      <c r="NE606" s="74"/>
      <c r="NF606" s="74"/>
      <c r="NG606" s="74"/>
      <c r="NH606" s="74"/>
      <c r="NI606" s="74"/>
      <c r="NJ606" s="74"/>
      <c r="NK606" s="74"/>
      <c r="NL606" s="74"/>
      <c r="NM606" s="74"/>
      <c r="NN606" s="74"/>
      <c r="NO606" s="74"/>
      <c r="NP606" s="74"/>
      <c r="NQ606" s="74"/>
      <c r="NR606" s="74"/>
      <c r="NS606" s="74"/>
      <c r="NT606" s="74"/>
      <c r="NU606" s="74"/>
      <c r="NV606" s="74"/>
      <c r="NW606" s="74"/>
      <c r="NX606" s="74"/>
      <c r="NY606" s="74"/>
      <c r="NZ606" s="74"/>
      <c r="OA606" s="74"/>
      <c r="OB606" s="74"/>
      <c r="OC606" s="74"/>
      <c r="OD606" s="74"/>
      <c r="OE606" s="74"/>
      <c r="OF606" s="74"/>
      <c r="OG606" s="74"/>
      <c r="OH606" s="74"/>
      <c r="OI606" s="74"/>
      <c r="OJ606" s="74"/>
      <c r="OK606" s="74"/>
      <c r="OL606" s="74"/>
      <c r="OM606" s="74"/>
      <c r="ON606" s="74"/>
      <c r="OO606" s="74"/>
      <c r="OP606" s="74"/>
      <c r="OQ606" s="74"/>
      <c r="OR606" s="74"/>
      <c r="OS606" s="74"/>
      <c r="OT606" s="74"/>
      <c r="OU606" s="74"/>
      <c r="OV606" s="74"/>
      <c r="OW606" s="74"/>
      <c r="OX606" s="74"/>
      <c r="OY606" s="74"/>
      <c r="OZ606" s="74"/>
      <c r="PA606" s="74"/>
      <c r="PB606" s="74"/>
      <c r="PC606" s="74"/>
      <c r="PD606" s="74"/>
      <c r="PE606" s="74"/>
      <c r="PF606" s="74"/>
      <c r="PG606" s="74"/>
      <c r="PH606" s="74"/>
      <c r="PI606" s="74"/>
      <c r="PJ606" s="74"/>
      <c r="PK606" s="74"/>
      <c r="PL606" s="74"/>
      <c r="PM606" s="74"/>
      <c r="PN606" s="74"/>
      <c r="PO606" s="74"/>
      <c r="PP606" s="74"/>
      <c r="PQ606" s="74"/>
      <c r="PR606" s="74"/>
      <c r="PS606" s="74"/>
      <c r="PT606" s="74"/>
      <c r="PU606" s="74"/>
      <c r="PV606" s="74"/>
      <c r="PW606" s="74"/>
      <c r="PX606" s="74"/>
      <c r="PY606" s="74"/>
      <c r="PZ606" s="74"/>
      <c r="QA606" s="74"/>
      <c r="QB606" s="74"/>
      <c r="QC606" s="74"/>
      <c r="QD606" s="74"/>
      <c r="QE606" s="74"/>
      <c r="QF606" s="74"/>
      <c r="QG606" s="74"/>
      <c r="QH606" s="74"/>
      <c r="QI606" s="74"/>
      <c r="QJ606" s="74"/>
      <c r="QK606" s="74"/>
      <c r="QL606" s="74"/>
      <c r="QM606" s="74"/>
      <c r="QN606" s="74"/>
      <c r="QO606" s="74"/>
      <c r="QP606" s="74"/>
      <c r="QQ606" s="74"/>
      <c r="QR606" s="74"/>
      <c r="QS606" s="74"/>
      <c r="QT606" s="74"/>
      <c r="QU606" s="74"/>
      <c r="QV606" s="74"/>
      <c r="QW606" s="74"/>
      <c r="QX606" s="74"/>
      <c r="QY606" s="74"/>
      <c r="QZ606" s="74"/>
      <c r="RA606" s="74"/>
      <c r="RB606" s="74"/>
      <c r="RC606" s="74"/>
      <c r="RD606" s="74"/>
      <c r="RE606" s="74"/>
      <c r="RF606" s="74"/>
      <c r="RG606" s="74"/>
      <c r="RH606" s="74"/>
      <c r="RI606" s="74"/>
      <c r="RJ606" s="74"/>
      <c r="RK606" s="74"/>
      <c r="RL606" s="74"/>
      <c r="RM606" s="74"/>
      <c r="RN606" s="74"/>
      <c r="RO606" s="74"/>
      <c r="RP606" s="74"/>
      <c r="RQ606" s="74"/>
      <c r="RR606" s="74"/>
      <c r="RS606" s="74"/>
      <c r="RT606" s="74"/>
      <c r="RU606" s="74"/>
      <c r="RV606" s="74"/>
      <c r="RW606" s="74"/>
      <c r="RX606" s="74"/>
      <c r="RY606" s="74"/>
      <c r="RZ606" s="74"/>
      <c r="SA606" s="74"/>
      <c r="SB606" s="74"/>
      <c r="SC606" s="74"/>
      <c r="SD606" s="74"/>
      <c r="SE606" s="74"/>
      <c r="SF606" s="74"/>
      <c r="SG606" s="74"/>
      <c r="SH606" s="74"/>
      <c r="SI606" s="74"/>
      <c r="SJ606" s="74"/>
      <c r="SK606" s="74"/>
      <c r="SL606" s="74"/>
      <c r="SM606" s="74"/>
      <c r="SN606" s="74"/>
      <c r="SO606" s="74"/>
      <c r="SP606" s="74"/>
      <c r="SQ606" s="74"/>
      <c r="SR606" s="74"/>
      <c r="SS606" s="74"/>
      <c r="ST606" s="74"/>
      <c r="SU606" s="74"/>
      <c r="SV606" s="74"/>
      <c r="SW606" s="74"/>
      <c r="SX606" s="74"/>
      <c r="SY606" s="74"/>
      <c r="SZ606" s="74"/>
      <c r="TA606" s="74"/>
      <c r="TB606" s="74"/>
      <c r="TC606" s="74"/>
      <c r="TD606" s="74"/>
      <c r="TE606" s="74"/>
      <c r="TF606" s="74"/>
      <c r="TG606" s="74"/>
      <c r="TH606" s="74"/>
      <c r="TI606" s="74"/>
      <c r="TJ606" s="74"/>
      <c r="TK606" s="74"/>
      <c r="TL606" s="74"/>
      <c r="TM606" s="74"/>
      <c r="TN606" s="74"/>
      <c r="TO606" s="74"/>
      <c r="TP606" s="74"/>
      <c r="TQ606" s="74"/>
      <c r="TR606" s="74"/>
      <c r="TS606" s="74"/>
      <c r="TT606" s="74"/>
      <c r="TU606" s="74"/>
      <c r="TV606" s="74"/>
      <c r="TW606" s="74"/>
      <c r="TX606" s="74"/>
      <c r="TY606" s="74"/>
      <c r="TZ606" s="74"/>
      <c r="UA606" s="74"/>
      <c r="UB606" s="74"/>
      <c r="UC606" s="74"/>
      <c r="UD606" s="74"/>
      <c r="UE606" s="74"/>
      <c r="UF606" s="74"/>
      <c r="UG606" s="74"/>
      <c r="UH606" s="74"/>
      <c r="UI606" s="74"/>
      <c r="UJ606" s="74"/>
      <c r="UK606" s="74"/>
      <c r="UL606" s="74"/>
      <c r="UM606" s="74"/>
      <c r="UN606" s="74"/>
      <c r="UO606" s="74"/>
      <c r="UP606" s="74"/>
      <c r="UQ606" s="74"/>
      <c r="UR606" s="74"/>
      <c r="US606" s="74"/>
      <c r="UT606" s="74"/>
      <c r="UU606" s="74"/>
      <c r="UV606" s="74"/>
      <c r="UW606" s="74"/>
      <c r="UX606" s="74"/>
      <c r="UY606" s="74"/>
      <c r="UZ606" s="74"/>
      <c r="VA606" s="74"/>
      <c r="VB606" s="74"/>
      <c r="VC606" s="74"/>
      <c r="VD606" s="74"/>
      <c r="VE606" s="74"/>
      <c r="VF606" s="74"/>
      <c r="VG606" s="74"/>
      <c r="VH606" s="74"/>
      <c r="VI606" s="74"/>
      <c r="VJ606" s="74"/>
      <c r="VK606" s="74"/>
      <c r="VL606" s="74"/>
      <c r="VM606" s="74"/>
      <c r="VN606" s="74"/>
      <c r="VO606" s="74"/>
      <c r="VP606" s="74"/>
      <c r="VQ606" s="74"/>
      <c r="VR606" s="74"/>
      <c r="VS606" s="74"/>
      <c r="VT606" s="74"/>
      <c r="VU606" s="74"/>
      <c r="VV606" s="74"/>
      <c r="VW606" s="74"/>
      <c r="VX606" s="74"/>
      <c r="VY606" s="74"/>
      <c r="VZ606" s="74"/>
      <c r="WA606" s="74"/>
      <c r="WB606" s="74"/>
      <c r="WC606" s="74"/>
      <c r="WD606" s="74"/>
      <c r="WE606" s="74"/>
      <c r="WF606" s="74"/>
      <c r="WG606" s="74"/>
      <c r="WH606" s="74"/>
      <c r="WI606" s="74"/>
      <c r="WJ606" s="74"/>
      <c r="WK606" s="74"/>
      <c r="WL606" s="74"/>
      <c r="WM606" s="74"/>
      <c r="WN606" s="74"/>
      <c r="WO606" s="74"/>
      <c r="WP606" s="74"/>
      <c r="WQ606" s="74"/>
      <c r="WR606" s="74"/>
      <c r="WS606" s="74"/>
      <c r="WT606" s="74"/>
      <c r="WU606" s="74"/>
      <c r="WV606" s="74"/>
      <c r="WW606" s="74"/>
      <c r="WX606" s="74"/>
      <c r="WY606" s="74"/>
      <c r="WZ606" s="74"/>
      <c r="XA606" s="74"/>
      <c r="XB606" s="74"/>
      <c r="XC606" s="74"/>
      <c r="XD606" s="74"/>
      <c r="XE606" s="74"/>
      <c r="XF606" s="74"/>
      <c r="XG606" s="74"/>
      <c r="XH606" s="74"/>
      <c r="XI606" s="74"/>
      <c r="XJ606" s="74"/>
      <c r="XK606" s="74"/>
      <c r="XL606" s="74"/>
      <c r="XM606" s="74"/>
      <c r="XN606" s="74"/>
      <c r="XO606" s="74"/>
      <c r="XP606" s="74"/>
      <c r="XQ606" s="74"/>
      <c r="XR606" s="74"/>
      <c r="XS606" s="74"/>
      <c r="XT606" s="74"/>
      <c r="XU606" s="74"/>
      <c r="XV606" s="74"/>
      <c r="XW606" s="74"/>
      <c r="XX606" s="74"/>
      <c r="XY606" s="74"/>
      <c r="XZ606" s="74"/>
      <c r="YA606" s="74"/>
      <c r="YB606" s="74"/>
      <c r="YC606" s="74"/>
      <c r="YD606" s="74"/>
      <c r="YE606" s="74"/>
      <c r="YF606" s="74"/>
      <c r="YG606" s="74"/>
      <c r="YH606" s="74"/>
      <c r="YI606" s="74"/>
      <c r="YJ606" s="74"/>
      <c r="YK606" s="74"/>
      <c r="YL606" s="74"/>
      <c r="YM606" s="74"/>
      <c r="YN606" s="74"/>
      <c r="YO606" s="74"/>
      <c r="YP606" s="74"/>
      <c r="YQ606" s="74"/>
      <c r="YR606" s="74"/>
      <c r="YS606" s="74"/>
      <c r="YT606" s="74"/>
      <c r="YU606" s="74"/>
      <c r="YV606" s="74"/>
      <c r="YW606" s="74"/>
      <c r="YX606" s="74"/>
      <c r="YY606" s="74"/>
      <c r="YZ606" s="74"/>
      <c r="ZA606" s="74"/>
      <c r="ZB606" s="74"/>
      <c r="ZC606" s="74"/>
      <c r="ZD606" s="74"/>
      <c r="ZE606" s="74"/>
      <c r="ZF606" s="74"/>
      <c r="ZG606" s="74"/>
      <c r="ZH606" s="74"/>
      <c r="ZI606" s="74"/>
      <c r="ZJ606" s="74"/>
      <c r="ZK606" s="74"/>
      <c r="ZL606" s="74"/>
      <c r="ZM606" s="74"/>
      <c r="ZN606" s="74"/>
      <c r="ZO606" s="74"/>
      <c r="ZP606" s="74"/>
      <c r="ZQ606" s="74"/>
      <c r="ZR606" s="74"/>
      <c r="ZS606" s="74"/>
      <c r="ZT606" s="74"/>
      <c r="ZU606" s="74"/>
      <c r="ZV606" s="74"/>
      <c r="ZW606" s="74"/>
      <c r="ZX606" s="74"/>
      <c r="ZY606" s="74"/>
      <c r="ZZ606" s="74"/>
      <c r="AAA606" s="74"/>
      <c r="AAB606" s="74"/>
      <c r="AAC606" s="74"/>
      <c r="AAD606" s="74"/>
      <c r="AAE606" s="74"/>
      <c r="AAF606" s="74"/>
      <c r="AAG606" s="74"/>
      <c r="AAH606" s="74"/>
      <c r="AAI606" s="74"/>
      <c r="AAJ606" s="74"/>
      <c r="AAK606" s="74"/>
      <c r="AAL606" s="74"/>
      <c r="AAM606" s="74"/>
      <c r="AAN606" s="74"/>
      <c r="AAO606" s="74"/>
      <c r="AAP606" s="74"/>
      <c r="AAQ606" s="74"/>
      <c r="AAR606" s="74"/>
      <c r="AAS606" s="74"/>
      <c r="AAT606" s="74"/>
      <c r="AAU606" s="74"/>
      <c r="AAV606" s="74"/>
      <c r="AAW606" s="74"/>
      <c r="AAX606" s="74"/>
      <c r="AAY606" s="74"/>
      <c r="AAZ606" s="74"/>
      <c r="ABA606" s="74"/>
      <c r="ABB606" s="74"/>
      <c r="ABC606" s="74"/>
      <c r="ABD606" s="74"/>
      <c r="ABE606" s="74"/>
      <c r="ABF606" s="74"/>
      <c r="ABG606" s="74"/>
      <c r="ABH606" s="74"/>
      <c r="ABI606" s="74"/>
      <c r="ABJ606" s="74"/>
      <c r="ABK606" s="74"/>
      <c r="ABL606" s="74"/>
      <c r="ABM606" s="74"/>
      <c r="ABN606" s="74"/>
      <c r="ABO606" s="74"/>
      <c r="ABP606" s="74"/>
      <c r="ABQ606" s="74"/>
      <c r="ABR606" s="74"/>
      <c r="ABS606" s="74"/>
      <c r="ABT606" s="74"/>
      <c r="ABU606" s="74"/>
      <c r="ABV606" s="74"/>
      <c r="ABW606" s="74"/>
      <c r="ABX606" s="74"/>
      <c r="ABY606" s="74"/>
      <c r="ABZ606" s="74"/>
      <c r="ACA606" s="74"/>
      <c r="ACB606" s="74"/>
      <c r="ACC606" s="74"/>
      <c r="ACD606" s="74"/>
      <c r="ACE606" s="74"/>
      <c r="ACF606" s="74"/>
      <c r="ACG606" s="74"/>
      <c r="ACH606" s="74"/>
      <c r="ACI606" s="74"/>
      <c r="ACJ606" s="74"/>
      <c r="ACK606" s="74"/>
      <c r="ACL606" s="74"/>
      <c r="ACM606" s="74"/>
      <c r="ACN606" s="74"/>
      <c r="ACO606" s="74"/>
      <c r="ACP606" s="74"/>
      <c r="ACQ606" s="74"/>
      <c r="ACR606" s="74"/>
      <c r="ACS606" s="74"/>
      <c r="ACT606" s="74"/>
      <c r="ACU606" s="74"/>
      <c r="ACV606" s="74"/>
      <c r="ACW606" s="74"/>
      <c r="ACX606" s="74"/>
      <c r="ACY606" s="74"/>
      <c r="ACZ606" s="74"/>
      <c r="ADA606" s="74"/>
      <c r="ADB606" s="74"/>
      <c r="ADC606" s="74"/>
      <c r="ADD606" s="74"/>
      <c r="ADE606" s="74"/>
      <c r="ADF606" s="74"/>
      <c r="ADG606" s="74"/>
      <c r="ADH606" s="74"/>
      <c r="ADI606" s="74"/>
      <c r="ADJ606" s="74"/>
      <c r="ADK606" s="74"/>
      <c r="ADL606" s="74"/>
      <c r="ADM606" s="74"/>
      <c r="ADN606" s="74"/>
      <c r="ADO606" s="74"/>
      <c r="ADP606" s="74"/>
      <c r="ADQ606" s="74"/>
      <c r="ADR606" s="74"/>
      <c r="ADS606" s="74"/>
      <c r="ADT606" s="74"/>
      <c r="ADU606" s="74"/>
      <c r="ADV606" s="74"/>
      <c r="ADW606" s="74"/>
      <c r="ADX606" s="74"/>
      <c r="ADY606" s="74"/>
      <c r="ADZ606" s="74"/>
      <c r="AEA606" s="74"/>
      <c r="AEB606" s="74"/>
      <c r="AEC606" s="74"/>
      <c r="AED606" s="74"/>
      <c r="AEE606" s="74"/>
      <c r="AEF606" s="74"/>
      <c r="AEG606" s="74"/>
      <c r="AEH606" s="74"/>
      <c r="AEI606" s="74"/>
      <c r="AEJ606" s="74"/>
      <c r="AEK606" s="74"/>
      <c r="AEL606" s="74"/>
      <c r="AEM606" s="74"/>
      <c r="AEN606" s="74"/>
      <c r="AEO606" s="74"/>
      <c r="AEP606" s="74"/>
      <c r="AEQ606" s="74"/>
      <c r="AER606" s="74"/>
      <c r="AES606" s="74"/>
      <c r="AET606" s="74"/>
      <c r="AEU606" s="74"/>
      <c r="AEV606" s="74"/>
      <c r="AEW606" s="74"/>
      <c r="AEX606" s="74"/>
      <c r="AEY606" s="74"/>
      <c r="AEZ606" s="74"/>
      <c r="AFA606" s="74"/>
      <c r="AFB606" s="74"/>
      <c r="AFC606" s="74"/>
      <c r="AFD606" s="74"/>
      <c r="AFE606" s="74"/>
      <c r="AFF606" s="74"/>
      <c r="AFG606" s="74"/>
      <c r="AFH606" s="74"/>
      <c r="AFI606" s="74"/>
      <c r="AFJ606" s="74"/>
      <c r="AFK606" s="74"/>
      <c r="AFL606" s="74"/>
      <c r="AFM606" s="74"/>
      <c r="AFN606" s="74"/>
      <c r="AFO606" s="74"/>
      <c r="AFP606" s="74"/>
      <c r="AFQ606" s="74"/>
      <c r="AFR606" s="74"/>
      <c r="AFS606" s="74"/>
      <c r="AFT606" s="74"/>
      <c r="AFU606" s="74"/>
      <c r="AFV606" s="74"/>
      <c r="AFW606" s="74"/>
      <c r="AFX606" s="74"/>
      <c r="AFY606" s="74"/>
      <c r="AFZ606" s="74"/>
      <c r="AGA606" s="74"/>
      <c r="AGB606" s="74"/>
      <c r="AGC606" s="74"/>
      <c r="AGD606" s="74"/>
      <c r="AGE606" s="74"/>
      <c r="AGF606" s="74"/>
      <c r="AGG606" s="74"/>
      <c r="AGH606" s="74"/>
      <c r="AGI606" s="74"/>
      <c r="AGJ606" s="74"/>
      <c r="AGK606" s="74"/>
      <c r="AGL606" s="74"/>
      <c r="AGM606" s="74"/>
      <c r="AGN606" s="74"/>
      <c r="AGO606" s="74"/>
      <c r="AGP606" s="74"/>
      <c r="AGQ606" s="74"/>
      <c r="AGR606" s="74"/>
      <c r="AGS606" s="74"/>
      <c r="AGT606" s="74"/>
      <c r="AGU606" s="74"/>
      <c r="AGV606" s="74"/>
      <c r="AGW606" s="74"/>
      <c r="AGX606" s="74"/>
      <c r="AGY606" s="74"/>
      <c r="AGZ606" s="74"/>
      <c r="AHA606" s="74"/>
      <c r="AHB606" s="74"/>
      <c r="AHC606" s="74"/>
      <c r="AHD606" s="74"/>
      <c r="AHE606" s="74"/>
      <c r="AHF606" s="74"/>
      <c r="AHG606" s="74"/>
      <c r="AHH606" s="74"/>
      <c r="AHI606" s="74"/>
      <c r="AHJ606" s="74"/>
      <c r="AHK606" s="74"/>
      <c r="AHL606" s="74"/>
      <c r="AHM606" s="74"/>
      <c r="AHN606" s="74"/>
      <c r="AHO606" s="74"/>
      <c r="AHP606" s="74"/>
      <c r="AHQ606" s="74"/>
      <c r="AHR606" s="74"/>
      <c r="AHS606" s="74"/>
      <c r="AHT606" s="74"/>
      <c r="AHU606" s="74"/>
      <c r="AHV606" s="74"/>
      <c r="AHW606" s="74"/>
      <c r="AHX606" s="74"/>
      <c r="AHY606" s="74"/>
      <c r="AHZ606" s="74"/>
      <c r="AIA606" s="74"/>
      <c r="AIB606" s="74"/>
      <c r="AIC606" s="74"/>
      <c r="AID606" s="74"/>
      <c r="AIE606" s="74"/>
      <c r="AIF606" s="74"/>
      <c r="AIG606" s="74"/>
      <c r="AIH606" s="74"/>
      <c r="AII606" s="74"/>
      <c r="AIJ606" s="74"/>
      <c r="AIK606" s="74"/>
      <c r="AIL606" s="74"/>
      <c r="AIM606" s="74"/>
      <c r="AIN606" s="74"/>
      <c r="AIO606" s="74"/>
      <c r="AIP606" s="74"/>
      <c r="AIQ606" s="74"/>
      <c r="AIR606" s="74"/>
      <c r="AIS606" s="74"/>
      <c r="AIT606" s="74"/>
      <c r="AIU606" s="74"/>
      <c r="AIV606" s="74"/>
      <c r="AIW606" s="74"/>
      <c r="AIX606" s="74"/>
      <c r="AIY606" s="74"/>
      <c r="AIZ606" s="74"/>
      <c r="AJA606" s="74"/>
      <c r="AJB606" s="74"/>
      <c r="AJC606" s="74"/>
      <c r="AJD606" s="74"/>
      <c r="AJE606" s="74"/>
      <c r="AJF606" s="74"/>
      <c r="AJG606" s="74"/>
      <c r="AJH606" s="74"/>
      <c r="AJI606" s="74"/>
      <c r="AJJ606" s="74"/>
      <c r="AJK606" s="74"/>
      <c r="AJL606" s="74"/>
      <c r="AJM606" s="74"/>
      <c r="AJN606" s="74"/>
      <c r="AJO606" s="74"/>
      <c r="AJP606" s="74"/>
      <c r="AJQ606" s="74"/>
      <c r="AJR606" s="74"/>
      <c r="AJS606" s="74"/>
      <c r="AJT606" s="74"/>
      <c r="AJU606" s="74"/>
      <c r="AJV606" s="74"/>
      <c r="AJW606" s="74"/>
      <c r="AJX606" s="74"/>
      <c r="AJY606" s="74"/>
      <c r="AJZ606" s="74"/>
      <c r="AKA606" s="74"/>
      <c r="AKB606" s="74"/>
      <c r="AKC606" s="74"/>
      <c r="AKD606" s="74"/>
      <c r="AKE606" s="74"/>
      <c r="AKF606" s="74"/>
      <c r="AKG606" s="74"/>
      <c r="AKH606" s="74"/>
      <c r="AKI606" s="74"/>
      <c r="AKJ606" s="74"/>
      <c r="AKK606" s="74"/>
      <c r="AKL606" s="74"/>
      <c r="AKM606" s="74"/>
      <c r="AKN606" s="74"/>
      <c r="AKO606" s="74"/>
      <c r="AKP606" s="74"/>
      <c r="AKQ606" s="74"/>
      <c r="AKR606" s="74"/>
      <c r="AKS606" s="74"/>
      <c r="AKT606" s="74"/>
      <c r="AKU606" s="74"/>
      <c r="AKV606" s="74"/>
      <c r="AKW606" s="74"/>
      <c r="AKX606" s="74"/>
      <c r="AKY606" s="74"/>
      <c r="AKZ606" s="74"/>
      <c r="ALA606" s="74"/>
      <c r="ALB606" s="74"/>
      <c r="ALC606" s="74"/>
      <c r="ALD606" s="74"/>
      <c r="ALE606" s="74"/>
      <c r="ALF606" s="74"/>
      <c r="ALG606" s="74"/>
      <c r="ALH606" s="74"/>
      <c r="ALI606" s="74"/>
      <c r="ALJ606" s="74"/>
      <c r="ALK606" s="74"/>
      <c r="ALL606" s="74"/>
      <c r="ALM606" s="74"/>
      <c r="ALN606" s="74"/>
      <c r="ALO606" s="74"/>
      <c r="ALP606" s="74"/>
      <c r="ALQ606" s="74"/>
      <c r="ALR606" s="74"/>
      <c r="ALS606" s="74"/>
      <c r="ALT606" s="74"/>
      <c r="ALU606" s="74"/>
      <c r="ALV606" s="74"/>
      <c r="ALW606" s="74"/>
      <c r="ALX606" s="74"/>
      <c r="ALY606" s="74"/>
      <c r="ALZ606" s="74"/>
      <c r="AMA606" s="74"/>
      <c r="AMB606" s="74"/>
      <c r="AMC606" s="74"/>
      <c r="AMD606" s="74"/>
      <c r="AME606" s="74"/>
      <c r="AMF606" s="74"/>
      <c r="AMG606" s="74"/>
      <c r="AMH606" s="74"/>
      <c r="AMI606" s="74"/>
      <c r="AMJ606" s="74"/>
      <c r="AMK606" s="74"/>
    </row>
    <row r="607" spans="1:1025" customFormat="1" x14ac:dyDescent="0.25">
      <c r="A607" s="84" t="s">
        <v>614</v>
      </c>
      <c r="B607" s="84" t="s">
        <v>25</v>
      </c>
      <c r="C607" s="84" t="s">
        <v>584</v>
      </c>
      <c r="D607" s="84" t="s">
        <v>147</v>
      </c>
      <c r="E607" s="84" t="s">
        <v>597</v>
      </c>
      <c r="F607" s="84" t="s">
        <v>600</v>
      </c>
      <c r="G607" s="84" t="s">
        <v>601</v>
      </c>
      <c r="H607" s="84" t="s">
        <v>587</v>
      </c>
      <c r="I607" s="84" t="s">
        <v>602</v>
      </c>
      <c r="J607" s="84">
        <v>773566182</v>
      </c>
      <c r="K607" s="84" t="s">
        <v>603</v>
      </c>
      <c r="L607" s="84" t="s">
        <v>604</v>
      </c>
      <c r="M607" s="84">
        <v>773566182</v>
      </c>
      <c r="N607" s="85" t="s">
        <v>605</v>
      </c>
      <c r="O607" s="84" t="s">
        <v>28</v>
      </c>
      <c r="P607" s="86" t="s">
        <v>606</v>
      </c>
      <c r="Q607" s="86" t="s">
        <v>46</v>
      </c>
      <c r="R607" s="84"/>
      <c r="S607" s="84"/>
      <c r="T607" s="87"/>
      <c r="U607" s="88">
        <v>9752000</v>
      </c>
      <c r="V607" s="88"/>
      <c r="W607" s="88"/>
      <c r="X607" s="88"/>
      <c r="Y607" s="84"/>
      <c r="Z607" s="6"/>
      <c r="AA607" s="6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  <c r="DR607" s="74"/>
      <c r="DS607" s="74"/>
      <c r="DT607" s="74"/>
      <c r="DU607" s="74"/>
      <c r="DV607" s="74"/>
      <c r="DW607" s="74"/>
      <c r="DX607" s="74"/>
      <c r="DY607" s="74"/>
      <c r="DZ607" s="74"/>
      <c r="EA607" s="74"/>
      <c r="EB607" s="74"/>
      <c r="EC607" s="74"/>
      <c r="ED607" s="74"/>
      <c r="EE607" s="74"/>
      <c r="EF607" s="74"/>
      <c r="EG607" s="74"/>
      <c r="EH607" s="74"/>
      <c r="EI607" s="74"/>
      <c r="EJ607" s="74"/>
      <c r="EK607" s="74"/>
      <c r="EL607" s="74"/>
      <c r="EM607" s="74"/>
      <c r="EN607" s="74"/>
      <c r="EO607" s="74"/>
      <c r="EP607" s="74"/>
      <c r="EQ607" s="74"/>
      <c r="ER607" s="74"/>
      <c r="ES607" s="74"/>
      <c r="ET607" s="74"/>
      <c r="EU607" s="74"/>
      <c r="EV607" s="74"/>
      <c r="EW607" s="74"/>
      <c r="EX607" s="74"/>
      <c r="EY607" s="74"/>
      <c r="EZ607" s="74"/>
      <c r="FA607" s="74"/>
      <c r="FB607" s="74"/>
      <c r="FC607" s="74"/>
      <c r="FD607" s="74"/>
      <c r="FE607" s="74"/>
      <c r="FF607" s="74"/>
      <c r="FG607" s="74"/>
      <c r="FH607" s="74"/>
      <c r="FI607" s="74"/>
      <c r="FJ607" s="74"/>
      <c r="FK607" s="74"/>
      <c r="FL607" s="74"/>
      <c r="FM607" s="74"/>
      <c r="FN607" s="74"/>
      <c r="FO607" s="74"/>
      <c r="FP607" s="74"/>
      <c r="FQ607" s="74"/>
      <c r="FR607" s="74"/>
      <c r="FS607" s="74"/>
      <c r="FT607" s="74"/>
      <c r="FU607" s="74"/>
      <c r="FV607" s="74"/>
      <c r="FW607" s="74"/>
      <c r="FX607" s="74"/>
      <c r="FY607" s="74"/>
      <c r="FZ607" s="74"/>
      <c r="GA607" s="74"/>
      <c r="GB607" s="74"/>
      <c r="GC607" s="74"/>
      <c r="GD607" s="74"/>
      <c r="GE607" s="74"/>
      <c r="GF607" s="74"/>
      <c r="GG607" s="74"/>
      <c r="GH607" s="74"/>
      <c r="GI607" s="74"/>
      <c r="GJ607" s="74"/>
      <c r="GK607" s="74"/>
      <c r="GL607" s="74"/>
      <c r="GM607" s="74"/>
      <c r="GN607" s="74"/>
      <c r="GO607" s="74"/>
      <c r="GP607" s="74"/>
      <c r="GQ607" s="74"/>
      <c r="GR607" s="74"/>
      <c r="GS607" s="74"/>
      <c r="GT607" s="74"/>
      <c r="GU607" s="74"/>
      <c r="GV607" s="74"/>
      <c r="GW607" s="74"/>
      <c r="GX607" s="74"/>
      <c r="GY607" s="74"/>
      <c r="GZ607" s="74"/>
      <c r="HA607" s="74"/>
      <c r="HB607" s="74"/>
      <c r="HC607" s="74"/>
      <c r="HD607" s="74"/>
      <c r="HE607" s="74"/>
      <c r="HF607" s="74"/>
      <c r="HG607" s="74"/>
      <c r="HH607" s="74"/>
      <c r="HI607" s="74"/>
      <c r="HJ607" s="74"/>
      <c r="HK607" s="74"/>
      <c r="HL607" s="74"/>
      <c r="HM607" s="74"/>
      <c r="HN607" s="74"/>
      <c r="HO607" s="74"/>
      <c r="HP607" s="74"/>
      <c r="HQ607" s="74"/>
      <c r="HR607" s="74"/>
      <c r="HS607" s="74"/>
      <c r="HT607" s="74"/>
      <c r="HU607" s="74"/>
      <c r="HV607" s="74"/>
      <c r="HW607" s="74"/>
      <c r="HX607" s="74"/>
      <c r="HY607" s="74"/>
      <c r="HZ607" s="74"/>
      <c r="IA607" s="74"/>
      <c r="IB607" s="74"/>
      <c r="IC607" s="74"/>
      <c r="ID607" s="74"/>
      <c r="IE607" s="74"/>
      <c r="IF607" s="74"/>
      <c r="IG607" s="74"/>
      <c r="IH607" s="74"/>
      <c r="II607" s="74"/>
      <c r="IJ607" s="74"/>
      <c r="IK607" s="74"/>
      <c r="IL607" s="74"/>
      <c r="IM607" s="74"/>
      <c r="IN607" s="74"/>
      <c r="IO607" s="74"/>
      <c r="IP607" s="74"/>
      <c r="IQ607" s="74"/>
      <c r="IR607" s="74"/>
      <c r="IS607" s="74"/>
      <c r="IT607" s="74"/>
      <c r="IU607" s="74"/>
      <c r="IV607" s="74"/>
      <c r="IW607" s="74"/>
      <c r="IX607" s="74"/>
      <c r="IY607" s="74"/>
      <c r="IZ607" s="74"/>
      <c r="JA607" s="74"/>
      <c r="JB607" s="74"/>
      <c r="JC607" s="74"/>
      <c r="JD607" s="74"/>
      <c r="JE607" s="74"/>
      <c r="JF607" s="74"/>
      <c r="JG607" s="74"/>
      <c r="JH607" s="74"/>
      <c r="JI607" s="74"/>
      <c r="JJ607" s="74"/>
      <c r="JK607" s="74"/>
      <c r="JL607" s="74"/>
      <c r="JM607" s="74"/>
      <c r="JN607" s="74"/>
      <c r="JO607" s="74"/>
      <c r="JP607" s="74"/>
      <c r="JQ607" s="74"/>
      <c r="JR607" s="74"/>
      <c r="JS607" s="74"/>
      <c r="JT607" s="74"/>
      <c r="JU607" s="74"/>
      <c r="JV607" s="74"/>
      <c r="JW607" s="74"/>
      <c r="JX607" s="74"/>
      <c r="JY607" s="74"/>
      <c r="JZ607" s="74"/>
      <c r="KA607" s="74"/>
      <c r="KB607" s="74"/>
      <c r="KC607" s="74"/>
      <c r="KD607" s="74"/>
      <c r="KE607" s="74"/>
      <c r="KF607" s="74"/>
      <c r="KG607" s="74"/>
      <c r="KH607" s="74"/>
      <c r="KI607" s="74"/>
      <c r="KJ607" s="74"/>
      <c r="KK607" s="74"/>
      <c r="KL607" s="74"/>
      <c r="KM607" s="74"/>
      <c r="KN607" s="74"/>
      <c r="KO607" s="74"/>
      <c r="KP607" s="74"/>
      <c r="KQ607" s="74"/>
      <c r="KR607" s="74"/>
      <c r="KS607" s="74"/>
      <c r="KT607" s="74"/>
      <c r="KU607" s="74"/>
      <c r="KV607" s="74"/>
      <c r="KW607" s="74"/>
      <c r="KX607" s="74"/>
      <c r="KY607" s="74"/>
      <c r="KZ607" s="74"/>
      <c r="LA607" s="74"/>
      <c r="LB607" s="74"/>
      <c r="LC607" s="74"/>
      <c r="LD607" s="74"/>
      <c r="LE607" s="74"/>
      <c r="LF607" s="74"/>
      <c r="LG607" s="74"/>
      <c r="LH607" s="74"/>
      <c r="LI607" s="74"/>
      <c r="LJ607" s="74"/>
      <c r="LK607" s="74"/>
      <c r="LL607" s="74"/>
      <c r="LM607" s="74"/>
      <c r="LN607" s="74"/>
      <c r="LO607" s="74"/>
      <c r="LP607" s="74"/>
      <c r="LQ607" s="74"/>
      <c r="LR607" s="74"/>
      <c r="LS607" s="74"/>
      <c r="LT607" s="74"/>
      <c r="LU607" s="74"/>
      <c r="LV607" s="74"/>
      <c r="LW607" s="74"/>
      <c r="LX607" s="74"/>
      <c r="LY607" s="74"/>
      <c r="LZ607" s="74"/>
      <c r="MA607" s="74"/>
      <c r="MB607" s="74"/>
      <c r="MC607" s="74"/>
      <c r="MD607" s="74"/>
      <c r="ME607" s="74"/>
      <c r="MF607" s="74"/>
      <c r="MG607" s="74"/>
      <c r="MH607" s="74"/>
      <c r="MI607" s="74"/>
      <c r="MJ607" s="74"/>
      <c r="MK607" s="74"/>
      <c r="ML607" s="74"/>
      <c r="MM607" s="74"/>
      <c r="MN607" s="74"/>
      <c r="MO607" s="74"/>
      <c r="MP607" s="74"/>
      <c r="MQ607" s="74"/>
      <c r="MR607" s="74"/>
      <c r="MS607" s="74"/>
      <c r="MT607" s="74"/>
      <c r="MU607" s="74"/>
      <c r="MV607" s="74"/>
      <c r="MW607" s="74"/>
      <c r="MX607" s="74"/>
      <c r="MY607" s="74"/>
      <c r="MZ607" s="74"/>
      <c r="NA607" s="74"/>
      <c r="NB607" s="74"/>
      <c r="NC607" s="74"/>
      <c r="ND607" s="74"/>
      <c r="NE607" s="74"/>
      <c r="NF607" s="74"/>
      <c r="NG607" s="74"/>
      <c r="NH607" s="74"/>
      <c r="NI607" s="74"/>
      <c r="NJ607" s="74"/>
      <c r="NK607" s="74"/>
      <c r="NL607" s="74"/>
      <c r="NM607" s="74"/>
      <c r="NN607" s="74"/>
      <c r="NO607" s="74"/>
      <c r="NP607" s="74"/>
      <c r="NQ607" s="74"/>
      <c r="NR607" s="74"/>
      <c r="NS607" s="74"/>
      <c r="NT607" s="74"/>
      <c r="NU607" s="74"/>
      <c r="NV607" s="74"/>
      <c r="NW607" s="74"/>
      <c r="NX607" s="74"/>
      <c r="NY607" s="74"/>
      <c r="NZ607" s="74"/>
      <c r="OA607" s="74"/>
      <c r="OB607" s="74"/>
      <c r="OC607" s="74"/>
      <c r="OD607" s="74"/>
      <c r="OE607" s="74"/>
      <c r="OF607" s="74"/>
      <c r="OG607" s="74"/>
      <c r="OH607" s="74"/>
      <c r="OI607" s="74"/>
      <c r="OJ607" s="74"/>
      <c r="OK607" s="74"/>
      <c r="OL607" s="74"/>
      <c r="OM607" s="74"/>
      <c r="ON607" s="74"/>
      <c r="OO607" s="74"/>
      <c r="OP607" s="74"/>
      <c r="OQ607" s="74"/>
      <c r="OR607" s="74"/>
      <c r="OS607" s="74"/>
      <c r="OT607" s="74"/>
      <c r="OU607" s="74"/>
      <c r="OV607" s="74"/>
      <c r="OW607" s="74"/>
      <c r="OX607" s="74"/>
      <c r="OY607" s="74"/>
      <c r="OZ607" s="74"/>
      <c r="PA607" s="74"/>
      <c r="PB607" s="74"/>
      <c r="PC607" s="74"/>
      <c r="PD607" s="74"/>
      <c r="PE607" s="74"/>
      <c r="PF607" s="74"/>
      <c r="PG607" s="74"/>
      <c r="PH607" s="74"/>
      <c r="PI607" s="74"/>
      <c r="PJ607" s="74"/>
      <c r="PK607" s="74"/>
      <c r="PL607" s="74"/>
      <c r="PM607" s="74"/>
      <c r="PN607" s="74"/>
      <c r="PO607" s="74"/>
      <c r="PP607" s="74"/>
      <c r="PQ607" s="74"/>
      <c r="PR607" s="74"/>
      <c r="PS607" s="74"/>
      <c r="PT607" s="74"/>
      <c r="PU607" s="74"/>
      <c r="PV607" s="74"/>
      <c r="PW607" s="74"/>
      <c r="PX607" s="74"/>
      <c r="PY607" s="74"/>
      <c r="PZ607" s="74"/>
      <c r="QA607" s="74"/>
      <c r="QB607" s="74"/>
      <c r="QC607" s="74"/>
      <c r="QD607" s="74"/>
      <c r="QE607" s="74"/>
      <c r="QF607" s="74"/>
      <c r="QG607" s="74"/>
      <c r="QH607" s="74"/>
      <c r="QI607" s="74"/>
      <c r="QJ607" s="74"/>
      <c r="QK607" s="74"/>
      <c r="QL607" s="74"/>
      <c r="QM607" s="74"/>
      <c r="QN607" s="74"/>
      <c r="QO607" s="74"/>
      <c r="QP607" s="74"/>
      <c r="QQ607" s="74"/>
      <c r="QR607" s="74"/>
      <c r="QS607" s="74"/>
      <c r="QT607" s="74"/>
      <c r="QU607" s="74"/>
      <c r="QV607" s="74"/>
      <c r="QW607" s="74"/>
      <c r="QX607" s="74"/>
      <c r="QY607" s="74"/>
      <c r="QZ607" s="74"/>
      <c r="RA607" s="74"/>
      <c r="RB607" s="74"/>
      <c r="RC607" s="74"/>
      <c r="RD607" s="74"/>
      <c r="RE607" s="74"/>
      <c r="RF607" s="74"/>
      <c r="RG607" s="74"/>
      <c r="RH607" s="74"/>
      <c r="RI607" s="74"/>
      <c r="RJ607" s="74"/>
      <c r="RK607" s="74"/>
      <c r="RL607" s="74"/>
      <c r="RM607" s="74"/>
      <c r="RN607" s="74"/>
      <c r="RO607" s="74"/>
      <c r="RP607" s="74"/>
      <c r="RQ607" s="74"/>
      <c r="RR607" s="74"/>
      <c r="RS607" s="74"/>
      <c r="RT607" s="74"/>
      <c r="RU607" s="74"/>
      <c r="RV607" s="74"/>
      <c r="RW607" s="74"/>
      <c r="RX607" s="74"/>
      <c r="RY607" s="74"/>
      <c r="RZ607" s="74"/>
      <c r="SA607" s="74"/>
      <c r="SB607" s="74"/>
      <c r="SC607" s="74"/>
      <c r="SD607" s="74"/>
      <c r="SE607" s="74"/>
      <c r="SF607" s="74"/>
      <c r="SG607" s="74"/>
      <c r="SH607" s="74"/>
      <c r="SI607" s="74"/>
      <c r="SJ607" s="74"/>
      <c r="SK607" s="74"/>
      <c r="SL607" s="74"/>
      <c r="SM607" s="74"/>
      <c r="SN607" s="74"/>
      <c r="SO607" s="74"/>
      <c r="SP607" s="74"/>
      <c r="SQ607" s="74"/>
      <c r="SR607" s="74"/>
      <c r="SS607" s="74"/>
      <c r="ST607" s="74"/>
      <c r="SU607" s="74"/>
      <c r="SV607" s="74"/>
      <c r="SW607" s="74"/>
      <c r="SX607" s="74"/>
      <c r="SY607" s="74"/>
      <c r="SZ607" s="74"/>
      <c r="TA607" s="74"/>
      <c r="TB607" s="74"/>
      <c r="TC607" s="74"/>
      <c r="TD607" s="74"/>
      <c r="TE607" s="74"/>
      <c r="TF607" s="74"/>
      <c r="TG607" s="74"/>
      <c r="TH607" s="74"/>
      <c r="TI607" s="74"/>
      <c r="TJ607" s="74"/>
      <c r="TK607" s="74"/>
      <c r="TL607" s="74"/>
      <c r="TM607" s="74"/>
      <c r="TN607" s="74"/>
      <c r="TO607" s="74"/>
      <c r="TP607" s="74"/>
      <c r="TQ607" s="74"/>
      <c r="TR607" s="74"/>
      <c r="TS607" s="74"/>
      <c r="TT607" s="74"/>
      <c r="TU607" s="74"/>
      <c r="TV607" s="74"/>
      <c r="TW607" s="74"/>
      <c r="TX607" s="74"/>
      <c r="TY607" s="74"/>
      <c r="TZ607" s="74"/>
      <c r="UA607" s="74"/>
      <c r="UB607" s="74"/>
      <c r="UC607" s="74"/>
      <c r="UD607" s="74"/>
      <c r="UE607" s="74"/>
      <c r="UF607" s="74"/>
      <c r="UG607" s="74"/>
      <c r="UH607" s="74"/>
      <c r="UI607" s="74"/>
      <c r="UJ607" s="74"/>
      <c r="UK607" s="74"/>
      <c r="UL607" s="74"/>
      <c r="UM607" s="74"/>
      <c r="UN607" s="74"/>
      <c r="UO607" s="74"/>
      <c r="UP607" s="74"/>
      <c r="UQ607" s="74"/>
      <c r="UR607" s="74"/>
      <c r="US607" s="74"/>
      <c r="UT607" s="74"/>
      <c r="UU607" s="74"/>
      <c r="UV607" s="74"/>
      <c r="UW607" s="74"/>
      <c r="UX607" s="74"/>
      <c r="UY607" s="74"/>
      <c r="UZ607" s="74"/>
      <c r="VA607" s="74"/>
      <c r="VB607" s="74"/>
      <c r="VC607" s="74"/>
      <c r="VD607" s="74"/>
      <c r="VE607" s="74"/>
      <c r="VF607" s="74"/>
      <c r="VG607" s="74"/>
      <c r="VH607" s="74"/>
      <c r="VI607" s="74"/>
      <c r="VJ607" s="74"/>
      <c r="VK607" s="74"/>
      <c r="VL607" s="74"/>
      <c r="VM607" s="74"/>
      <c r="VN607" s="74"/>
      <c r="VO607" s="74"/>
      <c r="VP607" s="74"/>
      <c r="VQ607" s="74"/>
      <c r="VR607" s="74"/>
      <c r="VS607" s="74"/>
      <c r="VT607" s="74"/>
      <c r="VU607" s="74"/>
      <c r="VV607" s="74"/>
      <c r="VW607" s="74"/>
      <c r="VX607" s="74"/>
      <c r="VY607" s="74"/>
      <c r="VZ607" s="74"/>
      <c r="WA607" s="74"/>
      <c r="WB607" s="74"/>
      <c r="WC607" s="74"/>
      <c r="WD607" s="74"/>
      <c r="WE607" s="74"/>
      <c r="WF607" s="74"/>
      <c r="WG607" s="74"/>
      <c r="WH607" s="74"/>
      <c r="WI607" s="74"/>
      <c r="WJ607" s="74"/>
      <c r="WK607" s="74"/>
      <c r="WL607" s="74"/>
      <c r="WM607" s="74"/>
      <c r="WN607" s="74"/>
      <c r="WO607" s="74"/>
      <c r="WP607" s="74"/>
      <c r="WQ607" s="74"/>
      <c r="WR607" s="74"/>
      <c r="WS607" s="74"/>
      <c r="WT607" s="74"/>
      <c r="WU607" s="74"/>
      <c r="WV607" s="74"/>
      <c r="WW607" s="74"/>
      <c r="WX607" s="74"/>
      <c r="WY607" s="74"/>
      <c r="WZ607" s="74"/>
      <c r="XA607" s="74"/>
      <c r="XB607" s="74"/>
      <c r="XC607" s="74"/>
      <c r="XD607" s="74"/>
      <c r="XE607" s="74"/>
      <c r="XF607" s="74"/>
      <c r="XG607" s="74"/>
      <c r="XH607" s="74"/>
      <c r="XI607" s="74"/>
      <c r="XJ607" s="74"/>
      <c r="XK607" s="74"/>
      <c r="XL607" s="74"/>
      <c r="XM607" s="74"/>
      <c r="XN607" s="74"/>
      <c r="XO607" s="74"/>
      <c r="XP607" s="74"/>
      <c r="XQ607" s="74"/>
      <c r="XR607" s="74"/>
      <c r="XS607" s="74"/>
      <c r="XT607" s="74"/>
      <c r="XU607" s="74"/>
      <c r="XV607" s="74"/>
      <c r="XW607" s="74"/>
      <c r="XX607" s="74"/>
      <c r="XY607" s="74"/>
      <c r="XZ607" s="74"/>
      <c r="YA607" s="74"/>
      <c r="YB607" s="74"/>
      <c r="YC607" s="74"/>
      <c r="YD607" s="74"/>
      <c r="YE607" s="74"/>
      <c r="YF607" s="74"/>
      <c r="YG607" s="74"/>
      <c r="YH607" s="74"/>
      <c r="YI607" s="74"/>
      <c r="YJ607" s="74"/>
      <c r="YK607" s="74"/>
      <c r="YL607" s="74"/>
      <c r="YM607" s="74"/>
      <c r="YN607" s="74"/>
      <c r="YO607" s="74"/>
      <c r="YP607" s="74"/>
      <c r="YQ607" s="74"/>
      <c r="YR607" s="74"/>
      <c r="YS607" s="74"/>
      <c r="YT607" s="74"/>
      <c r="YU607" s="74"/>
      <c r="YV607" s="74"/>
      <c r="YW607" s="74"/>
      <c r="YX607" s="74"/>
      <c r="YY607" s="74"/>
      <c r="YZ607" s="74"/>
      <c r="ZA607" s="74"/>
      <c r="ZB607" s="74"/>
      <c r="ZC607" s="74"/>
      <c r="ZD607" s="74"/>
      <c r="ZE607" s="74"/>
      <c r="ZF607" s="74"/>
      <c r="ZG607" s="74"/>
      <c r="ZH607" s="74"/>
      <c r="ZI607" s="74"/>
      <c r="ZJ607" s="74"/>
      <c r="ZK607" s="74"/>
      <c r="ZL607" s="74"/>
      <c r="ZM607" s="74"/>
      <c r="ZN607" s="74"/>
      <c r="ZO607" s="74"/>
      <c r="ZP607" s="74"/>
      <c r="ZQ607" s="74"/>
      <c r="ZR607" s="74"/>
      <c r="ZS607" s="74"/>
      <c r="ZT607" s="74"/>
      <c r="ZU607" s="74"/>
      <c r="ZV607" s="74"/>
      <c r="ZW607" s="74"/>
      <c r="ZX607" s="74"/>
      <c r="ZY607" s="74"/>
      <c r="ZZ607" s="74"/>
      <c r="AAA607" s="74"/>
      <c r="AAB607" s="74"/>
      <c r="AAC607" s="74"/>
      <c r="AAD607" s="74"/>
      <c r="AAE607" s="74"/>
      <c r="AAF607" s="74"/>
      <c r="AAG607" s="74"/>
      <c r="AAH607" s="74"/>
      <c r="AAI607" s="74"/>
      <c r="AAJ607" s="74"/>
      <c r="AAK607" s="74"/>
      <c r="AAL607" s="74"/>
      <c r="AAM607" s="74"/>
      <c r="AAN607" s="74"/>
      <c r="AAO607" s="74"/>
      <c r="AAP607" s="74"/>
      <c r="AAQ607" s="74"/>
      <c r="AAR607" s="74"/>
      <c r="AAS607" s="74"/>
      <c r="AAT607" s="74"/>
      <c r="AAU607" s="74"/>
      <c r="AAV607" s="74"/>
      <c r="AAW607" s="74"/>
      <c r="AAX607" s="74"/>
      <c r="AAY607" s="74"/>
      <c r="AAZ607" s="74"/>
      <c r="ABA607" s="74"/>
      <c r="ABB607" s="74"/>
      <c r="ABC607" s="74"/>
      <c r="ABD607" s="74"/>
      <c r="ABE607" s="74"/>
      <c r="ABF607" s="74"/>
      <c r="ABG607" s="74"/>
      <c r="ABH607" s="74"/>
      <c r="ABI607" s="74"/>
      <c r="ABJ607" s="74"/>
      <c r="ABK607" s="74"/>
      <c r="ABL607" s="74"/>
      <c r="ABM607" s="74"/>
      <c r="ABN607" s="74"/>
      <c r="ABO607" s="74"/>
      <c r="ABP607" s="74"/>
      <c r="ABQ607" s="74"/>
      <c r="ABR607" s="74"/>
      <c r="ABS607" s="74"/>
      <c r="ABT607" s="74"/>
      <c r="ABU607" s="74"/>
      <c r="ABV607" s="74"/>
      <c r="ABW607" s="74"/>
      <c r="ABX607" s="74"/>
      <c r="ABY607" s="74"/>
      <c r="ABZ607" s="74"/>
      <c r="ACA607" s="74"/>
      <c r="ACB607" s="74"/>
      <c r="ACC607" s="74"/>
      <c r="ACD607" s="74"/>
      <c r="ACE607" s="74"/>
      <c r="ACF607" s="74"/>
      <c r="ACG607" s="74"/>
      <c r="ACH607" s="74"/>
      <c r="ACI607" s="74"/>
      <c r="ACJ607" s="74"/>
      <c r="ACK607" s="74"/>
      <c r="ACL607" s="74"/>
      <c r="ACM607" s="74"/>
      <c r="ACN607" s="74"/>
      <c r="ACO607" s="74"/>
      <c r="ACP607" s="74"/>
      <c r="ACQ607" s="74"/>
      <c r="ACR607" s="74"/>
      <c r="ACS607" s="74"/>
      <c r="ACT607" s="74"/>
      <c r="ACU607" s="74"/>
      <c r="ACV607" s="74"/>
      <c r="ACW607" s="74"/>
      <c r="ACX607" s="74"/>
      <c r="ACY607" s="74"/>
      <c r="ACZ607" s="74"/>
      <c r="ADA607" s="74"/>
      <c r="ADB607" s="74"/>
      <c r="ADC607" s="74"/>
      <c r="ADD607" s="74"/>
      <c r="ADE607" s="74"/>
      <c r="ADF607" s="74"/>
      <c r="ADG607" s="74"/>
      <c r="ADH607" s="74"/>
      <c r="ADI607" s="74"/>
      <c r="ADJ607" s="74"/>
      <c r="ADK607" s="74"/>
      <c r="ADL607" s="74"/>
      <c r="ADM607" s="74"/>
      <c r="ADN607" s="74"/>
      <c r="ADO607" s="74"/>
      <c r="ADP607" s="74"/>
      <c r="ADQ607" s="74"/>
      <c r="ADR607" s="74"/>
      <c r="ADS607" s="74"/>
      <c r="ADT607" s="74"/>
      <c r="ADU607" s="74"/>
      <c r="ADV607" s="74"/>
      <c r="ADW607" s="74"/>
      <c r="ADX607" s="74"/>
      <c r="ADY607" s="74"/>
      <c r="ADZ607" s="74"/>
      <c r="AEA607" s="74"/>
      <c r="AEB607" s="74"/>
      <c r="AEC607" s="74"/>
      <c r="AED607" s="74"/>
      <c r="AEE607" s="74"/>
      <c r="AEF607" s="74"/>
      <c r="AEG607" s="74"/>
      <c r="AEH607" s="74"/>
      <c r="AEI607" s="74"/>
      <c r="AEJ607" s="74"/>
      <c r="AEK607" s="74"/>
      <c r="AEL607" s="74"/>
      <c r="AEM607" s="74"/>
      <c r="AEN607" s="74"/>
      <c r="AEO607" s="74"/>
      <c r="AEP607" s="74"/>
      <c r="AEQ607" s="74"/>
      <c r="AER607" s="74"/>
      <c r="AES607" s="74"/>
      <c r="AET607" s="74"/>
      <c r="AEU607" s="74"/>
      <c r="AEV607" s="74"/>
      <c r="AEW607" s="74"/>
      <c r="AEX607" s="74"/>
      <c r="AEY607" s="74"/>
      <c r="AEZ607" s="74"/>
      <c r="AFA607" s="74"/>
      <c r="AFB607" s="74"/>
      <c r="AFC607" s="74"/>
      <c r="AFD607" s="74"/>
      <c r="AFE607" s="74"/>
      <c r="AFF607" s="74"/>
      <c r="AFG607" s="74"/>
      <c r="AFH607" s="74"/>
      <c r="AFI607" s="74"/>
      <c r="AFJ607" s="74"/>
      <c r="AFK607" s="74"/>
      <c r="AFL607" s="74"/>
      <c r="AFM607" s="74"/>
      <c r="AFN607" s="74"/>
      <c r="AFO607" s="74"/>
      <c r="AFP607" s="74"/>
      <c r="AFQ607" s="74"/>
      <c r="AFR607" s="74"/>
      <c r="AFS607" s="74"/>
      <c r="AFT607" s="74"/>
      <c r="AFU607" s="74"/>
      <c r="AFV607" s="74"/>
      <c r="AFW607" s="74"/>
      <c r="AFX607" s="74"/>
      <c r="AFY607" s="74"/>
      <c r="AFZ607" s="74"/>
      <c r="AGA607" s="74"/>
      <c r="AGB607" s="74"/>
      <c r="AGC607" s="74"/>
      <c r="AGD607" s="74"/>
      <c r="AGE607" s="74"/>
      <c r="AGF607" s="74"/>
      <c r="AGG607" s="74"/>
      <c r="AGH607" s="74"/>
      <c r="AGI607" s="74"/>
      <c r="AGJ607" s="74"/>
      <c r="AGK607" s="74"/>
      <c r="AGL607" s="74"/>
      <c r="AGM607" s="74"/>
      <c r="AGN607" s="74"/>
      <c r="AGO607" s="74"/>
      <c r="AGP607" s="74"/>
      <c r="AGQ607" s="74"/>
      <c r="AGR607" s="74"/>
      <c r="AGS607" s="74"/>
      <c r="AGT607" s="74"/>
      <c r="AGU607" s="74"/>
      <c r="AGV607" s="74"/>
      <c r="AGW607" s="74"/>
      <c r="AGX607" s="74"/>
      <c r="AGY607" s="74"/>
      <c r="AGZ607" s="74"/>
      <c r="AHA607" s="74"/>
      <c r="AHB607" s="74"/>
      <c r="AHC607" s="74"/>
      <c r="AHD607" s="74"/>
      <c r="AHE607" s="74"/>
      <c r="AHF607" s="74"/>
      <c r="AHG607" s="74"/>
      <c r="AHH607" s="74"/>
      <c r="AHI607" s="74"/>
      <c r="AHJ607" s="74"/>
      <c r="AHK607" s="74"/>
      <c r="AHL607" s="74"/>
      <c r="AHM607" s="74"/>
      <c r="AHN607" s="74"/>
      <c r="AHO607" s="74"/>
      <c r="AHP607" s="74"/>
      <c r="AHQ607" s="74"/>
      <c r="AHR607" s="74"/>
      <c r="AHS607" s="74"/>
      <c r="AHT607" s="74"/>
      <c r="AHU607" s="74"/>
      <c r="AHV607" s="74"/>
      <c r="AHW607" s="74"/>
      <c r="AHX607" s="74"/>
      <c r="AHY607" s="74"/>
      <c r="AHZ607" s="74"/>
      <c r="AIA607" s="74"/>
      <c r="AIB607" s="74"/>
      <c r="AIC607" s="74"/>
      <c r="AID607" s="74"/>
      <c r="AIE607" s="74"/>
      <c r="AIF607" s="74"/>
      <c r="AIG607" s="74"/>
      <c r="AIH607" s="74"/>
      <c r="AII607" s="74"/>
      <c r="AIJ607" s="74"/>
      <c r="AIK607" s="74"/>
      <c r="AIL607" s="74"/>
      <c r="AIM607" s="74"/>
      <c r="AIN607" s="74"/>
      <c r="AIO607" s="74"/>
      <c r="AIP607" s="74"/>
      <c r="AIQ607" s="74"/>
      <c r="AIR607" s="74"/>
      <c r="AIS607" s="74"/>
      <c r="AIT607" s="74"/>
      <c r="AIU607" s="74"/>
      <c r="AIV607" s="74"/>
      <c r="AIW607" s="74"/>
      <c r="AIX607" s="74"/>
      <c r="AIY607" s="74"/>
      <c r="AIZ607" s="74"/>
      <c r="AJA607" s="74"/>
      <c r="AJB607" s="74"/>
      <c r="AJC607" s="74"/>
      <c r="AJD607" s="74"/>
      <c r="AJE607" s="74"/>
      <c r="AJF607" s="74"/>
      <c r="AJG607" s="74"/>
      <c r="AJH607" s="74"/>
      <c r="AJI607" s="74"/>
      <c r="AJJ607" s="74"/>
      <c r="AJK607" s="74"/>
      <c r="AJL607" s="74"/>
      <c r="AJM607" s="74"/>
      <c r="AJN607" s="74"/>
      <c r="AJO607" s="74"/>
      <c r="AJP607" s="74"/>
      <c r="AJQ607" s="74"/>
      <c r="AJR607" s="74"/>
      <c r="AJS607" s="74"/>
      <c r="AJT607" s="74"/>
      <c r="AJU607" s="74"/>
      <c r="AJV607" s="74"/>
      <c r="AJW607" s="74"/>
      <c r="AJX607" s="74"/>
      <c r="AJY607" s="74"/>
      <c r="AJZ607" s="74"/>
      <c r="AKA607" s="74"/>
      <c r="AKB607" s="74"/>
      <c r="AKC607" s="74"/>
      <c r="AKD607" s="74"/>
      <c r="AKE607" s="74"/>
      <c r="AKF607" s="74"/>
      <c r="AKG607" s="74"/>
      <c r="AKH607" s="74"/>
      <c r="AKI607" s="74"/>
      <c r="AKJ607" s="74"/>
      <c r="AKK607" s="74"/>
      <c r="AKL607" s="74"/>
      <c r="AKM607" s="74"/>
      <c r="AKN607" s="74"/>
      <c r="AKO607" s="74"/>
      <c r="AKP607" s="74"/>
      <c r="AKQ607" s="74"/>
      <c r="AKR607" s="74"/>
      <c r="AKS607" s="74"/>
      <c r="AKT607" s="74"/>
      <c r="AKU607" s="74"/>
      <c r="AKV607" s="74"/>
      <c r="AKW607" s="74"/>
      <c r="AKX607" s="74"/>
      <c r="AKY607" s="74"/>
      <c r="AKZ607" s="74"/>
      <c r="ALA607" s="74"/>
      <c r="ALB607" s="74"/>
      <c r="ALC607" s="74"/>
      <c r="ALD607" s="74"/>
      <c r="ALE607" s="74"/>
      <c r="ALF607" s="74"/>
      <c r="ALG607" s="74"/>
      <c r="ALH607" s="74"/>
      <c r="ALI607" s="74"/>
      <c r="ALJ607" s="74"/>
      <c r="ALK607" s="74"/>
      <c r="ALL607" s="74"/>
      <c r="ALM607" s="74"/>
      <c r="ALN607" s="74"/>
      <c r="ALO607" s="74"/>
      <c r="ALP607" s="74"/>
      <c r="ALQ607" s="74"/>
      <c r="ALR607" s="74"/>
      <c r="ALS607" s="74"/>
      <c r="ALT607" s="74"/>
      <c r="ALU607" s="74"/>
      <c r="ALV607" s="74"/>
      <c r="ALW607" s="74"/>
      <c r="ALX607" s="74"/>
      <c r="ALY607" s="74"/>
      <c r="ALZ607" s="74"/>
      <c r="AMA607" s="74"/>
      <c r="AMB607" s="74"/>
      <c r="AMC607" s="74"/>
      <c r="AMD607" s="74"/>
      <c r="AME607" s="74"/>
      <c r="AMF607" s="74"/>
      <c r="AMG607" s="74"/>
      <c r="AMH607" s="74"/>
      <c r="AMI607" s="74"/>
      <c r="AMJ607" s="74"/>
      <c r="AMK607" s="74"/>
    </row>
    <row r="608" spans="1:1025" customFormat="1" x14ac:dyDescent="0.25">
      <c r="A608" s="84" t="s">
        <v>614</v>
      </c>
      <c r="B608" s="84" t="s">
        <v>25</v>
      </c>
      <c r="C608" s="84" t="s">
        <v>584</v>
      </c>
      <c r="D608" s="84" t="s">
        <v>147</v>
      </c>
      <c r="E608" s="84" t="s">
        <v>597</v>
      </c>
      <c r="F608" s="84" t="s">
        <v>600</v>
      </c>
      <c r="G608" s="84" t="s">
        <v>601</v>
      </c>
      <c r="H608" s="84" t="s">
        <v>587</v>
      </c>
      <c r="I608" s="84" t="s">
        <v>602</v>
      </c>
      <c r="J608" s="84">
        <v>773566182</v>
      </c>
      <c r="K608" s="84" t="s">
        <v>603</v>
      </c>
      <c r="L608" s="84" t="s">
        <v>604</v>
      </c>
      <c r="M608" s="84">
        <v>773566182</v>
      </c>
      <c r="N608" s="85" t="s">
        <v>605</v>
      </c>
      <c r="O608" s="84" t="s">
        <v>28</v>
      </c>
      <c r="P608" s="86" t="s">
        <v>606</v>
      </c>
      <c r="Q608" s="86" t="s">
        <v>607</v>
      </c>
      <c r="R608" s="84"/>
      <c r="S608" s="84"/>
      <c r="T608" s="87"/>
      <c r="U608" s="88"/>
      <c r="V608" s="88"/>
      <c r="W608" s="88">
        <v>109545</v>
      </c>
      <c r="X608" s="88"/>
      <c r="Y608" s="84"/>
      <c r="Z608" s="6"/>
      <c r="AA608" s="6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  <c r="DR608" s="74"/>
      <c r="DS608" s="74"/>
      <c r="DT608" s="74"/>
      <c r="DU608" s="74"/>
      <c r="DV608" s="74"/>
      <c r="DW608" s="74"/>
      <c r="DX608" s="74"/>
      <c r="DY608" s="74"/>
      <c r="DZ608" s="74"/>
      <c r="EA608" s="74"/>
      <c r="EB608" s="74"/>
      <c r="EC608" s="74"/>
      <c r="ED608" s="74"/>
      <c r="EE608" s="74"/>
      <c r="EF608" s="74"/>
      <c r="EG608" s="74"/>
      <c r="EH608" s="74"/>
      <c r="EI608" s="74"/>
      <c r="EJ608" s="74"/>
      <c r="EK608" s="74"/>
      <c r="EL608" s="74"/>
      <c r="EM608" s="74"/>
      <c r="EN608" s="74"/>
      <c r="EO608" s="74"/>
      <c r="EP608" s="74"/>
      <c r="EQ608" s="74"/>
      <c r="ER608" s="74"/>
      <c r="ES608" s="74"/>
      <c r="ET608" s="74"/>
      <c r="EU608" s="74"/>
      <c r="EV608" s="74"/>
      <c r="EW608" s="74"/>
      <c r="EX608" s="74"/>
      <c r="EY608" s="74"/>
      <c r="EZ608" s="74"/>
      <c r="FA608" s="74"/>
      <c r="FB608" s="74"/>
      <c r="FC608" s="74"/>
      <c r="FD608" s="74"/>
      <c r="FE608" s="74"/>
      <c r="FF608" s="74"/>
      <c r="FG608" s="74"/>
      <c r="FH608" s="74"/>
      <c r="FI608" s="74"/>
      <c r="FJ608" s="74"/>
      <c r="FK608" s="74"/>
      <c r="FL608" s="74"/>
      <c r="FM608" s="74"/>
      <c r="FN608" s="74"/>
      <c r="FO608" s="74"/>
      <c r="FP608" s="74"/>
      <c r="FQ608" s="74"/>
      <c r="FR608" s="74"/>
      <c r="FS608" s="74"/>
      <c r="FT608" s="74"/>
      <c r="FU608" s="74"/>
      <c r="FV608" s="74"/>
      <c r="FW608" s="74"/>
      <c r="FX608" s="74"/>
      <c r="FY608" s="74"/>
      <c r="FZ608" s="74"/>
      <c r="GA608" s="74"/>
      <c r="GB608" s="74"/>
      <c r="GC608" s="74"/>
      <c r="GD608" s="74"/>
      <c r="GE608" s="74"/>
      <c r="GF608" s="74"/>
      <c r="GG608" s="74"/>
      <c r="GH608" s="74"/>
      <c r="GI608" s="74"/>
      <c r="GJ608" s="74"/>
      <c r="GK608" s="74"/>
      <c r="GL608" s="74"/>
      <c r="GM608" s="74"/>
      <c r="GN608" s="74"/>
      <c r="GO608" s="74"/>
      <c r="GP608" s="74"/>
      <c r="GQ608" s="74"/>
      <c r="GR608" s="74"/>
      <c r="GS608" s="74"/>
      <c r="GT608" s="74"/>
      <c r="GU608" s="74"/>
      <c r="GV608" s="74"/>
      <c r="GW608" s="74"/>
      <c r="GX608" s="74"/>
      <c r="GY608" s="74"/>
      <c r="GZ608" s="74"/>
      <c r="HA608" s="74"/>
      <c r="HB608" s="74"/>
      <c r="HC608" s="74"/>
      <c r="HD608" s="74"/>
      <c r="HE608" s="74"/>
      <c r="HF608" s="74"/>
      <c r="HG608" s="74"/>
      <c r="HH608" s="74"/>
      <c r="HI608" s="74"/>
      <c r="HJ608" s="74"/>
      <c r="HK608" s="74"/>
      <c r="HL608" s="74"/>
      <c r="HM608" s="74"/>
      <c r="HN608" s="74"/>
      <c r="HO608" s="74"/>
      <c r="HP608" s="74"/>
      <c r="HQ608" s="74"/>
      <c r="HR608" s="74"/>
      <c r="HS608" s="74"/>
      <c r="HT608" s="74"/>
      <c r="HU608" s="74"/>
      <c r="HV608" s="74"/>
      <c r="HW608" s="74"/>
      <c r="HX608" s="74"/>
      <c r="HY608" s="74"/>
      <c r="HZ608" s="74"/>
      <c r="IA608" s="74"/>
      <c r="IB608" s="74"/>
      <c r="IC608" s="74"/>
      <c r="ID608" s="74"/>
      <c r="IE608" s="74"/>
      <c r="IF608" s="74"/>
      <c r="IG608" s="74"/>
      <c r="IH608" s="74"/>
      <c r="II608" s="74"/>
      <c r="IJ608" s="74"/>
      <c r="IK608" s="74"/>
      <c r="IL608" s="74"/>
      <c r="IM608" s="74"/>
      <c r="IN608" s="74"/>
      <c r="IO608" s="74"/>
      <c r="IP608" s="74"/>
      <c r="IQ608" s="74"/>
      <c r="IR608" s="74"/>
      <c r="IS608" s="74"/>
      <c r="IT608" s="74"/>
      <c r="IU608" s="74"/>
      <c r="IV608" s="74"/>
      <c r="IW608" s="74"/>
      <c r="IX608" s="74"/>
      <c r="IY608" s="74"/>
      <c r="IZ608" s="74"/>
      <c r="JA608" s="74"/>
      <c r="JB608" s="74"/>
      <c r="JC608" s="74"/>
      <c r="JD608" s="74"/>
      <c r="JE608" s="74"/>
      <c r="JF608" s="74"/>
      <c r="JG608" s="74"/>
      <c r="JH608" s="74"/>
      <c r="JI608" s="74"/>
      <c r="JJ608" s="74"/>
      <c r="JK608" s="74"/>
      <c r="JL608" s="74"/>
      <c r="JM608" s="74"/>
      <c r="JN608" s="74"/>
      <c r="JO608" s="74"/>
      <c r="JP608" s="74"/>
      <c r="JQ608" s="74"/>
      <c r="JR608" s="74"/>
      <c r="JS608" s="74"/>
      <c r="JT608" s="74"/>
      <c r="JU608" s="74"/>
      <c r="JV608" s="74"/>
      <c r="JW608" s="74"/>
      <c r="JX608" s="74"/>
      <c r="JY608" s="74"/>
      <c r="JZ608" s="74"/>
      <c r="KA608" s="74"/>
      <c r="KB608" s="74"/>
      <c r="KC608" s="74"/>
      <c r="KD608" s="74"/>
      <c r="KE608" s="74"/>
      <c r="KF608" s="74"/>
      <c r="KG608" s="74"/>
      <c r="KH608" s="74"/>
      <c r="KI608" s="74"/>
      <c r="KJ608" s="74"/>
      <c r="KK608" s="74"/>
      <c r="KL608" s="74"/>
      <c r="KM608" s="74"/>
      <c r="KN608" s="74"/>
      <c r="KO608" s="74"/>
      <c r="KP608" s="74"/>
      <c r="KQ608" s="74"/>
      <c r="KR608" s="74"/>
      <c r="KS608" s="74"/>
      <c r="KT608" s="74"/>
      <c r="KU608" s="74"/>
      <c r="KV608" s="74"/>
      <c r="KW608" s="74"/>
      <c r="KX608" s="74"/>
      <c r="KY608" s="74"/>
      <c r="KZ608" s="74"/>
      <c r="LA608" s="74"/>
      <c r="LB608" s="74"/>
      <c r="LC608" s="74"/>
      <c r="LD608" s="74"/>
      <c r="LE608" s="74"/>
      <c r="LF608" s="74"/>
      <c r="LG608" s="74"/>
      <c r="LH608" s="74"/>
      <c r="LI608" s="74"/>
      <c r="LJ608" s="74"/>
      <c r="LK608" s="74"/>
      <c r="LL608" s="74"/>
      <c r="LM608" s="74"/>
      <c r="LN608" s="74"/>
      <c r="LO608" s="74"/>
      <c r="LP608" s="74"/>
      <c r="LQ608" s="74"/>
      <c r="LR608" s="74"/>
      <c r="LS608" s="74"/>
      <c r="LT608" s="74"/>
      <c r="LU608" s="74"/>
      <c r="LV608" s="74"/>
      <c r="LW608" s="74"/>
      <c r="LX608" s="74"/>
      <c r="LY608" s="74"/>
      <c r="LZ608" s="74"/>
      <c r="MA608" s="74"/>
      <c r="MB608" s="74"/>
      <c r="MC608" s="74"/>
      <c r="MD608" s="74"/>
      <c r="ME608" s="74"/>
      <c r="MF608" s="74"/>
      <c r="MG608" s="74"/>
      <c r="MH608" s="74"/>
      <c r="MI608" s="74"/>
      <c r="MJ608" s="74"/>
      <c r="MK608" s="74"/>
      <c r="ML608" s="74"/>
      <c r="MM608" s="74"/>
      <c r="MN608" s="74"/>
      <c r="MO608" s="74"/>
      <c r="MP608" s="74"/>
      <c r="MQ608" s="74"/>
      <c r="MR608" s="74"/>
      <c r="MS608" s="74"/>
      <c r="MT608" s="74"/>
      <c r="MU608" s="74"/>
      <c r="MV608" s="74"/>
      <c r="MW608" s="74"/>
      <c r="MX608" s="74"/>
      <c r="MY608" s="74"/>
      <c r="MZ608" s="74"/>
      <c r="NA608" s="74"/>
      <c r="NB608" s="74"/>
      <c r="NC608" s="74"/>
      <c r="ND608" s="74"/>
      <c r="NE608" s="74"/>
      <c r="NF608" s="74"/>
      <c r="NG608" s="74"/>
      <c r="NH608" s="74"/>
      <c r="NI608" s="74"/>
      <c r="NJ608" s="74"/>
      <c r="NK608" s="74"/>
      <c r="NL608" s="74"/>
      <c r="NM608" s="74"/>
      <c r="NN608" s="74"/>
      <c r="NO608" s="74"/>
      <c r="NP608" s="74"/>
      <c r="NQ608" s="74"/>
      <c r="NR608" s="74"/>
      <c r="NS608" s="74"/>
      <c r="NT608" s="74"/>
      <c r="NU608" s="74"/>
      <c r="NV608" s="74"/>
      <c r="NW608" s="74"/>
      <c r="NX608" s="74"/>
      <c r="NY608" s="74"/>
      <c r="NZ608" s="74"/>
      <c r="OA608" s="74"/>
      <c r="OB608" s="74"/>
      <c r="OC608" s="74"/>
      <c r="OD608" s="74"/>
      <c r="OE608" s="74"/>
      <c r="OF608" s="74"/>
      <c r="OG608" s="74"/>
      <c r="OH608" s="74"/>
      <c r="OI608" s="74"/>
      <c r="OJ608" s="74"/>
      <c r="OK608" s="74"/>
      <c r="OL608" s="74"/>
      <c r="OM608" s="74"/>
      <c r="ON608" s="74"/>
      <c r="OO608" s="74"/>
      <c r="OP608" s="74"/>
      <c r="OQ608" s="74"/>
      <c r="OR608" s="74"/>
      <c r="OS608" s="74"/>
      <c r="OT608" s="74"/>
      <c r="OU608" s="74"/>
      <c r="OV608" s="74"/>
      <c r="OW608" s="74"/>
      <c r="OX608" s="74"/>
      <c r="OY608" s="74"/>
      <c r="OZ608" s="74"/>
      <c r="PA608" s="74"/>
      <c r="PB608" s="74"/>
      <c r="PC608" s="74"/>
      <c r="PD608" s="74"/>
      <c r="PE608" s="74"/>
      <c r="PF608" s="74"/>
      <c r="PG608" s="74"/>
      <c r="PH608" s="74"/>
      <c r="PI608" s="74"/>
      <c r="PJ608" s="74"/>
      <c r="PK608" s="74"/>
      <c r="PL608" s="74"/>
      <c r="PM608" s="74"/>
      <c r="PN608" s="74"/>
      <c r="PO608" s="74"/>
      <c r="PP608" s="74"/>
      <c r="PQ608" s="74"/>
      <c r="PR608" s="74"/>
      <c r="PS608" s="74"/>
      <c r="PT608" s="74"/>
      <c r="PU608" s="74"/>
      <c r="PV608" s="74"/>
      <c r="PW608" s="74"/>
      <c r="PX608" s="74"/>
      <c r="PY608" s="74"/>
      <c r="PZ608" s="74"/>
      <c r="QA608" s="74"/>
      <c r="QB608" s="74"/>
      <c r="QC608" s="74"/>
      <c r="QD608" s="74"/>
      <c r="QE608" s="74"/>
      <c r="QF608" s="74"/>
      <c r="QG608" s="74"/>
      <c r="QH608" s="74"/>
      <c r="QI608" s="74"/>
      <c r="QJ608" s="74"/>
      <c r="QK608" s="74"/>
      <c r="QL608" s="74"/>
      <c r="QM608" s="74"/>
      <c r="QN608" s="74"/>
      <c r="QO608" s="74"/>
      <c r="QP608" s="74"/>
      <c r="QQ608" s="74"/>
      <c r="QR608" s="74"/>
      <c r="QS608" s="74"/>
      <c r="QT608" s="74"/>
      <c r="QU608" s="74"/>
      <c r="QV608" s="74"/>
      <c r="QW608" s="74"/>
      <c r="QX608" s="74"/>
      <c r="QY608" s="74"/>
      <c r="QZ608" s="74"/>
      <c r="RA608" s="74"/>
      <c r="RB608" s="74"/>
      <c r="RC608" s="74"/>
      <c r="RD608" s="74"/>
      <c r="RE608" s="74"/>
      <c r="RF608" s="74"/>
      <c r="RG608" s="74"/>
      <c r="RH608" s="74"/>
      <c r="RI608" s="74"/>
      <c r="RJ608" s="74"/>
      <c r="RK608" s="74"/>
      <c r="RL608" s="74"/>
      <c r="RM608" s="74"/>
      <c r="RN608" s="74"/>
      <c r="RO608" s="74"/>
      <c r="RP608" s="74"/>
      <c r="RQ608" s="74"/>
      <c r="RR608" s="74"/>
      <c r="RS608" s="74"/>
      <c r="RT608" s="74"/>
      <c r="RU608" s="74"/>
      <c r="RV608" s="74"/>
      <c r="RW608" s="74"/>
      <c r="RX608" s="74"/>
      <c r="RY608" s="74"/>
      <c r="RZ608" s="74"/>
      <c r="SA608" s="74"/>
      <c r="SB608" s="74"/>
      <c r="SC608" s="74"/>
      <c r="SD608" s="74"/>
      <c r="SE608" s="74"/>
      <c r="SF608" s="74"/>
      <c r="SG608" s="74"/>
      <c r="SH608" s="74"/>
      <c r="SI608" s="74"/>
      <c r="SJ608" s="74"/>
      <c r="SK608" s="74"/>
      <c r="SL608" s="74"/>
      <c r="SM608" s="74"/>
      <c r="SN608" s="74"/>
      <c r="SO608" s="74"/>
      <c r="SP608" s="74"/>
      <c r="SQ608" s="74"/>
      <c r="SR608" s="74"/>
      <c r="SS608" s="74"/>
      <c r="ST608" s="74"/>
      <c r="SU608" s="74"/>
      <c r="SV608" s="74"/>
      <c r="SW608" s="74"/>
      <c r="SX608" s="74"/>
      <c r="SY608" s="74"/>
      <c r="SZ608" s="74"/>
      <c r="TA608" s="74"/>
      <c r="TB608" s="74"/>
      <c r="TC608" s="74"/>
      <c r="TD608" s="74"/>
      <c r="TE608" s="74"/>
      <c r="TF608" s="74"/>
      <c r="TG608" s="74"/>
      <c r="TH608" s="74"/>
      <c r="TI608" s="74"/>
      <c r="TJ608" s="74"/>
      <c r="TK608" s="74"/>
      <c r="TL608" s="74"/>
      <c r="TM608" s="74"/>
      <c r="TN608" s="74"/>
      <c r="TO608" s="74"/>
      <c r="TP608" s="74"/>
      <c r="TQ608" s="74"/>
      <c r="TR608" s="74"/>
      <c r="TS608" s="74"/>
      <c r="TT608" s="74"/>
      <c r="TU608" s="74"/>
      <c r="TV608" s="74"/>
      <c r="TW608" s="74"/>
      <c r="TX608" s="74"/>
      <c r="TY608" s="74"/>
      <c r="TZ608" s="74"/>
      <c r="UA608" s="74"/>
      <c r="UB608" s="74"/>
      <c r="UC608" s="74"/>
      <c r="UD608" s="74"/>
      <c r="UE608" s="74"/>
      <c r="UF608" s="74"/>
      <c r="UG608" s="74"/>
      <c r="UH608" s="74"/>
      <c r="UI608" s="74"/>
      <c r="UJ608" s="74"/>
      <c r="UK608" s="74"/>
      <c r="UL608" s="74"/>
      <c r="UM608" s="74"/>
      <c r="UN608" s="74"/>
      <c r="UO608" s="74"/>
      <c r="UP608" s="74"/>
      <c r="UQ608" s="74"/>
      <c r="UR608" s="74"/>
      <c r="US608" s="74"/>
      <c r="UT608" s="74"/>
      <c r="UU608" s="74"/>
      <c r="UV608" s="74"/>
      <c r="UW608" s="74"/>
      <c r="UX608" s="74"/>
      <c r="UY608" s="74"/>
      <c r="UZ608" s="74"/>
      <c r="VA608" s="74"/>
      <c r="VB608" s="74"/>
      <c r="VC608" s="74"/>
      <c r="VD608" s="74"/>
      <c r="VE608" s="74"/>
      <c r="VF608" s="74"/>
      <c r="VG608" s="74"/>
      <c r="VH608" s="74"/>
      <c r="VI608" s="74"/>
      <c r="VJ608" s="74"/>
      <c r="VK608" s="74"/>
      <c r="VL608" s="74"/>
      <c r="VM608" s="74"/>
      <c r="VN608" s="74"/>
      <c r="VO608" s="74"/>
      <c r="VP608" s="74"/>
      <c r="VQ608" s="74"/>
      <c r="VR608" s="74"/>
      <c r="VS608" s="74"/>
      <c r="VT608" s="74"/>
      <c r="VU608" s="74"/>
      <c r="VV608" s="74"/>
      <c r="VW608" s="74"/>
      <c r="VX608" s="74"/>
      <c r="VY608" s="74"/>
      <c r="VZ608" s="74"/>
      <c r="WA608" s="74"/>
      <c r="WB608" s="74"/>
      <c r="WC608" s="74"/>
      <c r="WD608" s="74"/>
      <c r="WE608" s="74"/>
      <c r="WF608" s="74"/>
      <c r="WG608" s="74"/>
      <c r="WH608" s="74"/>
      <c r="WI608" s="74"/>
      <c r="WJ608" s="74"/>
      <c r="WK608" s="74"/>
      <c r="WL608" s="74"/>
      <c r="WM608" s="74"/>
      <c r="WN608" s="74"/>
      <c r="WO608" s="74"/>
      <c r="WP608" s="74"/>
      <c r="WQ608" s="74"/>
      <c r="WR608" s="74"/>
      <c r="WS608" s="74"/>
      <c r="WT608" s="74"/>
      <c r="WU608" s="74"/>
      <c r="WV608" s="74"/>
      <c r="WW608" s="74"/>
      <c r="WX608" s="74"/>
      <c r="WY608" s="74"/>
      <c r="WZ608" s="74"/>
      <c r="XA608" s="74"/>
      <c r="XB608" s="74"/>
      <c r="XC608" s="74"/>
      <c r="XD608" s="74"/>
      <c r="XE608" s="74"/>
      <c r="XF608" s="74"/>
      <c r="XG608" s="74"/>
      <c r="XH608" s="74"/>
      <c r="XI608" s="74"/>
      <c r="XJ608" s="74"/>
      <c r="XK608" s="74"/>
      <c r="XL608" s="74"/>
      <c r="XM608" s="74"/>
      <c r="XN608" s="74"/>
      <c r="XO608" s="74"/>
      <c r="XP608" s="74"/>
      <c r="XQ608" s="74"/>
      <c r="XR608" s="74"/>
      <c r="XS608" s="74"/>
      <c r="XT608" s="74"/>
      <c r="XU608" s="74"/>
      <c r="XV608" s="74"/>
      <c r="XW608" s="74"/>
      <c r="XX608" s="74"/>
      <c r="XY608" s="74"/>
      <c r="XZ608" s="74"/>
      <c r="YA608" s="74"/>
      <c r="YB608" s="74"/>
      <c r="YC608" s="74"/>
      <c r="YD608" s="74"/>
      <c r="YE608" s="74"/>
      <c r="YF608" s="74"/>
      <c r="YG608" s="74"/>
      <c r="YH608" s="74"/>
      <c r="YI608" s="74"/>
      <c r="YJ608" s="74"/>
      <c r="YK608" s="74"/>
      <c r="YL608" s="74"/>
      <c r="YM608" s="74"/>
      <c r="YN608" s="74"/>
      <c r="YO608" s="74"/>
      <c r="YP608" s="74"/>
      <c r="YQ608" s="74"/>
      <c r="YR608" s="74"/>
      <c r="YS608" s="74"/>
      <c r="YT608" s="74"/>
      <c r="YU608" s="74"/>
      <c r="YV608" s="74"/>
      <c r="YW608" s="74"/>
      <c r="YX608" s="74"/>
      <c r="YY608" s="74"/>
      <c r="YZ608" s="74"/>
      <c r="ZA608" s="74"/>
      <c r="ZB608" s="74"/>
      <c r="ZC608" s="74"/>
      <c r="ZD608" s="74"/>
      <c r="ZE608" s="74"/>
      <c r="ZF608" s="74"/>
      <c r="ZG608" s="74"/>
      <c r="ZH608" s="74"/>
      <c r="ZI608" s="74"/>
      <c r="ZJ608" s="74"/>
      <c r="ZK608" s="74"/>
      <c r="ZL608" s="74"/>
      <c r="ZM608" s="74"/>
      <c r="ZN608" s="74"/>
      <c r="ZO608" s="74"/>
      <c r="ZP608" s="74"/>
      <c r="ZQ608" s="74"/>
      <c r="ZR608" s="74"/>
      <c r="ZS608" s="74"/>
      <c r="ZT608" s="74"/>
      <c r="ZU608" s="74"/>
      <c r="ZV608" s="74"/>
      <c r="ZW608" s="74"/>
      <c r="ZX608" s="74"/>
      <c r="ZY608" s="74"/>
      <c r="ZZ608" s="74"/>
      <c r="AAA608" s="74"/>
      <c r="AAB608" s="74"/>
      <c r="AAC608" s="74"/>
      <c r="AAD608" s="74"/>
      <c r="AAE608" s="74"/>
      <c r="AAF608" s="74"/>
      <c r="AAG608" s="74"/>
      <c r="AAH608" s="74"/>
      <c r="AAI608" s="74"/>
      <c r="AAJ608" s="74"/>
      <c r="AAK608" s="74"/>
      <c r="AAL608" s="74"/>
      <c r="AAM608" s="74"/>
      <c r="AAN608" s="74"/>
      <c r="AAO608" s="74"/>
      <c r="AAP608" s="74"/>
      <c r="AAQ608" s="74"/>
      <c r="AAR608" s="74"/>
      <c r="AAS608" s="74"/>
      <c r="AAT608" s="74"/>
      <c r="AAU608" s="74"/>
      <c r="AAV608" s="74"/>
      <c r="AAW608" s="74"/>
      <c r="AAX608" s="74"/>
      <c r="AAY608" s="74"/>
      <c r="AAZ608" s="74"/>
      <c r="ABA608" s="74"/>
      <c r="ABB608" s="74"/>
      <c r="ABC608" s="74"/>
      <c r="ABD608" s="74"/>
      <c r="ABE608" s="74"/>
      <c r="ABF608" s="74"/>
      <c r="ABG608" s="74"/>
      <c r="ABH608" s="74"/>
      <c r="ABI608" s="74"/>
      <c r="ABJ608" s="74"/>
      <c r="ABK608" s="74"/>
      <c r="ABL608" s="74"/>
      <c r="ABM608" s="74"/>
      <c r="ABN608" s="74"/>
      <c r="ABO608" s="74"/>
      <c r="ABP608" s="74"/>
      <c r="ABQ608" s="74"/>
      <c r="ABR608" s="74"/>
      <c r="ABS608" s="74"/>
      <c r="ABT608" s="74"/>
      <c r="ABU608" s="74"/>
      <c r="ABV608" s="74"/>
      <c r="ABW608" s="74"/>
      <c r="ABX608" s="74"/>
      <c r="ABY608" s="74"/>
      <c r="ABZ608" s="74"/>
      <c r="ACA608" s="74"/>
      <c r="ACB608" s="74"/>
      <c r="ACC608" s="74"/>
      <c r="ACD608" s="74"/>
      <c r="ACE608" s="74"/>
      <c r="ACF608" s="74"/>
      <c r="ACG608" s="74"/>
      <c r="ACH608" s="74"/>
      <c r="ACI608" s="74"/>
      <c r="ACJ608" s="74"/>
      <c r="ACK608" s="74"/>
      <c r="ACL608" s="74"/>
      <c r="ACM608" s="74"/>
      <c r="ACN608" s="74"/>
      <c r="ACO608" s="74"/>
      <c r="ACP608" s="74"/>
      <c r="ACQ608" s="74"/>
      <c r="ACR608" s="74"/>
      <c r="ACS608" s="74"/>
      <c r="ACT608" s="74"/>
      <c r="ACU608" s="74"/>
      <c r="ACV608" s="74"/>
      <c r="ACW608" s="74"/>
      <c r="ACX608" s="74"/>
      <c r="ACY608" s="74"/>
      <c r="ACZ608" s="74"/>
      <c r="ADA608" s="74"/>
      <c r="ADB608" s="74"/>
      <c r="ADC608" s="74"/>
      <c r="ADD608" s="74"/>
      <c r="ADE608" s="74"/>
      <c r="ADF608" s="74"/>
      <c r="ADG608" s="74"/>
      <c r="ADH608" s="74"/>
      <c r="ADI608" s="74"/>
      <c r="ADJ608" s="74"/>
      <c r="ADK608" s="74"/>
      <c r="ADL608" s="74"/>
      <c r="ADM608" s="74"/>
      <c r="ADN608" s="74"/>
      <c r="ADO608" s="74"/>
      <c r="ADP608" s="74"/>
      <c r="ADQ608" s="74"/>
      <c r="ADR608" s="74"/>
      <c r="ADS608" s="74"/>
      <c r="ADT608" s="74"/>
      <c r="ADU608" s="74"/>
      <c r="ADV608" s="74"/>
      <c r="ADW608" s="74"/>
      <c r="ADX608" s="74"/>
      <c r="ADY608" s="74"/>
      <c r="ADZ608" s="74"/>
      <c r="AEA608" s="74"/>
      <c r="AEB608" s="74"/>
      <c r="AEC608" s="74"/>
      <c r="AED608" s="74"/>
      <c r="AEE608" s="74"/>
      <c r="AEF608" s="74"/>
      <c r="AEG608" s="74"/>
      <c r="AEH608" s="74"/>
      <c r="AEI608" s="74"/>
      <c r="AEJ608" s="74"/>
      <c r="AEK608" s="74"/>
      <c r="AEL608" s="74"/>
      <c r="AEM608" s="74"/>
      <c r="AEN608" s="74"/>
      <c r="AEO608" s="74"/>
      <c r="AEP608" s="74"/>
      <c r="AEQ608" s="74"/>
      <c r="AER608" s="74"/>
      <c r="AES608" s="74"/>
      <c r="AET608" s="74"/>
      <c r="AEU608" s="74"/>
      <c r="AEV608" s="74"/>
      <c r="AEW608" s="74"/>
      <c r="AEX608" s="74"/>
      <c r="AEY608" s="74"/>
      <c r="AEZ608" s="74"/>
      <c r="AFA608" s="74"/>
      <c r="AFB608" s="74"/>
      <c r="AFC608" s="74"/>
      <c r="AFD608" s="74"/>
      <c r="AFE608" s="74"/>
      <c r="AFF608" s="74"/>
      <c r="AFG608" s="74"/>
      <c r="AFH608" s="74"/>
      <c r="AFI608" s="74"/>
      <c r="AFJ608" s="74"/>
      <c r="AFK608" s="74"/>
      <c r="AFL608" s="74"/>
      <c r="AFM608" s="74"/>
      <c r="AFN608" s="74"/>
      <c r="AFO608" s="74"/>
      <c r="AFP608" s="74"/>
      <c r="AFQ608" s="74"/>
      <c r="AFR608" s="74"/>
      <c r="AFS608" s="74"/>
      <c r="AFT608" s="74"/>
      <c r="AFU608" s="74"/>
      <c r="AFV608" s="74"/>
      <c r="AFW608" s="74"/>
      <c r="AFX608" s="74"/>
      <c r="AFY608" s="74"/>
      <c r="AFZ608" s="74"/>
      <c r="AGA608" s="74"/>
      <c r="AGB608" s="74"/>
      <c r="AGC608" s="74"/>
      <c r="AGD608" s="74"/>
      <c r="AGE608" s="74"/>
      <c r="AGF608" s="74"/>
      <c r="AGG608" s="74"/>
      <c r="AGH608" s="74"/>
      <c r="AGI608" s="74"/>
      <c r="AGJ608" s="74"/>
      <c r="AGK608" s="74"/>
      <c r="AGL608" s="74"/>
      <c r="AGM608" s="74"/>
      <c r="AGN608" s="74"/>
      <c r="AGO608" s="74"/>
      <c r="AGP608" s="74"/>
      <c r="AGQ608" s="74"/>
      <c r="AGR608" s="74"/>
      <c r="AGS608" s="74"/>
      <c r="AGT608" s="74"/>
      <c r="AGU608" s="74"/>
      <c r="AGV608" s="74"/>
      <c r="AGW608" s="74"/>
      <c r="AGX608" s="74"/>
      <c r="AGY608" s="74"/>
      <c r="AGZ608" s="74"/>
      <c r="AHA608" s="74"/>
      <c r="AHB608" s="74"/>
      <c r="AHC608" s="74"/>
      <c r="AHD608" s="74"/>
      <c r="AHE608" s="74"/>
      <c r="AHF608" s="74"/>
      <c r="AHG608" s="74"/>
      <c r="AHH608" s="74"/>
      <c r="AHI608" s="74"/>
      <c r="AHJ608" s="74"/>
      <c r="AHK608" s="74"/>
      <c r="AHL608" s="74"/>
      <c r="AHM608" s="74"/>
      <c r="AHN608" s="74"/>
      <c r="AHO608" s="74"/>
      <c r="AHP608" s="74"/>
      <c r="AHQ608" s="74"/>
      <c r="AHR608" s="74"/>
      <c r="AHS608" s="74"/>
      <c r="AHT608" s="74"/>
      <c r="AHU608" s="74"/>
      <c r="AHV608" s="74"/>
      <c r="AHW608" s="74"/>
      <c r="AHX608" s="74"/>
      <c r="AHY608" s="74"/>
      <c r="AHZ608" s="74"/>
      <c r="AIA608" s="74"/>
      <c r="AIB608" s="74"/>
      <c r="AIC608" s="74"/>
      <c r="AID608" s="74"/>
      <c r="AIE608" s="74"/>
      <c r="AIF608" s="74"/>
      <c r="AIG608" s="74"/>
      <c r="AIH608" s="74"/>
      <c r="AII608" s="74"/>
      <c r="AIJ608" s="74"/>
      <c r="AIK608" s="74"/>
      <c r="AIL608" s="74"/>
      <c r="AIM608" s="74"/>
      <c r="AIN608" s="74"/>
      <c r="AIO608" s="74"/>
      <c r="AIP608" s="74"/>
      <c r="AIQ608" s="74"/>
      <c r="AIR608" s="74"/>
      <c r="AIS608" s="74"/>
      <c r="AIT608" s="74"/>
      <c r="AIU608" s="74"/>
      <c r="AIV608" s="74"/>
      <c r="AIW608" s="74"/>
      <c r="AIX608" s="74"/>
      <c r="AIY608" s="74"/>
      <c r="AIZ608" s="74"/>
      <c r="AJA608" s="74"/>
      <c r="AJB608" s="74"/>
      <c r="AJC608" s="74"/>
      <c r="AJD608" s="74"/>
      <c r="AJE608" s="74"/>
      <c r="AJF608" s="74"/>
      <c r="AJG608" s="74"/>
      <c r="AJH608" s="74"/>
      <c r="AJI608" s="74"/>
      <c r="AJJ608" s="74"/>
      <c r="AJK608" s="74"/>
      <c r="AJL608" s="74"/>
      <c r="AJM608" s="74"/>
      <c r="AJN608" s="74"/>
      <c r="AJO608" s="74"/>
      <c r="AJP608" s="74"/>
      <c r="AJQ608" s="74"/>
      <c r="AJR608" s="74"/>
      <c r="AJS608" s="74"/>
      <c r="AJT608" s="74"/>
      <c r="AJU608" s="74"/>
      <c r="AJV608" s="74"/>
      <c r="AJW608" s="74"/>
      <c r="AJX608" s="74"/>
      <c r="AJY608" s="74"/>
      <c r="AJZ608" s="74"/>
      <c r="AKA608" s="74"/>
      <c r="AKB608" s="74"/>
      <c r="AKC608" s="74"/>
      <c r="AKD608" s="74"/>
      <c r="AKE608" s="74"/>
      <c r="AKF608" s="74"/>
      <c r="AKG608" s="74"/>
      <c r="AKH608" s="74"/>
      <c r="AKI608" s="74"/>
      <c r="AKJ608" s="74"/>
      <c r="AKK608" s="74"/>
      <c r="AKL608" s="74"/>
      <c r="AKM608" s="74"/>
      <c r="AKN608" s="74"/>
      <c r="AKO608" s="74"/>
      <c r="AKP608" s="74"/>
      <c r="AKQ608" s="74"/>
      <c r="AKR608" s="74"/>
      <c r="AKS608" s="74"/>
      <c r="AKT608" s="74"/>
      <c r="AKU608" s="74"/>
      <c r="AKV608" s="74"/>
      <c r="AKW608" s="74"/>
      <c r="AKX608" s="74"/>
      <c r="AKY608" s="74"/>
      <c r="AKZ608" s="74"/>
      <c r="ALA608" s="74"/>
      <c r="ALB608" s="74"/>
      <c r="ALC608" s="74"/>
      <c r="ALD608" s="74"/>
      <c r="ALE608" s="74"/>
      <c r="ALF608" s="74"/>
      <c r="ALG608" s="74"/>
      <c r="ALH608" s="74"/>
      <c r="ALI608" s="74"/>
      <c r="ALJ608" s="74"/>
      <c r="ALK608" s="74"/>
      <c r="ALL608" s="74"/>
      <c r="ALM608" s="74"/>
      <c r="ALN608" s="74"/>
      <c r="ALO608" s="74"/>
      <c r="ALP608" s="74"/>
      <c r="ALQ608" s="74"/>
      <c r="ALR608" s="74"/>
      <c r="ALS608" s="74"/>
      <c r="ALT608" s="74"/>
      <c r="ALU608" s="74"/>
      <c r="ALV608" s="74"/>
      <c r="ALW608" s="74"/>
      <c r="ALX608" s="74"/>
      <c r="ALY608" s="74"/>
      <c r="ALZ608" s="74"/>
      <c r="AMA608" s="74"/>
      <c r="AMB608" s="74"/>
      <c r="AMC608" s="74"/>
      <c r="AMD608" s="74"/>
      <c r="AME608" s="74"/>
      <c r="AMF608" s="74"/>
      <c r="AMG608" s="74"/>
      <c r="AMH608" s="74"/>
      <c r="AMI608" s="74"/>
      <c r="AMJ608" s="74"/>
      <c r="AMK608" s="74"/>
    </row>
    <row r="609" spans="1:1025" customFormat="1" x14ac:dyDescent="0.25">
      <c r="A609" s="84" t="s">
        <v>614</v>
      </c>
      <c r="B609" s="84" t="s">
        <v>25</v>
      </c>
      <c r="C609" s="84" t="s">
        <v>584</v>
      </c>
      <c r="D609" s="84" t="s">
        <v>147</v>
      </c>
      <c r="E609" s="84" t="s">
        <v>597</v>
      </c>
      <c r="F609" s="84" t="s">
        <v>600</v>
      </c>
      <c r="G609" s="84" t="s">
        <v>601</v>
      </c>
      <c r="H609" s="84" t="s">
        <v>587</v>
      </c>
      <c r="I609" s="84" t="s">
        <v>602</v>
      </c>
      <c r="J609" s="84">
        <v>773566182</v>
      </c>
      <c r="K609" s="84" t="s">
        <v>603</v>
      </c>
      <c r="L609" s="84" t="s">
        <v>604</v>
      </c>
      <c r="M609" s="84">
        <v>773566182</v>
      </c>
      <c r="N609" s="85" t="s">
        <v>605</v>
      </c>
      <c r="O609" s="84" t="s">
        <v>28</v>
      </c>
      <c r="P609" s="86" t="s">
        <v>606</v>
      </c>
      <c r="Q609" s="86" t="s">
        <v>608</v>
      </c>
      <c r="R609" s="84"/>
      <c r="S609" s="84"/>
      <c r="T609" s="87"/>
      <c r="U609" s="88"/>
      <c r="V609" s="88"/>
      <c r="W609" s="88">
        <v>125000</v>
      </c>
      <c r="X609" s="88"/>
      <c r="Y609" s="84"/>
      <c r="Z609" s="6"/>
      <c r="AA609" s="6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  <c r="DR609" s="74"/>
      <c r="DS609" s="74"/>
      <c r="DT609" s="74"/>
      <c r="DU609" s="74"/>
      <c r="DV609" s="74"/>
      <c r="DW609" s="74"/>
      <c r="DX609" s="74"/>
      <c r="DY609" s="74"/>
      <c r="DZ609" s="74"/>
      <c r="EA609" s="74"/>
      <c r="EB609" s="74"/>
      <c r="EC609" s="74"/>
      <c r="ED609" s="74"/>
      <c r="EE609" s="74"/>
      <c r="EF609" s="74"/>
      <c r="EG609" s="74"/>
      <c r="EH609" s="74"/>
      <c r="EI609" s="74"/>
      <c r="EJ609" s="74"/>
      <c r="EK609" s="74"/>
      <c r="EL609" s="74"/>
      <c r="EM609" s="74"/>
      <c r="EN609" s="74"/>
      <c r="EO609" s="74"/>
      <c r="EP609" s="74"/>
      <c r="EQ609" s="74"/>
      <c r="ER609" s="74"/>
      <c r="ES609" s="74"/>
      <c r="ET609" s="74"/>
      <c r="EU609" s="74"/>
      <c r="EV609" s="74"/>
      <c r="EW609" s="74"/>
      <c r="EX609" s="74"/>
      <c r="EY609" s="74"/>
      <c r="EZ609" s="74"/>
      <c r="FA609" s="74"/>
      <c r="FB609" s="74"/>
      <c r="FC609" s="74"/>
      <c r="FD609" s="74"/>
      <c r="FE609" s="74"/>
      <c r="FF609" s="74"/>
      <c r="FG609" s="74"/>
      <c r="FH609" s="74"/>
      <c r="FI609" s="74"/>
      <c r="FJ609" s="74"/>
      <c r="FK609" s="74"/>
      <c r="FL609" s="74"/>
      <c r="FM609" s="74"/>
      <c r="FN609" s="74"/>
      <c r="FO609" s="74"/>
      <c r="FP609" s="74"/>
      <c r="FQ609" s="74"/>
      <c r="FR609" s="74"/>
      <c r="FS609" s="74"/>
      <c r="FT609" s="74"/>
      <c r="FU609" s="74"/>
      <c r="FV609" s="74"/>
      <c r="FW609" s="74"/>
      <c r="FX609" s="74"/>
      <c r="FY609" s="74"/>
      <c r="FZ609" s="74"/>
      <c r="GA609" s="74"/>
      <c r="GB609" s="74"/>
      <c r="GC609" s="74"/>
      <c r="GD609" s="74"/>
      <c r="GE609" s="74"/>
      <c r="GF609" s="74"/>
      <c r="GG609" s="74"/>
      <c r="GH609" s="74"/>
      <c r="GI609" s="74"/>
      <c r="GJ609" s="74"/>
      <c r="GK609" s="74"/>
      <c r="GL609" s="74"/>
      <c r="GM609" s="74"/>
      <c r="GN609" s="74"/>
      <c r="GO609" s="74"/>
      <c r="GP609" s="74"/>
      <c r="GQ609" s="74"/>
      <c r="GR609" s="74"/>
      <c r="GS609" s="74"/>
      <c r="GT609" s="74"/>
      <c r="GU609" s="74"/>
      <c r="GV609" s="74"/>
      <c r="GW609" s="74"/>
      <c r="GX609" s="74"/>
      <c r="GY609" s="74"/>
      <c r="GZ609" s="74"/>
      <c r="HA609" s="74"/>
      <c r="HB609" s="74"/>
      <c r="HC609" s="74"/>
      <c r="HD609" s="74"/>
      <c r="HE609" s="74"/>
      <c r="HF609" s="74"/>
      <c r="HG609" s="74"/>
      <c r="HH609" s="74"/>
      <c r="HI609" s="74"/>
      <c r="HJ609" s="74"/>
      <c r="HK609" s="74"/>
      <c r="HL609" s="74"/>
      <c r="HM609" s="74"/>
      <c r="HN609" s="74"/>
      <c r="HO609" s="74"/>
      <c r="HP609" s="74"/>
      <c r="HQ609" s="74"/>
      <c r="HR609" s="74"/>
      <c r="HS609" s="74"/>
      <c r="HT609" s="74"/>
      <c r="HU609" s="74"/>
      <c r="HV609" s="74"/>
      <c r="HW609" s="74"/>
      <c r="HX609" s="74"/>
      <c r="HY609" s="74"/>
      <c r="HZ609" s="74"/>
      <c r="IA609" s="74"/>
      <c r="IB609" s="74"/>
      <c r="IC609" s="74"/>
      <c r="ID609" s="74"/>
      <c r="IE609" s="74"/>
      <c r="IF609" s="74"/>
      <c r="IG609" s="74"/>
      <c r="IH609" s="74"/>
      <c r="II609" s="74"/>
      <c r="IJ609" s="74"/>
      <c r="IK609" s="74"/>
      <c r="IL609" s="74"/>
      <c r="IM609" s="74"/>
      <c r="IN609" s="74"/>
      <c r="IO609" s="74"/>
      <c r="IP609" s="74"/>
      <c r="IQ609" s="74"/>
      <c r="IR609" s="74"/>
      <c r="IS609" s="74"/>
      <c r="IT609" s="74"/>
      <c r="IU609" s="74"/>
      <c r="IV609" s="74"/>
      <c r="IW609" s="74"/>
      <c r="IX609" s="74"/>
      <c r="IY609" s="74"/>
      <c r="IZ609" s="74"/>
      <c r="JA609" s="74"/>
      <c r="JB609" s="74"/>
      <c r="JC609" s="74"/>
      <c r="JD609" s="74"/>
      <c r="JE609" s="74"/>
      <c r="JF609" s="74"/>
      <c r="JG609" s="74"/>
      <c r="JH609" s="74"/>
      <c r="JI609" s="74"/>
      <c r="JJ609" s="74"/>
      <c r="JK609" s="74"/>
      <c r="JL609" s="74"/>
      <c r="JM609" s="74"/>
      <c r="JN609" s="74"/>
      <c r="JO609" s="74"/>
      <c r="JP609" s="74"/>
      <c r="JQ609" s="74"/>
      <c r="JR609" s="74"/>
      <c r="JS609" s="74"/>
      <c r="JT609" s="74"/>
      <c r="JU609" s="74"/>
      <c r="JV609" s="74"/>
      <c r="JW609" s="74"/>
      <c r="JX609" s="74"/>
      <c r="JY609" s="74"/>
      <c r="JZ609" s="74"/>
      <c r="KA609" s="74"/>
      <c r="KB609" s="74"/>
      <c r="KC609" s="74"/>
      <c r="KD609" s="74"/>
      <c r="KE609" s="74"/>
      <c r="KF609" s="74"/>
      <c r="KG609" s="74"/>
      <c r="KH609" s="74"/>
      <c r="KI609" s="74"/>
      <c r="KJ609" s="74"/>
      <c r="KK609" s="74"/>
      <c r="KL609" s="74"/>
      <c r="KM609" s="74"/>
      <c r="KN609" s="74"/>
      <c r="KO609" s="74"/>
      <c r="KP609" s="74"/>
      <c r="KQ609" s="74"/>
      <c r="KR609" s="74"/>
      <c r="KS609" s="74"/>
      <c r="KT609" s="74"/>
      <c r="KU609" s="74"/>
      <c r="KV609" s="74"/>
      <c r="KW609" s="74"/>
      <c r="KX609" s="74"/>
      <c r="KY609" s="74"/>
      <c r="KZ609" s="74"/>
      <c r="LA609" s="74"/>
      <c r="LB609" s="74"/>
      <c r="LC609" s="74"/>
      <c r="LD609" s="74"/>
      <c r="LE609" s="74"/>
      <c r="LF609" s="74"/>
      <c r="LG609" s="74"/>
      <c r="LH609" s="74"/>
      <c r="LI609" s="74"/>
      <c r="LJ609" s="74"/>
      <c r="LK609" s="74"/>
      <c r="LL609" s="74"/>
      <c r="LM609" s="74"/>
      <c r="LN609" s="74"/>
      <c r="LO609" s="74"/>
      <c r="LP609" s="74"/>
      <c r="LQ609" s="74"/>
      <c r="LR609" s="74"/>
      <c r="LS609" s="74"/>
      <c r="LT609" s="74"/>
      <c r="LU609" s="74"/>
      <c r="LV609" s="74"/>
      <c r="LW609" s="74"/>
      <c r="LX609" s="74"/>
      <c r="LY609" s="74"/>
      <c r="LZ609" s="74"/>
      <c r="MA609" s="74"/>
      <c r="MB609" s="74"/>
      <c r="MC609" s="74"/>
      <c r="MD609" s="74"/>
      <c r="ME609" s="74"/>
      <c r="MF609" s="74"/>
      <c r="MG609" s="74"/>
      <c r="MH609" s="74"/>
      <c r="MI609" s="74"/>
      <c r="MJ609" s="74"/>
      <c r="MK609" s="74"/>
      <c r="ML609" s="74"/>
      <c r="MM609" s="74"/>
      <c r="MN609" s="74"/>
      <c r="MO609" s="74"/>
      <c r="MP609" s="74"/>
      <c r="MQ609" s="74"/>
      <c r="MR609" s="74"/>
      <c r="MS609" s="74"/>
      <c r="MT609" s="74"/>
      <c r="MU609" s="74"/>
      <c r="MV609" s="74"/>
      <c r="MW609" s="74"/>
      <c r="MX609" s="74"/>
      <c r="MY609" s="74"/>
      <c r="MZ609" s="74"/>
      <c r="NA609" s="74"/>
      <c r="NB609" s="74"/>
      <c r="NC609" s="74"/>
      <c r="ND609" s="74"/>
      <c r="NE609" s="74"/>
      <c r="NF609" s="74"/>
      <c r="NG609" s="74"/>
      <c r="NH609" s="74"/>
      <c r="NI609" s="74"/>
      <c r="NJ609" s="74"/>
      <c r="NK609" s="74"/>
      <c r="NL609" s="74"/>
      <c r="NM609" s="74"/>
      <c r="NN609" s="74"/>
      <c r="NO609" s="74"/>
      <c r="NP609" s="74"/>
      <c r="NQ609" s="74"/>
      <c r="NR609" s="74"/>
      <c r="NS609" s="74"/>
      <c r="NT609" s="74"/>
      <c r="NU609" s="74"/>
      <c r="NV609" s="74"/>
      <c r="NW609" s="74"/>
      <c r="NX609" s="74"/>
      <c r="NY609" s="74"/>
      <c r="NZ609" s="74"/>
      <c r="OA609" s="74"/>
      <c r="OB609" s="74"/>
      <c r="OC609" s="74"/>
      <c r="OD609" s="74"/>
      <c r="OE609" s="74"/>
      <c r="OF609" s="74"/>
      <c r="OG609" s="74"/>
      <c r="OH609" s="74"/>
      <c r="OI609" s="74"/>
      <c r="OJ609" s="74"/>
      <c r="OK609" s="74"/>
      <c r="OL609" s="74"/>
      <c r="OM609" s="74"/>
      <c r="ON609" s="74"/>
      <c r="OO609" s="74"/>
      <c r="OP609" s="74"/>
      <c r="OQ609" s="74"/>
      <c r="OR609" s="74"/>
      <c r="OS609" s="74"/>
      <c r="OT609" s="74"/>
      <c r="OU609" s="74"/>
      <c r="OV609" s="74"/>
      <c r="OW609" s="74"/>
      <c r="OX609" s="74"/>
      <c r="OY609" s="74"/>
      <c r="OZ609" s="74"/>
      <c r="PA609" s="74"/>
      <c r="PB609" s="74"/>
      <c r="PC609" s="74"/>
      <c r="PD609" s="74"/>
      <c r="PE609" s="74"/>
      <c r="PF609" s="74"/>
      <c r="PG609" s="74"/>
      <c r="PH609" s="74"/>
      <c r="PI609" s="74"/>
      <c r="PJ609" s="74"/>
      <c r="PK609" s="74"/>
      <c r="PL609" s="74"/>
      <c r="PM609" s="74"/>
      <c r="PN609" s="74"/>
      <c r="PO609" s="74"/>
      <c r="PP609" s="74"/>
      <c r="PQ609" s="74"/>
      <c r="PR609" s="74"/>
      <c r="PS609" s="74"/>
      <c r="PT609" s="74"/>
      <c r="PU609" s="74"/>
      <c r="PV609" s="74"/>
      <c r="PW609" s="74"/>
      <c r="PX609" s="74"/>
      <c r="PY609" s="74"/>
      <c r="PZ609" s="74"/>
      <c r="QA609" s="74"/>
      <c r="QB609" s="74"/>
      <c r="QC609" s="74"/>
      <c r="QD609" s="74"/>
      <c r="QE609" s="74"/>
      <c r="QF609" s="74"/>
      <c r="QG609" s="74"/>
      <c r="QH609" s="74"/>
      <c r="QI609" s="74"/>
      <c r="QJ609" s="74"/>
      <c r="QK609" s="74"/>
      <c r="QL609" s="74"/>
      <c r="QM609" s="74"/>
      <c r="QN609" s="74"/>
      <c r="QO609" s="74"/>
      <c r="QP609" s="74"/>
      <c r="QQ609" s="74"/>
      <c r="QR609" s="74"/>
      <c r="QS609" s="74"/>
      <c r="QT609" s="74"/>
      <c r="QU609" s="74"/>
      <c r="QV609" s="74"/>
      <c r="QW609" s="74"/>
      <c r="QX609" s="74"/>
      <c r="QY609" s="74"/>
      <c r="QZ609" s="74"/>
      <c r="RA609" s="74"/>
      <c r="RB609" s="74"/>
      <c r="RC609" s="74"/>
      <c r="RD609" s="74"/>
      <c r="RE609" s="74"/>
      <c r="RF609" s="74"/>
      <c r="RG609" s="74"/>
      <c r="RH609" s="74"/>
      <c r="RI609" s="74"/>
      <c r="RJ609" s="74"/>
      <c r="RK609" s="74"/>
      <c r="RL609" s="74"/>
      <c r="RM609" s="74"/>
      <c r="RN609" s="74"/>
      <c r="RO609" s="74"/>
      <c r="RP609" s="74"/>
      <c r="RQ609" s="74"/>
      <c r="RR609" s="74"/>
      <c r="RS609" s="74"/>
      <c r="RT609" s="74"/>
      <c r="RU609" s="74"/>
      <c r="RV609" s="74"/>
      <c r="RW609" s="74"/>
      <c r="RX609" s="74"/>
      <c r="RY609" s="74"/>
      <c r="RZ609" s="74"/>
      <c r="SA609" s="74"/>
      <c r="SB609" s="74"/>
      <c r="SC609" s="74"/>
      <c r="SD609" s="74"/>
      <c r="SE609" s="74"/>
      <c r="SF609" s="74"/>
      <c r="SG609" s="74"/>
      <c r="SH609" s="74"/>
      <c r="SI609" s="74"/>
      <c r="SJ609" s="74"/>
      <c r="SK609" s="74"/>
      <c r="SL609" s="74"/>
      <c r="SM609" s="74"/>
      <c r="SN609" s="74"/>
      <c r="SO609" s="74"/>
      <c r="SP609" s="74"/>
      <c r="SQ609" s="74"/>
      <c r="SR609" s="74"/>
      <c r="SS609" s="74"/>
      <c r="ST609" s="74"/>
      <c r="SU609" s="74"/>
      <c r="SV609" s="74"/>
      <c r="SW609" s="74"/>
      <c r="SX609" s="74"/>
      <c r="SY609" s="74"/>
      <c r="SZ609" s="74"/>
      <c r="TA609" s="74"/>
      <c r="TB609" s="74"/>
      <c r="TC609" s="74"/>
      <c r="TD609" s="74"/>
      <c r="TE609" s="74"/>
      <c r="TF609" s="74"/>
      <c r="TG609" s="74"/>
      <c r="TH609" s="74"/>
      <c r="TI609" s="74"/>
      <c r="TJ609" s="74"/>
      <c r="TK609" s="74"/>
      <c r="TL609" s="74"/>
      <c r="TM609" s="74"/>
      <c r="TN609" s="74"/>
      <c r="TO609" s="74"/>
      <c r="TP609" s="74"/>
      <c r="TQ609" s="74"/>
      <c r="TR609" s="74"/>
      <c r="TS609" s="74"/>
      <c r="TT609" s="74"/>
      <c r="TU609" s="74"/>
      <c r="TV609" s="74"/>
      <c r="TW609" s="74"/>
      <c r="TX609" s="74"/>
      <c r="TY609" s="74"/>
      <c r="TZ609" s="74"/>
      <c r="UA609" s="74"/>
      <c r="UB609" s="74"/>
      <c r="UC609" s="74"/>
      <c r="UD609" s="74"/>
      <c r="UE609" s="74"/>
      <c r="UF609" s="74"/>
      <c r="UG609" s="74"/>
      <c r="UH609" s="74"/>
      <c r="UI609" s="74"/>
      <c r="UJ609" s="74"/>
      <c r="UK609" s="74"/>
      <c r="UL609" s="74"/>
      <c r="UM609" s="74"/>
      <c r="UN609" s="74"/>
      <c r="UO609" s="74"/>
      <c r="UP609" s="74"/>
      <c r="UQ609" s="74"/>
      <c r="UR609" s="74"/>
      <c r="US609" s="74"/>
      <c r="UT609" s="74"/>
      <c r="UU609" s="74"/>
      <c r="UV609" s="74"/>
      <c r="UW609" s="74"/>
      <c r="UX609" s="74"/>
      <c r="UY609" s="74"/>
      <c r="UZ609" s="74"/>
      <c r="VA609" s="74"/>
      <c r="VB609" s="74"/>
      <c r="VC609" s="74"/>
      <c r="VD609" s="74"/>
      <c r="VE609" s="74"/>
      <c r="VF609" s="74"/>
      <c r="VG609" s="74"/>
      <c r="VH609" s="74"/>
      <c r="VI609" s="74"/>
      <c r="VJ609" s="74"/>
      <c r="VK609" s="74"/>
      <c r="VL609" s="74"/>
      <c r="VM609" s="74"/>
      <c r="VN609" s="74"/>
      <c r="VO609" s="74"/>
      <c r="VP609" s="74"/>
      <c r="VQ609" s="74"/>
      <c r="VR609" s="74"/>
      <c r="VS609" s="74"/>
      <c r="VT609" s="74"/>
      <c r="VU609" s="74"/>
      <c r="VV609" s="74"/>
      <c r="VW609" s="74"/>
      <c r="VX609" s="74"/>
      <c r="VY609" s="74"/>
      <c r="VZ609" s="74"/>
      <c r="WA609" s="74"/>
      <c r="WB609" s="74"/>
      <c r="WC609" s="74"/>
      <c r="WD609" s="74"/>
      <c r="WE609" s="74"/>
      <c r="WF609" s="74"/>
      <c r="WG609" s="74"/>
      <c r="WH609" s="74"/>
      <c r="WI609" s="74"/>
      <c r="WJ609" s="74"/>
      <c r="WK609" s="74"/>
      <c r="WL609" s="74"/>
      <c r="WM609" s="74"/>
      <c r="WN609" s="74"/>
      <c r="WO609" s="74"/>
      <c r="WP609" s="74"/>
      <c r="WQ609" s="74"/>
      <c r="WR609" s="74"/>
      <c r="WS609" s="74"/>
      <c r="WT609" s="74"/>
      <c r="WU609" s="74"/>
      <c r="WV609" s="74"/>
      <c r="WW609" s="74"/>
      <c r="WX609" s="74"/>
      <c r="WY609" s="74"/>
      <c r="WZ609" s="74"/>
      <c r="XA609" s="74"/>
      <c r="XB609" s="74"/>
      <c r="XC609" s="74"/>
      <c r="XD609" s="74"/>
      <c r="XE609" s="74"/>
      <c r="XF609" s="74"/>
      <c r="XG609" s="74"/>
      <c r="XH609" s="74"/>
      <c r="XI609" s="74"/>
      <c r="XJ609" s="74"/>
      <c r="XK609" s="74"/>
      <c r="XL609" s="74"/>
      <c r="XM609" s="74"/>
      <c r="XN609" s="74"/>
      <c r="XO609" s="74"/>
      <c r="XP609" s="74"/>
      <c r="XQ609" s="74"/>
      <c r="XR609" s="74"/>
      <c r="XS609" s="74"/>
      <c r="XT609" s="74"/>
      <c r="XU609" s="74"/>
      <c r="XV609" s="74"/>
      <c r="XW609" s="74"/>
      <c r="XX609" s="74"/>
      <c r="XY609" s="74"/>
      <c r="XZ609" s="74"/>
      <c r="YA609" s="74"/>
      <c r="YB609" s="74"/>
      <c r="YC609" s="74"/>
      <c r="YD609" s="74"/>
      <c r="YE609" s="74"/>
      <c r="YF609" s="74"/>
      <c r="YG609" s="74"/>
      <c r="YH609" s="74"/>
      <c r="YI609" s="74"/>
      <c r="YJ609" s="74"/>
      <c r="YK609" s="74"/>
      <c r="YL609" s="74"/>
      <c r="YM609" s="74"/>
      <c r="YN609" s="74"/>
      <c r="YO609" s="74"/>
      <c r="YP609" s="74"/>
      <c r="YQ609" s="74"/>
      <c r="YR609" s="74"/>
      <c r="YS609" s="74"/>
      <c r="YT609" s="74"/>
      <c r="YU609" s="74"/>
      <c r="YV609" s="74"/>
      <c r="YW609" s="74"/>
      <c r="YX609" s="74"/>
      <c r="YY609" s="74"/>
      <c r="YZ609" s="74"/>
      <c r="ZA609" s="74"/>
      <c r="ZB609" s="74"/>
      <c r="ZC609" s="74"/>
      <c r="ZD609" s="74"/>
      <c r="ZE609" s="74"/>
      <c r="ZF609" s="74"/>
      <c r="ZG609" s="74"/>
      <c r="ZH609" s="74"/>
      <c r="ZI609" s="74"/>
      <c r="ZJ609" s="74"/>
      <c r="ZK609" s="74"/>
      <c r="ZL609" s="74"/>
      <c r="ZM609" s="74"/>
      <c r="ZN609" s="74"/>
      <c r="ZO609" s="74"/>
      <c r="ZP609" s="74"/>
      <c r="ZQ609" s="74"/>
      <c r="ZR609" s="74"/>
      <c r="ZS609" s="74"/>
      <c r="ZT609" s="74"/>
      <c r="ZU609" s="74"/>
      <c r="ZV609" s="74"/>
      <c r="ZW609" s="74"/>
      <c r="ZX609" s="74"/>
      <c r="ZY609" s="74"/>
      <c r="ZZ609" s="74"/>
      <c r="AAA609" s="74"/>
      <c r="AAB609" s="74"/>
      <c r="AAC609" s="74"/>
      <c r="AAD609" s="74"/>
      <c r="AAE609" s="74"/>
      <c r="AAF609" s="74"/>
      <c r="AAG609" s="74"/>
      <c r="AAH609" s="74"/>
      <c r="AAI609" s="74"/>
      <c r="AAJ609" s="74"/>
      <c r="AAK609" s="74"/>
      <c r="AAL609" s="74"/>
      <c r="AAM609" s="74"/>
      <c r="AAN609" s="74"/>
      <c r="AAO609" s="74"/>
      <c r="AAP609" s="74"/>
      <c r="AAQ609" s="74"/>
      <c r="AAR609" s="74"/>
      <c r="AAS609" s="74"/>
      <c r="AAT609" s="74"/>
      <c r="AAU609" s="74"/>
      <c r="AAV609" s="74"/>
      <c r="AAW609" s="74"/>
      <c r="AAX609" s="74"/>
      <c r="AAY609" s="74"/>
      <c r="AAZ609" s="74"/>
      <c r="ABA609" s="74"/>
      <c r="ABB609" s="74"/>
      <c r="ABC609" s="74"/>
      <c r="ABD609" s="74"/>
      <c r="ABE609" s="74"/>
      <c r="ABF609" s="74"/>
      <c r="ABG609" s="74"/>
      <c r="ABH609" s="74"/>
      <c r="ABI609" s="74"/>
      <c r="ABJ609" s="74"/>
      <c r="ABK609" s="74"/>
      <c r="ABL609" s="74"/>
      <c r="ABM609" s="74"/>
      <c r="ABN609" s="74"/>
      <c r="ABO609" s="74"/>
      <c r="ABP609" s="74"/>
      <c r="ABQ609" s="74"/>
      <c r="ABR609" s="74"/>
      <c r="ABS609" s="74"/>
      <c r="ABT609" s="74"/>
      <c r="ABU609" s="74"/>
      <c r="ABV609" s="74"/>
      <c r="ABW609" s="74"/>
      <c r="ABX609" s="74"/>
      <c r="ABY609" s="74"/>
      <c r="ABZ609" s="74"/>
      <c r="ACA609" s="74"/>
      <c r="ACB609" s="74"/>
      <c r="ACC609" s="74"/>
      <c r="ACD609" s="74"/>
      <c r="ACE609" s="74"/>
      <c r="ACF609" s="74"/>
      <c r="ACG609" s="74"/>
      <c r="ACH609" s="74"/>
      <c r="ACI609" s="74"/>
      <c r="ACJ609" s="74"/>
      <c r="ACK609" s="74"/>
      <c r="ACL609" s="74"/>
      <c r="ACM609" s="74"/>
      <c r="ACN609" s="74"/>
      <c r="ACO609" s="74"/>
      <c r="ACP609" s="74"/>
      <c r="ACQ609" s="74"/>
      <c r="ACR609" s="74"/>
      <c r="ACS609" s="74"/>
      <c r="ACT609" s="74"/>
      <c r="ACU609" s="74"/>
      <c r="ACV609" s="74"/>
      <c r="ACW609" s="74"/>
      <c r="ACX609" s="74"/>
      <c r="ACY609" s="74"/>
      <c r="ACZ609" s="74"/>
      <c r="ADA609" s="74"/>
      <c r="ADB609" s="74"/>
      <c r="ADC609" s="74"/>
      <c r="ADD609" s="74"/>
      <c r="ADE609" s="74"/>
      <c r="ADF609" s="74"/>
      <c r="ADG609" s="74"/>
      <c r="ADH609" s="74"/>
      <c r="ADI609" s="74"/>
      <c r="ADJ609" s="74"/>
      <c r="ADK609" s="74"/>
      <c r="ADL609" s="74"/>
      <c r="ADM609" s="74"/>
      <c r="ADN609" s="74"/>
      <c r="ADO609" s="74"/>
      <c r="ADP609" s="74"/>
      <c r="ADQ609" s="74"/>
      <c r="ADR609" s="74"/>
      <c r="ADS609" s="74"/>
      <c r="ADT609" s="74"/>
      <c r="ADU609" s="74"/>
      <c r="ADV609" s="74"/>
      <c r="ADW609" s="74"/>
      <c r="ADX609" s="74"/>
      <c r="ADY609" s="74"/>
      <c r="ADZ609" s="74"/>
      <c r="AEA609" s="74"/>
      <c r="AEB609" s="74"/>
      <c r="AEC609" s="74"/>
      <c r="AED609" s="74"/>
      <c r="AEE609" s="74"/>
      <c r="AEF609" s="74"/>
      <c r="AEG609" s="74"/>
      <c r="AEH609" s="74"/>
      <c r="AEI609" s="74"/>
      <c r="AEJ609" s="74"/>
      <c r="AEK609" s="74"/>
      <c r="AEL609" s="74"/>
      <c r="AEM609" s="74"/>
      <c r="AEN609" s="74"/>
      <c r="AEO609" s="74"/>
      <c r="AEP609" s="74"/>
      <c r="AEQ609" s="74"/>
      <c r="AER609" s="74"/>
      <c r="AES609" s="74"/>
      <c r="AET609" s="74"/>
      <c r="AEU609" s="74"/>
      <c r="AEV609" s="74"/>
      <c r="AEW609" s="74"/>
      <c r="AEX609" s="74"/>
      <c r="AEY609" s="74"/>
      <c r="AEZ609" s="74"/>
      <c r="AFA609" s="74"/>
      <c r="AFB609" s="74"/>
      <c r="AFC609" s="74"/>
      <c r="AFD609" s="74"/>
      <c r="AFE609" s="74"/>
      <c r="AFF609" s="74"/>
      <c r="AFG609" s="74"/>
      <c r="AFH609" s="74"/>
      <c r="AFI609" s="74"/>
      <c r="AFJ609" s="74"/>
      <c r="AFK609" s="74"/>
      <c r="AFL609" s="74"/>
      <c r="AFM609" s="74"/>
      <c r="AFN609" s="74"/>
      <c r="AFO609" s="74"/>
      <c r="AFP609" s="74"/>
      <c r="AFQ609" s="74"/>
      <c r="AFR609" s="74"/>
      <c r="AFS609" s="74"/>
      <c r="AFT609" s="74"/>
      <c r="AFU609" s="74"/>
      <c r="AFV609" s="74"/>
      <c r="AFW609" s="74"/>
      <c r="AFX609" s="74"/>
      <c r="AFY609" s="74"/>
      <c r="AFZ609" s="74"/>
      <c r="AGA609" s="74"/>
      <c r="AGB609" s="74"/>
      <c r="AGC609" s="74"/>
      <c r="AGD609" s="74"/>
      <c r="AGE609" s="74"/>
      <c r="AGF609" s="74"/>
      <c r="AGG609" s="74"/>
      <c r="AGH609" s="74"/>
      <c r="AGI609" s="74"/>
      <c r="AGJ609" s="74"/>
      <c r="AGK609" s="74"/>
      <c r="AGL609" s="74"/>
      <c r="AGM609" s="74"/>
      <c r="AGN609" s="74"/>
      <c r="AGO609" s="74"/>
      <c r="AGP609" s="74"/>
      <c r="AGQ609" s="74"/>
      <c r="AGR609" s="74"/>
      <c r="AGS609" s="74"/>
      <c r="AGT609" s="74"/>
      <c r="AGU609" s="74"/>
      <c r="AGV609" s="74"/>
      <c r="AGW609" s="74"/>
      <c r="AGX609" s="74"/>
      <c r="AGY609" s="74"/>
      <c r="AGZ609" s="74"/>
      <c r="AHA609" s="74"/>
      <c r="AHB609" s="74"/>
      <c r="AHC609" s="74"/>
      <c r="AHD609" s="74"/>
      <c r="AHE609" s="74"/>
      <c r="AHF609" s="74"/>
      <c r="AHG609" s="74"/>
      <c r="AHH609" s="74"/>
      <c r="AHI609" s="74"/>
      <c r="AHJ609" s="74"/>
      <c r="AHK609" s="74"/>
      <c r="AHL609" s="74"/>
      <c r="AHM609" s="74"/>
      <c r="AHN609" s="74"/>
      <c r="AHO609" s="74"/>
      <c r="AHP609" s="74"/>
      <c r="AHQ609" s="74"/>
      <c r="AHR609" s="74"/>
      <c r="AHS609" s="74"/>
      <c r="AHT609" s="74"/>
      <c r="AHU609" s="74"/>
      <c r="AHV609" s="74"/>
      <c r="AHW609" s="74"/>
      <c r="AHX609" s="74"/>
      <c r="AHY609" s="74"/>
      <c r="AHZ609" s="74"/>
      <c r="AIA609" s="74"/>
      <c r="AIB609" s="74"/>
      <c r="AIC609" s="74"/>
      <c r="AID609" s="74"/>
      <c r="AIE609" s="74"/>
      <c r="AIF609" s="74"/>
      <c r="AIG609" s="74"/>
      <c r="AIH609" s="74"/>
      <c r="AII609" s="74"/>
      <c r="AIJ609" s="74"/>
      <c r="AIK609" s="74"/>
      <c r="AIL609" s="74"/>
      <c r="AIM609" s="74"/>
      <c r="AIN609" s="74"/>
      <c r="AIO609" s="74"/>
      <c r="AIP609" s="74"/>
      <c r="AIQ609" s="74"/>
      <c r="AIR609" s="74"/>
      <c r="AIS609" s="74"/>
      <c r="AIT609" s="74"/>
      <c r="AIU609" s="74"/>
      <c r="AIV609" s="74"/>
      <c r="AIW609" s="74"/>
      <c r="AIX609" s="74"/>
      <c r="AIY609" s="74"/>
      <c r="AIZ609" s="74"/>
      <c r="AJA609" s="74"/>
      <c r="AJB609" s="74"/>
      <c r="AJC609" s="74"/>
      <c r="AJD609" s="74"/>
      <c r="AJE609" s="74"/>
      <c r="AJF609" s="74"/>
      <c r="AJG609" s="74"/>
      <c r="AJH609" s="74"/>
      <c r="AJI609" s="74"/>
      <c r="AJJ609" s="74"/>
      <c r="AJK609" s="74"/>
      <c r="AJL609" s="74"/>
      <c r="AJM609" s="74"/>
      <c r="AJN609" s="74"/>
      <c r="AJO609" s="74"/>
      <c r="AJP609" s="74"/>
      <c r="AJQ609" s="74"/>
      <c r="AJR609" s="74"/>
      <c r="AJS609" s="74"/>
      <c r="AJT609" s="74"/>
      <c r="AJU609" s="74"/>
      <c r="AJV609" s="74"/>
      <c r="AJW609" s="74"/>
      <c r="AJX609" s="74"/>
      <c r="AJY609" s="74"/>
      <c r="AJZ609" s="74"/>
      <c r="AKA609" s="74"/>
      <c r="AKB609" s="74"/>
      <c r="AKC609" s="74"/>
      <c r="AKD609" s="74"/>
      <c r="AKE609" s="74"/>
      <c r="AKF609" s="74"/>
      <c r="AKG609" s="74"/>
      <c r="AKH609" s="74"/>
      <c r="AKI609" s="74"/>
      <c r="AKJ609" s="74"/>
      <c r="AKK609" s="74"/>
      <c r="AKL609" s="74"/>
      <c r="AKM609" s="74"/>
      <c r="AKN609" s="74"/>
      <c r="AKO609" s="74"/>
      <c r="AKP609" s="74"/>
      <c r="AKQ609" s="74"/>
      <c r="AKR609" s="74"/>
      <c r="AKS609" s="74"/>
      <c r="AKT609" s="74"/>
      <c r="AKU609" s="74"/>
      <c r="AKV609" s="74"/>
      <c r="AKW609" s="74"/>
      <c r="AKX609" s="74"/>
      <c r="AKY609" s="74"/>
      <c r="AKZ609" s="74"/>
      <c r="ALA609" s="74"/>
      <c r="ALB609" s="74"/>
      <c r="ALC609" s="74"/>
      <c r="ALD609" s="74"/>
      <c r="ALE609" s="74"/>
      <c r="ALF609" s="74"/>
      <c r="ALG609" s="74"/>
      <c r="ALH609" s="74"/>
      <c r="ALI609" s="74"/>
      <c r="ALJ609" s="74"/>
      <c r="ALK609" s="74"/>
      <c r="ALL609" s="74"/>
      <c r="ALM609" s="74"/>
      <c r="ALN609" s="74"/>
      <c r="ALO609" s="74"/>
      <c r="ALP609" s="74"/>
      <c r="ALQ609" s="74"/>
      <c r="ALR609" s="74"/>
      <c r="ALS609" s="74"/>
      <c r="ALT609" s="74"/>
      <c r="ALU609" s="74"/>
      <c r="ALV609" s="74"/>
      <c r="ALW609" s="74"/>
      <c r="ALX609" s="74"/>
      <c r="ALY609" s="74"/>
      <c r="ALZ609" s="74"/>
      <c r="AMA609" s="74"/>
      <c r="AMB609" s="74"/>
      <c r="AMC609" s="74"/>
      <c r="AMD609" s="74"/>
      <c r="AME609" s="74"/>
      <c r="AMF609" s="74"/>
      <c r="AMG609" s="74"/>
      <c r="AMH609" s="74"/>
      <c r="AMI609" s="74"/>
      <c r="AMJ609" s="74"/>
      <c r="AMK609" s="74"/>
    </row>
    <row r="610" spans="1:1025" customFormat="1" x14ac:dyDescent="0.25">
      <c r="A610" s="84" t="s">
        <v>614</v>
      </c>
      <c r="B610" s="84" t="s">
        <v>25</v>
      </c>
      <c r="C610" s="84" t="s">
        <v>584</v>
      </c>
      <c r="D610" s="84" t="s">
        <v>147</v>
      </c>
      <c r="E610" s="84" t="s">
        <v>597</v>
      </c>
      <c r="F610" s="84" t="s">
        <v>600</v>
      </c>
      <c r="G610" s="84" t="s">
        <v>601</v>
      </c>
      <c r="H610" s="84" t="s">
        <v>587</v>
      </c>
      <c r="I610" s="84" t="s">
        <v>602</v>
      </c>
      <c r="J610" s="84">
        <v>773566182</v>
      </c>
      <c r="K610" s="84" t="s">
        <v>603</v>
      </c>
      <c r="L610" s="84" t="s">
        <v>604</v>
      </c>
      <c r="M610" s="84">
        <v>773566182</v>
      </c>
      <c r="N610" s="85" t="s">
        <v>605</v>
      </c>
      <c r="O610" s="84" t="s">
        <v>28</v>
      </c>
      <c r="P610" s="86" t="s">
        <v>606</v>
      </c>
      <c r="Q610" s="86" t="s">
        <v>609</v>
      </c>
      <c r="R610" s="84"/>
      <c r="S610" s="84"/>
      <c r="T610" s="87"/>
      <c r="U610" s="88"/>
      <c r="V610" s="88"/>
      <c r="W610" s="88">
        <v>109545</v>
      </c>
      <c r="X610" s="88"/>
      <c r="Y610" s="84"/>
      <c r="Z610" s="6"/>
      <c r="AA610" s="6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  <c r="DR610" s="74"/>
      <c r="DS610" s="74"/>
      <c r="DT610" s="74"/>
      <c r="DU610" s="74"/>
      <c r="DV610" s="74"/>
      <c r="DW610" s="74"/>
      <c r="DX610" s="74"/>
      <c r="DY610" s="74"/>
      <c r="DZ610" s="74"/>
      <c r="EA610" s="74"/>
      <c r="EB610" s="74"/>
      <c r="EC610" s="74"/>
      <c r="ED610" s="74"/>
      <c r="EE610" s="74"/>
      <c r="EF610" s="74"/>
      <c r="EG610" s="74"/>
      <c r="EH610" s="74"/>
      <c r="EI610" s="74"/>
      <c r="EJ610" s="74"/>
      <c r="EK610" s="74"/>
      <c r="EL610" s="74"/>
      <c r="EM610" s="74"/>
      <c r="EN610" s="74"/>
      <c r="EO610" s="74"/>
      <c r="EP610" s="74"/>
      <c r="EQ610" s="74"/>
      <c r="ER610" s="74"/>
      <c r="ES610" s="74"/>
      <c r="ET610" s="74"/>
      <c r="EU610" s="74"/>
      <c r="EV610" s="74"/>
      <c r="EW610" s="74"/>
      <c r="EX610" s="74"/>
      <c r="EY610" s="74"/>
      <c r="EZ610" s="74"/>
      <c r="FA610" s="74"/>
      <c r="FB610" s="74"/>
      <c r="FC610" s="74"/>
      <c r="FD610" s="74"/>
      <c r="FE610" s="74"/>
      <c r="FF610" s="74"/>
      <c r="FG610" s="74"/>
      <c r="FH610" s="74"/>
      <c r="FI610" s="74"/>
      <c r="FJ610" s="74"/>
      <c r="FK610" s="74"/>
      <c r="FL610" s="74"/>
      <c r="FM610" s="74"/>
      <c r="FN610" s="74"/>
      <c r="FO610" s="74"/>
      <c r="FP610" s="74"/>
      <c r="FQ610" s="74"/>
      <c r="FR610" s="74"/>
      <c r="FS610" s="74"/>
      <c r="FT610" s="74"/>
      <c r="FU610" s="74"/>
      <c r="FV610" s="74"/>
      <c r="FW610" s="74"/>
      <c r="FX610" s="74"/>
      <c r="FY610" s="74"/>
      <c r="FZ610" s="74"/>
      <c r="GA610" s="74"/>
      <c r="GB610" s="74"/>
      <c r="GC610" s="74"/>
      <c r="GD610" s="74"/>
      <c r="GE610" s="74"/>
      <c r="GF610" s="74"/>
      <c r="GG610" s="74"/>
      <c r="GH610" s="74"/>
      <c r="GI610" s="74"/>
      <c r="GJ610" s="74"/>
      <c r="GK610" s="74"/>
      <c r="GL610" s="74"/>
      <c r="GM610" s="74"/>
      <c r="GN610" s="74"/>
      <c r="GO610" s="74"/>
      <c r="GP610" s="74"/>
      <c r="GQ610" s="74"/>
      <c r="GR610" s="74"/>
      <c r="GS610" s="74"/>
      <c r="GT610" s="74"/>
      <c r="GU610" s="74"/>
      <c r="GV610" s="74"/>
      <c r="GW610" s="74"/>
      <c r="GX610" s="74"/>
      <c r="GY610" s="74"/>
      <c r="GZ610" s="74"/>
      <c r="HA610" s="74"/>
      <c r="HB610" s="74"/>
      <c r="HC610" s="74"/>
      <c r="HD610" s="74"/>
      <c r="HE610" s="74"/>
      <c r="HF610" s="74"/>
      <c r="HG610" s="74"/>
      <c r="HH610" s="74"/>
      <c r="HI610" s="74"/>
      <c r="HJ610" s="74"/>
      <c r="HK610" s="74"/>
      <c r="HL610" s="74"/>
      <c r="HM610" s="74"/>
      <c r="HN610" s="74"/>
      <c r="HO610" s="74"/>
      <c r="HP610" s="74"/>
      <c r="HQ610" s="74"/>
      <c r="HR610" s="74"/>
      <c r="HS610" s="74"/>
      <c r="HT610" s="74"/>
      <c r="HU610" s="74"/>
      <c r="HV610" s="74"/>
      <c r="HW610" s="74"/>
      <c r="HX610" s="74"/>
      <c r="HY610" s="74"/>
      <c r="HZ610" s="74"/>
      <c r="IA610" s="74"/>
      <c r="IB610" s="74"/>
      <c r="IC610" s="74"/>
      <c r="ID610" s="74"/>
      <c r="IE610" s="74"/>
      <c r="IF610" s="74"/>
      <c r="IG610" s="74"/>
      <c r="IH610" s="74"/>
      <c r="II610" s="74"/>
      <c r="IJ610" s="74"/>
      <c r="IK610" s="74"/>
      <c r="IL610" s="74"/>
      <c r="IM610" s="74"/>
      <c r="IN610" s="74"/>
      <c r="IO610" s="74"/>
      <c r="IP610" s="74"/>
      <c r="IQ610" s="74"/>
      <c r="IR610" s="74"/>
      <c r="IS610" s="74"/>
      <c r="IT610" s="74"/>
      <c r="IU610" s="74"/>
      <c r="IV610" s="74"/>
      <c r="IW610" s="74"/>
      <c r="IX610" s="74"/>
      <c r="IY610" s="74"/>
      <c r="IZ610" s="74"/>
      <c r="JA610" s="74"/>
      <c r="JB610" s="74"/>
      <c r="JC610" s="74"/>
      <c r="JD610" s="74"/>
      <c r="JE610" s="74"/>
      <c r="JF610" s="74"/>
      <c r="JG610" s="74"/>
      <c r="JH610" s="74"/>
      <c r="JI610" s="74"/>
      <c r="JJ610" s="74"/>
      <c r="JK610" s="74"/>
      <c r="JL610" s="74"/>
      <c r="JM610" s="74"/>
      <c r="JN610" s="74"/>
      <c r="JO610" s="74"/>
      <c r="JP610" s="74"/>
      <c r="JQ610" s="74"/>
      <c r="JR610" s="74"/>
      <c r="JS610" s="74"/>
      <c r="JT610" s="74"/>
      <c r="JU610" s="74"/>
      <c r="JV610" s="74"/>
      <c r="JW610" s="74"/>
      <c r="JX610" s="74"/>
      <c r="JY610" s="74"/>
      <c r="JZ610" s="74"/>
      <c r="KA610" s="74"/>
      <c r="KB610" s="74"/>
      <c r="KC610" s="74"/>
      <c r="KD610" s="74"/>
      <c r="KE610" s="74"/>
      <c r="KF610" s="74"/>
      <c r="KG610" s="74"/>
      <c r="KH610" s="74"/>
      <c r="KI610" s="74"/>
      <c r="KJ610" s="74"/>
      <c r="KK610" s="74"/>
      <c r="KL610" s="74"/>
      <c r="KM610" s="74"/>
      <c r="KN610" s="74"/>
      <c r="KO610" s="74"/>
      <c r="KP610" s="74"/>
      <c r="KQ610" s="74"/>
      <c r="KR610" s="74"/>
      <c r="KS610" s="74"/>
      <c r="KT610" s="74"/>
      <c r="KU610" s="74"/>
      <c r="KV610" s="74"/>
      <c r="KW610" s="74"/>
      <c r="KX610" s="74"/>
      <c r="KY610" s="74"/>
      <c r="KZ610" s="74"/>
      <c r="LA610" s="74"/>
      <c r="LB610" s="74"/>
      <c r="LC610" s="74"/>
      <c r="LD610" s="74"/>
      <c r="LE610" s="74"/>
      <c r="LF610" s="74"/>
      <c r="LG610" s="74"/>
      <c r="LH610" s="74"/>
      <c r="LI610" s="74"/>
      <c r="LJ610" s="74"/>
      <c r="LK610" s="74"/>
      <c r="LL610" s="74"/>
      <c r="LM610" s="74"/>
      <c r="LN610" s="74"/>
      <c r="LO610" s="74"/>
      <c r="LP610" s="74"/>
      <c r="LQ610" s="74"/>
      <c r="LR610" s="74"/>
      <c r="LS610" s="74"/>
      <c r="LT610" s="74"/>
      <c r="LU610" s="74"/>
      <c r="LV610" s="74"/>
      <c r="LW610" s="74"/>
      <c r="LX610" s="74"/>
      <c r="LY610" s="74"/>
      <c r="LZ610" s="74"/>
      <c r="MA610" s="74"/>
      <c r="MB610" s="74"/>
      <c r="MC610" s="74"/>
      <c r="MD610" s="74"/>
      <c r="ME610" s="74"/>
      <c r="MF610" s="74"/>
      <c r="MG610" s="74"/>
      <c r="MH610" s="74"/>
      <c r="MI610" s="74"/>
      <c r="MJ610" s="74"/>
      <c r="MK610" s="74"/>
      <c r="ML610" s="74"/>
      <c r="MM610" s="74"/>
      <c r="MN610" s="74"/>
      <c r="MO610" s="74"/>
      <c r="MP610" s="74"/>
      <c r="MQ610" s="74"/>
      <c r="MR610" s="74"/>
      <c r="MS610" s="74"/>
      <c r="MT610" s="74"/>
      <c r="MU610" s="74"/>
      <c r="MV610" s="74"/>
      <c r="MW610" s="74"/>
      <c r="MX610" s="74"/>
      <c r="MY610" s="74"/>
      <c r="MZ610" s="74"/>
      <c r="NA610" s="74"/>
      <c r="NB610" s="74"/>
      <c r="NC610" s="74"/>
      <c r="ND610" s="74"/>
      <c r="NE610" s="74"/>
      <c r="NF610" s="74"/>
      <c r="NG610" s="74"/>
      <c r="NH610" s="74"/>
      <c r="NI610" s="74"/>
      <c r="NJ610" s="74"/>
      <c r="NK610" s="74"/>
      <c r="NL610" s="74"/>
      <c r="NM610" s="74"/>
      <c r="NN610" s="74"/>
      <c r="NO610" s="74"/>
      <c r="NP610" s="74"/>
      <c r="NQ610" s="74"/>
      <c r="NR610" s="74"/>
      <c r="NS610" s="74"/>
      <c r="NT610" s="74"/>
      <c r="NU610" s="74"/>
      <c r="NV610" s="74"/>
      <c r="NW610" s="74"/>
      <c r="NX610" s="74"/>
      <c r="NY610" s="74"/>
      <c r="NZ610" s="74"/>
      <c r="OA610" s="74"/>
      <c r="OB610" s="74"/>
      <c r="OC610" s="74"/>
      <c r="OD610" s="74"/>
      <c r="OE610" s="74"/>
      <c r="OF610" s="74"/>
      <c r="OG610" s="74"/>
      <c r="OH610" s="74"/>
      <c r="OI610" s="74"/>
      <c r="OJ610" s="74"/>
      <c r="OK610" s="74"/>
      <c r="OL610" s="74"/>
      <c r="OM610" s="74"/>
      <c r="ON610" s="74"/>
      <c r="OO610" s="74"/>
      <c r="OP610" s="74"/>
      <c r="OQ610" s="74"/>
      <c r="OR610" s="74"/>
      <c r="OS610" s="74"/>
      <c r="OT610" s="74"/>
      <c r="OU610" s="74"/>
      <c r="OV610" s="74"/>
      <c r="OW610" s="74"/>
      <c r="OX610" s="74"/>
      <c r="OY610" s="74"/>
      <c r="OZ610" s="74"/>
      <c r="PA610" s="74"/>
      <c r="PB610" s="74"/>
      <c r="PC610" s="74"/>
      <c r="PD610" s="74"/>
      <c r="PE610" s="74"/>
      <c r="PF610" s="74"/>
      <c r="PG610" s="74"/>
      <c r="PH610" s="74"/>
      <c r="PI610" s="74"/>
      <c r="PJ610" s="74"/>
      <c r="PK610" s="74"/>
      <c r="PL610" s="74"/>
      <c r="PM610" s="74"/>
      <c r="PN610" s="74"/>
      <c r="PO610" s="74"/>
      <c r="PP610" s="74"/>
      <c r="PQ610" s="74"/>
      <c r="PR610" s="74"/>
      <c r="PS610" s="74"/>
      <c r="PT610" s="74"/>
      <c r="PU610" s="74"/>
      <c r="PV610" s="74"/>
      <c r="PW610" s="74"/>
      <c r="PX610" s="74"/>
      <c r="PY610" s="74"/>
      <c r="PZ610" s="74"/>
      <c r="QA610" s="74"/>
      <c r="QB610" s="74"/>
      <c r="QC610" s="74"/>
      <c r="QD610" s="74"/>
      <c r="QE610" s="74"/>
      <c r="QF610" s="74"/>
      <c r="QG610" s="74"/>
      <c r="QH610" s="74"/>
      <c r="QI610" s="74"/>
      <c r="QJ610" s="74"/>
      <c r="QK610" s="74"/>
      <c r="QL610" s="74"/>
      <c r="QM610" s="74"/>
      <c r="QN610" s="74"/>
      <c r="QO610" s="74"/>
      <c r="QP610" s="74"/>
      <c r="QQ610" s="74"/>
      <c r="QR610" s="74"/>
      <c r="QS610" s="74"/>
      <c r="QT610" s="74"/>
      <c r="QU610" s="74"/>
      <c r="QV610" s="74"/>
      <c r="QW610" s="74"/>
      <c r="QX610" s="74"/>
      <c r="QY610" s="74"/>
      <c r="QZ610" s="74"/>
      <c r="RA610" s="74"/>
      <c r="RB610" s="74"/>
      <c r="RC610" s="74"/>
      <c r="RD610" s="74"/>
      <c r="RE610" s="74"/>
      <c r="RF610" s="74"/>
      <c r="RG610" s="74"/>
      <c r="RH610" s="74"/>
      <c r="RI610" s="74"/>
      <c r="RJ610" s="74"/>
      <c r="RK610" s="74"/>
      <c r="RL610" s="74"/>
      <c r="RM610" s="74"/>
      <c r="RN610" s="74"/>
      <c r="RO610" s="74"/>
      <c r="RP610" s="74"/>
      <c r="RQ610" s="74"/>
      <c r="RR610" s="74"/>
      <c r="RS610" s="74"/>
      <c r="RT610" s="74"/>
      <c r="RU610" s="74"/>
      <c r="RV610" s="74"/>
      <c r="RW610" s="74"/>
      <c r="RX610" s="74"/>
      <c r="RY610" s="74"/>
      <c r="RZ610" s="74"/>
      <c r="SA610" s="74"/>
      <c r="SB610" s="74"/>
      <c r="SC610" s="74"/>
      <c r="SD610" s="74"/>
      <c r="SE610" s="74"/>
      <c r="SF610" s="74"/>
      <c r="SG610" s="74"/>
      <c r="SH610" s="74"/>
      <c r="SI610" s="74"/>
      <c r="SJ610" s="74"/>
      <c r="SK610" s="74"/>
      <c r="SL610" s="74"/>
      <c r="SM610" s="74"/>
      <c r="SN610" s="74"/>
      <c r="SO610" s="74"/>
      <c r="SP610" s="74"/>
      <c r="SQ610" s="74"/>
      <c r="SR610" s="74"/>
      <c r="SS610" s="74"/>
      <c r="ST610" s="74"/>
      <c r="SU610" s="74"/>
      <c r="SV610" s="74"/>
      <c r="SW610" s="74"/>
      <c r="SX610" s="74"/>
      <c r="SY610" s="74"/>
      <c r="SZ610" s="74"/>
      <c r="TA610" s="74"/>
      <c r="TB610" s="74"/>
      <c r="TC610" s="74"/>
      <c r="TD610" s="74"/>
      <c r="TE610" s="74"/>
      <c r="TF610" s="74"/>
      <c r="TG610" s="74"/>
      <c r="TH610" s="74"/>
      <c r="TI610" s="74"/>
      <c r="TJ610" s="74"/>
      <c r="TK610" s="74"/>
      <c r="TL610" s="74"/>
      <c r="TM610" s="74"/>
      <c r="TN610" s="74"/>
      <c r="TO610" s="74"/>
      <c r="TP610" s="74"/>
      <c r="TQ610" s="74"/>
      <c r="TR610" s="74"/>
      <c r="TS610" s="74"/>
      <c r="TT610" s="74"/>
      <c r="TU610" s="74"/>
      <c r="TV610" s="74"/>
      <c r="TW610" s="74"/>
      <c r="TX610" s="74"/>
      <c r="TY610" s="74"/>
      <c r="TZ610" s="74"/>
      <c r="UA610" s="74"/>
      <c r="UB610" s="74"/>
      <c r="UC610" s="74"/>
      <c r="UD610" s="74"/>
      <c r="UE610" s="74"/>
      <c r="UF610" s="74"/>
      <c r="UG610" s="74"/>
      <c r="UH610" s="74"/>
      <c r="UI610" s="74"/>
      <c r="UJ610" s="74"/>
      <c r="UK610" s="74"/>
      <c r="UL610" s="74"/>
      <c r="UM610" s="74"/>
      <c r="UN610" s="74"/>
      <c r="UO610" s="74"/>
      <c r="UP610" s="74"/>
      <c r="UQ610" s="74"/>
      <c r="UR610" s="74"/>
      <c r="US610" s="74"/>
      <c r="UT610" s="74"/>
      <c r="UU610" s="74"/>
      <c r="UV610" s="74"/>
      <c r="UW610" s="74"/>
      <c r="UX610" s="74"/>
      <c r="UY610" s="74"/>
      <c r="UZ610" s="74"/>
      <c r="VA610" s="74"/>
      <c r="VB610" s="74"/>
      <c r="VC610" s="74"/>
      <c r="VD610" s="74"/>
      <c r="VE610" s="74"/>
      <c r="VF610" s="74"/>
      <c r="VG610" s="74"/>
      <c r="VH610" s="74"/>
      <c r="VI610" s="74"/>
      <c r="VJ610" s="74"/>
      <c r="VK610" s="74"/>
      <c r="VL610" s="74"/>
      <c r="VM610" s="74"/>
      <c r="VN610" s="74"/>
      <c r="VO610" s="74"/>
      <c r="VP610" s="74"/>
      <c r="VQ610" s="74"/>
      <c r="VR610" s="74"/>
      <c r="VS610" s="74"/>
      <c r="VT610" s="74"/>
      <c r="VU610" s="74"/>
      <c r="VV610" s="74"/>
      <c r="VW610" s="74"/>
      <c r="VX610" s="74"/>
      <c r="VY610" s="74"/>
      <c r="VZ610" s="74"/>
      <c r="WA610" s="74"/>
      <c r="WB610" s="74"/>
      <c r="WC610" s="74"/>
      <c r="WD610" s="74"/>
      <c r="WE610" s="74"/>
      <c r="WF610" s="74"/>
      <c r="WG610" s="74"/>
      <c r="WH610" s="74"/>
      <c r="WI610" s="74"/>
      <c r="WJ610" s="74"/>
      <c r="WK610" s="74"/>
      <c r="WL610" s="74"/>
      <c r="WM610" s="74"/>
      <c r="WN610" s="74"/>
      <c r="WO610" s="74"/>
      <c r="WP610" s="74"/>
      <c r="WQ610" s="74"/>
      <c r="WR610" s="74"/>
      <c r="WS610" s="74"/>
      <c r="WT610" s="74"/>
      <c r="WU610" s="74"/>
      <c r="WV610" s="74"/>
      <c r="WW610" s="74"/>
      <c r="WX610" s="74"/>
      <c r="WY610" s="74"/>
      <c r="WZ610" s="74"/>
      <c r="XA610" s="74"/>
      <c r="XB610" s="74"/>
      <c r="XC610" s="74"/>
      <c r="XD610" s="74"/>
      <c r="XE610" s="74"/>
      <c r="XF610" s="74"/>
      <c r="XG610" s="74"/>
      <c r="XH610" s="74"/>
      <c r="XI610" s="74"/>
      <c r="XJ610" s="74"/>
      <c r="XK610" s="74"/>
      <c r="XL610" s="74"/>
      <c r="XM610" s="74"/>
      <c r="XN610" s="74"/>
      <c r="XO610" s="74"/>
      <c r="XP610" s="74"/>
      <c r="XQ610" s="74"/>
      <c r="XR610" s="74"/>
      <c r="XS610" s="74"/>
      <c r="XT610" s="74"/>
      <c r="XU610" s="74"/>
      <c r="XV610" s="74"/>
      <c r="XW610" s="74"/>
      <c r="XX610" s="74"/>
      <c r="XY610" s="74"/>
      <c r="XZ610" s="74"/>
      <c r="YA610" s="74"/>
      <c r="YB610" s="74"/>
      <c r="YC610" s="74"/>
      <c r="YD610" s="74"/>
      <c r="YE610" s="74"/>
      <c r="YF610" s="74"/>
      <c r="YG610" s="74"/>
      <c r="YH610" s="74"/>
      <c r="YI610" s="74"/>
      <c r="YJ610" s="74"/>
      <c r="YK610" s="74"/>
      <c r="YL610" s="74"/>
      <c r="YM610" s="74"/>
      <c r="YN610" s="74"/>
      <c r="YO610" s="74"/>
      <c r="YP610" s="74"/>
      <c r="YQ610" s="74"/>
      <c r="YR610" s="74"/>
      <c r="YS610" s="74"/>
      <c r="YT610" s="74"/>
      <c r="YU610" s="74"/>
      <c r="YV610" s="74"/>
      <c r="YW610" s="74"/>
      <c r="YX610" s="74"/>
      <c r="YY610" s="74"/>
      <c r="YZ610" s="74"/>
      <c r="ZA610" s="74"/>
      <c r="ZB610" s="74"/>
      <c r="ZC610" s="74"/>
      <c r="ZD610" s="74"/>
      <c r="ZE610" s="74"/>
      <c r="ZF610" s="74"/>
      <c r="ZG610" s="74"/>
      <c r="ZH610" s="74"/>
      <c r="ZI610" s="74"/>
      <c r="ZJ610" s="74"/>
      <c r="ZK610" s="74"/>
      <c r="ZL610" s="74"/>
      <c r="ZM610" s="74"/>
      <c r="ZN610" s="74"/>
      <c r="ZO610" s="74"/>
      <c r="ZP610" s="74"/>
      <c r="ZQ610" s="74"/>
      <c r="ZR610" s="74"/>
      <c r="ZS610" s="74"/>
      <c r="ZT610" s="74"/>
      <c r="ZU610" s="74"/>
      <c r="ZV610" s="74"/>
      <c r="ZW610" s="74"/>
      <c r="ZX610" s="74"/>
      <c r="ZY610" s="74"/>
      <c r="ZZ610" s="74"/>
      <c r="AAA610" s="74"/>
      <c r="AAB610" s="74"/>
      <c r="AAC610" s="74"/>
      <c r="AAD610" s="74"/>
      <c r="AAE610" s="74"/>
      <c r="AAF610" s="74"/>
      <c r="AAG610" s="74"/>
      <c r="AAH610" s="74"/>
      <c r="AAI610" s="74"/>
      <c r="AAJ610" s="74"/>
      <c r="AAK610" s="74"/>
      <c r="AAL610" s="74"/>
      <c r="AAM610" s="74"/>
      <c r="AAN610" s="74"/>
      <c r="AAO610" s="74"/>
      <c r="AAP610" s="74"/>
      <c r="AAQ610" s="74"/>
      <c r="AAR610" s="74"/>
      <c r="AAS610" s="74"/>
      <c r="AAT610" s="74"/>
      <c r="AAU610" s="74"/>
      <c r="AAV610" s="74"/>
      <c r="AAW610" s="74"/>
      <c r="AAX610" s="74"/>
      <c r="AAY610" s="74"/>
      <c r="AAZ610" s="74"/>
      <c r="ABA610" s="74"/>
      <c r="ABB610" s="74"/>
      <c r="ABC610" s="74"/>
      <c r="ABD610" s="74"/>
      <c r="ABE610" s="74"/>
      <c r="ABF610" s="74"/>
      <c r="ABG610" s="74"/>
      <c r="ABH610" s="74"/>
      <c r="ABI610" s="74"/>
      <c r="ABJ610" s="74"/>
      <c r="ABK610" s="74"/>
      <c r="ABL610" s="74"/>
      <c r="ABM610" s="74"/>
      <c r="ABN610" s="74"/>
      <c r="ABO610" s="74"/>
      <c r="ABP610" s="74"/>
      <c r="ABQ610" s="74"/>
      <c r="ABR610" s="74"/>
      <c r="ABS610" s="74"/>
      <c r="ABT610" s="74"/>
      <c r="ABU610" s="74"/>
      <c r="ABV610" s="74"/>
      <c r="ABW610" s="74"/>
      <c r="ABX610" s="74"/>
      <c r="ABY610" s="74"/>
      <c r="ABZ610" s="74"/>
      <c r="ACA610" s="74"/>
      <c r="ACB610" s="74"/>
      <c r="ACC610" s="74"/>
      <c r="ACD610" s="74"/>
      <c r="ACE610" s="74"/>
      <c r="ACF610" s="74"/>
      <c r="ACG610" s="74"/>
      <c r="ACH610" s="74"/>
      <c r="ACI610" s="74"/>
      <c r="ACJ610" s="74"/>
      <c r="ACK610" s="74"/>
      <c r="ACL610" s="74"/>
      <c r="ACM610" s="74"/>
      <c r="ACN610" s="74"/>
      <c r="ACO610" s="74"/>
      <c r="ACP610" s="74"/>
      <c r="ACQ610" s="74"/>
      <c r="ACR610" s="74"/>
      <c r="ACS610" s="74"/>
      <c r="ACT610" s="74"/>
      <c r="ACU610" s="74"/>
      <c r="ACV610" s="74"/>
      <c r="ACW610" s="74"/>
      <c r="ACX610" s="74"/>
      <c r="ACY610" s="74"/>
      <c r="ACZ610" s="74"/>
      <c r="ADA610" s="74"/>
      <c r="ADB610" s="74"/>
      <c r="ADC610" s="74"/>
      <c r="ADD610" s="74"/>
      <c r="ADE610" s="74"/>
      <c r="ADF610" s="74"/>
      <c r="ADG610" s="74"/>
      <c r="ADH610" s="74"/>
      <c r="ADI610" s="74"/>
      <c r="ADJ610" s="74"/>
      <c r="ADK610" s="74"/>
      <c r="ADL610" s="74"/>
      <c r="ADM610" s="74"/>
      <c r="ADN610" s="74"/>
      <c r="ADO610" s="74"/>
      <c r="ADP610" s="74"/>
      <c r="ADQ610" s="74"/>
      <c r="ADR610" s="74"/>
      <c r="ADS610" s="74"/>
      <c r="ADT610" s="74"/>
      <c r="ADU610" s="74"/>
      <c r="ADV610" s="74"/>
      <c r="ADW610" s="74"/>
      <c r="ADX610" s="74"/>
      <c r="ADY610" s="74"/>
      <c r="ADZ610" s="74"/>
      <c r="AEA610" s="74"/>
      <c r="AEB610" s="74"/>
      <c r="AEC610" s="74"/>
      <c r="AED610" s="74"/>
      <c r="AEE610" s="74"/>
      <c r="AEF610" s="74"/>
      <c r="AEG610" s="74"/>
      <c r="AEH610" s="74"/>
      <c r="AEI610" s="74"/>
      <c r="AEJ610" s="74"/>
      <c r="AEK610" s="74"/>
      <c r="AEL610" s="74"/>
      <c r="AEM610" s="74"/>
      <c r="AEN610" s="74"/>
      <c r="AEO610" s="74"/>
      <c r="AEP610" s="74"/>
      <c r="AEQ610" s="74"/>
      <c r="AER610" s="74"/>
      <c r="AES610" s="74"/>
      <c r="AET610" s="74"/>
      <c r="AEU610" s="74"/>
      <c r="AEV610" s="74"/>
      <c r="AEW610" s="74"/>
      <c r="AEX610" s="74"/>
      <c r="AEY610" s="74"/>
      <c r="AEZ610" s="74"/>
      <c r="AFA610" s="74"/>
      <c r="AFB610" s="74"/>
      <c r="AFC610" s="74"/>
      <c r="AFD610" s="74"/>
      <c r="AFE610" s="74"/>
      <c r="AFF610" s="74"/>
      <c r="AFG610" s="74"/>
      <c r="AFH610" s="74"/>
      <c r="AFI610" s="74"/>
      <c r="AFJ610" s="74"/>
      <c r="AFK610" s="74"/>
      <c r="AFL610" s="74"/>
      <c r="AFM610" s="74"/>
      <c r="AFN610" s="74"/>
      <c r="AFO610" s="74"/>
      <c r="AFP610" s="74"/>
      <c r="AFQ610" s="74"/>
      <c r="AFR610" s="74"/>
      <c r="AFS610" s="74"/>
      <c r="AFT610" s="74"/>
      <c r="AFU610" s="74"/>
      <c r="AFV610" s="74"/>
      <c r="AFW610" s="74"/>
      <c r="AFX610" s="74"/>
      <c r="AFY610" s="74"/>
      <c r="AFZ610" s="74"/>
      <c r="AGA610" s="74"/>
      <c r="AGB610" s="74"/>
      <c r="AGC610" s="74"/>
      <c r="AGD610" s="74"/>
      <c r="AGE610" s="74"/>
      <c r="AGF610" s="74"/>
      <c r="AGG610" s="74"/>
      <c r="AGH610" s="74"/>
      <c r="AGI610" s="74"/>
      <c r="AGJ610" s="74"/>
      <c r="AGK610" s="74"/>
      <c r="AGL610" s="74"/>
      <c r="AGM610" s="74"/>
      <c r="AGN610" s="74"/>
      <c r="AGO610" s="74"/>
      <c r="AGP610" s="74"/>
      <c r="AGQ610" s="74"/>
      <c r="AGR610" s="74"/>
      <c r="AGS610" s="74"/>
      <c r="AGT610" s="74"/>
      <c r="AGU610" s="74"/>
      <c r="AGV610" s="74"/>
      <c r="AGW610" s="74"/>
      <c r="AGX610" s="74"/>
      <c r="AGY610" s="74"/>
      <c r="AGZ610" s="74"/>
      <c r="AHA610" s="74"/>
      <c r="AHB610" s="74"/>
      <c r="AHC610" s="74"/>
      <c r="AHD610" s="74"/>
      <c r="AHE610" s="74"/>
      <c r="AHF610" s="74"/>
      <c r="AHG610" s="74"/>
      <c r="AHH610" s="74"/>
      <c r="AHI610" s="74"/>
      <c r="AHJ610" s="74"/>
      <c r="AHK610" s="74"/>
      <c r="AHL610" s="74"/>
      <c r="AHM610" s="74"/>
      <c r="AHN610" s="74"/>
      <c r="AHO610" s="74"/>
      <c r="AHP610" s="74"/>
      <c r="AHQ610" s="74"/>
      <c r="AHR610" s="74"/>
      <c r="AHS610" s="74"/>
      <c r="AHT610" s="74"/>
      <c r="AHU610" s="74"/>
      <c r="AHV610" s="74"/>
      <c r="AHW610" s="74"/>
      <c r="AHX610" s="74"/>
      <c r="AHY610" s="74"/>
      <c r="AHZ610" s="74"/>
      <c r="AIA610" s="74"/>
      <c r="AIB610" s="74"/>
      <c r="AIC610" s="74"/>
      <c r="AID610" s="74"/>
      <c r="AIE610" s="74"/>
      <c r="AIF610" s="74"/>
      <c r="AIG610" s="74"/>
      <c r="AIH610" s="74"/>
      <c r="AII610" s="74"/>
      <c r="AIJ610" s="74"/>
      <c r="AIK610" s="74"/>
      <c r="AIL610" s="74"/>
      <c r="AIM610" s="74"/>
      <c r="AIN610" s="74"/>
      <c r="AIO610" s="74"/>
      <c r="AIP610" s="74"/>
      <c r="AIQ610" s="74"/>
      <c r="AIR610" s="74"/>
      <c r="AIS610" s="74"/>
      <c r="AIT610" s="74"/>
      <c r="AIU610" s="74"/>
      <c r="AIV610" s="74"/>
      <c r="AIW610" s="74"/>
      <c r="AIX610" s="74"/>
      <c r="AIY610" s="74"/>
      <c r="AIZ610" s="74"/>
      <c r="AJA610" s="74"/>
      <c r="AJB610" s="74"/>
      <c r="AJC610" s="74"/>
      <c r="AJD610" s="74"/>
      <c r="AJE610" s="74"/>
      <c r="AJF610" s="74"/>
      <c r="AJG610" s="74"/>
      <c r="AJH610" s="74"/>
      <c r="AJI610" s="74"/>
      <c r="AJJ610" s="74"/>
      <c r="AJK610" s="74"/>
      <c r="AJL610" s="74"/>
      <c r="AJM610" s="74"/>
      <c r="AJN610" s="74"/>
      <c r="AJO610" s="74"/>
      <c r="AJP610" s="74"/>
      <c r="AJQ610" s="74"/>
      <c r="AJR610" s="74"/>
      <c r="AJS610" s="74"/>
      <c r="AJT610" s="74"/>
      <c r="AJU610" s="74"/>
      <c r="AJV610" s="74"/>
      <c r="AJW610" s="74"/>
      <c r="AJX610" s="74"/>
      <c r="AJY610" s="74"/>
      <c r="AJZ610" s="74"/>
      <c r="AKA610" s="74"/>
      <c r="AKB610" s="74"/>
      <c r="AKC610" s="74"/>
      <c r="AKD610" s="74"/>
      <c r="AKE610" s="74"/>
      <c r="AKF610" s="74"/>
      <c r="AKG610" s="74"/>
      <c r="AKH610" s="74"/>
      <c r="AKI610" s="74"/>
      <c r="AKJ610" s="74"/>
      <c r="AKK610" s="74"/>
      <c r="AKL610" s="74"/>
      <c r="AKM610" s="74"/>
      <c r="AKN610" s="74"/>
      <c r="AKO610" s="74"/>
      <c r="AKP610" s="74"/>
      <c r="AKQ610" s="74"/>
      <c r="AKR610" s="74"/>
      <c r="AKS610" s="74"/>
      <c r="AKT610" s="74"/>
      <c r="AKU610" s="74"/>
      <c r="AKV610" s="74"/>
      <c r="AKW610" s="74"/>
      <c r="AKX610" s="74"/>
      <c r="AKY610" s="74"/>
      <c r="AKZ610" s="74"/>
      <c r="ALA610" s="74"/>
      <c r="ALB610" s="74"/>
      <c r="ALC610" s="74"/>
      <c r="ALD610" s="74"/>
      <c r="ALE610" s="74"/>
      <c r="ALF610" s="74"/>
      <c r="ALG610" s="74"/>
      <c r="ALH610" s="74"/>
      <c r="ALI610" s="74"/>
      <c r="ALJ610" s="74"/>
      <c r="ALK610" s="74"/>
      <c r="ALL610" s="74"/>
      <c r="ALM610" s="74"/>
      <c r="ALN610" s="74"/>
      <c r="ALO610" s="74"/>
      <c r="ALP610" s="74"/>
      <c r="ALQ610" s="74"/>
      <c r="ALR610" s="74"/>
      <c r="ALS610" s="74"/>
      <c r="ALT610" s="74"/>
      <c r="ALU610" s="74"/>
      <c r="ALV610" s="74"/>
      <c r="ALW610" s="74"/>
      <c r="ALX610" s="74"/>
      <c r="ALY610" s="74"/>
      <c r="ALZ610" s="74"/>
      <c r="AMA610" s="74"/>
      <c r="AMB610" s="74"/>
      <c r="AMC610" s="74"/>
      <c r="AMD610" s="74"/>
      <c r="AME610" s="74"/>
      <c r="AMF610" s="74"/>
      <c r="AMG610" s="74"/>
      <c r="AMH610" s="74"/>
      <c r="AMI610" s="74"/>
      <c r="AMJ610" s="74"/>
      <c r="AMK610" s="74"/>
    </row>
    <row r="611" spans="1:1025" customFormat="1" x14ac:dyDescent="0.25">
      <c r="A611" s="84" t="s">
        <v>614</v>
      </c>
      <c r="B611" s="84" t="s">
        <v>25</v>
      </c>
      <c r="C611" s="84" t="s">
        <v>584</v>
      </c>
      <c r="D611" s="84" t="s">
        <v>147</v>
      </c>
      <c r="E611" s="84" t="s">
        <v>597</v>
      </c>
      <c r="F611" s="84" t="s">
        <v>600</v>
      </c>
      <c r="G611" s="84" t="s">
        <v>601</v>
      </c>
      <c r="H611" s="84" t="s">
        <v>587</v>
      </c>
      <c r="I611" s="84" t="s">
        <v>602</v>
      </c>
      <c r="J611" s="84">
        <v>773566182</v>
      </c>
      <c r="K611" s="84" t="s">
        <v>603</v>
      </c>
      <c r="L611" s="84" t="s">
        <v>604</v>
      </c>
      <c r="M611" s="84">
        <v>773566182</v>
      </c>
      <c r="N611" s="85" t="s">
        <v>605</v>
      </c>
      <c r="O611" s="84" t="s">
        <v>28</v>
      </c>
      <c r="P611" s="86" t="s">
        <v>606</v>
      </c>
      <c r="Q611" s="86" t="s">
        <v>610</v>
      </c>
      <c r="R611" s="84"/>
      <c r="S611" s="84"/>
      <c r="T611" s="87"/>
      <c r="U611" s="88"/>
      <c r="V611" s="88"/>
      <c r="W611" s="88"/>
      <c r="X611" s="88"/>
      <c r="Y611" s="84"/>
      <c r="Z611" s="6"/>
      <c r="AA611" s="6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  <c r="DR611" s="74"/>
      <c r="DS611" s="74"/>
      <c r="DT611" s="74"/>
      <c r="DU611" s="74"/>
      <c r="DV611" s="74"/>
      <c r="DW611" s="74"/>
      <c r="DX611" s="74"/>
      <c r="DY611" s="74"/>
      <c r="DZ611" s="74"/>
      <c r="EA611" s="74"/>
      <c r="EB611" s="74"/>
      <c r="EC611" s="74"/>
      <c r="ED611" s="74"/>
      <c r="EE611" s="74"/>
      <c r="EF611" s="74"/>
      <c r="EG611" s="74"/>
      <c r="EH611" s="74"/>
      <c r="EI611" s="74"/>
      <c r="EJ611" s="74"/>
      <c r="EK611" s="74"/>
      <c r="EL611" s="74"/>
      <c r="EM611" s="74"/>
      <c r="EN611" s="74"/>
      <c r="EO611" s="74"/>
      <c r="EP611" s="74"/>
      <c r="EQ611" s="74"/>
      <c r="ER611" s="74"/>
      <c r="ES611" s="74"/>
      <c r="ET611" s="74"/>
      <c r="EU611" s="74"/>
      <c r="EV611" s="74"/>
      <c r="EW611" s="74"/>
      <c r="EX611" s="74"/>
      <c r="EY611" s="74"/>
      <c r="EZ611" s="74"/>
      <c r="FA611" s="74"/>
      <c r="FB611" s="74"/>
      <c r="FC611" s="74"/>
      <c r="FD611" s="74"/>
      <c r="FE611" s="74"/>
      <c r="FF611" s="74"/>
      <c r="FG611" s="74"/>
      <c r="FH611" s="74"/>
      <c r="FI611" s="74"/>
      <c r="FJ611" s="74"/>
      <c r="FK611" s="74"/>
      <c r="FL611" s="74"/>
      <c r="FM611" s="74"/>
      <c r="FN611" s="74"/>
      <c r="FO611" s="74"/>
      <c r="FP611" s="74"/>
      <c r="FQ611" s="74"/>
      <c r="FR611" s="74"/>
      <c r="FS611" s="74"/>
      <c r="FT611" s="74"/>
      <c r="FU611" s="74"/>
      <c r="FV611" s="74"/>
      <c r="FW611" s="74"/>
      <c r="FX611" s="74"/>
      <c r="FY611" s="74"/>
      <c r="FZ611" s="74"/>
      <c r="GA611" s="74"/>
      <c r="GB611" s="74"/>
      <c r="GC611" s="74"/>
      <c r="GD611" s="74"/>
      <c r="GE611" s="74"/>
      <c r="GF611" s="74"/>
      <c r="GG611" s="74"/>
      <c r="GH611" s="74"/>
      <c r="GI611" s="74"/>
      <c r="GJ611" s="74"/>
      <c r="GK611" s="74"/>
      <c r="GL611" s="74"/>
      <c r="GM611" s="74"/>
      <c r="GN611" s="74"/>
      <c r="GO611" s="74"/>
      <c r="GP611" s="74"/>
      <c r="GQ611" s="74"/>
      <c r="GR611" s="74"/>
      <c r="GS611" s="74"/>
      <c r="GT611" s="74"/>
      <c r="GU611" s="74"/>
      <c r="GV611" s="74"/>
      <c r="GW611" s="74"/>
      <c r="GX611" s="74"/>
      <c r="GY611" s="74"/>
      <c r="GZ611" s="74"/>
      <c r="HA611" s="74"/>
      <c r="HB611" s="74"/>
      <c r="HC611" s="74"/>
      <c r="HD611" s="74"/>
      <c r="HE611" s="74"/>
      <c r="HF611" s="74"/>
      <c r="HG611" s="74"/>
      <c r="HH611" s="74"/>
      <c r="HI611" s="74"/>
      <c r="HJ611" s="74"/>
      <c r="HK611" s="74"/>
      <c r="HL611" s="74"/>
      <c r="HM611" s="74"/>
      <c r="HN611" s="74"/>
      <c r="HO611" s="74"/>
      <c r="HP611" s="74"/>
      <c r="HQ611" s="74"/>
      <c r="HR611" s="74"/>
      <c r="HS611" s="74"/>
      <c r="HT611" s="74"/>
      <c r="HU611" s="74"/>
      <c r="HV611" s="74"/>
      <c r="HW611" s="74"/>
      <c r="HX611" s="74"/>
      <c r="HY611" s="74"/>
      <c r="HZ611" s="74"/>
      <c r="IA611" s="74"/>
      <c r="IB611" s="74"/>
      <c r="IC611" s="74"/>
      <c r="ID611" s="74"/>
      <c r="IE611" s="74"/>
      <c r="IF611" s="74"/>
      <c r="IG611" s="74"/>
      <c r="IH611" s="74"/>
      <c r="II611" s="74"/>
      <c r="IJ611" s="74"/>
      <c r="IK611" s="74"/>
      <c r="IL611" s="74"/>
      <c r="IM611" s="74"/>
      <c r="IN611" s="74"/>
      <c r="IO611" s="74"/>
      <c r="IP611" s="74"/>
      <c r="IQ611" s="74"/>
      <c r="IR611" s="74"/>
      <c r="IS611" s="74"/>
      <c r="IT611" s="74"/>
      <c r="IU611" s="74"/>
      <c r="IV611" s="74"/>
      <c r="IW611" s="74"/>
      <c r="IX611" s="74"/>
      <c r="IY611" s="74"/>
      <c r="IZ611" s="74"/>
      <c r="JA611" s="74"/>
      <c r="JB611" s="74"/>
      <c r="JC611" s="74"/>
      <c r="JD611" s="74"/>
      <c r="JE611" s="74"/>
      <c r="JF611" s="74"/>
      <c r="JG611" s="74"/>
      <c r="JH611" s="74"/>
      <c r="JI611" s="74"/>
      <c r="JJ611" s="74"/>
      <c r="JK611" s="74"/>
      <c r="JL611" s="74"/>
      <c r="JM611" s="74"/>
      <c r="JN611" s="74"/>
      <c r="JO611" s="74"/>
      <c r="JP611" s="74"/>
      <c r="JQ611" s="74"/>
      <c r="JR611" s="74"/>
      <c r="JS611" s="74"/>
      <c r="JT611" s="74"/>
      <c r="JU611" s="74"/>
      <c r="JV611" s="74"/>
      <c r="JW611" s="74"/>
      <c r="JX611" s="74"/>
      <c r="JY611" s="74"/>
      <c r="JZ611" s="74"/>
      <c r="KA611" s="74"/>
      <c r="KB611" s="74"/>
      <c r="KC611" s="74"/>
      <c r="KD611" s="74"/>
      <c r="KE611" s="74"/>
      <c r="KF611" s="74"/>
      <c r="KG611" s="74"/>
      <c r="KH611" s="74"/>
      <c r="KI611" s="74"/>
      <c r="KJ611" s="74"/>
      <c r="KK611" s="74"/>
      <c r="KL611" s="74"/>
      <c r="KM611" s="74"/>
      <c r="KN611" s="74"/>
      <c r="KO611" s="74"/>
      <c r="KP611" s="74"/>
      <c r="KQ611" s="74"/>
      <c r="KR611" s="74"/>
      <c r="KS611" s="74"/>
      <c r="KT611" s="74"/>
      <c r="KU611" s="74"/>
      <c r="KV611" s="74"/>
      <c r="KW611" s="74"/>
      <c r="KX611" s="74"/>
      <c r="KY611" s="74"/>
      <c r="KZ611" s="74"/>
      <c r="LA611" s="74"/>
      <c r="LB611" s="74"/>
      <c r="LC611" s="74"/>
      <c r="LD611" s="74"/>
      <c r="LE611" s="74"/>
      <c r="LF611" s="74"/>
      <c r="LG611" s="74"/>
      <c r="LH611" s="74"/>
      <c r="LI611" s="74"/>
      <c r="LJ611" s="74"/>
      <c r="LK611" s="74"/>
      <c r="LL611" s="74"/>
      <c r="LM611" s="74"/>
      <c r="LN611" s="74"/>
      <c r="LO611" s="74"/>
      <c r="LP611" s="74"/>
      <c r="LQ611" s="74"/>
      <c r="LR611" s="74"/>
      <c r="LS611" s="74"/>
      <c r="LT611" s="74"/>
      <c r="LU611" s="74"/>
      <c r="LV611" s="74"/>
      <c r="LW611" s="74"/>
      <c r="LX611" s="74"/>
      <c r="LY611" s="74"/>
      <c r="LZ611" s="74"/>
      <c r="MA611" s="74"/>
      <c r="MB611" s="74"/>
      <c r="MC611" s="74"/>
      <c r="MD611" s="74"/>
      <c r="ME611" s="74"/>
      <c r="MF611" s="74"/>
      <c r="MG611" s="74"/>
      <c r="MH611" s="74"/>
      <c r="MI611" s="74"/>
      <c r="MJ611" s="74"/>
      <c r="MK611" s="74"/>
      <c r="ML611" s="74"/>
      <c r="MM611" s="74"/>
      <c r="MN611" s="74"/>
      <c r="MO611" s="74"/>
      <c r="MP611" s="74"/>
      <c r="MQ611" s="74"/>
      <c r="MR611" s="74"/>
      <c r="MS611" s="74"/>
      <c r="MT611" s="74"/>
      <c r="MU611" s="74"/>
      <c r="MV611" s="74"/>
      <c r="MW611" s="74"/>
      <c r="MX611" s="74"/>
      <c r="MY611" s="74"/>
      <c r="MZ611" s="74"/>
      <c r="NA611" s="74"/>
      <c r="NB611" s="74"/>
      <c r="NC611" s="74"/>
      <c r="ND611" s="74"/>
      <c r="NE611" s="74"/>
      <c r="NF611" s="74"/>
      <c r="NG611" s="74"/>
      <c r="NH611" s="74"/>
      <c r="NI611" s="74"/>
      <c r="NJ611" s="74"/>
      <c r="NK611" s="74"/>
      <c r="NL611" s="74"/>
      <c r="NM611" s="74"/>
      <c r="NN611" s="74"/>
      <c r="NO611" s="74"/>
      <c r="NP611" s="74"/>
      <c r="NQ611" s="74"/>
      <c r="NR611" s="74"/>
      <c r="NS611" s="74"/>
      <c r="NT611" s="74"/>
      <c r="NU611" s="74"/>
      <c r="NV611" s="74"/>
      <c r="NW611" s="74"/>
      <c r="NX611" s="74"/>
      <c r="NY611" s="74"/>
      <c r="NZ611" s="74"/>
      <c r="OA611" s="74"/>
      <c r="OB611" s="74"/>
      <c r="OC611" s="74"/>
      <c r="OD611" s="74"/>
      <c r="OE611" s="74"/>
      <c r="OF611" s="74"/>
      <c r="OG611" s="74"/>
      <c r="OH611" s="74"/>
      <c r="OI611" s="74"/>
      <c r="OJ611" s="74"/>
      <c r="OK611" s="74"/>
      <c r="OL611" s="74"/>
      <c r="OM611" s="74"/>
      <c r="ON611" s="74"/>
      <c r="OO611" s="74"/>
      <c r="OP611" s="74"/>
      <c r="OQ611" s="74"/>
      <c r="OR611" s="74"/>
      <c r="OS611" s="74"/>
      <c r="OT611" s="74"/>
      <c r="OU611" s="74"/>
      <c r="OV611" s="74"/>
      <c r="OW611" s="74"/>
      <c r="OX611" s="74"/>
      <c r="OY611" s="74"/>
      <c r="OZ611" s="74"/>
      <c r="PA611" s="74"/>
      <c r="PB611" s="74"/>
      <c r="PC611" s="74"/>
      <c r="PD611" s="74"/>
      <c r="PE611" s="74"/>
      <c r="PF611" s="74"/>
      <c r="PG611" s="74"/>
      <c r="PH611" s="74"/>
      <c r="PI611" s="74"/>
      <c r="PJ611" s="74"/>
      <c r="PK611" s="74"/>
      <c r="PL611" s="74"/>
      <c r="PM611" s="74"/>
      <c r="PN611" s="74"/>
      <c r="PO611" s="74"/>
      <c r="PP611" s="74"/>
      <c r="PQ611" s="74"/>
      <c r="PR611" s="74"/>
      <c r="PS611" s="74"/>
      <c r="PT611" s="74"/>
      <c r="PU611" s="74"/>
      <c r="PV611" s="74"/>
      <c r="PW611" s="74"/>
      <c r="PX611" s="74"/>
      <c r="PY611" s="74"/>
      <c r="PZ611" s="74"/>
      <c r="QA611" s="74"/>
      <c r="QB611" s="74"/>
      <c r="QC611" s="74"/>
      <c r="QD611" s="74"/>
      <c r="QE611" s="74"/>
      <c r="QF611" s="74"/>
      <c r="QG611" s="74"/>
      <c r="QH611" s="74"/>
      <c r="QI611" s="74"/>
      <c r="QJ611" s="74"/>
      <c r="QK611" s="74"/>
      <c r="QL611" s="74"/>
      <c r="QM611" s="74"/>
      <c r="QN611" s="74"/>
      <c r="QO611" s="74"/>
      <c r="QP611" s="74"/>
      <c r="QQ611" s="74"/>
      <c r="QR611" s="74"/>
      <c r="QS611" s="74"/>
      <c r="QT611" s="74"/>
      <c r="QU611" s="74"/>
      <c r="QV611" s="74"/>
      <c r="QW611" s="74"/>
      <c r="QX611" s="74"/>
      <c r="QY611" s="74"/>
      <c r="QZ611" s="74"/>
      <c r="RA611" s="74"/>
      <c r="RB611" s="74"/>
      <c r="RC611" s="74"/>
      <c r="RD611" s="74"/>
      <c r="RE611" s="74"/>
      <c r="RF611" s="74"/>
      <c r="RG611" s="74"/>
      <c r="RH611" s="74"/>
      <c r="RI611" s="74"/>
      <c r="RJ611" s="74"/>
      <c r="RK611" s="74"/>
      <c r="RL611" s="74"/>
      <c r="RM611" s="74"/>
      <c r="RN611" s="74"/>
      <c r="RO611" s="74"/>
      <c r="RP611" s="74"/>
      <c r="RQ611" s="74"/>
      <c r="RR611" s="74"/>
      <c r="RS611" s="74"/>
      <c r="RT611" s="74"/>
      <c r="RU611" s="74"/>
      <c r="RV611" s="74"/>
      <c r="RW611" s="74"/>
      <c r="RX611" s="74"/>
      <c r="RY611" s="74"/>
      <c r="RZ611" s="74"/>
      <c r="SA611" s="74"/>
      <c r="SB611" s="74"/>
      <c r="SC611" s="74"/>
      <c r="SD611" s="74"/>
      <c r="SE611" s="74"/>
      <c r="SF611" s="74"/>
      <c r="SG611" s="74"/>
      <c r="SH611" s="74"/>
      <c r="SI611" s="74"/>
      <c r="SJ611" s="74"/>
      <c r="SK611" s="74"/>
      <c r="SL611" s="74"/>
      <c r="SM611" s="74"/>
      <c r="SN611" s="74"/>
      <c r="SO611" s="74"/>
      <c r="SP611" s="74"/>
      <c r="SQ611" s="74"/>
      <c r="SR611" s="74"/>
      <c r="SS611" s="74"/>
      <c r="ST611" s="74"/>
      <c r="SU611" s="74"/>
      <c r="SV611" s="74"/>
      <c r="SW611" s="74"/>
      <c r="SX611" s="74"/>
      <c r="SY611" s="74"/>
      <c r="SZ611" s="74"/>
      <c r="TA611" s="74"/>
      <c r="TB611" s="74"/>
      <c r="TC611" s="74"/>
      <c r="TD611" s="74"/>
      <c r="TE611" s="74"/>
      <c r="TF611" s="74"/>
      <c r="TG611" s="74"/>
      <c r="TH611" s="74"/>
      <c r="TI611" s="74"/>
      <c r="TJ611" s="74"/>
      <c r="TK611" s="74"/>
      <c r="TL611" s="74"/>
      <c r="TM611" s="74"/>
      <c r="TN611" s="74"/>
      <c r="TO611" s="74"/>
      <c r="TP611" s="74"/>
      <c r="TQ611" s="74"/>
      <c r="TR611" s="74"/>
      <c r="TS611" s="74"/>
      <c r="TT611" s="74"/>
      <c r="TU611" s="74"/>
      <c r="TV611" s="74"/>
      <c r="TW611" s="74"/>
      <c r="TX611" s="74"/>
      <c r="TY611" s="74"/>
      <c r="TZ611" s="74"/>
      <c r="UA611" s="74"/>
      <c r="UB611" s="74"/>
      <c r="UC611" s="74"/>
      <c r="UD611" s="74"/>
      <c r="UE611" s="74"/>
      <c r="UF611" s="74"/>
      <c r="UG611" s="74"/>
      <c r="UH611" s="74"/>
      <c r="UI611" s="74"/>
      <c r="UJ611" s="74"/>
      <c r="UK611" s="74"/>
      <c r="UL611" s="74"/>
      <c r="UM611" s="74"/>
      <c r="UN611" s="74"/>
      <c r="UO611" s="74"/>
      <c r="UP611" s="74"/>
      <c r="UQ611" s="74"/>
      <c r="UR611" s="74"/>
      <c r="US611" s="74"/>
      <c r="UT611" s="74"/>
      <c r="UU611" s="74"/>
      <c r="UV611" s="74"/>
      <c r="UW611" s="74"/>
      <c r="UX611" s="74"/>
      <c r="UY611" s="74"/>
      <c r="UZ611" s="74"/>
      <c r="VA611" s="74"/>
      <c r="VB611" s="74"/>
      <c r="VC611" s="74"/>
      <c r="VD611" s="74"/>
      <c r="VE611" s="74"/>
      <c r="VF611" s="74"/>
      <c r="VG611" s="74"/>
      <c r="VH611" s="74"/>
      <c r="VI611" s="74"/>
      <c r="VJ611" s="74"/>
      <c r="VK611" s="74"/>
      <c r="VL611" s="74"/>
      <c r="VM611" s="74"/>
      <c r="VN611" s="74"/>
      <c r="VO611" s="74"/>
      <c r="VP611" s="74"/>
      <c r="VQ611" s="74"/>
      <c r="VR611" s="74"/>
      <c r="VS611" s="74"/>
      <c r="VT611" s="74"/>
      <c r="VU611" s="74"/>
      <c r="VV611" s="74"/>
      <c r="VW611" s="74"/>
      <c r="VX611" s="74"/>
      <c r="VY611" s="74"/>
      <c r="VZ611" s="74"/>
      <c r="WA611" s="74"/>
      <c r="WB611" s="74"/>
      <c r="WC611" s="74"/>
      <c r="WD611" s="74"/>
      <c r="WE611" s="74"/>
      <c r="WF611" s="74"/>
      <c r="WG611" s="74"/>
      <c r="WH611" s="74"/>
      <c r="WI611" s="74"/>
      <c r="WJ611" s="74"/>
      <c r="WK611" s="74"/>
      <c r="WL611" s="74"/>
      <c r="WM611" s="74"/>
      <c r="WN611" s="74"/>
      <c r="WO611" s="74"/>
      <c r="WP611" s="74"/>
      <c r="WQ611" s="74"/>
      <c r="WR611" s="74"/>
      <c r="WS611" s="74"/>
      <c r="WT611" s="74"/>
      <c r="WU611" s="74"/>
      <c r="WV611" s="74"/>
      <c r="WW611" s="74"/>
      <c r="WX611" s="74"/>
      <c r="WY611" s="74"/>
      <c r="WZ611" s="74"/>
      <c r="XA611" s="74"/>
      <c r="XB611" s="74"/>
      <c r="XC611" s="74"/>
      <c r="XD611" s="74"/>
      <c r="XE611" s="74"/>
      <c r="XF611" s="74"/>
      <c r="XG611" s="74"/>
      <c r="XH611" s="74"/>
      <c r="XI611" s="74"/>
      <c r="XJ611" s="74"/>
      <c r="XK611" s="74"/>
      <c r="XL611" s="74"/>
      <c r="XM611" s="74"/>
      <c r="XN611" s="74"/>
      <c r="XO611" s="74"/>
      <c r="XP611" s="74"/>
      <c r="XQ611" s="74"/>
      <c r="XR611" s="74"/>
      <c r="XS611" s="74"/>
      <c r="XT611" s="74"/>
      <c r="XU611" s="74"/>
      <c r="XV611" s="74"/>
      <c r="XW611" s="74"/>
      <c r="XX611" s="74"/>
      <c r="XY611" s="74"/>
      <c r="XZ611" s="74"/>
      <c r="YA611" s="74"/>
      <c r="YB611" s="74"/>
      <c r="YC611" s="74"/>
      <c r="YD611" s="74"/>
      <c r="YE611" s="74"/>
      <c r="YF611" s="74"/>
      <c r="YG611" s="74"/>
      <c r="YH611" s="74"/>
      <c r="YI611" s="74"/>
      <c r="YJ611" s="74"/>
      <c r="YK611" s="74"/>
      <c r="YL611" s="74"/>
      <c r="YM611" s="74"/>
      <c r="YN611" s="74"/>
      <c r="YO611" s="74"/>
      <c r="YP611" s="74"/>
      <c r="YQ611" s="74"/>
      <c r="YR611" s="74"/>
      <c r="YS611" s="74"/>
      <c r="YT611" s="74"/>
      <c r="YU611" s="74"/>
      <c r="YV611" s="74"/>
      <c r="YW611" s="74"/>
      <c r="YX611" s="74"/>
      <c r="YY611" s="74"/>
      <c r="YZ611" s="74"/>
      <c r="ZA611" s="74"/>
      <c r="ZB611" s="74"/>
      <c r="ZC611" s="74"/>
      <c r="ZD611" s="74"/>
      <c r="ZE611" s="74"/>
      <c r="ZF611" s="74"/>
      <c r="ZG611" s="74"/>
      <c r="ZH611" s="74"/>
      <c r="ZI611" s="74"/>
      <c r="ZJ611" s="74"/>
      <c r="ZK611" s="74"/>
      <c r="ZL611" s="74"/>
      <c r="ZM611" s="74"/>
      <c r="ZN611" s="74"/>
      <c r="ZO611" s="74"/>
      <c r="ZP611" s="74"/>
      <c r="ZQ611" s="74"/>
      <c r="ZR611" s="74"/>
      <c r="ZS611" s="74"/>
      <c r="ZT611" s="74"/>
      <c r="ZU611" s="74"/>
      <c r="ZV611" s="74"/>
      <c r="ZW611" s="74"/>
      <c r="ZX611" s="74"/>
      <c r="ZY611" s="74"/>
      <c r="ZZ611" s="74"/>
      <c r="AAA611" s="74"/>
      <c r="AAB611" s="74"/>
      <c r="AAC611" s="74"/>
      <c r="AAD611" s="74"/>
      <c r="AAE611" s="74"/>
      <c r="AAF611" s="74"/>
      <c r="AAG611" s="74"/>
      <c r="AAH611" s="74"/>
      <c r="AAI611" s="74"/>
      <c r="AAJ611" s="74"/>
      <c r="AAK611" s="74"/>
      <c r="AAL611" s="74"/>
      <c r="AAM611" s="74"/>
      <c r="AAN611" s="74"/>
      <c r="AAO611" s="74"/>
      <c r="AAP611" s="74"/>
      <c r="AAQ611" s="74"/>
      <c r="AAR611" s="74"/>
      <c r="AAS611" s="74"/>
      <c r="AAT611" s="74"/>
      <c r="AAU611" s="74"/>
      <c r="AAV611" s="74"/>
      <c r="AAW611" s="74"/>
      <c r="AAX611" s="74"/>
      <c r="AAY611" s="74"/>
      <c r="AAZ611" s="74"/>
      <c r="ABA611" s="74"/>
      <c r="ABB611" s="74"/>
      <c r="ABC611" s="74"/>
      <c r="ABD611" s="74"/>
      <c r="ABE611" s="74"/>
      <c r="ABF611" s="74"/>
      <c r="ABG611" s="74"/>
      <c r="ABH611" s="74"/>
      <c r="ABI611" s="74"/>
      <c r="ABJ611" s="74"/>
      <c r="ABK611" s="74"/>
      <c r="ABL611" s="74"/>
      <c r="ABM611" s="74"/>
      <c r="ABN611" s="74"/>
      <c r="ABO611" s="74"/>
      <c r="ABP611" s="74"/>
      <c r="ABQ611" s="74"/>
      <c r="ABR611" s="74"/>
      <c r="ABS611" s="74"/>
      <c r="ABT611" s="74"/>
      <c r="ABU611" s="74"/>
      <c r="ABV611" s="74"/>
      <c r="ABW611" s="74"/>
      <c r="ABX611" s="74"/>
      <c r="ABY611" s="74"/>
      <c r="ABZ611" s="74"/>
      <c r="ACA611" s="74"/>
      <c r="ACB611" s="74"/>
      <c r="ACC611" s="74"/>
      <c r="ACD611" s="74"/>
      <c r="ACE611" s="74"/>
      <c r="ACF611" s="74"/>
      <c r="ACG611" s="74"/>
      <c r="ACH611" s="74"/>
      <c r="ACI611" s="74"/>
      <c r="ACJ611" s="74"/>
      <c r="ACK611" s="74"/>
      <c r="ACL611" s="74"/>
      <c r="ACM611" s="74"/>
      <c r="ACN611" s="74"/>
      <c r="ACO611" s="74"/>
      <c r="ACP611" s="74"/>
      <c r="ACQ611" s="74"/>
      <c r="ACR611" s="74"/>
      <c r="ACS611" s="74"/>
      <c r="ACT611" s="74"/>
      <c r="ACU611" s="74"/>
      <c r="ACV611" s="74"/>
      <c r="ACW611" s="74"/>
      <c r="ACX611" s="74"/>
      <c r="ACY611" s="74"/>
      <c r="ACZ611" s="74"/>
      <c r="ADA611" s="74"/>
      <c r="ADB611" s="74"/>
      <c r="ADC611" s="74"/>
      <c r="ADD611" s="74"/>
      <c r="ADE611" s="74"/>
      <c r="ADF611" s="74"/>
      <c r="ADG611" s="74"/>
      <c r="ADH611" s="74"/>
      <c r="ADI611" s="74"/>
      <c r="ADJ611" s="74"/>
      <c r="ADK611" s="74"/>
      <c r="ADL611" s="74"/>
      <c r="ADM611" s="74"/>
      <c r="ADN611" s="74"/>
      <c r="ADO611" s="74"/>
      <c r="ADP611" s="74"/>
      <c r="ADQ611" s="74"/>
      <c r="ADR611" s="74"/>
      <c r="ADS611" s="74"/>
      <c r="ADT611" s="74"/>
      <c r="ADU611" s="74"/>
      <c r="ADV611" s="74"/>
      <c r="ADW611" s="74"/>
      <c r="ADX611" s="74"/>
      <c r="ADY611" s="74"/>
      <c r="ADZ611" s="74"/>
      <c r="AEA611" s="74"/>
      <c r="AEB611" s="74"/>
      <c r="AEC611" s="74"/>
      <c r="AED611" s="74"/>
      <c r="AEE611" s="74"/>
      <c r="AEF611" s="74"/>
      <c r="AEG611" s="74"/>
      <c r="AEH611" s="74"/>
      <c r="AEI611" s="74"/>
      <c r="AEJ611" s="74"/>
      <c r="AEK611" s="74"/>
      <c r="AEL611" s="74"/>
      <c r="AEM611" s="74"/>
      <c r="AEN611" s="74"/>
      <c r="AEO611" s="74"/>
      <c r="AEP611" s="74"/>
      <c r="AEQ611" s="74"/>
      <c r="AER611" s="74"/>
      <c r="AES611" s="74"/>
      <c r="AET611" s="74"/>
      <c r="AEU611" s="74"/>
      <c r="AEV611" s="74"/>
      <c r="AEW611" s="74"/>
      <c r="AEX611" s="74"/>
      <c r="AEY611" s="74"/>
      <c r="AEZ611" s="74"/>
      <c r="AFA611" s="74"/>
      <c r="AFB611" s="74"/>
      <c r="AFC611" s="74"/>
      <c r="AFD611" s="74"/>
      <c r="AFE611" s="74"/>
      <c r="AFF611" s="74"/>
      <c r="AFG611" s="74"/>
      <c r="AFH611" s="74"/>
      <c r="AFI611" s="74"/>
      <c r="AFJ611" s="74"/>
      <c r="AFK611" s="74"/>
      <c r="AFL611" s="74"/>
      <c r="AFM611" s="74"/>
      <c r="AFN611" s="74"/>
      <c r="AFO611" s="74"/>
      <c r="AFP611" s="74"/>
      <c r="AFQ611" s="74"/>
      <c r="AFR611" s="74"/>
      <c r="AFS611" s="74"/>
      <c r="AFT611" s="74"/>
      <c r="AFU611" s="74"/>
      <c r="AFV611" s="74"/>
      <c r="AFW611" s="74"/>
      <c r="AFX611" s="74"/>
      <c r="AFY611" s="74"/>
      <c r="AFZ611" s="74"/>
      <c r="AGA611" s="74"/>
      <c r="AGB611" s="74"/>
      <c r="AGC611" s="74"/>
      <c r="AGD611" s="74"/>
      <c r="AGE611" s="74"/>
      <c r="AGF611" s="74"/>
      <c r="AGG611" s="74"/>
      <c r="AGH611" s="74"/>
      <c r="AGI611" s="74"/>
      <c r="AGJ611" s="74"/>
      <c r="AGK611" s="74"/>
      <c r="AGL611" s="74"/>
      <c r="AGM611" s="74"/>
      <c r="AGN611" s="74"/>
      <c r="AGO611" s="74"/>
      <c r="AGP611" s="74"/>
      <c r="AGQ611" s="74"/>
      <c r="AGR611" s="74"/>
      <c r="AGS611" s="74"/>
      <c r="AGT611" s="74"/>
      <c r="AGU611" s="74"/>
      <c r="AGV611" s="74"/>
      <c r="AGW611" s="74"/>
      <c r="AGX611" s="74"/>
      <c r="AGY611" s="74"/>
      <c r="AGZ611" s="74"/>
      <c r="AHA611" s="74"/>
      <c r="AHB611" s="74"/>
      <c r="AHC611" s="74"/>
      <c r="AHD611" s="74"/>
      <c r="AHE611" s="74"/>
      <c r="AHF611" s="74"/>
      <c r="AHG611" s="74"/>
      <c r="AHH611" s="74"/>
      <c r="AHI611" s="74"/>
      <c r="AHJ611" s="74"/>
      <c r="AHK611" s="74"/>
      <c r="AHL611" s="74"/>
      <c r="AHM611" s="74"/>
      <c r="AHN611" s="74"/>
      <c r="AHO611" s="74"/>
      <c r="AHP611" s="74"/>
      <c r="AHQ611" s="74"/>
      <c r="AHR611" s="74"/>
      <c r="AHS611" s="74"/>
      <c r="AHT611" s="74"/>
      <c r="AHU611" s="74"/>
      <c r="AHV611" s="74"/>
      <c r="AHW611" s="74"/>
      <c r="AHX611" s="74"/>
      <c r="AHY611" s="74"/>
      <c r="AHZ611" s="74"/>
      <c r="AIA611" s="74"/>
      <c r="AIB611" s="74"/>
      <c r="AIC611" s="74"/>
      <c r="AID611" s="74"/>
      <c r="AIE611" s="74"/>
      <c r="AIF611" s="74"/>
      <c r="AIG611" s="74"/>
      <c r="AIH611" s="74"/>
      <c r="AII611" s="74"/>
      <c r="AIJ611" s="74"/>
      <c r="AIK611" s="74"/>
      <c r="AIL611" s="74"/>
      <c r="AIM611" s="74"/>
      <c r="AIN611" s="74"/>
      <c r="AIO611" s="74"/>
      <c r="AIP611" s="74"/>
      <c r="AIQ611" s="74"/>
      <c r="AIR611" s="74"/>
      <c r="AIS611" s="74"/>
      <c r="AIT611" s="74"/>
      <c r="AIU611" s="74"/>
      <c r="AIV611" s="74"/>
      <c r="AIW611" s="74"/>
      <c r="AIX611" s="74"/>
      <c r="AIY611" s="74"/>
      <c r="AIZ611" s="74"/>
      <c r="AJA611" s="74"/>
      <c r="AJB611" s="74"/>
      <c r="AJC611" s="74"/>
      <c r="AJD611" s="74"/>
      <c r="AJE611" s="74"/>
      <c r="AJF611" s="74"/>
      <c r="AJG611" s="74"/>
      <c r="AJH611" s="74"/>
      <c r="AJI611" s="74"/>
      <c r="AJJ611" s="74"/>
      <c r="AJK611" s="74"/>
      <c r="AJL611" s="74"/>
      <c r="AJM611" s="74"/>
      <c r="AJN611" s="74"/>
      <c r="AJO611" s="74"/>
      <c r="AJP611" s="74"/>
      <c r="AJQ611" s="74"/>
      <c r="AJR611" s="74"/>
      <c r="AJS611" s="74"/>
      <c r="AJT611" s="74"/>
      <c r="AJU611" s="74"/>
      <c r="AJV611" s="74"/>
      <c r="AJW611" s="74"/>
      <c r="AJX611" s="74"/>
      <c r="AJY611" s="74"/>
      <c r="AJZ611" s="74"/>
      <c r="AKA611" s="74"/>
      <c r="AKB611" s="74"/>
      <c r="AKC611" s="74"/>
      <c r="AKD611" s="74"/>
      <c r="AKE611" s="74"/>
      <c r="AKF611" s="74"/>
      <c r="AKG611" s="74"/>
      <c r="AKH611" s="74"/>
      <c r="AKI611" s="74"/>
      <c r="AKJ611" s="74"/>
      <c r="AKK611" s="74"/>
      <c r="AKL611" s="74"/>
      <c r="AKM611" s="74"/>
      <c r="AKN611" s="74"/>
      <c r="AKO611" s="74"/>
      <c r="AKP611" s="74"/>
      <c r="AKQ611" s="74"/>
      <c r="AKR611" s="74"/>
      <c r="AKS611" s="74"/>
      <c r="AKT611" s="74"/>
      <c r="AKU611" s="74"/>
      <c r="AKV611" s="74"/>
      <c r="AKW611" s="74"/>
      <c r="AKX611" s="74"/>
      <c r="AKY611" s="74"/>
      <c r="AKZ611" s="74"/>
      <c r="ALA611" s="74"/>
      <c r="ALB611" s="74"/>
      <c r="ALC611" s="74"/>
      <c r="ALD611" s="74"/>
      <c r="ALE611" s="74"/>
      <c r="ALF611" s="74"/>
      <c r="ALG611" s="74"/>
      <c r="ALH611" s="74"/>
      <c r="ALI611" s="74"/>
      <c r="ALJ611" s="74"/>
      <c r="ALK611" s="74"/>
      <c r="ALL611" s="74"/>
      <c r="ALM611" s="74"/>
      <c r="ALN611" s="74"/>
      <c r="ALO611" s="74"/>
      <c r="ALP611" s="74"/>
      <c r="ALQ611" s="74"/>
      <c r="ALR611" s="74"/>
      <c r="ALS611" s="74"/>
      <c r="ALT611" s="74"/>
      <c r="ALU611" s="74"/>
      <c r="ALV611" s="74"/>
      <c r="ALW611" s="74"/>
      <c r="ALX611" s="74"/>
      <c r="ALY611" s="74"/>
      <c r="ALZ611" s="74"/>
      <c r="AMA611" s="74"/>
      <c r="AMB611" s="74"/>
      <c r="AMC611" s="74"/>
      <c r="AMD611" s="74"/>
      <c r="AME611" s="74"/>
      <c r="AMF611" s="74"/>
      <c r="AMG611" s="74"/>
      <c r="AMH611" s="74"/>
      <c r="AMI611" s="74"/>
      <c r="AMJ611" s="74"/>
      <c r="AMK611" s="74"/>
    </row>
    <row r="612" spans="1:1025" customFormat="1" x14ac:dyDescent="0.25">
      <c r="A612" s="84" t="s">
        <v>614</v>
      </c>
      <c r="B612" s="84" t="s">
        <v>25</v>
      </c>
      <c r="C612" s="84" t="s">
        <v>584</v>
      </c>
      <c r="D612" s="84" t="s">
        <v>147</v>
      </c>
      <c r="E612" s="84" t="s">
        <v>597</v>
      </c>
      <c r="F612" s="84" t="s">
        <v>600</v>
      </c>
      <c r="G612" s="84" t="s">
        <v>601</v>
      </c>
      <c r="H612" s="84" t="s">
        <v>587</v>
      </c>
      <c r="I612" s="84" t="s">
        <v>602</v>
      </c>
      <c r="J612" s="84">
        <v>773566182</v>
      </c>
      <c r="K612" s="84" t="s">
        <v>603</v>
      </c>
      <c r="L612" s="84" t="s">
        <v>604</v>
      </c>
      <c r="M612" s="84">
        <v>773566182</v>
      </c>
      <c r="N612" s="85" t="s">
        <v>605</v>
      </c>
      <c r="O612" s="84" t="s">
        <v>28</v>
      </c>
      <c r="P612" s="86" t="s">
        <v>29</v>
      </c>
      <c r="Q612" s="86" t="s">
        <v>611</v>
      </c>
      <c r="R612" s="84"/>
      <c r="S612" s="84"/>
      <c r="T612" s="87"/>
      <c r="U612" s="88"/>
      <c r="V612" s="88"/>
      <c r="W612" s="88"/>
      <c r="X612" s="88">
        <v>10000</v>
      </c>
      <c r="Y612" s="84"/>
      <c r="Z612" s="6"/>
      <c r="AA612" s="6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  <c r="DR612" s="74"/>
      <c r="DS612" s="74"/>
      <c r="DT612" s="74"/>
      <c r="DU612" s="74"/>
      <c r="DV612" s="74"/>
      <c r="DW612" s="74"/>
      <c r="DX612" s="74"/>
      <c r="DY612" s="74"/>
      <c r="DZ612" s="74"/>
      <c r="EA612" s="74"/>
      <c r="EB612" s="74"/>
      <c r="EC612" s="74"/>
      <c r="ED612" s="74"/>
      <c r="EE612" s="74"/>
      <c r="EF612" s="74"/>
      <c r="EG612" s="74"/>
      <c r="EH612" s="74"/>
      <c r="EI612" s="74"/>
      <c r="EJ612" s="74"/>
      <c r="EK612" s="74"/>
      <c r="EL612" s="74"/>
      <c r="EM612" s="74"/>
      <c r="EN612" s="74"/>
      <c r="EO612" s="74"/>
      <c r="EP612" s="74"/>
      <c r="EQ612" s="74"/>
      <c r="ER612" s="74"/>
      <c r="ES612" s="74"/>
      <c r="ET612" s="74"/>
      <c r="EU612" s="74"/>
      <c r="EV612" s="74"/>
      <c r="EW612" s="74"/>
      <c r="EX612" s="74"/>
      <c r="EY612" s="74"/>
      <c r="EZ612" s="74"/>
      <c r="FA612" s="74"/>
      <c r="FB612" s="74"/>
      <c r="FC612" s="74"/>
      <c r="FD612" s="74"/>
      <c r="FE612" s="74"/>
      <c r="FF612" s="74"/>
      <c r="FG612" s="74"/>
      <c r="FH612" s="74"/>
      <c r="FI612" s="74"/>
      <c r="FJ612" s="74"/>
      <c r="FK612" s="74"/>
      <c r="FL612" s="74"/>
      <c r="FM612" s="74"/>
      <c r="FN612" s="74"/>
      <c r="FO612" s="74"/>
      <c r="FP612" s="74"/>
      <c r="FQ612" s="74"/>
      <c r="FR612" s="74"/>
      <c r="FS612" s="74"/>
      <c r="FT612" s="74"/>
      <c r="FU612" s="74"/>
      <c r="FV612" s="74"/>
      <c r="FW612" s="74"/>
      <c r="FX612" s="74"/>
      <c r="FY612" s="74"/>
      <c r="FZ612" s="74"/>
      <c r="GA612" s="74"/>
      <c r="GB612" s="74"/>
      <c r="GC612" s="74"/>
      <c r="GD612" s="74"/>
      <c r="GE612" s="74"/>
      <c r="GF612" s="74"/>
      <c r="GG612" s="74"/>
      <c r="GH612" s="74"/>
      <c r="GI612" s="74"/>
      <c r="GJ612" s="74"/>
      <c r="GK612" s="74"/>
      <c r="GL612" s="74"/>
      <c r="GM612" s="74"/>
      <c r="GN612" s="74"/>
      <c r="GO612" s="74"/>
      <c r="GP612" s="74"/>
      <c r="GQ612" s="74"/>
      <c r="GR612" s="74"/>
      <c r="GS612" s="74"/>
      <c r="GT612" s="74"/>
      <c r="GU612" s="74"/>
      <c r="GV612" s="74"/>
      <c r="GW612" s="74"/>
      <c r="GX612" s="74"/>
      <c r="GY612" s="74"/>
      <c r="GZ612" s="74"/>
      <c r="HA612" s="74"/>
      <c r="HB612" s="74"/>
      <c r="HC612" s="74"/>
      <c r="HD612" s="74"/>
      <c r="HE612" s="74"/>
      <c r="HF612" s="74"/>
      <c r="HG612" s="74"/>
      <c r="HH612" s="74"/>
      <c r="HI612" s="74"/>
      <c r="HJ612" s="74"/>
      <c r="HK612" s="74"/>
      <c r="HL612" s="74"/>
      <c r="HM612" s="74"/>
      <c r="HN612" s="74"/>
      <c r="HO612" s="74"/>
      <c r="HP612" s="74"/>
      <c r="HQ612" s="74"/>
      <c r="HR612" s="74"/>
      <c r="HS612" s="74"/>
      <c r="HT612" s="74"/>
      <c r="HU612" s="74"/>
      <c r="HV612" s="74"/>
      <c r="HW612" s="74"/>
      <c r="HX612" s="74"/>
      <c r="HY612" s="74"/>
      <c r="HZ612" s="74"/>
      <c r="IA612" s="74"/>
      <c r="IB612" s="74"/>
      <c r="IC612" s="74"/>
      <c r="ID612" s="74"/>
      <c r="IE612" s="74"/>
      <c r="IF612" s="74"/>
      <c r="IG612" s="74"/>
      <c r="IH612" s="74"/>
      <c r="II612" s="74"/>
      <c r="IJ612" s="74"/>
      <c r="IK612" s="74"/>
      <c r="IL612" s="74"/>
      <c r="IM612" s="74"/>
      <c r="IN612" s="74"/>
      <c r="IO612" s="74"/>
      <c r="IP612" s="74"/>
      <c r="IQ612" s="74"/>
      <c r="IR612" s="74"/>
      <c r="IS612" s="74"/>
      <c r="IT612" s="74"/>
      <c r="IU612" s="74"/>
      <c r="IV612" s="74"/>
      <c r="IW612" s="74"/>
      <c r="IX612" s="74"/>
      <c r="IY612" s="74"/>
      <c r="IZ612" s="74"/>
      <c r="JA612" s="74"/>
      <c r="JB612" s="74"/>
      <c r="JC612" s="74"/>
      <c r="JD612" s="74"/>
      <c r="JE612" s="74"/>
      <c r="JF612" s="74"/>
      <c r="JG612" s="74"/>
      <c r="JH612" s="74"/>
      <c r="JI612" s="74"/>
      <c r="JJ612" s="74"/>
      <c r="JK612" s="74"/>
      <c r="JL612" s="74"/>
      <c r="JM612" s="74"/>
      <c r="JN612" s="74"/>
      <c r="JO612" s="74"/>
      <c r="JP612" s="74"/>
      <c r="JQ612" s="74"/>
      <c r="JR612" s="74"/>
      <c r="JS612" s="74"/>
      <c r="JT612" s="74"/>
      <c r="JU612" s="74"/>
      <c r="JV612" s="74"/>
      <c r="JW612" s="74"/>
      <c r="JX612" s="74"/>
      <c r="JY612" s="74"/>
      <c r="JZ612" s="74"/>
      <c r="KA612" s="74"/>
      <c r="KB612" s="74"/>
      <c r="KC612" s="74"/>
      <c r="KD612" s="74"/>
      <c r="KE612" s="74"/>
      <c r="KF612" s="74"/>
      <c r="KG612" s="74"/>
      <c r="KH612" s="74"/>
      <c r="KI612" s="74"/>
      <c r="KJ612" s="74"/>
      <c r="KK612" s="74"/>
      <c r="KL612" s="74"/>
      <c r="KM612" s="74"/>
      <c r="KN612" s="74"/>
      <c r="KO612" s="74"/>
      <c r="KP612" s="74"/>
      <c r="KQ612" s="74"/>
      <c r="KR612" s="74"/>
      <c r="KS612" s="74"/>
      <c r="KT612" s="74"/>
      <c r="KU612" s="74"/>
      <c r="KV612" s="74"/>
      <c r="KW612" s="74"/>
      <c r="KX612" s="74"/>
      <c r="KY612" s="74"/>
      <c r="KZ612" s="74"/>
      <c r="LA612" s="74"/>
      <c r="LB612" s="74"/>
      <c r="LC612" s="74"/>
      <c r="LD612" s="74"/>
      <c r="LE612" s="74"/>
      <c r="LF612" s="74"/>
      <c r="LG612" s="74"/>
      <c r="LH612" s="74"/>
      <c r="LI612" s="74"/>
      <c r="LJ612" s="74"/>
      <c r="LK612" s="74"/>
      <c r="LL612" s="74"/>
      <c r="LM612" s="74"/>
      <c r="LN612" s="74"/>
      <c r="LO612" s="74"/>
      <c r="LP612" s="74"/>
      <c r="LQ612" s="74"/>
      <c r="LR612" s="74"/>
      <c r="LS612" s="74"/>
      <c r="LT612" s="74"/>
      <c r="LU612" s="74"/>
      <c r="LV612" s="74"/>
      <c r="LW612" s="74"/>
      <c r="LX612" s="74"/>
      <c r="LY612" s="74"/>
      <c r="LZ612" s="74"/>
      <c r="MA612" s="74"/>
      <c r="MB612" s="74"/>
      <c r="MC612" s="74"/>
      <c r="MD612" s="74"/>
      <c r="ME612" s="74"/>
      <c r="MF612" s="74"/>
      <c r="MG612" s="74"/>
      <c r="MH612" s="74"/>
      <c r="MI612" s="74"/>
      <c r="MJ612" s="74"/>
      <c r="MK612" s="74"/>
      <c r="ML612" s="74"/>
      <c r="MM612" s="74"/>
      <c r="MN612" s="74"/>
      <c r="MO612" s="74"/>
      <c r="MP612" s="74"/>
      <c r="MQ612" s="74"/>
      <c r="MR612" s="74"/>
      <c r="MS612" s="74"/>
      <c r="MT612" s="74"/>
      <c r="MU612" s="74"/>
      <c r="MV612" s="74"/>
      <c r="MW612" s="74"/>
      <c r="MX612" s="74"/>
      <c r="MY612" s="74"/>
      <c r="MZ612" s="74"/>
      <c r="NA612" s="74"/>
      <c r="NB612" s="74"/>
      <c r="NC612" s="74"/>
      <c r="ND612" s="74"/>
      <c r="NE612" s="74"/>
      <c r="NF612" s="74"/>
      <c r="NG612" s="74"/>
      <c r="NH612" s="74"/>
      <c r="NI612" s="74"/>
      <c r="NJ612" s="74"/>
      <c r="NK612" s="74"/>
      <c r="NL612" s="74"/>
      <c r="NM612" s="74"/>
      <c r="NN612" s="74"/>
      <c r="NO612" s="74"/>
      <c r="NP612" s="74"/>
      <c r="NQ612" s="74"/>
      <c r="NR612" s="74"/>
      <c r="NS612" s="74"/>
      <c r="NT612" s="74"/>
      <c r="NU612" s="74"/>
      <c r="NV612" s="74"/>
      <c r="NW612" s="74"/>
      <c r="NX612" s="74"/>
      <c r="NY612" s="74"/>
      <c r="NZ612" s="74"/>
      <c r="OA612" s="74"/>
      <c r="OB612" s="74"/>
      <c r="OC612" s="74"/>
      <c r="OD612" s="74"/>
      <c r="OE612" s="74"/>
      <c r="OF612" s="74"/>
      <c r="OG612" s="74"/>
      <c r="OH612" s="74"/>
      <c r="OI612" s="74"/>
      <c r="OJ612" s="74"/>
      <c r="OK612" s="74"/>
      <c r="OL612" s="74"/>
      <c r="OM612" s="74"/>
      <c r="ON612" s="74"/>
      <c r="OO612" s="74"/>
      <c r="OP612" s="74"/>
      <c r="OQ612" s="74"/>
      <c r="OR612" s="74"/>
      <c r="OS612" s="74"/>
      <c r="OT612" s="74"/>
      <c r="OU612" s="74"/>
      <c r="OV612" s="74"/>
      <c r="OW612" s="74"/>
      <c r="OX612" s="74"/>
      <c r="OY612" s="74"/>
      <c r="OZ612" s="74"/>
      <c r="PA612" s="74"/>
      <c r="PB612" s="74"/>
      <c r="PC612" s="74"/>
      <c r="PD612" s="74"/>
      <c r="PE612" s="74"/>
      <c r="PF612" s="74"/>
      <c r="PG612" s="74"/>
      <c r="PH612" s="74"/>
      <c r="PI612" s="74"/>
      <c r="PJ612" s="74"/>
      <c r="PK612" s="74"/>
      <c r="PL612" s="74"/>
      <c r="PM612" s="74"/>
      <c r="PN612" s="74"/>
      <c r="PO612" s="74"/>
      <c r="PP612" s="74"/>
      <c r="PQ612" s="74"/>
      <c r="PR612" s="74"/>
      <c r="PS612" s="74"/>
      <c r="PT612" s="74"/>
      <c r="PU612" s="74"/>
      <c r="PV612" s="74"/>
      <c r="PW612" s="74"/>
      <c r="PX612" s="74"/>
      <c r="PY612" s="74"/>
      <c r="PZ612" s="74"/>
      <c r="QA612" s="74"/>
      <c r="QB612" s="74"/>
      <c r="QC612" s="74"/>
      <c r="QD612" s="74"/>
      <c r="QE612" s="74"/>
      <c r="QF612" s="74"/>
      <c r="QG612" s="74"/>
      <c r="QH612" s="74"/>
      <c r="QI612" s="74"/>
      <c r="QJ612" s="74"/>
      <c r="QK612" s="74"/>
      <c r="QL612" s="74"/>
      <c r="QM612" s="74"/>
      <c r="QN612" s="74"/>
      <c r="QO612" s="74"/>
      <c r="QP612" s="74"/>
      <c r="QQ612" s="74"/>
      <c r="QR612" s="74"/>
      <c r="QS612" s="74"/>
      <c r="QT612" s="74"/>
      <c r="QU612" s="74"/>
      <c r="QV612" s="74"/>
      <c r="QW612" s="74"/>
      <c r="QX612" s="74"/>
      <c r="QY612" s="74"/>
      <c r="QZ612" s="74"/>
      <c r="RA612" s="74"/>
      <c r="RB612" s="74"/>
      <c r="RC612" s="74"/>
      <c r="RD612" s="74"/>
      <c r="RE612" s="74"/>
      <c r="RF612" s="74"/>
      <c r="RG612" s="74"/>
      <c r="RH612" s="74"/>
      <c r="RI612" s="74"/>
      <c r="RJ612" s="74"/>
      <c r="RK612" s="74"/>
      <c r="RL612" s="74"/>
      <c r="RM612" s="74"/>
      <c r="RN612" s="74"/>
      <c r="RO612" s="74"/>
      <c r="RP612" s="74"/>
      <c r="RQ612" s="74"/>
      <c r="RR612" s="74"/>
      <c r="RS612" s="74"/>
      <c r="RT612" s="74"/>
      <c r="RU612" s="74"/>
      <c r="RV612" s="74"/>
      <c r="RW612" s="74"/>
      <c r="RX612" s="74"/>
      <c r="RY612" s="74"/>
      <c r="RZ612" s="74"/>
      <c r="SA612" s="74"/>
      <c r="SB612" s="74"/>
      <c r="SC612" s="74"/>
      <c r="SD612" s="74"/>
      <c r="SE612" s="74"/>
      <c r="SF612" s="74"/>
      <c r="SG612" s="74"/>
      <c r="SH612" s="74"/>
      <c r="SI612" s="74"/>
      <c r="SJ612" s="74"/>
      <c r="SK612" s="74"/>
      <c r="SL612" s="74"/>
      <c r="SM612" s="74"/>
      <c r="SN612" s="74"/>
      <c r="SO612" s="74"/>
      <c r="SP612" s="74"/>
      <c r="SQ612" s="74"/>
      <c r="SR612" s="74"/>
      <c r="SS612" s="74"/>
      <c r="ST612" s="74"/>
      <c r="SU612" s="74"/>
      <c r="SV612" s="74"/>
      <c r="SW612" s="74"/>
      <c r="SX612" s="74"/>
      <c r="SY612" s="74"/>
      <c r="SZ612" s="74"/>
      <c r="TA612" s="74"/>
      <c r="TB612" s="74"/>
      <c r="TC612" s="74"/>
      <c r="TD612" s="74"/>
      <c r="TE612" s="74"/>
      <c r="TF612" s="74"/>
      <c r="TG612" s="74"/>
      <c r="TH612" s="74"/>
      <c r="TI612" s="74"/>
      <c r="TJ612" s="74"/>
      <c r="TK612" s="74"/>
      <c r="TL612" s="74"/>
      <c r="TM612" s="74"/>
      <c r="TN612" s="74"/>
      <c r="TO612" s="74"/>
      <c r="TP612" s="74"/>
      <c r="TQ612" s="74"/>
      <c r="TR612" s="74"/>
      <c r="TS612" s="74"/>
      <c r="TT612" s="74"/>
      <c r="TU612" s="74"/>
      <c r="TV612" s="74"/>
      <c r="TW612" s="74"/>
      <c r="TX612" s="74"/>
      <c r="TY612" s="74"/>
      <c r="TZ612" s="74"/>
      <c r="UA612" s="74"/>
      <c r="UB612" s="74"/>
      <c r="UC612" s="74"/>
      <c r="UD612" s="74"/>
      <c r="UE612" s="74"/>
      <c r="UF612" s="74"/>
      <c r="UG612" s="74"/>
      <c r="UH612" s="74"/>
      <c r="UI612" s="74"/>
      <c r="UJ612" s="74"/>
      <c r="UK612" s="74"/>
      <c r="UL612" s="74"/>
      <c r="UM612" s="74"/>
      <c r="UN612" s="74"/>
      <c r="UO612" s="74"/>
      <c r="UP612" s="74"/>
      <c r="UQ612" s="74"/>
      <c r="UR612" s="74"/>
      <c r="US612" s="74"/>
      <c r="UT612" s="74"/>
      <c r="UU612" s="74"/>
      <c r="UV612" s="74"/>
      <c r="UW612" s="74"/>
      <c r="UX612" s="74"/>
      <c r="UY612" s="74"/>
      <c r="UZ612" s="74"/>
      <c r="VA612" s="74"/>
      <c r="VB612" s="74"/>
      <c r="VC612" s="74"/>
      <c r="VD612" s="74"/>
      <c r="VE612" s="74"/>
      <c r="VF612" s="74"/>
      <c r="VG612" s="74"/>
      <c r="VH612" s="74"/>
      <c r="VI612" s="74"/>
      <c r="VJ612" s="74"/>
      <c r="VK612" s="74"/>
      <c r="VL612" s="74"/>
      <c r="VM612" s="74"/>
      <c r="VN612" s="74"/>
      <c r="VO612" s="74"/>
      <c r="VP612" s="74"/>
      <c r="VQ612" s="74"/>
      <c r="VR612" s="74"/>
      <c r="VS612" s="74"/>
      <c r="VT612" s="74"/>
      <c r="VU612" s="74"/>
      <c r="VV612" s="74"/>
      <c r="VW612" s="74"/>
      <c r="VX612" s="74"/>
      <c r="VY612" s="74"/>
      <c r="VZ612" s="74"/>
      <c r="WA612" s="74"/>
      <c r="WB612" s="74"/>
      <c r="WC612" s="74"/>
      <c r="WD612" s="74"/>
      <c r="WE612" s="74"/>
      <c r="WF612" s="74"/>
      <c r="WG612" s="74"/>
      <c r="WH612" s="74"/>
      <c r="WI612" s="74"/>
      <c r="WJ612" s="74"/>
      <c r="WK612" s="74"/>
      <c r="WL612" s="74"/>
      <c r="WM612" s="74"/>
      <c r="WN612" s="74"/>
      <c r="WO612" s="74"/>
      <c r="WP612" s="74"/>
      <c r="WQ612" s="74"/>
      <c r="WR612" s="74"/>
      <c r="WS612" s="74"/>
      <c r="WT612" s="74"/>
      <c r="WU612" s="74"/>
      <c r="WV612" s="74"/>
      <c r="WW612" s="74"/>
      <c r="WX612" s="74"/>
      <c r="WY612" s="74"/>
      <c r="WZ612" s="74"/>
      <c r="XA612" s="74"/>
      <c r="XB612" s="74"/>
      <c r="XC612" s="74"/>
      <c r="XD612" s="74"/>
      <c r="XE612" s="74"/>
      <c r="XF612" s="74"/>
      <c r="XG612" s="74"/>
      <c r="XH612" s="74"/>
      <c r="XI612" s="74"/>
      <c r="XJ612" s="74"/>
      <c r="XK612" s="74"/>
      <c r="XL612" s="74"/>
      <c r="XM612" s="74"/>
      <c r="XN612" s="74"/>
      <c r="XO612" s="74"/>
      <c r="XP612" s="74"/>
      <c r="XQ612" s="74"/>
      <c r="XR612" s="74"/>
      <c r="XS612" s="74"/>
      <c r="XT612" s="74"/>
      <c r="XU612" s="74"/>
      <c r="XV612" s="74"/>
      <c r="XW612" s="74"/>
      <c r="XX612" s="74"/>
      <c r="XY612" s="74"/>
      <c r="XZ612" s="74"/>
      <c r="YA612" s="74"/>
      <c r="YB612" s="74"/>
      <c r="YC612" s="74"/>
      <c r="YD612" s="74"/>
      <c r="YE612" s="74"/>
      <c r="YF612" s="74"/>
      <c r="YG612" s="74"/>
      <c r="YH612" s="74"/>
      <c r="YI612" s="74"/>
      <c r="YJ612" s="74"/>
      <c r="YK612" s="74"/>
      <c r="YL612" s="74"/>
      <c r="YM612" s="74"/>
      <c r="YN612" s="74"/>
      <c r="YO612" s="74"/>
      <c r="YP612" s="74"/>
      <c r="YQ612" s="74"/>
      <c r="YR612" s="74"/>
      <c r="YS612" s="74"/>
      <c r="YT612" s="74"/>
      <c r="YU612" s="74"/>
      <c r="YV612" s="74"/>
      <c r="YW612" s="74"/>
      <c r="YX612" s="74"/>
      <c r="YY612" s="74"/>
      <c r="YZ612" s="74"/>
      <c r="ZA612" s="74"/>
      <c r="ZB612" s="74"/>
      <c r="ZC612" s="74"/>
      <c r="ZD612" s="74"/>
      <c r="ZE612" s="74"/>
      <c r="ZF612" s="74"/>
      <c r="ZG612" s="74"/>
      <c r="ZH612" s="74"/>
      <c r="ZI612" s="74"/>
      <c r="ZJ612" s="74"/>
      <c r="ZK612" s="74"/>
      <c r="ZL612" s="74"/>
      <c r="ZM612" s="74"/>
      <c r="ZN612" s="74"/>
      <c r="ZO612" s="74"/>
      <c r="ZP612" s="74"/>
      <c r="ZQ612" s="74"/>
      <c r="ZR612" s="74"/>
      <c r="ZS612" s="74"/>
      <c r="ZT612" s="74"/>
      <c r="ZU612" s="74"/>
      <c r="ZV612" s="74"/>
      <c r="ZW612" s="74"/>
      <c r="ZX612" s="74"/>
      <c r="ZY612" s="74"/>
      <c r="ZZ612" s="74"/>
      <c r="AAA612" s="74"/>
      <c r="AAB612" s="74"/>
      <c r="AAC612" s="74"/>
      <c r="AAD612" s="74"/>
      <c r="AAE612" s="74"/>
      <c r="AAF612" s="74"/>
      <c r="AAG612" s="74"/>
      <c r="AAH612" s="74"/>
      <c r="AAI612" s="74"/>
      <c r="AAJ612" s="74"/>
      <c r="AAK612" s="74"/>
      <c r="AAL612" s="74"/>
      <c r="AAM612" s="74"/>
      <c r="AAN612" s="74"/>
      <c r="AAO612" s="74"/>
      <c r="AAP612" s="74"/>
      <c r="AAQ612" s="74"/>
      <c r="AAR612" s="74"/>
      <c r="AAS612" s="74"/>
      <c r="AAT612" s="74"/>
      <c r="AAU612" s="74"/>
      <c r="AAV612" s="74"/>
      <c r="AAW612" s="74"/>
      <c r="AAX612" s="74"/>
      <c r="AAY612" s="74"/>
      <c r="AAZ612" s="74"/>
      <c r="ABA612" s="74"/>
      <c r="ABB612" s="74"/>
      <c r="ABC612" s="74"/>
      <c r="ABD612" s="74"/>
      <c r="ABE612" s="74"/>
      <c r="ABF612" s="74"/>
      <c r="ABG612" s="74"/>
      <c r="ABH612" s="74"/>
      <c r="ABI612" s="74"/>
      <c r="ABJ612" s="74"/>
      <c r="ABK612" s="74"/>
      <c r="ABL612" s="74"/>
      <c r="ABM612" s="74"/>
      <c r="ABN612" s="74"/>
      <c r="ABO612" s="74"/>
      <c r="ABP612" s="74"/>
      <c r="ABQ612" s="74"/>
      <c r="ABR612" s="74"/>
      <c r="ABS612" s="74"/>
      <c r="ABT612" s="74"/>
      <c r="ABU612" s="74"/>
      <c r="ABV612" s="74"/>
      <c r="ABW612" s="74"/>
      <c r="ABX612" s="74"/>
      <c r="ABY612" s="74"/>
      <c r="ABZ612" s="74"/>
      <c r="ACA612" s="74"/>
      <c r="ACB612" s="74"/>
      <c r="ACC612" s="74"/>
      <c r="ACD612" s="74"/>
      <c r="ACE612" s="74"/>
      <c r="ACF612" s="74"/>
      <c r="ACG612" s="74"/>
      <c r="ACH612" s="74"/>
      <c r="ACI612" s="74"/>
      <c r="ACJ612" s="74"/>
      <c r="ACK612" s="74"/>
      <c r="ACL612" s="74"/>
      <c r="ACM612" s="74"/>
      <c r="ACN612" s="74"/>
      <c r="ACO612" s="74"/>
      <c r="ACP612" s="74"/>
      <c r="ACQ612" s="74"/>
      <c r="ACR612" s="74"/>
      <c r="ACS612" s="74"/>
      <c r="ACT612" s="74"/>
      <c r="ACU612" s="74"/>
      <c r="ACV612" s="74"/>
      <c r="ACW612" s="74"/>
      <c r="ACX612" s="74"/>
      <c r="ACY612" s="74"/>
      <c r="ACZ612" s="74"/>
      <c r="ADA612" s="74"/>
      <c r="ADB612" s="74"/>
      <c r="ADC612" s="74"/>
      <c r="ADD612" s="74"/>
      <c r="ADE612" s="74"/>
      <c r="ADF612" s="74"/>
      <c r="ADG612" s="74"/>
      <c r="ADH612" s="74"/>
      <c r="ADI612" s="74"/>
      <c r="ADJ612" s="74"/>
      <c r="ADK612" s="74"/>
      <c r="ADL612" s="74"/>
      <c r="ADM612" s="74"/>
      <c r="ADN612" s="74"/>
      <c r="ADO612" s="74"/>
      <c r="ADP612" s="74"/>
      <c r="ADQ612" s="74"/>
      <c r="ADR612" s="74"/>
      <c r="ADS612" s="74"/>
      <c r="ADT612" s="74"/>
      <c r="ADU612" s="74"/>
      <c r="ADV612" s="74"/>
      <c r="ADW612" s="74"/>
      <c r="ADX612" s="74"/>
      <c r="ADY612" s="74"/>
      <c r="ADZ612" s="74"/>
      <c r="AEA612" s="74"/>
      <c r="AEB612" s="74"/>
      <c r="AEC612" s="74"/>
      <c r="AED612" s="74"/>
      <c r="AEE612" s="74"/>
      <c r="AEF612" s="74"/>
      <c r="AEG612" s="74"/>
      <c r="AEH612" s="74"/>
      <c r="AEI612" s="74"/>
      <c r="AEJ612" s="74"/>
      <c r="AEK612" s="74"/>
      <c r="AEL612" s="74"/>
      <c r="AEM612" s="74"/>
      <c r="AEN612" s="74"/>
      <c r="AEO612" s="74"/>
      <c r="AEP612" s="74"/>
      <c r="AEQ612" s="74"/>
      <c r="AER612" s="74"/>
      <c r="AES612" s="74"/>
      <c r="AET612" s="74"/>
      <c r="AEU612" s="74"/>
      <c r="AEV612" s="74"/>
      <c r="AEW612" s="74"/>
      <c r="AEX612" s="74"/>
      <c r="AEY612" s="74"/>
      <c r="AEZ612" s="74"/>
      <c r="AFA612" s="74"/>
      <c r="AFB612" s="74"/>
      <c r="AFC612" s="74"/>
      <c r="AFD612" s="74"/>
      <c r="AFE612" s="74"/>
      <c r="AFF612" s="74"/>
      <c r="AFG612" s="74"/>
      <c r="AFH612" s="74"/>
      <c r="AFI612" s="74"/>
      <c r="AFJ612" s="74"/>
      <c r="AFK612" s="74"/>
      <c r="AFL612" s="74"/>
      <c r="AFM612" s="74"/>
      <c r="AFN612" s="74"/>
      <c r="AFO612" s="74"/>
      <c r="AFP612" s="74"/>
      <c r="AFQ612" s="74"/>
      <c r="AFR612" s="74"/>
      <c r="AFS612" s="74"/>
      <c r="AFT612" s="74"/>
      <c r="AFU612" s="74"/>
      <c r="AFV612" s="74"/>
      <c r="AFW612" s="74"/>
      <c r="AFX612" s="74"/>
      <c r="AFY612" s="74"/>
      <c r="AFZ612" s="74"/>
      <c r="AGA612" s="74"/>
      <c r="AGB612" s="74"/>
      <c r="AGC612" s="74"/>
      <c r="AGD612" s="74"/>
      <c r="AGE612" s="74"/>
      <c r="AGF612" s="74"/>
      <c r="AGG612" s="74"/>
      <c r="AGH612" s="74"/>
      <c r="AGI612" s="74"/>
      <c r="AGJ612" s="74"/>
      <c r="AGK612" s="74"/>
      <c r="AGL612" s="74"/>
      <c r="AGM612" s="74"/>
      <c r="AGN612" s="74"/>
      <c r="AGO612" s="74"/>
      <c r="AGP612" s="74"/>
      <c r="AGQ612" s="74"/>
      <c r="AGR612" s="74"/>
      <c r="AGS612" s="74"/>
      <c r="AGT612" s="74"/>
      <c r="AGU612" s="74"/>
      <c r="AGV612" s="74"/>
      <c r="AGW612" s="74"/>
      <c r="AGX612" s="74"/>
      <c r="AGY612" s="74"/>
      <c r="AGZ612" s="74"/>
      <c r="AHA612" s="74"/>
      <c r="AHB612" s="74"/>
      <c r="AHC612" s="74"/>
      <c r="AHD612" s="74"/>
      <c r="AHE612" s="74"/>
      <c r="AHF612" s="74"/>
      <c r="AHG612" s="74"/>
      <c r="AHH612" s="74"/>
      <c r="AHI612" s="74"/>
      <c r="AHJ612" s="74"/>
      <c r="AHK612" s="74"/>
      <c r="AHL612" s="74"/>
      <c r="AHM612" s="74"/>
      <c r="AHN612" s="74"/>
      <c r="AHO612" s="74"/>
      <c r="AHP612" s="74"/>
      <c r="AHQ612" s="74"/>
      <c r="AHR612" s="74"/>
      <c r="AHS612" s="74"/>
      <c r="AHT612" s="74"/>
      <c r="AHU612" s="74"/>
      <c r="AHV612" s="74"/>
      <c r="AHW612" s="74"/>
      <c r="AHX612" s="74"/>
      <c r="AHY612" s="74"/>
      <c r="AHZ612" s="74"/>
      <c r="AIA612" s="74"/>
      <c r="AIB612" s="74"/>
      <c r="AIC612" s="74"/>
      <c r="AID612" s="74"/>
      <c r="AIE612" s="74"/>
      <c r="AIF612" s="74"/>
      <c r="AIG612" s="74"/>
      <c r="AIH612" s="74"/>
      <c r="AII612" s="74"/>
      <c r="AIJ612" s="74"/>
      <c r="AIK612" s="74"/>
      <c r="AIL612" s="74"/>
      <c r="AIM612" s="74"/>
      <c r="AIN612" s="74"/>
      <c r="AIO612" s="74"/>
      <c r="AIP612" s="74"/>
      <c r="AIQ612" s="74"/>
      <c r="AIR612" s="74"/>
      <c r="AIS612" s="74"/>
      <c r="AIT612" s="74"/>
      <c r="AIU612" s="74"/>
      <c r="AIV612" s="74"/>
      <c r="AIW612" s="74"/>
      <c r="AIX612" s="74"/>
      <c r="AIY612" s="74"/>
      <c r="AIZ612" s="74"/>
      <c r="AJA612" s="74"/>
      <c r="AJB612" s="74"/>
      <c r="AJC612" s="74"/>
      <c r="AJD612" s="74"/>
      <c r="AJE612" s="74"/>
      <c r="AJF612" s="74"/>
      <c r="AJG612" s="74"/>
      <c r="AJH612" s="74"/>
      <c r="AJI612" s="74"/>
      <c r="AJJ612" s="74"/>
      <c r="AJK612" s="74"/>
      <c r="AJL612" s="74"/>
      <c r="AJM612" s="74"/>
      <c r="AJN612" s="74"/>
      <c r="AJO612" s="74"/>
      <c r="AJP612" s="74"/>
      <c r="AJQ612" s="74"/>
      <c r="AJR612" s="74"/>
      <c r="AJS612" s="74"/>
      <c r="AJT612" s="74"/>
      <c r="AJU612" s="74"/>
      <c r="AJV612" s="74"/>
      <c r="AJW612" s="74"/>
      <c r="AJX612" s="74"/>
      <c r="AJY612" s="74"/>
      <c r="AJZ612" s="74"/>
      <c r="AKA612" s="74"/>
      <c r="AKB612" s="74"/>
      <c r="AKC612" s="74"/>
      <c r="AKD612" s="74"/>
      <c r="AKE612" s="74"/>
      <c r="AKF612" s="74"/>
      <c r="AKG612" s="74"/>
      <c r="AKH612" s="74"/>
      <c r="AKI612" s="74"/>
      <c r="AKJ612" s="74"/>
      <c r="AKK612" s="74"/>
      <c r="AKL612" s="74"/>
      <c r="AKM612" s="74"/>
      <c r="AKN612" s="74"/>
      <c r="AKO612" s="74"/>
      <c r="AKP612" s="74"/>
      <c r="AKQ612" s="74"/>
      <c r="AKR612" s="74"/>
      <c r="AKS612" s="74"/>
      <c r="AKT612" s="74"/>
      <c r="AKU612" s="74"/>
      <c r="AKV612" s="74"/>
      <c r="AKW612" s="74"/>
      <c r="AKX612" s="74"/>
      <c r="AKY612" s="74"/>
      <c r="AKZ612" s="74"/>
      <c r="ALA612" s="74"/>
      <c r="ALB612" s="74"/>
      <c r="ALC612" s="74"/>
      <c r="ALD612" s="74"/>
      <c r="ALE612" s="74"/>
      <c r="ALF612" s="74"/>
      <c r="ALG612" s="74"/>
      <c r="ALH612" s="74"/>
      <c r="ALI612" s="74"/>
      <c r="ALJ612" s="74"/>
      <c r="ALK612" s="74"/>
      <c r="ALL612" s="74"/>
      <c r="ALM612" s="74"/>
      <c r="ALN612" s="74"/>
      <c r="ALO612" s="74"/>
      <c r="ALP612" s="74"/>
      <c r="ALQ612" s="74"/>
      <c r="ALR612" s="74"/>
      <c r="ALS612" s="74"/>
      <c r="ALT612" s="74"/>
      <c r="ALU612" s="74"/>
      <c r="ALV612" s="74"/>
      <c r="ALW612" s="74"/>
      <c r="ALX612" s="74"/>
      <c r="ALY612" s="74"/>
      <c r="ALZ612" s="74"/>
      <c r="AMA612" s="74"/>
      <c r="AMB612" s="74"/>
      <c r="AMC612" s="74"/>
      <c r="AMD612" s="74"/>
      <c r="AME612" s="74"/>
      <c r="AMF612" s="74"/>
      <c r="AMG612" s="74"/>
      <c r="AMH612" s="74"/>
      <c r="AMI612" s="74"/>
      <c r="AMJ612" s="74"/>
      <c r="AMK612" s="74"/>
    </row>
    <row r="613" spans="1:1025" x14ac:dyDescent="0.25">
      <c r="A613" s="84" t="s">
        <v>614</v>
      </c>
      <c r="B613" s="84" t="s">
        <v>25</v>
      </c>
      <c r="C613" s="84" t="s">
        <v>584</v>
      </c>
      <c r="D613" s="84" t="s">
        <v>147</v>
      </c>
      <c r="E613" s="84" t="s">
        <v>597</v>
      </c>
      <c r="F613" s="84" t="s">
        <v>600</v>
      </c>
      <c r="G613" s="84" t="s">
        <v>601</v>
      </c>
      <c r="H613" s="84" t="s">
        <v>587</v>
      </c>
      <c r="I613" s="84" t="s">
        <v>602</v>
      </c>
      <c r="J613" s="84">
        <v>773566182</v>
      </c>
      <c r="K613" s="84" t="s">
        <v>603</v>
      </c>
      <c r="L613" s="84" t="s">
        <v>604</v>
      </c>
      <c r="M613" s="84">
        <v>773566182</v>
      </c>
      <c r="N613" s="85" t="s">
        <v>605</v>
      </c>
      <c r="O613" s="84" t="s">
        <v>28</v>
      </c>
      <c r="P613" s="86" t="s">
        <v>29</v>
      </c>
      <c r="Q613" s="86" t="s">
        <v>612</v>
      </c>
      <c r="R613" s="84"/>
      <c r="S613" s="84"/>
      <c r="T613" s="87"/>
      <c r="U613" s="88"/>
      <c r="V613" s="88"/>
      <c r="W613" s="88"/>
      <c r="X613" s="88">
        <v>20000</v>
      </c>
      <c r="Y613" s="84"/>
    </row>
    <row r="614" spans="1:1025" x14ac:dyDescent="0.25">
      <c r="A614" s="84" t="s">
        <v>614</v>
      </c>
      <c r="B614" s="84" t="s">
        <v>25</v>
      </c>
      <c r="C614" s="84" t="s">
        <v>584</v>
      </c>
      <c r="D614" s="84" t="s">
        <v>147</v>
      </c>
      <c r="E614" s="84" t="s">
        <v>597</v>
      </c>
      <c r="F614" s="84" t="s">
        <v>600</v>
      </c>
      <c r="G614" s="84" t="s">
        <v>601</v>
      </c>
      <c r="H614" s="84" t="s">
        <v>587</v>
      </c>
      <c r="I614" s="84" t="s">
        <v>602</v>
      </c>
      <c r="J614" s="84">
        <v>773566182</v>
      </c>
      <c r="K614" s="84" t="s">
        <v>603</v>
      </c>
      <c r="L614" s="84" t="s">
        <v>604</v>
      </c>
      <c r="M614" s="84">
        <v>773566182</v>
      </c>
      <c r="N614" s="85" t="s">
        <v>605</v>
      </c>
      <c r="O614" s="84" t="s">
        <v>28</v>
      </c>
      <c r="P614" s="86" t="s">
        <v>29</v>
      </c>
      <c r="Q614" s="86" t="s">
        <v>613</v>
      </c>
      <c r="R614" s="84"/>
      <c r="S614" s="84"/>
      <c r="T614" s="87"/>
      <c r="U614" s="88"/>
      <c r="V614" s="88"/>
      <c r="W614" s="88"/>
      <c r="X614" s="88">
        <v>80000</v>
      </c>
      <c r="Y614" s="84"/>
    </row>
    <row r="615" spans="1:1025" x14ac:dyDescent="0.25">
      <c r="A615" s="84" t="s">
        <v>614</v>
      </c>
      <c r="B615" s="84" t="s">
        <v>25</v>
      </c>
      <c r="C615" s="84" t="s">
        <v>584</v>
      </c>
      <c r="D615" s="84" t="s">
        <v>147</v>
      </c>
      <c r="E615" s="84" t="s">
        <v>597</v>
      </c>
      <c r="F615" s="84" t="s">
        <v>600</v>
      </c>
      <c r="G615" s="84" t="s">
        <v>601</v>
      </c>
      <c r="H615" s="84" t="s">
        <v>587</v>
      </c>
      <c r="I615" s="84" t="s">
        <v>602</v>
      </c>
      <c r="J615" s="84">
        <v>773566182</v>
      </c>
      <c r="K615" s="84" t="s">
        <v>603</v>
      </c>
      <c r="L615" s="84" t="s">
        <v>604</v>
      </c>
      <c r="M615" s="84">
        <v>773566182</v>
      </c>
      <c r="N615" s="85" t="s">
        <v>605</v>
      </c>
      <c r="O615" s="84" t="s">
        <v>28</v>
      </c>
      <c r="P615" s="86" t="s">
        <v>29</v>
      </c>
      <c r="Q615" s="86" t="s">
        <v>620</v>
      </c>
      <c r="R615" s="84"/>
      <c r="S615" s="84"/>
      <c r="T615" s="87"/>
      <c r="U615" s="88"/>
      <c r="V615" s="88"/>
      <c r="W615" s="88"/>
      <c r="X615" s="88">
        <v>20000</v>
      </c>
      <c r="Y615" s="84"/>
    </row>
    <row r="616" spans="1:1025" x14ac:dyDescent="0.25">
      <c r="A616" s="84" t="s">
        <v>614</v>
      </c>
      <c r="B616" s="84" t="s">
        <v>25</v>
      </c>
      <c r="C616" s="84" t="s">
        <v>584</v>
      </c>
      <c r="D616" s="84" t="s">
        <v>147</v>
      </c>
      <c r="E616" s="84" t="s">
        <v>597</v>
      </c>
      <c r="F616" s="84" t="s">
        <v>600</v>
      </c>
      <c r="G616" s="84" t="s">
        <v>601</v>
      </c>
      <c r="H616" s="84" t="s">
        <v>587</v>
      </c>
      <c r="I616" s="84" t="s">
        <v>602</v>
      </c>
      <c r="J616" s="84">
        <v>773566182</v>
      </c>
      <c r="K616" s="84" t="s">
        <v>603</v>
      </c>
      <c r="L616" s="84" t="s">
        <v>604</v>
      </c>
      <c r="M616" s="84">
        <v>773566182</v>
      </c>
      <c r="N616" s="85" t="s">
        <v>605</v>
      </c>
      <c r="O616" s="84" t="s">
        <v>28</v>
      </c>
      <c r="P616" s="86" t="s">
        <v>417</v>
      </c>
      <c r="Q616" s="86" t="s">
        <v>619</v>
      </c>
      <c r="R616" s="84"/>
      <c r="S616" s="84"/>
      <c r="T616" s="87"/>
      <c r="U616" s="88"/>
      <c r="V616" s="88"/>
      <c r="W616" s="88"/>
      <c r="X616" s="88">
        <v>10000</v>
      </c>
      <c r="Y616" s="84" t="s">
        <v>621</v>
      </c>
    </row>
    <row r="617" spans="1:1025" x14ac:dyDescent="0.25">
      <c r="A617" s="84" t="s">
        <v>614</v>
      </c>
      <c r="B617" s="84" t="s">
        <v>25</v>
      </c>
      <c r="C617" s="84" t="s">
        <v>584</v>
      </c>
      <c r="D617" s="84" t="s">
        <v>147</v>
      </c>
      <c r="E617" s="84" t="s">
        <v>597</v>
      </c>
      <c r="F617" s="84" t="s">
        <v>600</v>
      </c>
      <c r="G617" s="84" t="s">
        <v>601</v>
      </c>
      <c r="H617" s="84" t="s">
        <v>615</v>
      </c>
      <c r="I617" s="84" t="s">
        <v>602</v>
      </c>
      <c r="J617" s="84">
        <v>773566182</v>
      </c>
      <c r="K617" s="84" t="s">
        <v>603</v>
      </c>
      <c r="L617" s="84" t="s">
        <v>604</v>
      </c>
      <c r="M617" s="84">
        <v>773566182</v>
      </c>
      <c r="N617" s="85" t="s">
        <v>605</v>
      </c>
      <c r="O617" s="84" t="s">
        <v>28</v>
      </c>
      <c r="P617" s="86"/>
      <c r="Q617" s="86"/>
      <c r="R617" s="84"/>
      <c r="S617" s="84"/>
      <c r="T617" s="87" t="s">
        <v>121</v>
      </c>
      <c r="U617" s="88">
        <v>1425340</v>
      </c>
      <c r="V617" s="88">
        <v>1607600</v>
      </c>
      <c r="W617" s="88"/>
      <c r="X617" s="88">
        <v>13495435</v>
      </c>
      <c r="Y617" s="84"/>
    </row>
    <row r="618" spans="1:1025" x14ac:dyDescent="0.25">
      <c r="A618" s="84" t="s">
        <v>614</v>
      </c>
      <c r="B618" s="84" t="s">
        <v>25</v>
      </c>
      <c r="C618" s="84" t="s">
        <v>584</v>
      </c>
      <c r="D618" s="84" t="s">
        <v>147</v>
      </c>
      <c r="E618" s="84" t="s">
        <v>597</v>
      </c>
      <c r="F618" s="84" t="s">
        <v>600</v>
      </c>
      <c r="G618" s="84" t="s">
        <v>601</v>
      </c>
      <c r="H618" s="84" t="s">
        <v>615</v>
      </c>
      <c r="I618" s="84" t="s">
        <v>602</v>
      </c>
      <c r="J618" s="84">
        <v>773566182</v>
      </c>
      <c r="K618" s="84" t="s">
        <v>603</v>
      </c>
      <c r="L618" s="84" t="s">
        <v>604</v>
      </c>
      <c r="M618" s="84">
        <v>773566182</v>
      </c>
      <c r="N618" s="85" t="s">
        <v>605</v>
      </c>
      <c r="O618" s="84" t="s">
        <v>28</v>
      </c>
      <c r="P618" s="86"/>
      <c r="Q618" s="86"/>
      <c r="R618" s="84"/>
      <c r="S618" s="84"/>
      <c r="T618" s="87" t="s">
        <v>47</v>
      </c>
      <c r="U618" s="88">
        <v>1014400</v>
      </c>
      <c r="V618" s="88">
        <v>623600</v>
      </c>
      <c r="W618" s="88"/>
      <c r="X618" s="88">
        <v>260610</v>
      </c>
      <c r="Y618" s="84"/>
    </row>
    <row r="619" spans="1:1025" x14ac:dyDescent="0.25">
      <c r="A619" s="84" t="s">
        <v>614</v>
      </c>
      <c r="B619" s="84" t="s">
        <v>25</v>
      </c>
      <c r="C619" s="84" t="s">
        <v>584</v>
      </c>
      <c r="D619" s="84" t="s">
        <v>147</v>
      </c>
      <c r="E619" s="84" t="s">
        <v>597</v>
      </c>
      <c r="F619" s="84" t="s">
        <v>600</v>
      </c>
      <c r="G619" s="84" t="s">
        <v>601</v>
      </c>
      <c r="H619" s="84" t="s">
        <v>615</v>
      </c>
      <c r="I619" s="84" t="s">
        <v>602</v>
      </c>
      <c r="J619" s="84">
        <v>773566182</v>
      </c>
      <c r="K619" s="84" t="s">
        <v>603</v>
      </c>
      <c r="L619" s="84" t="s">
        <v>604</v>
      </c>
      <c r="M619" s="84">
        <v>773566182</v>
      </c>
      <c r="N619" s="85" t="s">
        <v>605</v>
      </c>
      <c r="O619" s="84" t="s">
        <v>28</v>
      </c>
      <c r="P619" s="86"/>
      <c r="Q619" s="86"/>
      <c r="R619" s="84"/>
      <c r="S619" s="84"/>
      <c r="T619" s="87" t="s">
        <v>70</v>
      </c>
      <c r="U619" s="88">
        <v>2879200</v>
      </c>
      <c r="V619" s="88">
        <v>1727000</v>
      </c>
      <c r="W619" s="88">
        <v>4131400</v>
      </c>
      <c r="X619" s="88">
        <v>1048700</v>
      </c>
      <c r="Y619" s="84"/>
    </row>
    <row r="620" spans="1:1025" x14ac:dyDescent="0.25">
      <c r="A620" s="84" t="s">
        <v>614</v>
      </c>
      <c r="B620" s="84" t="s">
        <v>25</v>
      </c>
      <c r="C620" s="84" t="s">
        <v>584</v>
      </c>
      <c r="D620" s="84" t="s">
        <v>147</v>
      </c>
      <c r="E620" s="84" t="s">
        <v>597</v>
      </c>
      <c r="F620" s="84" t="s">
        <v>600</v>
      </c>
      <c r="G620" s="84" t="s">
        <v>601</v>
      </c>
      <c r="H620" s="84" t="s">
        <v>615</v>
      </c>
      <c r="I620" s="84" t="s">
        <v>602</v>
      </c>
      <c r="J620" s="84">
        <v>773566182</v>
      </c>
      <c r="K620" s="84" t="s">
        <v>603</v>
      </c>
      <c r="L620" s="84" t="s">
        <v>604</v>
      </c>
      <c r="M620" s="84">
        <v>773566182</v>
      </c>
      <c r="N620" s="85" t="s">
        <v>605</v>
      </c>
      <c r="O620" s="84" t="s">
        <v>30</v>
      </c>
      <c r="P620" s="86"/>
      <c r="Q620" s="86"/>
      <c r="R620" s="84" t="s">
        <v>31</v>
      </c>
      <c r="S620" s="84" t="s">
        <v>49</v>
      </c>
      <c r="T620" s="87"/>
      <c r="U620" s="88">
        <v>3180000</v>
      </c>
      <c r="V620" s="88">
        <v>3180000</v>
      </c>
      <c r="W620" s="88">
        <v>3240000</v>
      </c>
      <c r="X620" s="88">
        <v>2486340</v>
      </c>
      <c r="Y620" s="84"/>
    </row>
    <row r="621" spans="1:1025" x14ac:dyDescent="0.25">
      <c r="A621" s="84" t="s">
        <v>614</v>
      </c>
      <c r="B621" s="84" t="s">
        <v>25</v>
      </c>
      <c r="C621" s="84" t="s">
        <v>584</v>
      </c>
      <c r="D621" s="84" t="s">
        <v>147</v>
      </c>
      <c r="E621" s="84" t="s">
        <v>597</v>
      </c>
      <c r="F621" s="84" t="s">
        <v>600</v>
      </c>
      <c r="G621" s="84" t="s">
        <v>601</v>
      </c>
      <c r="H621" s="84" t="s">
        <v>615</v>
      </c>
      <c r="I621" s="84" t="s">
        <v>602</v>
      </c>
      <c r="J621" s="84">
        <v>773566182</v>
      </c>
      <c r="K621" s="84" t="s">
        <v>603</v>
      </c>
      <c r="L621" s="84" t="s">
        <v>604</v>
      </c>
      <c r="M621" s="84">
        <v>773566182</v>
      </c>
      <c r="N621" s="85" t="s">
        <v>605</v>
      </c>
      <c r="O621" s="84" t="s">
        <v>30</v>
      </c>
      <c r="P621" s="86"/>
      <c r="Q621" s="86"/>
      <c r="R621" s="84" t="s">
        <v>31</v>
      </c>
      <c r="S621" s="84" t="s">
        <v>56</v>
      </c>
      <c r="T621" s="87"/>
      <c r="U621" s="88">
        <v>175200</v>
      </c>
      <c r="V621" s="88">
        <v>220300</v>
      </c>
      <c r="W621" s="88"/>
      <c r="X621" s="88">
        <v>165600</v>
      </c>
      <c r="Y621" s="84"/>
    </row>
    <row r="622" spans="1:1025" x14ac:dyDescent="0.25">
      <c r="A622" s="84" t="s">
        <v>614</v>
      </c>
      <c r="B622" s="84" t="s">
        <v>25</v>
      </c>
      <c r="C622" s="84" t="s">
        <v>584</v>
      </c>
      <c r="D622" s="84" t="s">
        <v>147</v>
      </c>
      <c r="E622" s="84" t="s">
        <v>597</v>
      </c>
      <c r="F622" s="84" t="s">
        <v>600</v>
      </c>
      <c r="G622" s="84" t="s">
        <v>601</v>
      </c>
      <c r="H622" s="84" t="s">
        <v>615</v>
      </c>
      <c r="I622" s="84" t="s">
        <v>602</v>
      </c>
      <c r="J622" s="84">
        <v>773566182</v>
      </c>
      <c r="K622" s="84" t="s">
        <v>603</v>
      </c>
      <c r="L622" s="84" t="s">
        <v>604</v>
      </c>
      <c r="M622" s="84">
        <v>773566182</v>
      </c>
      <c r="N622" s="85" t="s">
        <v>605</v>
      </c>
      <c r="O622" s="84" t="s">
        <v>30</v>
      </c>
      <c r="P622" s="86"/>
      <c r="Q622" s="86"/>
      <c r="R622" s="84" t="s">
        <v>31</v>
      </c>
      <c r="S622" s="84" t="s">
        <v>57</v>
      </c>
      <c r="T622" s="87"/>
      <c r="U622" s="88"/>
      <c r="V622" s="88"/>
      <c r="W622" s="88"/>
      <c r="X622" s="88">
        <v>7139249</v>
      </c>
      <c r="Y622" s="84"/>
    </row>
    <row r="623" spans="1:1025" x14ac:dyDescent="0.25">
      <c r="A623" s="84" t="s">
        <v>614</v>
      </c>
      <c r="B623" s="84" t="s">
        <v>25</v>
      </c>
      <c r="C623" s="84" t="s">
        <v>584</v>
      </c>
      <c r="D623" s="84" t="s">
        <v>147</v>
      </c>
      <c r="E623" s="84" t="s">
        <v>597</v>
      </c>
      <c r="F623" s="84" t="s">
        <v>600</v>
      </c>
      <c r="G623" s="84" t="s">
        <v>601</v>
      </c>
      <c r="H623" s="84" t="s">
        <v>615</v>
      </c>
      <c r="I623" s="84" t="s">
        <v>602</v>
      </c>
      <c r="J623" s="84">
        <v>773566182</v>
      </c>
      <c r="K623" s="84" t="s">
        <v>603</v>
      </c>
      <c r="L623" s="84" t="s">
        <v>604</v>
      </c>
      <c r="M623" s="84">
        <v>773566182</v>
      </c>
      <c r="N623" s="85" t="s">
        <v>605</v>
      </c>
      <c r="O623" s="84" t="s">
        <v>30</v>
      </c>
      <c r="P623" s="86"/>
      <c r="Q623" s="86"/>
      <c r="R623" s="84" t="s">
        <v>31</v>
      </c>
      <c r="S623" s="84" t="s">
        <v>58</v>
      </c>
      <c r="T623" s="87"/>
      <c r="U623" s="88">
        <v>600975</v>
      </c>
      <c r="V623" s="88">
        <v>265000</v>
      </c>
      <c r="W623" s="88">
        <v>490100</v>
      </c>
      <c r="X623" s="88">
        <v>419779</v>
      </c>
      <c r="Y623" s="84"/>
    </row>
    <row r="624" spans="1:1025" x14ac:dyDescent="0.25">
      <c r="A624" s="84" t="s">
        <v>614</v>
      </c>
      <c r="B624" s="84" t="s">
        <v>25</v>
      </c>
      <c r="C624" s="84" t="s">
        <v>584</v>
      </c>
      <c r="D624" s="84" t="s">
        <v>147</v>
      </c>
      <c r="E624" s="84" t="s">
        <v>597</v>
      </c>
      <c r="F624" s="84" t="s">
        <v>600</v>
      </c>
      <c r="G624" s="84" t="s">
        <v>601</v>
      </c>
      <c r="H624" s="84" t="s">
        <v>615</v>
      </c>
      <c r="I624" s="84" t="s">
        <v>602</v>
      </c>
      <c r="J624" s="84">
        <v>773566182</v>
      </c>
      <c r="K624" s="84" t="s">
        <v>603</v>
      </c>
      <c r="L624" s="84" t="s">
        <v>604</v>
      </c>
      <c r="M624" s="84">
        <v>773566182</v>
      </c>
      <c r="N624" s="85" t="s">
        <v>605</v>
      </c>
      <c r="O624" s="84" t="s">
        <v>30</v>
      </c>
      <c r="P624" s="86"/>
      <c r="Q624" s="86"/>
      <c r="R624" s="84" t="s">
        <v>32</v>
      </c>
      <c r="S624" s="84" t="s">
        <v>95</v>
      </c>
      <c r="T624" s="87"/>
      <c r="U624" s="88">
        <v>623400</v>
      </c>
      <c r="V624" s="88">
        <v>820040</v>
      </c>
      <c r="W624" s="88">
        <v>1028000</v>
      </c>
      <c r="X624" s="88">
        <v>964700</v>
      </c>
      <c r="Y624" s="84"/>
    </row>
    <row r="625" spans="1:25" x14ac:dyDescent="0.25">
      <c r="A625" s="84" t="s">
        <v>614</v>
      </c>
      <c r="B625" s="84" t="s">
        <v>25</v>
      </c>
      <c r="C625" s="84" t="s">
        <v>584</v>
      </c>
      <c r="D625" s="84" t="s">
        <v>147</v>
      </c>
      <c r="E625" s="84" t="s">
        <v>597</v>
      </c>
      <c r="F625" s="84" t="s">
        <v>600</v>
      </c>
      <c r="G625" s="84" t="s">
        <v>601</v>
      </c>
      <c r="H625" s="84" t="s">
        <v>615</v>
      </c>
      <c r="I625" s="84" t="s">
        <v>602</v>
      </c>
      <c r="J625" s="84">
        <v>773566182</v>
      </c>
      <c r="K625" s="84" t="s">
        <v>603</v>
      </c>
      <c r="L625" s="84" t="s">
        <v>604</v>
      </c>
      <c r="M625" s="84">
        <v>773566182</v>
      </c>
      <c r="N625" s="85" t="s">
        <v>605</v>
      </c>
      <c r="O625" s="84" t="s">
        <v>30</v>
      </c>
      <c r="P625" s="86"/>
      <c r="Q625" s="86"/>
      <c r="R625" s="84" t="s">
        <v>32</v>
      </c>
      <c r="S625" s="84" t="s">
        <v>108</v>
      </c>
      <c r="T625" s="87"/>
      <c r="U625" s="88">
        <v>527900</v>
      </c>
      <c r="V625" s="88">
        <v>206000</v>
      </c>
      <c r="W625" s="88"/>
      <c r="X625" s="88">
        <v>305400</v>
      </c>
      <c r="Y625" s="84"/>
    </row>
    <row r="626" spans="1:25" x14ac:dyDescent="0.25">
      <c r="A626" s="84" t="s">
        <v>614</v>
      </c>
      <c r="B626" s="84" t="s">
        <v>25</v>
      </c>
      <c r="C626" s="84" t="s">
        <v>584</v>
      </c>
      <c r="D626" s="84" t="s">
        <v>147</v>
      </c>
      <c r="E626" s="84" t="s">
        <v>597</v>
      </c>
      <c r="F626" s="84" t="s">
        <v>600</v>
      </c>
      <c r="G626" s="84" t="s">
        <v>601</v>
      </c>
      <c r="H626" s="84" t="s">
        <v>615</v>
      </c>
      <c r="I626" s="84" t="s">
        <v>602</v>
      </c>
      <c r="J626" s="84">
        <v>773566182</v>
      </c>
      <c r="K626" s="84" t="s">
        <v>603</v>
      </c>
      <c r="L626" s="84" t="s">
        <v>604</v>
      </c>
      <c r="M626" s="84">
        <v>773566182</v>
      </c>
      <c r="N626" s="85" t="s">
        <v>605</v>
      </c>
      <c r="O626" s="84" t="s">
        <v>30</v>
      </c>
      <c r="P626" s="86"/>
      <c r="Q626" s="86"/>
      <c r="R626" s="84" t="s">
        <v>32</v>
      </c>
      <c r="S626" s="84" t="s">
        <v>109</v>
      </c>
      <c r="T626" s="87"/>
      <c r="U626" s="88">
        <v>125200</v>
      </c>
      <c r="V626" s="88">
        <v>202000</v>
      </c>
      <c r="W626" s="88"/>
      <c r="X626" s="88">
        <v>110500</v>
      </c>
      <c r="Y626" s="84"/>
    </row>
    <row r="627" spans="1:25" x14ac:dyDescent="0.25">
      <c r="A627" s="84" t="s">
        <v>614</v>
      </c>
      <c r="B627" s="84" t="s">
        <v>25</v>
      </c>
      <c r="C627" s="84" t="s">
        <v>584</v>
      </c>
      <c r="D627" s="84" t="s">
        <v>147</v>
      </c>
      <c r="E627" s="84" t="s">
        <v>597</v>
      </c>
      <c r="F627" s="84" t="s">
        <v>600</v>
      </c>
      <c r="G627" s="84" t="s">
        <v>601</v>
      </c>
      <c r="H627" s="84" t="s">
        <v>615</v>
      </c>
      <c r="I627" s="84" t="s">
        <v>602</v>
      </c>
      <c r="J627" s="84">
        <v>773566182</v>
      </c>
      <c r="K627" s="84" t="s">
        <v>603</v>
      </c>
      <c r="L627" s="84" t="s">
        <v>604</v>
      </c>
      <c r="M627" s="84">
        <v>773566182</v>
      </c>
      <c r="N627" s="85" t="s">
        <v>605</v>
      </c>
      <c r="O627" s="84" t="s">
        <v>30</v>
      </c>
      <c r="P627" s="86"/>
      <c r="Q627" s="86"/>
      <c r="R627" s="84" t="s">
        <v>31</v>
      </c>
      <c r="S627" s="84" t="s">
        <v>599</v>
      </c>
      <c r="T627" s="87" t="s">
        <v>113</v>
      </c>
      <c r="U627" s="88"/>
      <c r="V627" s="88"/>
      <c r="W627" s="88"/>
      <c r="X627" s="88">
        <v>229280</v>
      </c>
      <c r="Y627" s="84"/>
    </row>
    <row r="628" spans="1:25" x14ac:dyDescent="0.25">
      <c r="A628" s="40" t="s">
        <v>616</v>
      </c>
      <c r="B628" s="40" t="s">
        <v>25</v>
      </c>
      <c r="C628" s="40" t="s">
        <v>584</v>
      </c>
      <c r="D628" s="40" t="s">
        <v>147</v>
      </c>
      <c r="E628" s="40" t="s">
        <v>585</v>
      </c>
      <c r="F628" s="40" t="s">
        <v>586</v>
      </c>
      <c r="G628" s="40" t="s">
        <v>337</v>
      </c>
      <c r="H628" s="40" t="s">
        <v>587</v>
      </c>
      <c r="I628" s="40" t="s">
        <v>586</v>
      </c>
      <c r="J628" s="46" t="s">
        <v>588</v>
      </c>
      <c r="K628" s="40" t="s">
        <v>598</v>
      </c>
      <c r="L628" s="40" t="s">
        <v>589</v>
      </c>
      <c r="M628" s="40" t="s">
        <v>590</v>
      </c>
      <c r="N628" s="40"/>
      <c r="O628" s="40" t="s">
        <v>28</v>
      </c>
      <c r="P628" s="47" t="s">
        <v>42</v>
      </c>
      <c r="Q628" s="47"/>
      <c r="R628" s="40"/>
      <c r="S628" s="40"/>
      <c r="T628" s="44"/>
      <c r="U628" s="76">
        <v>5628825</v>
      </c>
      <c r="V628" s="76">
        <v>4290084</v>
      </c>
      <c r="W628" s="76">
        <v>3425370</v>
      </c>
      <c r="X628" s="76">
        <v>2932065</v>
      </c>
      <c r="Y628" s="40"/>
    </row>
    <row r="629" spans="1:25" x14ac:dyDescent="0.25">
      <c r="A629" s="40" t="s">
        <v>616</v>
      </c>
      <c r="B629" s="40" t="s">
        <v>25</v>
      </c>
      <c r="C629" s="40" t="s">
        <v>584</v>
      </c>
      <c r="D629" s="40" t="s">
        <v>147</v>
      </c>
      <c r="E629" s="40" t="s">
        <v>585</v>
      </c>
      <c r="F629" s="40" t="s">
        <v>586</v>
      </c>
      <c r="G629" s="40" t="s">
        <v>337</v>
      </c>
      <c r="H629" s="40" t="s">
        <v>587</v>
      </c>
      <c r="I629" s="40" t="s">
        <v>586</v>
      </c>
      <c r="J629" s="46" t="s">
        <v>588</v>
      </c>
      <c r="K629" s="40" t="s">
        <v>598</v>
      </c>
      <c r="L629" s="40" t="s">
        <v>589</v>
      </c>
      <c r="M629" s="40" t="s">
        <v>590</v>
      </c>
      <c r="N629" s="40"/>
      <c r="O629" s="40" t="s">
        <v>28</v>
      </c>
      <c r="P629" s="47" t="s">
        <v>29</v>
      </c>
      <c r="Q629" s="47"/>
      <c r="R629" s="40"/>
      <c r="S629" s="40"/>
      <c r="T629" s="44"/>
      <c r="U629" s="76">
        <v>271230</v>
      </c>
      <c r="V629" s="76">
        <v>271230</v>
      </c>
      <c r="W629" s="76">
        <v>271230</v>
      </c>
      <c r="X629" s="76"/>
      <c r="Y629" s="40"/>
    </row>
    <row r="630" spans="1:25" x14ac:dyDescent="0.25">
      <c r="A630" s="40" t="s">
        <v>616</v>
      </c>
      <c r="B630" s="40" t="s">
        <v>25</v>
      </c>
      <c r="C630" s="40" t="s">
        <v>584</v>
      </c>
      <c r="D630" s="40" t="s">
        <v>147</v>
      </c>
      <c r="E630" s="40" t="s">
        <v>585</v>
      </c>
      <c r="F630" s="40" t="s">
        <v>586</v>
      </c>
      <c r="G630" s="40" t="s">
        <v>337</v>
      </c>
      <c r="H630" s="40" t="s">
        <v>587</v>
      </c>
      <c r="I630" s="40" t="s">
        <v>586</v>
      </c>
      <c r="J630" s="46" t="s">
        <v>588</v>
      </c>
      <c r="K630" s="40" t="s">
        <v>598</v>
      </c>
      <c r="L630" s="40" t="s">
        <v>589</v>
      </c>
      <c r="M630" s="40" t="s">
        <v>590</v>
      </c>
      <c r="N630" s="40"/>
      <c r="O630" s="40" t="s">
        <v>28</v>
      </c>
      <c r="P630" s="47" t="s">
        <v>591</v>
      </c>
      <c r="Q630" s="47"/>
      <c r="R630" s="40"/>
      <c r="S630" s="40"/>
      <c r="T630" s="44"/>
      <c r="U630" s="76"/>
      <c r="V630" s="76"/>
      <c r="W630" s="76">
        <v>100000</v>
      </c>
      <c r="X630" s="76"/>
      <c r="Y630" s="40"/>
    </row>
    <row r="631" spans="1:25" x14ac:dyDescent="0.25">
      <c r="A631" s="40" t="s">
        <v>616</v>
      </c>
      <c r="B631" s="40" t="s">
        <v>25</v>
      </c>
      <c r="C631" s="40" t="s">
        <v>584</v>
      </c>
      <c r="D631" s="40" t="s">
        <v>147</v>
      </c>
      <c r="E631" s="40" t="s">
        <v>585</v>
      </c>
      <c r="F631" s="40" t="s">
        <v>586</v>
      </c>
      <c r="G631" s="40" t="s">
        <v>337</v>
      </c>
      <c r="H631" s="40" t="s">
        <v>587</v>
      </c>
      <c r="I631" s="40" t="s">
        <v>586</v>
      </c>
      <c r="J631" s="46" t="s">
        <v>588</v>
      </c>
      <c r="K631" s="40" t="s">
        <v>598</v>
      </c>
      <c r="L631" s="40" t="s">
        <v>589</v>
      </c>
      <c r="M631" s="40" t="s">
        <v>590</v>
      </c>
      <c r="N631" s="40"/>
      <c r="O631" s="40" t="s">
        <v>28</v>
      </c>
      <c r="P631" s="47" t="s">
        <v>29</v>
      </c>
      <c r="Q631" s="47" t="s">
        <v>46</v>
      </c>
      <c r="R631" s="40"/>
      <c r="S631" s="40"/>
      <c r="T631" s="44"/>
      <c r="U631" s="76">
        <v>40000000</v>
      </c>
      <c r="V631" s="76"/>
      <c r="W631" s="76"/>
      <c r="X631" s="76"/>
      <c r="Y631" s="40"/>
    </row>
    <row r="632" spans="1:25" x14ac:dyDescent="0.25">
      <c r="A632" s="40" t="s">
        <v>616</v>
      </c>
      <c r="B632" s="40" t="s">
        <v>25</v>
      </c>
      <c r="C632" s="40" t="s">
        <v>584</v>
      </c>
      <c r="D632" s="40" t="s">
        <v>147</v>
      </c>
      <c r="E632" s="40" t="s">
        <v>585</v>
      </c>
      <c r="F632" s="40" t="s">
        <v>586</v>
      </c>
      <c r="G632" s="40" t="s">
        <v>337</v>
      </c>
      <c r="H632" s="40" t="s">
        <v>587</v>
      </c>
      <c r="I632" s="40" t="s">
        <v>586</v>
      </c>
      <c r="J632" s="46" t="s">
        <v>588</v>
      </c>
      <c r="K632" s="40" t="s">
        <v>598</v>
      </c>
      <c r="L632" s="40" t="s">
        <v>589</v>
      </c>
      <c r="M632" s="40" t="s">
        <v>590</v>
      </c>
      <c r="N632" s="40"/>
      <c r="O632" s="40" t="s">
        <v>28</v>
      </c>
      <c r="P632" s="47" t="s">
        <v>29</v>
      </c>
      <c r="Q632" s="47" t="s">
        <v>592</v>
      </c>
      <c r="R632" s="40"/>
      <c r="S632" s="40"/>
      <c r="T632" s="44"/>
      <c r="U632" s="76"/>
      <c r="V632" s="76"/>
      <c r="W632" s="76"/>
      <c r="X632" s="76"/>
      <c r="Y632" s="40" t="s">
        <v>622</v>
      </c>
    </row>
    <row r="633" spans="1:25" x14ac:dyDescent="0.25">
      <c r="A633" s="40" t="s">
        <v>616</v>
      </c>
      <c r="B633" s="40" t="s">
        <v>25</v>
      </c>
      <c r="C633" s="40" t="s">
        <v>584</v>
      </c>
      <c r="D633" s="40" t="s">
        <v>147</v>
      </c>
      <c r="E633" s="40" t="s">
        <v>585</v>
      </c>
      <c r="F633" s="40" t="s">
        <v>586</v>
      </c>
      <c r="G633" s="40" t="s">
        <v>337</v>
      </c>
      <c r="H633" s="40" t="s">
        <v>587</v>
      </c>
      <c r="I633" s="40" t="s">
        <v>586</v>
      </c>
      <c r="J633" s="46" t="s">
        <v>588</v>
      </c>
      <c r="K633" s="40" t="s">
        <v>598</v>
      </c>
      <c r="L633" s="40" t="s">
        <v>589</v>
      </c>
      <c r="M633" s="40" t="s">
        <v>590</v>
      </c>
      <c r="N633" s="40"/>
      <c r="O633" s="40" t="s">
        <v>28</v>
      </c>
      <c r="P633" s="47" t="s">
        <v>237</v>
      </c>
      <c r="Q633" s="47" t="s">
        <v>593</v>
      </c>
      <c r="R633" s="40"/>
      <c r="S633" s="40"/>
      <c r="T633" s="44"/>
      <c r="U633" s="76"/>
      <c r="V633" s="76"/>
      <c r="W633" s="76"/>
      <c r="X633" s="76"/>
      <c r="Y633" s="40" t="s">
        <v>622</v>
      </c>
    </row>
    <row r="634" spans="1:25" x14ac:dyDescent="0.25">
      <c r="A634" s="40" t="s">
        <v>616</v>
      </c>
      <c r="B634" s="40" t="s">
        <v>25</v>
      </c>
      <c r="C634" s="40" t="s">
        <v>584</v>
      </c>
      <c r="D634" s="40" t="s">
        <v>147</v>
      </c>
      <c r="E634" s="40" t="s">
        <v>585</v>
      </c>
      <c r="F634" s="40" t="s">
        <v>586</v>
      </c>
      <c r="G634" s="40" t="s">
        <v>337</v>
      </c>
      <c r="H634" s="40" t="s">
        <v>587</v>
      </c>
      <c r="I634" s="40" t="s">
        <v>586</v>
      </c>
      <c r="J634" s="46" t="s">
        <v>588</v>
      </c>
      <c r="K634" s="40" t="s">
        <v>598</v>
      </c>
      <c r="L634" s="40" t="s">
        <v>589</v>
      </c>
      <c r="M634" s="40" t="s">
        <v>590</v>
      </c>
      <c r="N634" s="40"/>
      <c r="O634" s="40" t="s">
        <v>28</v>
      </c>
      <c r="P634" s="47" t="s">
        <v>72</v>
      </c>
      <c r="Q634" s="47" t="s">
        <v>594</v>
      </c>
      <c r="R634" s="40"/>
      <c r="S634" s="40"/>
      <c r="T634" s="44"/>
      <c r="U634" s="76"/>
      <c r="V634" s="76">
        <v>50000</v>
      </c>
      <c r="W634" s="76"/>
      <c r="X634" s="76">
        <v>85000</v>
      </c>
      <c r="Y634" s="40"/>
    </row>
    <row r="635" spans="1:25" x14ac:dyDescent="0.25">
      <c r="A635" s="40" t="s">
        <v>616</v>
      </c>
      <c r="B635" s="40" t="s">
        <v>25</v>
      </c>
      <c r="C635" s="40" t="s">
        <v>584</v>
      </c>
      <c r="D635" s="40" t="s">
        <v>147</v>
      </c>
      <c r="E635" s="40" t="s">
        <v>585</v>
      </c>
      <c r="F635" s="40" t="s">
        <v>586</v>
      </c>
      <c r="G635" s="40" t="s">
        <v>337</v>
      </c>
      <c r="H635" s="40" t="s">
        <v>587</v>
      </c>
      <c r="I635" s="40" t="s">
        <v>586</v>
      </c>
      <c r="J635" s="46" t="s">
        <v>588</v>
      </c>
      <c r="K635" s="40" t="s">
        <v>598</v>
      </c>
      <c r="L635" s="40" t="s">
        <v>589</v>
      </c>
      <c r="M635" s="40" t="s">
        <v>590</v>
      </c>
      <c r="N635" s="40"/>
      <c r="O635" s="40" t="s">
        <v>28</v>
      </c>
      <c r="P635" s="47" t="s">
        <v>417</v>
      </c>
      <c r="Q635" s="47" t="s">
        <v>623</v>
      </c>
      <c r="R635" s="40"/>
      <c r="S635" s="40"/>
      <c r="T635" s="44"/>
      <c r="U635" s="76"/>
      <c r="V635" s="76"/>
      <c r="W635" s="76"/>
      <c r="X635" s="76">
        <v>80000</v>
      </c>
      <c r="Y635" s="40"/>
    </row>
    <row r="636" spans="1:25" x14ac:dyDescent="0.25">
      <c r="A636" s="40" t="s">
        <v>616</v>
      </c>
      <c r="B636" s="40" t="s">
        <v>25</v>
      </c>
      <c r="C636" s="40" t="s">
        <v>584</v>
      </c>
      <c r="D636" s="40" t="s">
        <v>147</v>
      </c>
      <c r="E636" s="40" t="s">
        <v>585</v>
      </c>
      <c r="F636" s="40" t="s">
        <v>586</v>
      </c>
      <c r="G636" s="40" t="s">
        <v>337</v>
      </c>
      <c r="H636" s="40" t="s">
        <v>587</v>
      </c>
      <c r="I636" s="40" t="s">
        <v>586</v>
      </c>
      <c r="J636" s="46" t="s">
        <v>588</v>
      </c>
      <c r="K636" s="40" t="s">
        <v>598</v>
      </c>
      <c r="L636" s="40" t="s">
        <v>589</v>
      </c>
      <c r="M636" s="40" t="s">
        <v>590</v>
      </c>
      <c r="N636" s="40"/>
      <c r="O636" s="40" t="s">
        <v>28</v>
      </c>
      <c r="P636" s="47" t="s">
        <v>417</v>
      </c>
      <c r="Q636" s="47" t="s">
        <v>595</v>
      </c>
      <c r="R636" s="40"/>
      <c r="S636" s="40"/>
      <c r="T636" s="44"/>
      <c r="U636" s="76"/>
      <c r="V636" s="76"/>
      <c r="W636" s="76"/>
      <c r="X636" s="76">
        <v>80000</v>
      </c>
      <c r="Y636" s="40"/>
    </row>
    <row r="637" spans="1:25" x14ac:dyDescent="0.25">
      <c r="A637" s="40" t="s">
        <v>616</v>
      </c>
      <c r="B637" s="40" t="s">
        <v>25</v>
      </c>
      <c r="C637" s="40" t="s">
        <v>584</v>
      </c>
      <c r="D637" s="40" t="s">
        <v>147</v>
      </c>
      <c r="E637" s="40" t="s">
        <v>585</v>
      </c>
      <c r="F637" s="40" t="s">
        <v>586</v>
      </c>
      <c r="G637" s="40" t="s">
        <v>337</v>
      </c>
      <c r="H637" s="40" t="s">
        <v>587</v>
      </c>
      <c r="I637" s="40" t="s">
        <v>586</v>
      </c>
      <c r="J637" s="46" t="s">
        <v>588</v>
      </c>
      <c r="K637" s="40" t="s">
        <v>598</v>
      </c>
      <c r="L637" s="40" t="s">
        <v>589</v>
      </c>
      <c r="M637" s="40" t="s">
        <v>590</v>
      </c>
      <c r="N637" s="40"/>
      <c r="O637" s="40" t="s">
        <v>28</v>
      </c>
      <c r="P637" s="47" t="s">
        <v>417</v>
      </c>
      <c r="Q637" s="47" t="s">
        <v>596</v>
      </c>
      <c r="R637" s="40"/>
      <c r="S637" s="40"/>
      <c r="T637" s="44"/>
      <c r="U637" s="76"/>
      <c r="V637" s="76"/>
      <c r="W637" s="76"/>
      <c r="X637" s="76">
        <v>24000</v>
      </c>
      <c r="Y637" s="40"/>
    </row>
    <row r="638" spans="1:25" x14ac:dyDescent="0.25">
      <c r="A638" s="40" t="s">
        <v>616</v>
      </c>
      <c r="B638" s="40" t="s">
        <v>25</v>
      </c>
      <c r="C638" s="40" t="s">
        <v>584</v>
      </c>
      <c r="D638" s="40" t="s">
        <v>147</v>
      </c>
      <c r="E638" s="40" t="s">
        <v>585</v>
      </c>
      <c r="F638" s="40" t="s">
        <v>586</v>
      </c>
      <c r="G638" s="40" t="s">
        <v>337</v>
      </c>
      <c r="H638" s="40" t="s">
        <v>587</v>
      </c>
      <c r="I638" s="40" t="s">
        <v>586</v>
      </c>
      <c r="J638" s="46" t="s">
        <v>588</v>
      </c>
      <c r="K638" s="40" t="s">
        <v>598</v>
      </c>
      <c r="L638" s="40" t="s">
        <v>589</v>
      </c>
      <c r="M638" s="40" t="s">
        <v>590</v>
      </c>
      <c r="N638" s="40"/>
      <c r="O638" s="40" t="s">
        <v>28</v>
      </c>
      <c r="P638" s="47"/>
      <c r="Q638" s="47"/>
      <c r="R638" s="40"/>
      <c r="S638" s="40"/>
      <c r="T638" s="44" t="s">
        <v>121</v>
      </c>
      <c r="U638" s="76">
        <v>5628825</v>
      </c>
      <c r="V638" s="76">
        <v>3169984</v>
      </c>
      <c r="W638" s="76">
        <v>2489270</v>
      </c>
      <c r="X638" s="76">
        <v>1806665</v>
      </c>
      <c r="Y638" s="40"/>
    </row>
    <row r="639" spans="1:25" x14ac:dyDescent="0.25">
      <c r="A639" s="40" t="s">
        <v>616</v>
      </c>
      <c r="B639" s="40" t="s">
        <v>25</v>
      </c>
      <c r="C639" s="40" t="s">
        <v>584</v>
      </c>
      <c r="D639" s="40" t="s">
        <v>147</v>
      </c>
      <c r="E639" s="40" t="s">
        <v>585</v>
      </c>
      <c r="F639" s="40" t="s">
        <v>586</v>
      </c>
      <c r="G639" s="40" t="s">
        <v>337</v>
      </c>
      <c r="H639" s="40" t="s">
        <v>587</v>
      </c>
      <c r="I639" s="40" t="s">
        <v>586</v>
      </c>
      <c r="J639" s="46" t="s">
        <v>588</v>
      </c>
      <c r="K639" s="40" t="s">
        <v>598</v>
      </c>
      <c r="L639" s="40" t="s">
        <v>589</v>
      </c>
      <c r="M639" s="40" t="s">
        <v>590</v>
      </c>
      <c r="N639" s="40"/>
      <c r="O639" s="40" t="s">
        <v>28</v>
      </c>
      <c r="P639" s="47"/>
      <c r="Q639" s="47"/>
      <c r="R639" s="40"/>
      <c r="S639" s="40"/>
      <c r="T639" s="44" t="s">
        <v>70</v>
      </c>
      <c r="U639" s="76"/>
      <c r="V639" s="76">
        <v>1120100</v>
      </c>
      <c r="W639" s="76">
        <v>936100</v>
      </c>
      <c r="X639" s="76">
        <v>1125400</v>
      </c>
      <c r="Y639" s="40"/>
    </row>
    <row r="640" spans="1:25" x14ac:dyDescent="0.25">
      <c r="A640" s="40" t="s">
        <v>616</v>
      </c>
      <c r="B640" s="40" t="s">
        <v>25</v>
      </c>
      <c r="C640" s="40" t="s">
        <v>584</v>
      </c>
      <c r="D640" s="40" t="s">
        <v>147</v>
      </c>
      <c r="E640" s="40" t="s">
        <v>585</v>
      </c>
      <c r="F640" s="40" t="s">
        <v>586</v>
      </c>
      <c r="G640" s="40" t="s">
        <v>337</v>
      </c>
      <c r="H640" s="40" t="s">
        <v>587</v>
      </c>
      <c r="I640" s="40" t="s">
        <v>586</v>
      </c>
      <c r="J640" s="46" t="s">
        <v>588</v>
      </c>
      <c r="K640" s="40" t="s">
        <v>598</v>
      </c>
      <c r="L640" s="40" t="s">
        <v>589</v>
      </c>
      <c r="M640" s="40" t="s">
        <v>590</v>
      </c>
      <c r="N640" s="40"/>
      <c r="O640" s="40" t="s">
        <v>30</v>
      </c>
      <c r="P640" s="47"/>
      <c r="Q640" s="47"/>
      <c r="R640" s="40" t="s">
        <v>31</v>
      </c>
      <c r="S640" s="40" t="s">
        <v>49</v>
      </c>
      <c r="T640" s="44"/>
      <c r="U640" s="76">
        <v>2110000</v>
      </c>
      <c r="V640" s="76"/>
      <c r="W640" s="76"/>
      <c r="X640" s="76"/>
      <c r="Y640" s="40"/>
    </row>
    <row r="641" spans="1:25" x14ac:dyDescent="0.25">
      <c r="A641" s="40" t="s">
        <v>616</v>
      </c>
      <c r="B641" s="40" t="s">
        <v>25</v>
      </c>
      <c r="C641" s="40" t="s">
        <v>584</v>
      </c>
      <c r="D641" s="40" t="s">
        <v>147</v>
      </c>
      <c r="E641" s="40" t="s">
        <v>585</v>
      </c>
      <c r="F641" s="40" t="s">
        <v>586</v>
      </c>
      <c r="G641" s="40" t="s">
        <v>337</v>
      </c>
      <c r="H641" s="40" t="s">
        <v>587</v>
      </c>
      <c r="I641" s="40" t="s">
        <v>586</v>
      </c>
      <c r="J641" s="46" t="s">
        <v>588</v>
      </c>
      <c r="K641" s="40" t="s">
        <v>598</v>
      </c>
      <c r="L641" s="40" t="s">
        <v>589</v>
      </c>
      <c r="M641" s="40" t="s">
        <v>590</v>
      </c>
      <c r="N641" s="40"/>
      <c r="O641" s="40" t="s">
        <v>30</v>
      </c>
      <c r="P641" s="47"/>
      <c r="Q641" s="47"/>
      <c r="R641" s="40" t="s">
        <v>31</v>
      </c>
      <c r="S641" s="40" t="s">
        <v>56</v>
      </c>
      <c r="T641" s="44"/>
      <c r="U641" s="76">
        <v>372750</v>
      </c>
      <c r="V641" s="76">
        <v>259600</v>
      </c>
      <c r="W641" s="76">
        <v>67000</v>
      </c>
      <c r="X641" s="76">
        <v>51450</v>
      </c>
      <c r="Y641" s="40"/>
    </row>
    <row r="642" spans="1:25" x14ac:dyDescent="0.25">
      <c r="A642" s="40" t="s">
        <v>616</v>
      </c>
      <c r="B642" s="40" t="s">
        <v>25</v>
      </c>
      <c r="C642" s="40" t="s">
        <v>584</v>
      </c>
      <c r="D642" s="40" t="s">
        <v>147</v>
      </c>
      <c r="E642" s="40" t="s">
        <v>585</v>
      </c>
      <c r="F642" s="40" t="s">
        <v>586</v>
      </c>
      <c r="G642" s="40" t="s">
        <v>337</v>
      </c>
      <c r="H642" s="40" t="s">
        <v>587</v>
      </c>
      <c r="I642" s="40" t="s">
        <v>586</v>
      </c>
      <c r="J642" s="46" t="s">
        <v>588</v>
      </c>
      <c r="K642" s="40" t="s">
        <v>598</v>
      </c>
      <c r="L642" s="40" t="s">
        <v>589</v>
      </c>
      <c r="M642" s="40" t="s">
        <v>590</v>
      </c>
      <c r="N642" s="40"/>
      <c r="O642" s="40" t="s">
        <v>30</v>
      </c>
      <c r="P642" s="47"/>
      <c r="Q642" s="47"/>
      <c r="R642" s="40" t="s">
        <v>31</v>
      </c>
      <c r="S642" s="40" t="s">
        <v>57</v>
      </c>
      <c r="T642" s="44"/>
      <c r="U642" s="76">
        <v>333809</v>
      </c>
      <c r="V642" s="76">
        <v>1039017</v>
      </c>
      <c r="W642" s="76">
        <v>1037235</v>
      </c>
      <c r="X642" s="76">
        <v>1223975</v>
      </c>
      <c r="Y642" s="40"/>
    </row>
    <row r="643" spans="1:25" x14ac:dyDescent="0.25">
      <c r="A643" s="40" t="s">
        <v>616</v>
      </c>
      <c r="B643" s="40" t="s">
        <v>25</v>
      </c>
      <c r="C643" s="40" t="s">
        <v>584</v>
      </c>
      <c r="D643" s="40" t="s">
        <v>147</v>
      </c>
      <c r="E643" s="40" t="s">
        <v>585</v>
      </c>
      <c r="F643" s="40" t="s">
        <v>586</v>
      </c>
      <c r="G643" s="40" t="s">
        <v>337</v>
      </c>
      <c r="H643" s="40" t="s">
        <v>587</v>
      </c>
      <c r="I643" s="40" t="s">
        <v>586</v>
      </c>
      <c r="J643" s="46" t="s">
        <v>588</v>
      </c>
      <c r="K643" s="40" t="s">
        <v>598</v>
      </c>
      <c r="L643" s="40" t="s">
        <v>589</v>
      </c>
      <c r="M643" s="40" t="s">
        <v>590</v>
      </c>
      <c r="N643" s="40"/>
      <c r="O643" s="40" t="s">
        <v>30</v>
      </c>
      <c r="P643" s="47"/>
      <c r="Q643" s="47"/>
      <c r="R643" s="40" t="s">
        <v>31</v>
      </c>
      <c r="S643" s="40" t="s">
        <v>58</v>
      </c>
      <c r="T643" s="44"/>
      <c r="U643" s="76">
        <v>354735</v>
      </c>
      <c r="V643" s="76">
        <v>266920</v>
      </c>
      <c r="W643" s="76">
        <v>324370</v>
      </c>
      <c r="X643" s="76">
        <v>187000</v>
      </c>
      <c r="Y643" s="40"/>
    </row>
    <row r="644" spans="1:25" x14ac:dyDescent="0.25">
      <c r="A644" s="40" t="s">
        <v>616</v>
      </c>
      <c r="B644" s="40" t="s">
        <v>25</v>
      </c>
      <c r="C644" s="40" t="s">
        <v>584</v>
      </c>
      <c r="D644" s="40" t="s">
        <v>147</v>
      </c>
      <c r="E644" s="40" t="s">
        <v>585</v>
      </c>
      <c r="F644" s="40" t="s">
        <v>586</v>
      </c>
      <c r="G644" s="40" t="s">
        <v>337</v>
      </c>
      <c r="H644" s="40" t="s">
        <v>587</v>
      </c>
      <c r="I644" s="40" t="s">
        <v>586</v>
      </c>
      <c r="J644" s="46" t="s">
        <v>588</v>
      </c>
      <c r="K644" s="40" t="s">
        <v>598</v>
      </c>
      <c r="L644" s="40" t="s">
        <v>589</v>
      </c>
      <c r="M644" s="40" t="s">
        <v>590</v>
      </c>
      <c r="N644" s="40"/>
      <c r="O644" s="40" t="s">
        <v>30</v>
      </c>
      <c r="P644" s="47"/>
      <c r="Q644" s="47"/>
      <c r="R644" s="40" t="s">
        <v>31</v>
      </c>
      <c r="S644" s="40" t="s">
        <v>108</v>
      </c>
      <c r="T644" s="44"/>
      <c r="U644" s="76">
        <v>311200</v>
      </c>
      <c r="V644" s="76"/>
      <c r="W644" s="76">
        <v>159270</v>
      </c>
      <c r="X644" s="76"/>
      <c r="Y644" s="40"/>
    </row>
    <row r="645" spans="1:25" x14ac:dyDescent="0.25">
      <c r="A645" s="40" t="s">
        <v>616</v>
      </c>
      <c r="B645" s="40" t="s">
        <v>25</v>
      </c>
      <c r="C645" s="40" t="s">
        <v>584</v>
      </c>
      <c r="D645" s="40" t="s">
        <v>147</v>
      </c>
      <c r="E645" s="40" t="s">
        <v>585</v>
      </c>
      <c r="F645" s="40" t="s">
        <v>586</v>
      </c>
      <c r="G645" s="40" t="s">
        <v>337</v>
      </c>
      <c r="H645" s="40" t="s">
        <v>587</v>
      </c>
      <c r="I645" s="40" t="s">
        <v>586</v>
      </c>
      <c r="J645" s="46" t="s">
        <v>588</v>
      </c>
      <c r="K645" s="40" t="s">
        <v>598</v>
      </c>
      <c r="L645" s="40" t="s">
        <v>589</v>
      </c>
      <c r="M645" s="40" t="s">
        <v>590</v>
      </c>
      <c r="N645" s="40"/>
      <c r="O645" s="40" t="s">
        <v>30</v>
      </c>
      <c r="P645" s="47"/>
      <c r="Q645" s="47"/>
      <c r="R645" s="40" t="s">
        <v>31</v>
      </c>
      <c r="S645" s="40" t="s">
        <v>60</v>
      </c>
      <c r="T645" s="44"/>
      <c r="U645" s="76"/>
      <c r="V645" s="76">
        <v>50000</v>
      </c>
      <c r="W645" s="76"/>
      <c r="X645" s="76"/>
      <c r="Y645" s="40"/>
    </row>
    <row r="646" spans="1:25" x14ac:dyDescent="0.25">
      <c r="A646" s="40" t="s">
        <v>616</v>
      </c>
      <c r="B646" s="40" t="s">
        <v>25</v>
      </c>
      <c r="C646" s="40" t="s">
        <v>584</v>
      </c>
      <c r="D646" s="40" t="s">
        <v>147</v>
      </c>
      <c r="E646" s="40" t="s">
        <v>585</v>
      </c>
      <c r="F646" s="40" t="s">
        <v>586</v>
      </c>
      <c r="G646" s="40" t="s">
        <v>337</v>
      </c>
      <c r="H646" s="40" t="s">
        <v>587</v>
      </c>
      <c r="I646" s="40" t="s">
        <v>586</v>
      </c>
      <c r="J646" s="46" t="s">
        <v>588</v>
      </c>
      <c r="K646" s="40" t="s">
        <v>598</v>
      </c>
      <c r="L646" s="40" t="s">
        <v>589</v>
      </c>
      <c r="M646" s="40" t="s">
        <v>590</v>
      </c>
      <c r="N646" s="40"/>
      <c r="O646" s="40" t="s">
        <v>30</v>
      </c>
      <c r="P646" s="47"/>
      <c r="Q646" s="47"/>
      <c r="R646" s="40" t="s">
        <v>31</v>
      </c>
      <c r="S646" s="40" t="s">
        <v>109</v>
      </c>
      <c r="T646" s="44"/>
      <c r="U646" s="76"/>
      <c r="V646" s="76">
        <v>220000</v>
      </c>
      <c r="W646" s="76"/>
      <c r="X646" s="76"/>
      <c r="Y646" s="40"/>
    </row>
    <row r="647" spans="1:25" x14ac:dyDescent="0.25">
      <c r="A647" s="40" t="s">
        <v>616</v>
      </c>
      <c r="B647" s="40" t="s">
        <v>25</v>
      </c>
      <c r="C647" s="40" t="s">
        <v>584</v>
      </c>
      <c r="D647" s="40" t="s">
        <v>147</v>
      </c>
      <c r="E647" s="40" t="s">
        <v>585</v>
      </c>
      <c r="F647" s="40" t="s">
        <v>586</v>
      </c>
      <c r="G647" s="40" t="s">
        <v>337</v>
      </c>
      <c r="H647" s="40" t="s">
        <v>587</v>
      </c>
      <c r="I647" s="40" t="s">
        <v>586</v>
      </c>
      <c r="J647" s="46" t="s">
        <v>588</v>
      </c>
      <c r="K647" s="40" t="s">
        <v>598</v>
      </c>
      <c r="L647" s="40" t="s">
        <v>589</v>
      </c>
      <c r="M647" s="40" t="s">
        <v>590</v>
      </c>
      <c r="N647" s="40"/>
      <c r="O647" s="40" t="s">
        <v>30</v>
      </c>
      <c r="P647" s="47"/>
      <c r="Q647" s="47"/>
      <c r="R647" s="40" t="s">
        <v>31</v>
      </c>
      <c r="S647" s="40" t="s">
        <v>61</v>
      </c>
      <c r="T647" s="44"/>
      <c r="U647" s="76"/>
      <c r="V647" s="76">
        <v>35300</v>
      </c>
      <c r="W647" s="76">
        <v>26665</v>
      </c>
      <c r="X647" s="76"/>
      <c r="Y647" s="40"/>
    </row>
    <row r="648" spans="1:25" x14ac:dyDescent="0.25">
      <c r="A648" s="40" t="s">
        <v>616</v>
      </c>
      <c r="B648" s="40" t="s">
        <v>25</v>
      </c>
      <c r="C648" s="40" t="s">
        <v>584</v>
      </c>
      <c r="D648" s="40" t="s">
        <v>147</v>
      </c>
      <c r="E648" s="40" t="s">
        <v>597</v>
      </c>
      <c r="F648" s="40" t="s">
        <v>586</v>
      </c>
      <c r="G648" s="40" t="s">
        <v>337</v>
      </c>
      <c r="H648" s="40" t="s">
        <v>587</v>
      </c>
      <c r="I648" s="40" t="s">
        <v>586</v>
      </c>
      <c r="J648" s="46" t="s">
        <v>588</v>
      </c>
      <c r="K648" s="40" t="s">
        <v>598</v>
      </c>
      <c r="L648" s="40" t="s">
        <v>589</v>
      </c>
      <c r="M648" s="40" t="s">
        <v>590</v>
      </c>
      <c r="N648" s="40"/>
      <c r="O648" s="40" t="s">
        <v>30</v>
      </c>
      <c r="P648" s="47" t="s">
        <v>33</v>
      </c>
      <c r="Q648" s="47"/>
      <c r="R648" s="40" t="s">
        <v>31</v>
      </c>
      <c r="S648" s="40" t="s">
        <v>334</v>
      </c>
      <c r="T648" s="44"/>
      <c r="U648" s="76">
        <v>640000</v>
      </c>
      <c r="V648" s="76">
        <v>250000</v>
      </c>
      <c r="W648" s="76">
        <v>825505</v>
      </c>
      <c r="X648" s="76">
        <v>1125000</v>
      </c>
      <c r="Y648" s="40"/>
    </row>
    <row r="649" spans="1:25" x14ac:dyDescent="0.25">
      <c r="A649" s="54" t="s">
        <v>577</v>
      </c>
      <c r="B649" s="54" t="s">
        <v>25</v>
      </c>
      <c r="C649" s="54" t="s">
        <v>561</v>
      </c>
      <c r="D649" s="54" t="s">
        <v>147</v>
      </c>
      <c r="E649" s="54" t="s">
        <v>37</v>
      </c>
      <c r="F649" s="54" t="s">
        <v>578</v>
      </c>
      <c r="G649" s="54"/>
      <c r="H649" s="54" t="s">
        <v>26</v>
      </c>
      <c r="I649" s="54" t="s">
        <v>624</v>
      </c>
      <c r="J649" s="54">
        <v>786051890</v>
      </c>
      <c r="K649" s="54" t="s">
        <v>579</v>
      </c>
      <c r="L649" s="78" t="s">
        <v>27</v>
      </c>
      <c r="M649" s="54">
        <v>779926333</v>
      </c>
      <c r="N649" s="54"/>
      <c r="O649" s="54" t="s">
        <v>575</v>
      </c>
      <c r="P649" s="54" t="s">
        <v>89</v>
      </c>
      <c r="Q649" s="54"/>
      <c r="R649" s="54"/>
      <c r="S649" s="54"/>
      <c r="T649" s="54"/>
      <c r="U649" s="68"/>
      <c r="V649" s="68">
        <v>1545713</v>
      </c>
      <c r="W649" s="68">
        <v>2370075</v>
      </c>
      <c r="X649" s="68">
        <v>1334300</v>
      </c>
      <c r="Y649" s="54"/>
    </row>
    <row r="650" spans="1:25" x14ac:dyDescent="0.25">
      <c r="A650" s="54" t="s">
        <v>577</v>
      </c>
      <c r="B650" s="54" t="s">
        <v>25</v>
      </c>
      <c r="C650" s="54" t="s">
        <v>561</v>
      </c>
      <c r="D650" s="54" t="s">
        <v>147</v>
      </c>
      <c r="E650" s="54" t="s">
        <v>37</v>
      </c>
      <c r="F650" s="54" t="s">
        <v>578</v>
      </c>
      <c r="G650" s="54"/>
      <c r="H650" s="54" t="s">
        <v>26</v>
      </c>
      <c r="I650" s="54" t="s">
        <v>624</v>
      </c>
      <c r="J650" s="54">
        <v>786051890</v>
      </c>
      <c r="K650" s="54" t="s">
        <v>579</v>
      </c>
      <c r="L650" s="78" t="s">
        <v>27</v>
      </c>
      <c r="M650" s="54">
        <v>779926333</v>
      </c>
      <c r="N650" s="54"/>
      <c r="O650" s="54" t="s">
        <v>575</v>
      </c>
      <c r="P650" s="54" t="s">
        <v>29</v>
      </c>
      <c r="Q650" s="54"/>
      <c r="R650" s="54"/>
      <c r="S650" s="54"/>
      <c r="T650" s="54"/>
      <c r="U650" s="68"/>
      <c r="V650" s="68">
        <v>250000</v>
      </c>
      <c r="W650" s="68">
        <v>150000</v>
      </c>
      <c r="X650" s="68"/>
      <c r="Y650" s="54"/>
    </row>
    <row r="651" spans="1:25" x14ac:dyDescent="0.25">
      <c r="A651" s="54" t="s">
        <v>577</v>
      </c>
      <c r="B651" s="54" t="s">
        <v>25</v>
      </c>
      <c r="C651" s="54" t="s">
        <v>561</v>
      </c>
      <c r="D651" s="54" t="s">
        <v>147</v>
      </c>
      <c r="E651" s="54" t="s">
        <v>37</v>
      </c>
      <c r="F651" s="54" t="s">
        <v>578</v>
      </c>
      <c r="G651" s="54"/>
      <c r="H651" s="54" t="s">
        <v>26</v>
      </c>
      <c r="I651" s="54" t="s">
        <v>624</v>
      </c>
      <c r="J651" s="54">
        <v>786051890</v>
      </c>
      <c r="K651" s="54" t="s">
        <v>579</v>
      </c>
      <c r="L651" s="78" t="s">
        <v>27</v>
      </c>
      <c r="M651" s="54">
        <v>779926333</v>
      </c>
      <c r="N651" s="54"/>
      <c r="O651" s="54" t="s">
        <v>575</v>
      </c>
      <c r="P651" s="77" t="s">
        <v>417</v>
      </c>
      <c r="Q651" s="54" t="s">
        <v>580</v>
      </c>
      <c r="R651" s="54"/>
      <c r="S651" s="54"/>
      <c r="T651" s="54"/>
      <c r="U651" s="68"/>
      <c r="V651" s="68"/>
      <c r="W651" s="68"/>
      <c r="X651" s="68">
        <v>80000</v>
      </c>
      <c r="Y651" s="54"/>
    </row>
    <row r="652" spans="1:25" x14ac:dyDescent="0.25">
      <c r="A652" s="54" t="s">
        <v>577</v>
      </c>
      <c r="B652" s="54" t="s">
        <v>25</v>
      </c>
      <c r="C652" s="54" t="s">
        <v>561</v>
      </c>
      <c r="D652" s="54" t="s">
        <v>147</v>
      </c>
      <c r="E652" s="54" t="s">
        <v>37</v>
      </c>
      <c r="F652" s="54" t="s">
        <v>578</v>
      </c>
      <c r="G652" s="54"/>
      <c r="H652" s="54" t="s">
        <v>26</v>
      </c>
      <c r="I652" s="54" t="s">
        <v>624</v>
      </c>
      <c r="J652" s="54">
        <v>786051890</v>
      </c>
      <c r="K652" s="54" t="s">
        <v>579</v>
      </c>
      <c r="L652" s="78" t="s">
        <v>27</v>
      </c>
      <c r="M652" s="54">
        <v>779926333</v>
      </c>
      <c r="N652" s="54"/>
      <c r="O652" s="54" t="s">
        <v>575</v>
      </c>
      <c r="P652" s="54" t="s">
        <v>72</v>
      </c>
      <c r="Q652" s="54" t="s">
        <v>581</v>
      </c>
      <c r="R652" s="54"/>
      <c r="S652" s="54"/>
      <c r="T652" s="54"/>
      <c r="U652" s="68"/>
      <c r="V652" s="68"/>
      <c r="W652" s="68"/>
      <c r="X652" s="68">
        <v>75000</v>
      </c>
      <c r="Y652" s="54"/>
    </row>
    <row r="653" spans="1:25" x14ac:dyDescent="0.25">
      <c r="A653" s="54" t="s">
        <v>577</v>
      </c>
      <c r="B653" s="54" t="s">
        <v>25</v>
      </c>
      <c r="C653" s="54" t="s">
        <v>561</v>
      </c>
      <c r="D653" s="54" t="s">
        <v>147</v>
      </c>
      <c r="E653" s="54" t="s">
        <v>37</v>
      </c>
      <c r="F653" s="54" t="s">
        <v>578</v>
      </c>
      <c r="G653" s="54"/>
      <c r="H653" s="54" t="s">
        <v>26</v>
      </c>
      <c r="I653" s="54" t="s">
        <v>624</v>
      </c>
      <c r="J653" s="54">
        <v>786051890</v>
      </c>
      <c r="K653" s="54" t="s">
        <v>579</v>
      </c>
      <c r="L653" s="78" t="s">
        <v>27</v>
      </c>
      <c r="M653" s="54">
        <v>779926333</v>
      </c>
      <c r="N653" s="54"/>
      <c r="O653" s="54" t="s">
        <v>575</v>
      </c>
      <c r="P653" s="54" t="s">
        <v>72</v>
      </c>
      <c r="Q653" s="54" t="s">
        <v>581</v>
      </c>
      <c r="R653" s="54"/>
      <c r="S653" s="54"/>
      <c r="T653" s="54"/>
      <c r="U653" s="68"/>
      <c r="V653" s="68"/>
      <c r="W653" s="68"/>
      <c r="X653" s="68">
        <v>30000</v>
      </c>
      <c r="Y653" s="54"/>
    </row>
    <row r="654" spans="1:25" x14ac:dyDescent="0.25">
      <c r="A654" s="54" t="s">
        <v>577</v>
      </c>
      <c r="B654" s="54" t="s">
        <v>25</v>
      </c>
      <c r="C654" s="54" t="s">
        <v>561</v>
      </c>
      <c r="D654" s="54" t="s">
        <v>147</v>
      </c>
      <c r="E654" s="54" t="s">
        <v>37</v>
      </c>
      <c r="F654" s="54" t="s">
        <v>578</v>
      </c>
      <c r="G654" s="54"/>
      <c r="H654" s="54" t="s">
        <v>26</v>
      </c>
      <c r="I654" s="54" t="s">
        <v>624</v>
      </c>
      <c r="J654" s="54">
        <v>786051890</v>
      </c>
      <c r="K654" s="54" t="s">
        <v>579</v>
      </c>
      <c r="L654" s="78" t="s">
        <v>27</v>
      </c>
      <c r="M654" s="54">
        <v>779926333</v>
      </c>
      <c r="N654" s="54"/>
      <c r="O654" s="54" t="s">
        <v>575</v>
      </c>
      <c r="P654" s="54" t="s">
        <v>72</v>
      </c>
      <c r="Q654" s="54" t="s">
        <v>581</v>
      </c>
      <c r="R654" s="54"/>
      <c r="S654" s="54"/>
      <c r="T654" s="54"/>
      <c r="U654" s="68"/>
      <c r="V654" s="68"/>
      <c r="W654" s="68"/>
      <c r="X654" s="68">
        <v>25000</v>
      </c>
      <c r="Y654" s="54"/>
    </row>
    <row r="655" spans="1:25" x14ac:dyDescent="0.25">
      <c r="A655" s="54" t="s">
        <v>577</v>
      </c>
      <c r="B655" s="54" t="s">
        <v>25</v>
      </c>
      <c r="C655" s="54" t="s">
        <v>561</v>
      </c>
      <c r="D655" s="54" t="s">
        <v>147</v>
      </c>
      <c r="E655" s="54" t="s">
        <v>37</v>
      </c>
      <c r="F655" s="54" t="s">
        <v>578</v>
      </c>
      <c r="G655" s="54"/>
      <c r="H655" s="54" t="s">
        <v>26</v>
      </c>
      <c r="I655" s="54" t="s">
        <v>624</v>
      </c>
      <c r="J655" s="54">
        <v>786051890</v>
      </c>
      <c r="K655" s="54" t="s">
        <v>579</v>
      </c>
      <c r="L655" s="78" t="s">
        <v>27</v>
      </c>
      <c r="M655" s="54">
        <v>779926333</v>
      </c>
      <c r="N655" s="54"/>
      <c r="O655" s="54" t="s">
        <v>575</v>
      </c>
      <c r="P655" s="54" t="s">
        <v>89</v>
      </c>
      <c r="Q655" s="54"/>
      <c r="R655" s="54"/>
      <c r="S655" s="54"/>
      <c r="T655" s="54" t="s">
        <v>121</v>
      </c>
      <c r="U655" s="68"/>
      <c r="V655" s="68">
        <v>857713</v>
      </c>
      <c r="W655" s="68">
        <v>2105175</v>
      </c>
      <c r="X655" s="68">
        <v>569500</v>
      </c>
      <c r="Y655" s="54"/>
    </row>
    <row r="656" spans="1:25" x14ac:dyDescent="0.25">
      <c r="A656" s="54" t="s">
        <v>577</v>
      </c>
      <c r="B656" s="54" t="s">
        <v>25</v>
      </c>
      <c r="C656" s="54" t="s">
        <v>561</v>
      </c>
      <c r="D656" s="54" t="s">
        <v>147</v>
      </c>
      <c r="E656" s="54" t="s">
        <v>37</v>
      </c>
      <c r="F656" s="54" t="s">
        <v>578</v>
      </c>
      <c r="G656" s="54"/>
      <c r="H656" s="54" t="s">
        <v>26</v>
      </c>
      <c r="I656" s="54" t="s">
        <v>624</v>
      </c>
      <c r="J656" s="54">
        <v>786051890</v>
      </c>
      <c r="K656" s="54" t="s">
        <v>579</v>
      </c>
      <c r="L656" s="78" t="s">
        <v>27</v>
      </c>
      <c r="M656" s="54">
        <v>779926333</v>
      </c>
      <c r="N656" s="54"/>
      <c r="O656" s="54" t="s">
        <v>575</v>
      </c>
      <c r="P656" s="54" t="s">
        <v>89</v>
      </c>
      <c r="Q656" s="54"/>
      <c r="R656" s="54"/>
      <c r="S656" s="54"/>
      <c r="T656" s="54" t="s">
        <v>47</v>
      </c>
      <c r="U656" s="68"/>
      <c r="V656" s="68"/>
      <c r="W656" s="68">
        <v>29900</v>
      </c>
      <c r="X656" s="68">
        <v>28800</v>
      </c>
      <c r="Y656" s="54"/>
    </row>
    <row r="657" spans="1:27" x14ac:dyDescent="0.25">
      <c r="A657" s="54" t="s">
        <v>577</v>
      </c>
      <c r="B657" s="54" t="s">
        <v>25</v>
      </c>
      <c r="C657" s="54" t="s">
        <v>561</v>
      </c>
      <c r="D657" s="54" t="s">
        <v>147</v>
      </c>
      <c r="E657" s="54" t="s">
        <v>37</v>
      </c>
      <c r="F657" s="54" t="s">
        <v>578</v>
      </c>
      <c r="G657" s="54"/>
      <c r="H657" s="54" t="s">
        <v>26</v>
      </c>
      <c r="I657" s="54" t="s">
        <v>624</v>
      </c>
      <c r="J657" s="54">
        <v>786051890</v>
      </c>
      <c r="K657" s="54" t="s">
        <v>579</v>
      </c>
      <c r="L657" s="78" t="s">
        <v>27</v>
      </c>
      <c r="M657" s="54">
        <v>779926333</v>
      </c>
      <c r="N657" s="54"/>
      <c r="O657" s="54" t="s">
        <v>575</v>
      </c>
      <c r="P657" s="54" t="s">
        <v>89</v>
      </c>
      <c r="Q657" s="54"/>
      <c r="R657" s="54"/>
      <c r="S657" s="54"/>
      <c r="T657" s="54" t="s">
        <v>582</v>
      </c>
      <c r="U657" s="68"/>
      <c r="V657" s="68">
        <v>688000</v>
      </c>
      <c r="W657" s="68">
        <v>235000</v>
      </c>
      <c r="X657" s="68">
        <v>736000</v>
      </c>
      <c r="Y657" s="54"/>
    </row>
    <row r="658" spans="1:27" x14ac:dyDescent="0.25">
      <c r="A658" s="54" t="s">
        <v>577</v>
      </c>
      <c r="B658" s="54" t="s">
        <v>25</v>
      </c>
      <c r="C658" s="54" t="s">
        <v>561</v>
      </c>
      <c r="D658" s="54" t="s">
        <v>147</v>
      </c>
      <c r="E658" s="54" t="s">
        <v>37</v>
      </c>
      <c r="F658" s="54" t="s">
        <v>624</v>
      </c>
      <c r="G658" s="54"/>
      <c r="H658" s="54" t="s">
        <v>26</v>
      </c>
      <c r="I658" s="54" t="s">
        <v>624</v>
      </c>
      <c r="J658" s="54">
        <v>786051890</v>
      </c>
      <c r="K658" s="54" t="s">
        <v>579</v>
      </c>
      <c r="L658" s="78" t="s">
        <v>27</v>
      </c>
      <c r="M658" s="54">
        <v>779926333</v>
      </c>
      <c r="N658" s="54"/>
      <c r="O658" s="54" t="s">
        <v>30</v>
      </c>
      <c r="P658" s="54"/>
      <c r="Q658" s="54"/>
      <c r="R658" s="54" t="s">
        <v>31</v>
      </c>
      <c r="S658" s="54" t="s">
        <v>576</v>
      </c>
      <c r="T658" s="54"/>
      <c r="U658" s="68"/>
      <c r="V658" s="68">
        <v>450420</v>
      </c>
      <c r="W658" s="68">
        <v>352500</v>
      </c>
      <c r="X658" s="68">
        <v>194180</v>
      </c>
      <c r="Y658" s="54"/>
    </row>
    <row r="659" spans="1:27" x14ac:dyDescent="0.25">
      <c r="A659" s="54" t="s">
        <v>577</v>
      </c>
      <c r="B659" s="54" t="s">
        <v>25</v>
      </c>
      <c r="C659" s="54" t="s">
        <v>561</v>
      </c>
      <c r="D659" s="54" t="s">
        <v>147</v>
      </c>
      <c r="E659" s="54" t="s">
        <v>37</v>
      </c>
      <c r="F659" s="54" t="s">
        <v>624</v>
      </c>
      <c r="G659" s="54"/>
      <c r="H659" s="54" t="s">
        <v>26</v>
      </c>
      <c r="I659" s="54" t="s">
        <v>624</v>
      </c>
      <c r="J659" s="54">
        <v>786051890</v>
      </c>
      <c r="K659" s="54" t="s">
        <v>579</v>
      </c>
      <c r="L659" s="78" t="s">
        <v>27</v>
      </c>
      <c r="M659" s="54">
        <v>779926333</v>
      </c>
      <c r="N659" s="54"/>
      <c r="O659" s="54" t="s">
        <v>30</v>
      </c>
      <c r="P659" s="54"/>
      <c r="Q659" s="54"/>
      <c r="R659" s="54" t="s">
        <v>31</v>
      </c>
      <c r="S659" s="54" t="s">
        <v>56</v>
      </c>
      <c r="T659" s="54"/>
      <c r="U659" s="68"/>
      <c r="V659" s="68"/>
      <c r="W659" s="68"/>
      <c r="X659" s="68">
        <v>144000</v>
      </c>
      <c r="Y659" s="54"/>
    </row>
    <row r="660" spans="1:27" x14ac:dyDescent="0.25">
      <c r="A660" s="54" t="s">
        <v>577</v>
      </c>
      <c r="B660" s="54" t="s">
        <v>25</v>
      </c>
      <c r="C660" s="54" t="s">
        <v>561</v>
      </c>
      <c r="D660" s="54" t="s">
        <v>147</v>
      </c>
      <c r="E660" s="54" t="s">
        <v>37</v>
      </c>
      <c r="F660" s="54" t="s">
        <v>624</v>
      </c>
      <c r="G660" s="54"/>
      <c r="H660" s="54" t="s">
        <v>26</v>
      </c>
      <c r="I660" s="54" t="s">
        <v>624</v>
      </c>
      <c r="J660" s="54">
        <v>786051890</v>
      </c>
      <c r="K660" s="54" t="s">
        <v>579</v>
      </c>
      <c r="L660" s="78" t="s">
        <v>27</v>
      </c>
      <c r="M660" s="54">
        <v>779926333</v>
      </c>
      <c r="N660" s="54"/>
      <c r="O660" s="54" t="s">
        <v>30</v>
      </c>
      <c r="P660" s="54"/>
      <c r="Q660" s="54"/>
      <c r="R660" s="54" t="s">
        <v>31</v>
      </c>
      <c r="S660" s="54" t="s">
        <v>122</v>
      </c>
      <c r="T660" s="54"/>
      <c r="U660" s="68"/>
      <c r="V660" s="68">
        <v>19000</v>
      </c>
      <c r="W660" s="68">
        <v>26000</v>
      </c>
      <c r="X660" s="68">
        <v>34000</v>
      </c>
      <c r="Y660" s="54"/>
    </row>
    <row r="661" spans="1:27" x14ac:dyDescent="0.25">
      <c r="A661" s="54" t="s">
        <v>577</v>
      </c>
      <c r="B661" s="54" t="s">
        <v>25</v>
      </c>
      <c r="C661" s="54" t="s">
        <v>561</v>
      </c>
      <c r="D661" s="54" t="s">
        <v>147</v>
      </c>
      <c r="E661" s="54" t="s">
        <v>37</v>
      </c>
      <c r="F661" s="54" t="s">
        <v>624</v>
      </c>
      <c r="G661" s="54"/>
      <c r="H661" s="54" t="s">
        <v>26</v>
      </c>
      <c r="I661" s="54" t="s">
        <v>624</v>
      </c>
      <c r="J661" s="54">
        <v>786051890</v>
      </c>
      <c r="K661" s="54" t="s">
        <v>579</v>
      </c>
      <c r="L661" s="78" t="s">
        <v>27</v>
      </c>
      <c r="M661" s="54">
        <v>779926333</v>
      </c>
      <c r="N661" s="54"/>
      <c r="O661" s="54" t="s">
        <v>30</v>
      </c>
      <c r="P661" s="54"/>
      <c r="Q661" s="54"/>
      <c r="R661" s="54" t="s">
        <v>31</v>
      </c>
      <c r="S661" s="54" t="s">
        <v>57</v>
      </c>
      <c r="T661" s="54"/>
      <c r="U661" s="68"/>
      <c r="V661" s="68">
        <v>660320</v>
      </c>
      <c r="W661" s="68">
        <v>808451</v>
      </c>
      <c r="X661" s="68">
        <v>1230111</v>
      </c>
      <c r="Y661" s="54"/>
    </row>
    <row r="662" spans="1:27" x14ac:dyDescent="0.25">
      <c r="A662" s="54" t="s">
        <v>577</v>
      </c>
      <c r="B662" s="54" t="s">
        <v>25</v>
      </c>
      <c r="C662" s="54" t="s">
        <v>561</v>
      </c>
      <c r="D662" s="54" t="s">
        <v>147</v>
      </c>
      <c r="E662" s="54" t="s">
        <v>37</v>
      </c>
      <c r="F662" s="54" t="s">
        <v>624</v>
      </c>
      <c r="G662" s="54"/>
      <c r="H662" s="54" t="s">
        <v>26</v>
      </c>
      <c r="I662" s="54" t="s">
        <v>624</v>
      </c>
      <c r="J662" s="54">
        <v>786051890</v>
      </c>
      <c r="K662" s="54" t="s">
        <v>579</v>
      </c>
      <c r="L662" s="78" t="s">
        <v>27</v>
      </c>
      <c r="M662" s="54">
        <v>779926333</v>
      </c>
      <c r="N662" s="54"/>
      <c r="O662" s="54" t="s">
        <v>30</v>
      </c>
      <c r="P662" s="54"/>
      <c r="Q662" s="54"/>
      <c r="R662" s="54" t="s">
        <v>31</v>
      </c>
      <c r="S662" s="54" t="s">
        <v>206</v>
      </c>
      <c r="T662" s="54"/>
      <c r="U662" s="68"/>
      <c r="V662" s="68">
        <v>32150</v>
      </c>
      <c r="W662" s="68">
        <v>19650</v>
      </c>
      <c r="X662" s="68">
        <v>20500</v>
      </c>
      <c r="Y662" s="54"/>
    </row>
    <row r="663" spans="1:27" x14ac:dyDescent="0.25">
      <c r="A663" s="54" t="s">
        <v>577</v>
      </c>
      <c r="B663" s="54" t="s">
        <v>25</v>
      </c>
      <c r="C663" s="54" t="s">
        <v>561</v>
      </c>
      <c r="D663" s="54" t="s">
        <v>147</v>
      </c>
      <c r="E663" s="54" t="s">
        <v>37</v>
      </c>
      <c r="F663" s="54" t="s">
        <v>624</v>
      </c>
      <c r="G663" s="54"/>
      <c r="H663" s="54" t="s">
        <v>26</v>
      </c>
      <c r="I663" s="54" t="s">
        <v>624</v>
      </c>
      <c r="J663" s="54">
        <v>786051890</v>
      </c>
      <c r="K663" s="54" t="s">
        <v>579</v>
      </c>
      <c r="L663" s="78" t="s">
        <v>27</v>
      </c>
      <c r="M663" s="54">
        <v>779926333</v>
      </c>
      <c r="N663" s="54"/>
      <c r="O663" s="54" t="s">
        <v>30</v>
      </c>
      <c r="P663" s="54"/>
      <c r="Q663" s="54"/>
      <c r="R663" s="54" t="s">
        <v>32</v>
      </c>
      <c r="S663" s="54" t="s">
        <v>391</v>
      </c>
      <c r="T663" s="54"/>
      <c r="U663" s="68"/>
      <c r="V663" s="68">
        <v>800000</v>
      </c>
      <c r="W663" s="68">
        <v>800000</v>
      </c>
      <c r="X663" s="68">
        <v>800000</v>
      </c>
      <c r="Y663" s="54"/>
    </row>
    <row r="664" spans="1:27" x14ac:dyDescent="0.25">
      <c r="A664" s="54" t="s">
        <v>577</v>
      </c>
      <c r="B664" s="54" t="s">
        <v>25</v>
      </c>
      <c r="C664" s="54" t="s">
        <v>561</v>
      </c>
      <c r="D664" s="54" t="s">
        <v>147</v>
      </c>
      <c r="E664" s="54" t="s">
        <v>37</v>
      </c>
      <c r="F664" s="54" t="s">
        <v>624</v>
      </c>
      <c r="G664" s="54"/>
      <c r="H664" s="54" t="s">
        <v>26</v>
      </c>
      <c r="I664" s="54" t="s">
        <v>624</v>
      </c>
      <c r="J664" s="54">
        <v>786051890</v>
      </c>
      <c r="K664" s="54" t="s">
        <v>579</v>
      </c>
      <c r="L664" s="78" t="s">
        <v>27</v>
      </c>
      <c r="M664" s="54">
        <v>779926333</v>
      </c>
      <c r="N664" s="54"/>
      <c r="O664" s="54" t="s">
        <v>30</v>
      </c>
      <c r="P664" s="54"/>
      <c r="Q664" s="54"/>
      <c r="R664" s="54" t="s">
        <v>32</v>
      </c>
      <c r="S664" s="54" t="s">
        <v>60</v>
      </c>
      <c r="T664" s="54"/>
      <c r="U664" s="68"/>
      <c r="V664" s="68">
        <v>314500</v>
      </c>
      <c r="W664" s="68">
        <v>314500</v>
      </c>
      <c r="X664" s="68">
        <v>314500</v>
      </c>
      <c r="Y664" s="54"/>
    </row>
    <row r="665" spans="1:27" x14ac:dyDescent="0.25">
      <c r="A665" s="54" t="s">
        <v>577</v>
      </c>
      <c r="B665" s="54" t="s">
        <v>25</v>
      </c>
      <c r="C665" s="54" t="s">
        <v>561</v>
      </c>
      <c r="D665" s="54" t="s">
        <v>147</v>
      </c>
      <c r="E665" s="54" t="s">
        <v>37</v>
      </c>
      <c r="F665" s="54" t="s">
        <v>624</v>
      </c>
      <c r="G665" s="54"/>
      <c r="H665" s="54" t="s">
        <v>26</v>
      </c>
      <c r="I665" s="54" t="s">
        <v>624</v>
      </c>
      <c r="J665" s="54">
        <v>786051890</v>
      </c>
      <c r="K665" s="54" t="s">
        <v>579</v>
      </c>
      <c r="L665" s="78" t="s">
        <v>27</v>
      </c>
      <c r="M665" s="54">
        <v>779926333</v>
      </c>
      <c r="N665" s="54"/>
      <c r="O665" s="54" t="s">
        <v>30</v>
      </c>
      <c r="P665" s="54" t="s">
        <v>33</v>
      </c>
      <c r="Q665" s="54"/>
      <c r="R665" s="54" t="s">
        <v>31</v>
      </c>
      <c r="S665" s="54" t="s">
        <v>334</v>
      </c>
      <c r="T665" s="54"/>
      <c r="U665" s="68"/>
      <c r="V665" s="68">
        <v>8800</v>
      </c>
      <c r="W665" s="68">
        <v>2000</v>
      </c>
      <c r="X665" s="68">
        <v>8650</v>
      </c>
      <c r="Y665" s="54"/>
    </row>
    <row r="666" spans="1:27" x14ac:dyDescent="0.25">
      <c r="A666" s="54" t="s">
        <v>577</v>
      </c>
      <c r="B666" s="54" t="s">
        <v>25</v>
      </c>
      <c r="C666" s="54" t="s">
        <v>561</v>
      </c>
      <c r="D666" s="54" t="s">
        <v>147</v>
      </c>
      <c r="E666" s="54" t="s">
        <v>37</v>
      </c>
      <c r="F666" s="54" t="s">
        <v>624</v>
      </c>
      <c r="G666" s="54"/>
      <c r="H666" s="54" t="s">
        <v>26</v>
      </c>
      <c r="I666" s="54" t="s">
        <v>624</v>
      </c>
      <c r="J666" s="54">
        <v>786051890</v>
      </c>
      <c r="K666" s="54" t="s">
        <v>579</v>
      </c>
      <c r="L666" s="78" t="s">
        <v>27</v>
      </c>
      <c r="M666" s="54">
        <v>779926333</v>
      </c>
      <c r="N666" s="54"/>
      <c r="O666" s="54" t="s">
        <v>30</v>
      </c>
      <c r="P666" s="54"/>
      <c r="Q666" s="54"/>
      <c r="R666" s="54" t="s">
        <v>31</v>
      </c>
      <c r="S666" s="54" t="s">
        <v>583</v>
      </c>
      <c r="T666" s="54"/>
      <c r="U666" s="68"/>
      <c r="V666" s="68">
        <v>89000</v>
      </c>
      <c r="W666" s="68"/>
      <c r="X666" s="68"/>
      <c r="Y666" s="54"/>
    </row>
    <row r="667" spans="1:27" x14ac:dyDescent="0.25">
      <c r="A667" s="48" t="s">
        <v>532</v>
      </c>
      <c r="B667" s="48" t="s">
        <v>25</v>
      </c>
      <c r="C667" s="48" t="s">
        <v>533</v>
      </c>
      <c r="D667" s="48" t="s">
        <v>147</v>
      </c>
      <c r="E667" s="48" t="s">
        <v>534</v>
      </c>
      <c r="F667" s="48" t="s">
        <v>535</v>
      </c>
      <c r="G667" s="48" t="s">
        <v>337</v>
      </c>
      <c r="H667" s="48" t="s">
        <v>26</v>
      </c>
      <c r="I667" s="48" t="s">
        <v>536</v>
      </c>
      <c r="J667" s="48"/>
      <c r="K667" s="48" t="s">
        <v>537</v>
      </c>
      <c r="L667" s="48" t="s">
        <v>538</v>
      </c>
      <c r="M667" s="48" t="s">
        <v>539</v>
      </c>
      <c r="N667" s="49" t="s">
        <v>540</v>
      </c>
      <c r="O667" s="48" t="s">
        <v>28</v>
      </c>
      <c r="P667" s="53" t="s">
        <v>89</v>
      </c>
      <c r="Q667" s="53"/>
      <c r="R667" s="48"/>
      <c r="S667" s="48"/>
      <c r="T667" s="48"/>
      <c r="U667" s="81">
        <v>2670075</v>
      </c>
      <c r="V667" s="81">
        <v>3169721</v>
      </c>
      <c r="W667" s="81">
        <v>3387825</v>
      </c>
      <c r="X667" s="81">
        <v>3297660</v>
      </c>
      <c r="Y667" s="48"/>
      <c r="Z667" s="74"/>
      <c r="AA667" s="74"/>
    </row>
    <row r="668" spans="1:27" x14ac:dyDescent="0.25">
      <c r="A668" s="48" t="s">
        <v>532</v>
      </c>
      <c r="B668" s="48" t="s">
        <v>25</v>
      </c>
      <c r="C668" s="48" t="s">
        <v>533</v>
      </c>
      <c r="D668" s="48" t="s">
        <v>147</v>
      </c>
      <c r="E668" s="48" t="s">
        <v>534</v>
      </c>
      <c r="F668" s="48" t="s">
        <v>535</v>
      </c>
      <c r="G668" s="48" t="s">
        <v>337</v>
      </c>
      <c r="H668" s="48" t="s">
        <v>26</v>
      </c>
      <c r="I668" s="48" t="s">
        <v>536</v>
      </c>
      <c r="J668" s="48"/>
      <c r="K668" s="48" t="s">
        <v>537</v>
      </c>
      <c r="L668" s="48" t="s">
        <v>538</v>
      </c>
      <c r="M668" s="48" t="s">
        <v>539</v>
      </c>
      <c r="N668" s="49" t="s">
        <v>540</v>
      </c>
      <c r="O668" s="48" t="s">
        <v>28</v>
      </c>
      <c r="P668" s="53" t="s">
        <v>29</v>
      </c>
      <c r="Q668" s="53"/>
      <c r="R668" s="48"/>
      <c r="S668" s="48"/>
      <c r="T668" s="48"/>
      <c r="U668" s="81">
        <v>400000</v>
      </c>
      <c r="V668" s="81">
        <v>600000</v>
      </c>
      <c r="W668" s="81">
        <v>600000</v>
      </c>
      <c r="X668" s="81">
        <v>700000</v>
      </c>
      <c r="Y668" s="48"/>
      <c r="Z668" s="74"/>
      <c r="AA668" s="74"/>
    </row>
    <row r="669" spans="1:27" x14ac:dyDescent="0.25">
      <c r="A669" s="48" t="s">
        <v>532</v>
      </c>
      <c r="B669" s="48" t="s">
        <v>25</v>
      </c>
      <c r="C669" s="48" t="s">
        <v>533</v>
      </c>
      <c r="D669" s="48" t="s">
        <v>147</v>
      </c>
      <c r="E669" s="48" t="s">
        <v>534</v>
      </c>
      <c r="F669" s="48" t="s">
        <v>535</v>
      </c>
      <c r="G669" s="48" t="s">
        <v>337</v>
      </c>
      <c r="H669" s="48" t="s">
        <v>26</v>
      </c>
      <c r="I669" s="48" t="s">
        <v>536</v>
      </c>
      <c r="J669" s="48"/>
      <c r="K669" s="48" t="s">
        <v>537</v>
      </c>
      <c r="L669" s="48" t="s">
        <v>538</v>
      </c>
      <c r="M669" s="48" t="s">
        <v>539</v>
      </c>
      <c r="N669" s="49" t="s">
        <v>540</v>
      </c>
      <c r="O669" s="48" t="s">
        <v>28</v>
      </c>
      <c r="P669" s="53" t="s">
        <v>541</v>
      </c>
      <c r="Q669" s="53"/>
      <c r="R669" s="48"/>
      <c r="S669" s="48"/>
      <c r="T669" s="48"/>
      <c r="U669" s="81"/>
      <c r="V669" s="81"/>
      <c r="W669" s="81">
        <v>800000</v>
      </c>
      <c r="X669" s="81"/>
      <c r="Y669" s="48"/>
      <c r="Z669" s="74"/>
      <c r="AA669" s="74"/>
    </row>
    <row r="670" spans="1:27" x14ac:dyDescent="0.25">
      <c r="A670" s="48" t="s">
        <v>532</v>
      </c>
      <c r="B670" s="48" t="s">
        <v>25</v>
      </c>
      <c r="C670" s="48" t="s">
        <v>533</v>
      </c>
      <c r="D670" s="48" t="s">
        <v>147</v>
      </c>
      <c r="E670" s="48" t="s">
        <v>534</v>
      </c>
      <c r="F670" s="48" t="s">
        <v>535</v>
      </c>
      <c r="G670" s="48" t="s">
        <v>337</v>
      </c>
      <c r="H670" s="48" t="s">
        <v>26</v>
      </c>
      <c r="I670" s="48" t="s">
        <v>536</v>
      </c>
      <c r="J670" s="48"/>
      <c r="K670" s="48" t="s">
        <v>537</v>
      </c>
      <c r="L670" s="48" t="s">
        <v>538</v>
      </c>
      <c r="M670" s="48" t="s">
        <v>539</v>
      </c>
      <c r="N670" s="49" t="s">
        <v>540</v>
      </c>
      <c r="O670" s="48" t="s">
        <v>28</v>
      </c>
      <c r="P670" s="53" t="s">
        <v>89</v>
      </c>
      <c r="Q670" s="53"/>
      <c r="R670" s="48"/>
      <c r="S670" s="48"/>
      <c r="T670" s="48" t="s">
        <v>121</v>
      </c>
      <c r="U670" s="81">
        <v>2670075</v>
      </c>
      <c r="V670" s="81">
        <v>3104721</v>
      </c>
      <c r="W670" s="81">
        <v>3352825</v>
      </c>
      <c r="X670" s="81">
        <v>3237660</v>
      </c>
      <c r="Y670" s="48"/>
      <c r="Z670" s="74"/>
      <c r="AA670" s="74"/>
    </row>
    <row r="671" spans="1:27" x14ac:dyDescent="0.25">
      <c r="A671" s="48" t="s">
        <v>532</v>
      </c>
      <c r="B671" s="48" t="s">
        <v>25</v>
      </c>
      <c r="C671" s="48" t="s">
        <v>533</v>
      </c>
      <c r="D671" s="48" t="s">
        <v>147</v>
      </c>
      <c r="E671" s="48" t="s">
        <v>534</v>
      </c>
      <c r="F671" s="48" t="s">
        <v>535</v>
      </c>
      <c r="G671" s="48" t="s">
        <v>337</v>
      </c>
      <c r="H671" s="48" t="s">
        <v>26</v>
      </c>
      <c r="I671" s="48" t="s">
        <v>536</v>
      </c>
      <c r="J671" s="48"/>
      <c r="K671" s="48" t="s">
        <v>537</v>
      </c>
      <c r="L671" s="48" t="s">
        <v>538</v>
      </c>
      <c r="M671" s="48" t="s">
        <v>539</v>
      </c>
      <c r="N671" s="49" t="s">
        <v>540</v>
      </c>
      <c r="O671" s="48" t="s">
        <v>28</v>
      </c>
      <c r="P671" s="53" t="s">
        <v>89</v>
      </c>
      <c r="Q671" s="53"/>
      <c r="R671" s="48"/>
      <c r="S671" s="48"/>
      <c r="T671" s="48" t="s">
        <v>91</v>
      </c>
      <c r="U671" s="81"/>
      <c r="V671" s="81">
        <v>65000</v>
      </c>
      <c r="W671" s="81">
        <v>35000</v>
      </c>
      <c r="X671" s="81">
        <v>60000</v>
      </c>
      <c r="Y671" s="48"/>
      <c r="Z671" s="74"/>
      <c r="AA671" s="74"/>
    </row>
    <row r="672" spans="1:27" x14ac:dyDescent="0.25">
      <c r="A672" s="48" t="s">
        <v>532</v>
      </c>
      <c r="B672" s="48" t="s">
        <v>25</v>
      </c>
      <c r="C672" s="48" t="s">
        <v>533</v>
      </c>
      <c r="D672" s="48" t="s">
        <v>147</v>
      </c>
      <c r="E672" s="48" t="s">
        <v>534</v>
      </c>
      <c r="F672" s="48" t="s">
        <v>535</v>
      </c>
      <c r="G672" s="48" t="s">
        <v>337</v>
      </c>
      <c r="H672" s="48" t="s">
        <v>26</v>
      </c>
      <c r="I672" s="48" t="s">
        <v>536</v>
      </c>
      <c r="J672" s="48"/>
      <c r="K672" s="48" t="s">
        <v>537</v>
      </c>
      <c r="L672" s="48" t="s">
        <v>538</v>
      </c>
      <c r="M672" s="48" t="s">
        <v>539</v>
      </c>
      <c r="N672" s="49" t="s">
        <v>540</v>
      </c>
      <c r="O672" s="48" t="s">
        <v>30</v>
      </c>
      <c r="P672" s="53"/>
      <c r="Q672" s="53"/>
      <c r="R672" s="48" t="s">
        <v>31</v>
      </c>
      <c r="S672" s="48" t="s">
        <v>49</v>
      </c>
      <c r="T672" s="48"/>
      <c r="U672" s="81">
        <v>1170000</v>
      </c>
      <c r="V672" s="81">
        <v>1170000</v>
      </c>
      <c r="W672" s="81">
        <v>1170000</v>
      </c>
      <c r="X672" s="81">
        <v>1980000</v>
      </c>
      <c r="Y672" s="48"/>
      <c r="Z672" s="74"/>
      <c r="AA672" s="74"/>
    </row>
    <row r="673" spans="1:27" x14ac:dyDescent="0.25">
      <c r="A673" s="48" t="s">
        <v>532</v>
      </c>
      <c r="B673" s="48" t="s">
        <v>25</v>
      </c>
      <c r="C673" s="48" t="s">
        <v>533</v>
      </c>
      <c r="D673" s="48" t="s">
        <v>147</v>
      </c>
      <c r="E673" s="48" t="s">
        <v>534</v>
      </c>
      <c r="F673" s="48" t="s">
        <v>535</v>
      </c>
      <c r="G673" s="48" t="s">
        <v>337</v>
      </c>
      <c r="H673" s="48" t="s">
        <v>26</v>
      </c>
      <c r="I673" s="48" t="s">
        <v>536</v>
      </c>
      <c r="J673" s="48"/>
      <c r="K673" s="48" t="s">
        <v>537</v>
      </c>
      <c r="L673" s="48" t="s">
        <v>538</v>
      </c>
      <c r="M673" s="48" t="s">
        <v>539</v>
      </c>
      <c r="N673" s="49" t="s">
        <v>540</v>
      </c>
      <c r="O673" s="48" t="s">
        <v>30</v>
      </c>
      <c r="P673" s="53"/>
      <c r="Q673" s="53"/>
      <c r="R673" s="48" t="s">
        <v>31</v>
      </c>
      <c r="S673" s="48" t="s">
        <v>57</v>
      </c>
      <c r="T673" s="48"/>
      <c r="U673" s="81">
        <v>769274</v>
      </c>
      <c r="V673" s="81">
        <v>912060</v>
      </c>
      <c r="W673" s="81">
        <v>1220335</v>
      </c>
      <c r="X673" s="81">
        <v>1034757</v>
      </c>
      <c r="Y673" s="48"/>
      <c r="Z673" s="74"/>
      <c r="AA673" s="74"/>
    </row>
    <row r="674" spans="1:27" x14ac:dyDescent="0.25">
      <c r="A674" s="48" t="s">
        <v>532</v>
      </c>
      <c r="B674" s="48" t="s">
        <v>25</v>
      </c>
      <c r="C674" s="48" t="s">
        <v>533</v>
      </c>
      <c r="D674" s="48" t="s">
        <v>147</v>
      </c>
      <c r="E674" s="48" t="s">
        <v>534</v>
      </c>
      <c r="F674" s="48" t="s">
        <v>535</v>
      </c>
      <c r="G674" s="48" t="s">
        <v>337</v>
      </c>
      <c r="H674" s="48" t="s">
        <v>26</v>
      </c>
      <c r="I674" s="48" t="s">
        <v>536</v>
      </c>
      <c r="J674" s="48"/>
      <c r="K674" s="48" t="s">
        <v>537</v>
      </c>
      <c r="L674" s="48" t="s">
        <v>538</v>
      </c>
      <c r="M674" s="48" t="s">
        <v>539</v>
      </c>
      <c r="N674" s="49" t="s">
        <v>540</v>
      </c>
      <c r="O674" s="48" t="s">
        <v>30</v>
      </c>
      <c r="P674" s="53"/>
      <c r="Q674" s="53"/>
      <c r="R674" s="48" t="s">
        <v>31</v>
      </c>
      <c r="S674" s="48" t="s">
        <v>58</v>
      </c>
      <c r="T674" s="48"/>
      <c r="U674" s="81">
        <v>654050</v>
      </c>
      <c r="V674" s="81">
        <v>970000</v>
      </c>
      <c r="W674" s="81">
        <v>2303000</v>
      </c>
      <c r="X674" s="81">
        <v>1050650</v>
      </c>
      <c r="Y674" s="48"/>
      <c r="Z674" s="74"/>
      <c r="AA674" s="74"/>
    </row>
    <row r="675" spans="1:27" x14ac:dyDescent="0.25">
      <c r="A675" s="48" t="s">
        <v>532</v>
      </c>
      <c r="B675" s="48" t="s">
        <v>25</v>
      </c>
      <c r="C675" s="48" t="s">
        <v>533</v>
      </c>
      <c r="D675" s="48" t="s">
        <v>147</v>
      </c>
      <c r="E675" s="48" t="s">
        <v>534</v>
      </c>
      <c r="F675" s="48" t="s">
        <v>535</v>
      </c>
      <c r="G675" s="48" t="s">
        <v>337</v>
      </c>
      <c r="H675" s="48" t="s">
        <v>26</v>
      </c>
      <c r="I675" s="48" t="s">
        <v>536</v>
      </c>
      <c r="J675" s="48"/>
      <c r="K675" s="48" t="s">
        <v>537</v>
      </c>
      <c r="L675" s="48" t="s">
        <v>538</v>
      </c>
      <c r="M675" s="48" t="s">
        <v>539</v>
      </c>
      <c r="N675" s="49" t="s">
        <v>540</v>
      </c>
      <c r="O675" s="48" t="s">
        <v>30</v>
      </c>
      <c r="P675" s="53"/>
      <c r="Q675" s="53"/>
      <c r="R675" s="48" t="s">
        <v>32</v>
      </c>
      <c r="S675" s="48" t="s">
        <v>95</v>
      </c>
      <c r="T675" s="48"/>
      <c r="U675" s="81"/>
      <c r="V675" s="81">
        <v>10000000</v>
      </c>
      <c r="W675" s="81"/>
      <c r="X675" s="81"/>
      <c r="Y675" s="48" t="s">
        <v>542</v>
      </c>
      <c r="Z675" s="74"/>
      <c r="AA675" s="74"/>
    </row>
    <row r="676" spans="1:27" x14ac:dyDescent="0.25">
      <c r="A676" s="48" t="s">
        <v>532</v>
      </c>
      <c r="B676" s="48" t="s">
        <v>25</v>
      </c>
      <c r="C676" s="48" t="s">
        <v>533</v>
      </c>
      <c r="D676" s="48" t="s">
        <v>147</v>
      </c>
      <c r="E676" s="48" t="s">
        <v>534</v>
      </c>
      <c r="F676" s="48" t="s">
        <v>535</v>
      </c>
      <c r="G676" s="48" t="s">
        <v>337</v>
      </c>
      <c r="H676" s="48" t="s">
        <v>26</v>
      </c>
      <c r="I676" s="48" t="s">
        <v>536</v>
      </c>
      <c r="J676" s="48"/>
      <c r="K676" s="48" t="s">
        <v>537</v>
      </c>
      <c r="L676" s="48" t="s">
        <v>538</v>
      </c>
      <c r="M676" s="48" t="s">
        <v>539</v>
      </c>
      <c r="N676" s="49" t="s">
        <v>540</v>
      </c>
      <c r="O676" s="48" t="s">
        <v>30</v>
      </c>
      <c r="P676" s="53"/>
      <c r="Q676" s="53"/>
      <c r="R676" s="48"/>
      <c r="S676" s="48" t="s">
        <v>219</v>
      </c>
      <c r="T676" s="48"/>
      <c r="U676" s="81"/>
      <c r="V676" s="81"/>
      <c r="W676" s="82"/>
      <c r="X676" s="81">
        <v>420000</v>
      </c>
      <c r="Y676" s="48"/>
      <c r="Z676" s="74"/>
      <c r="AA676" s="74"/>
    </row>
    <row r="677" spans="1:27" x14ac:dyDescent="0.25">
      <c r="A677" s="48" t="s">
        <v>532</v>
      </c>
      <c r="B677" s="48" t="s">
        <v>25</v>
      </c>
      <c r="C677" s="48" t="s">
        <v>533</v>
      </c>
      <c r="D677" s="48" t="s">
        <v>147</v>
      </c>
      <c r="E677" s="48" t="s">
        <v>534</v>
      </c>
      <c r="F677" s="48" t="s">
        <v>535</v>
      </c>
      <c r="G677" s="48" t="s">
        <v>337</v>
      </c>
      <c r="H677" s="48" t="s">
        <v>26</v>
      </c>
      <c r="I677" s="48" t="s">
        <v>536</v>
      </c>
      <c r="J677" s="48"/>
      <c r="K677" s="48" t="s">
        <v>537</v>
      </c>
      <c r="L677" s="48" t="s">
        <v>538</v>
      </c>
      <c r="M677" s="48" t="s">
        <v>539</v>
      </c>
      <c r="N677" s="49" t="s">
        <v>540</v>
      </c>
      <c r="O677" s="48" t="s">
        <v>30</v>
      </c>
      <c r="P677" s="53"/>
      <c r="Q677" s="53"/>
      <c r="R677" s="48"/>
      <c r="S677" s="48" t="s">
        <v>262</v>
      </c>
      <c r="T677" s="48"/>
      <c r="U677" s="81"/>
      <c r="V677" s="81">
        <v>345000</v>
      </c>
      <c r="W677" s="81"/>
      <c r="X677" s="81"/>
      <c r="Y677" s="56"/>
      <c r="Z677" s="74"/>
      <c r="AA677" s="74"/>
    </row>
    <row r="678" spans="1:27" x14ac:dyDescent="0.25">
      <c r="A678" s="48" t="s">
        <v>560</v>
      </c>
      <c r="B678" s="48" t="s">
        <v>25</v>
      </c>
      <c r="C678" s="48" t="s">
        <v>561</v>
      </c>
      <c r="D678" s="48" t="s">
        <v>147</v>
      </c>
      <c r="E678" s="48" t="s">
        <v>37</v>
      </c>
      <c r="F678" s="48" t="s">
        <v>562</v>
      </c>
      <c r="G678" s="48" t="s">
        <v>337</v>
      </c>
      <c r="H678" s="48" t="s">
        <v>26</v>
      </c>
      <c r="I678" s="48" t="s">
        <v>562</v>
      </c>
      <c r="J678" s="48"/>
      <c r="K678" s="48" t="s">
        <v>563</v>
      </c>
      <c r="L678" s="48" t="s">
        <v>564</v>
      </c>
      <c r="M678" s="48" t="s">
        <v>565</v>
      </c>
      <c r="N678" s="48"/>
      <c r="O678" s="48" t="s">
        <v>28</v>
      </c>
      <c r="P678" s="53" t="s">
        <v>89</v>
      </c>
      <c r="Q678" s="53"/>
      <c r="R678" s="48"/>
      <c r="S678" s="48"/>
      <c r="T678" s="48"/>
      <c r="U678" s="81"/>
      <c r="V678" s="81">
        <v>1393387</v>
      </c>
      <c r="W678" s="81">
        <v>6672702</v>
      </c>
      <c r="X678" s="81">
        <v>5528196</v>
      </c>
      <c r="Y678" s="56"/>
      <c r="Z678" s="74"/>
      <c r="AA678" s="74"/>
    </row>
    <row r="679" spans="1:27" x14ac:dyDescent="0.25">
      <c r="A679" s="48" t="s">
        <v>560</v>
      </c>
      <c r="B679" s="48" t="s">
        <v>25</v>
      </c>
      <c r="C679" s="48" t="s">
        <v>561</v>
      </c>
      <c r="D679" s="48" t="s">
        <v>147</v>
      </c>
      <c r="E679" s="48" t="s">
        <v>37</v>
      </c>
      <c r="F679" s="48" t="s">
        <v>562</v>
      </c>
      <c r="G679" s="48" t="s">
        <v>337</v>
      </c>
      <c r="H679" s="48" t="s">
        <v>26</v>
      </c>
      <c r="I679" s="48" t="s">
        <v>562</v>
      </c>
      <c r="J679" s="48"/>
      <c r="K679" s="48" t="s">
        <v>563</v>
      </c>
      <c r="L679" s="48" t="s">
        <v>564</v>
      </c>
      <c r="M679" s="48" t="s">
        <v>565</v>
      </c>
      <c r="N679" s="48"/>
      <c r="O679" s="48" t="s">
        <v>28</v>
      </c>
      <c r="P679" s="53" t="s">
        <v>29</v>
      </c>
      <c r="Q679" s="53"/>
      <c r="R679" s="48"/>
      <c r="S679" s="48"/>
      <c r="T679" s="48"/>
      <c r="U679" s="81"/>
      <c r="V679" s="81">
        <v>400000</v>
      </c>
      <c r="W679" s="81">
        <v>400000</v>
      </c>
      <c r="X679" s="81">
        <v>400000</v>
      </c>
      <c r="Y679" s="56"/>
      <c r="Z679" s="74"/>
      <c r="AA679" s="74"/>
    </row>
    <row r="680" spans="1:27" x14ac:dyDescent="0.25">
      <c r="A680" s="48" t="s">
        <v>560</v>
      </c>
      <c r="B680" s="48" t="s">
        <v>25</v>
      </c>
      <c r="C680" s="48" t="s">
        <v>561</v>
      </c>
      <c r="D680" s="48" t="s">
        <v>147</v>
      </c>
      <c r="E680" s="48" t="s">
        <v>37</v>
      </c>
      <c r="F680" s="48" t="s">
        <v>562</v>
      </c>
      <c r="G680" s="48" t="s">
        <v>337</v>
      </c>
      <c r="H680" s="48" t="s">
        <v>26</v>
      </c>
      <c r="I680" s="48" t="s">
        <v>562</v>
      </c>
      <c r="J680" s="48"/>
      <c r="K680" s="48" t="s">
        <v>563</v>
      </c>
      <c r="L680" s="48" t="s">
        <v>564</v>
      </c>
      <c r="M680" s="48" t="s">
        <v>565</v>
      </c>
      <c r="N680" s="48"/>
      <c r="O680" s="48" t="s">
        <v>28</v>
      </c>
      <c r="P680" s="53" t="s">
        <v>72</v>
      </c>
      <c r="Q680" s="53"/>
      <c r="R680" s="48"/>
      <c r="S680" s="48"/>
      <c r="T680" s="48"/>
      <c r="U680" s="81"/>
      <c r="V680" s="81"/>
      <c r="W680" s="81"/>
      <c r="X680" s="81">
        <v>575000</v>
      </c>
      <c r="Y680" s="56"/>
      <c r="Z680" s="74"/>
      <c r="AA680" s="74"/>
    </row>
    <row r="681" spans="1:27" x14ac:dyDescent="0.25">
      <c r="A681" s="48" t="s">
        <v>560</v>
      </c>
      <c r="B681" s="48" t="s">
        <v>25</v>
      </c>
      <c r="C681" s="48" t="s">
        <v>561</v>
      </c>
      <c r="D681" s="48" t="s">
        <v>147</v>
      </c>
      <c r="E681" s="48" t="s">
        <v>37</v>
      </c>
      <c r="F681" s="48" t="s">
        <v>562</v>
      </c>
      <c r="G681" s="48" t="s">
        <v>337</v>
      </c>
      <c r="H681" s="48" t="s">
        <v>26</v>
      </c>
      <c r="I681" s="48" t="s">
        <v>562</v>
      </c>
      <c r="J681" s="48"/>
      <c r="K681" s="48" t="s">
        <v>563</v>
      </c>
      <c r="L681" s="48" t="s">
        <v>564</v>
      </c>
      <c r="M681" s="48" t="s">
        <v>565</v>
      </c>
      <c r="N681" s="48"/>
      <c r="O681" s="48" t="s">
        <v>28</v>
      </c>
      <c r="P681" s="53" t="s">
        <v>72</v>
      </c>
      <c r="Q681" s="53" t="s">
        <v>566</v>
      </c>
      <c r="R681" s="48"/>
      <c r="S681" s="48"/>
      <c r="T681" s="48"/>
      <c r="U681" s="81"/>
      <c r="V681" s="81"/>
      <c r="W681" s="81"/>
      <c r="X681" s="81">
        <v>50000</v>
      </c>
      <c r="Y681" s="56"/>
      <c r="Z681" s="74"/>
      <c r="AA681" s="74"/>
    </row>
    <row r="682" spans="1:27" x14ac:dyDescent="0.25">
      <c r="A682" s="48" t="s">
        <v>560</v>
      </c>
      <c r="B682" s="48" t="s">
        <v>25</v>
      </c>
      <c r="C682" s="48" t="s">
        <v>561</v>
      </c>
      <c r="D682" s="48" t="s">
        <v>147</v>
      </c>
      <c r="E682" s="48" t="s">
        <v>37</v>
      </c>
      <c r="F682" s="48" t="s">
        <v>562</v>
      </c>
      <c r="G682" s="48" t="s">
        <v>337</v>
      </c>
      <c r="H682" s="48" t="s">
        <v>26</v>
      </c>
      <c r="I682" s="48" t="s">
        <v>562</v>
      </c>
      <c r="J682" s="48"/>
      <c r="K682" s="48" t="s">
        <v>563</v>
      </c>
      <c r="L682" s="48" t="s">
        <v>564</v>
      </c>
      <c r="M682" s="48" t="s">
        <v>565</v>
      </c>
      <c r="N682" s="48"/>
      <c r="O682" s="48" t="s">
        <v>28</v>
      </c>
      <c r="P682" s="53" t="s">
        <v>89</v>
      </c>
      <c r="Q682" s="53"/>
      <c r="R682" s="48"/>
      <c r="S682" s="48"/>
      <c r="T682" s="48" t="s">
        <v>121</v>
      </c>
      <c r="U682" s="81"/>
      <c r="V682" s="81">
        <v>1393387</v>
      </c>
      <c r="W682" s="81">
        <v>6331762</v>
      </c>
      <c r="X682" s="81">
        <v>4987376</v>
      </c>
      <c r="Y682" s="56"/>
      <c r="Z682" s="74"/>
      <c r="AA682" s="74"/>
    </row>
    <row r="683" spans="1:27" x14ac:dyDescent="0.25">
      <c r="A683" s="48" t="s">
        <v>560</v>
      </c>
      <c r="B683" s="48" t="s">
        <v>25</v>
      </c>
      <c r="C683" s="48" t="s">
        <v>561</v>
      </c>
      <c r="D683" s="48" t="s">
        <v>147</v>
      </c>
      <c r="E683" s="48" t="s">
        <v>37</v>
      </c>
      <c r="F683" s="48" t="s">
        <v>562</v>
      </c>
      <c r="G683" s="48" t="s">
        <v>337</v>
      </c>
      <c r="H683" s="48" t="s">
        <v>26</v>
      </c>
      <c r="I683" s="48" t="s">
        <v>562</v>
      </c>
      <c r="J683" s="48"/>
      <c r="K683" s="48" t="s">
        <v>563</v>
      </c>
      <c r="L683" s="48" t="s">
        <v>564</v>
      </c>
      <c r="M683" s="48" t="s">
        <v>565</v>
      </c>
      <c r="N683" s="48"/>
      <c r="O683" s="48" t="s">
        <v>28</v>
      </c>
      <c r="P683" s="53" t="s">
        <v>89</v>
      </c>
      <c r="Q683" s="53"/>
      <c r="R683" s="48"/>
      <c r="S683" s="48"/>
      <c r="T683" s="48" t="s">
        <v>91</v>
      </c>
      <c r="U683" s="81"/>
      <c r="V683" s="81"/>
      <c r="W683" s="81">
        <v>295940</v>
      </c>
      <c r="X683" s="81">
        <v>540810</v>
      </c>
      <c r="Y683" s="56"/>
      <c r="Z683" s="74"/>
      <c r="AA683" s="74"/>
    </row>
    <row r="684" spans="1:27" x14ac:dyDescent="0.25">
      <c r="A684" s="48" t="s">
        <v>560</v>
      </c>
      <c r="B684" s="48" t="s">
        <v>25</v>
      </c>
      <c r="C684" s="48" t="s">
        <v>561</v>
      </c>
      <c r="D684" s="48" t="s">
        <v>147</v>
      </c>
      <c r="E684" s="48" t="s">
        <v>37</v>
      </c>
      <c r="F684" s="48" t="s">
        <v>562</v>
      </c>
      <c r="G684" s="48" t="s">
        <v>337</v>
      </c>
      <c r="H684" s="48" t="s">
        <v>26</v>
      </c>
      <c r="I684" s="48" t="s">
        <v>562</v>
      </c>
      <c r="J684" s="48"/>
      <c r="K684" s="48" t="s">
        <v>563</v>
      </c>
      <c r="L684" s="48" t="s">
        <v>564</v>
      </c>
      <c r="M684" s="48" t="s">
        <v>565</v>
      </c>
      <c r="N684" s="48"/>
      <c r="O684" s="48" t="s">
        <v>30</v>
      </c>
      <c r="P684" s="53"/>
      <c r="Q684" s="53"/>
      <c r="R684" s="48" t="s">
        <v>31</v>
      </c>
      <c r="S684" s="48" t="s">
        <v>49</v>
      </c>
      <c r="T684" s="48"/>
      <c r="U684" s="81"/>
      <c r="V684" s="81">
        <v>279000</v>
      </c>
      <c r="W684" s="81">
        <v>312000</v>
      </c>
      <c r="X684" s="81">
        <v>287000</v>
      </c>
      <c r="Y684" s="56"/>
      <c r="Z684" s="74"/>
      <c r="AA684" s="74"/>
    </row>
    <row r="685" spans="1:27" x14ac:dyDescent="0.25">
      <c r="A685" s="48" t="s">
        <v>560</v>
      </c>
      <c r="B685" s="48" t="s">
        <v>25</v>
      </c>
      <c r="C685" s="48" t="s">
        <v>561</v>
      </c>
      <c r="D685" s="48" t="s">
        <v>147</v>
      </c>
      <c r="E685" s="48" t="s">
        <v>37</v>
      </c>
      <c r="F685" s="48" t="s">
        <v>562</v>
      </c>
      <c r="G685" s="48" t="s">
        <v>337</v>
      </c>
      <c r="H685" s="48" t="s">
        <v>26</v>
      </c>
      <c r="I685" s="48" t="s">
        <v>562</v>
      </c>
      <c r="J685" s="48"/>
      <c r="K685" s="48" t="s">
        <v>563</v>
      </c>
      <c r="L685" s="48" t="s">
        <v>564</v>
      </c>
      <c r="M685" s="48" t="s">
        <v>565</v>
      </c>
      <c r="N685" s="48"/>
      <c r="O685" s="48" t="s">
        <v>30</v>
      </c>
      <c r="P685" s="53"/>
      <c r="Q685" s="53"/>
      <c r="R685" s="48" t="s">
        <v>31</v>
      </c>
      <c r="S685" s="48" t="s">
        <v>215</v>
      </c>
      <c r="T685" s="48"/>
      <c r="U685" s="81"/>
      <c r="V685" s="81">
        <v>324700</v>
      </c>
      <c r="W685" s="81">
        <v>260000</v>
      </c>
      <c r="X685" s="81">
        <v>247000</v>
      </c>
      <c r="Y685" s="56"/>
      <c r="Z685" s="74"/>
      <c r="AA685" s="74"/>
    </row>
    <row r="686" spans="1:27" x14ac:dyDescent="0.25">
      <c r="A686" s="48" t="s">
        <v>560</v>
      </c>
      <c r="B686" s="48" t="s">
        <v>25</v>
      </c>
      <c r="C686" s="48" t="s">
        <v>561</v>
      </c>
      <c r="D686" s="48" t="s">
        <v>147</v>
      </c>
      <c r="E686" s="48" t="s">
        <v>37</v>
      </c>
      <c r="F686" s="48" t="s">
        <v>562</v>
      </c>
      <c r="G686" s="48" t="s">
        <v>337</v>
      </c>
      <c r="H686" s="48" t="s">
        <v>26</v>
      </c>
      <c r="I686" s="48" t="s">
        <v>562</v>
      </c>
      <c r="J686" s="48"/>
      <c r="K686" s="48" t="s">
        <v>563</v>
      </c>
      <c r="L686" s="48" t="s">
        <v>564</v>
      </c>
      <c r="M686" s="48" t="s">
        <v>565</v>
      </c>
      <c r="N686" s="48"/>
      <c r="O686" s="48" t="s">
        <v>30</v>
      </c>
      <c r="P686" s="53"/>
      <c r="Q686" s="53"/>
      <c r="R686" s="48" t="s">
        <v>31</v>
      </c>
      <c r="S686" s="48" t="s">
        <v>300</v>
      </c>
      <c r="T686" s="48"/>
      <c r="U686" s="81"/>
      <c r="V686" s="81">
        <v>58120</v>
      </c>
      <c r="W686" s="81">
        <v>26000</v>
      </c>
      <c r="X686" s="81">
        <v>37000</v>
      </c>
      <c r="Y686" s="56"/>
      <c r="Z686" s="74"/>
      <c r="AA686" s="74"/>
    </row>
    <row r="687" spans="1:27" x14ac:dyDescent="0.25">
      <c r="A687" s="48" t="s">
        <v>560</v>
      </c>
      <c r="B687" s="48" t="s">
        <v>25</v>
      </c>
      <c r="C687" s="48" t="s">
        <v>561</v>
      </c>
      <c r="D687" s="48" t="s">
        <v>147</v>
      </c>
      <c r="E687" s="48" t="s">
        <v>37</v>
      </c>
      <c r="F687" s="48" t="s">
        <v>562</v>
      </c>
      <c r="G687" s="48" t="s">
        <v>337</v>
      </c>
      <c r="H687" s="48" t="s">
        <v>26</v>
      </c>
      <c r="I687" s="48" t="s">
        <v>562</v>
      </c>
      <c r="J687" s="48"/>
      <c r="K687" s="48" t="s">
        <v>563</v>
      </c>
      <c r="L687" s="48" t="s">
        <v>564</v>
      </c>
      <c r="M687" s="48" t="s">
        <v>565</v>
      </c>
      <c r="N687" s="48"/>
      <c r="O687" s="48" t="s">
        <v>30</v>
      </c>
      <c r="P687" s="53"/>
      <c r="Q687" s="53"/>
      <c r="R687" s="48" t="s">
        <v>31</v>
      </c>
      <c r="S687" s="48" t="s">
        <v>205</v>
      </c>
      <c r="T687" s="48"/>
      <c r="U687" s="81"/>
      <c r="V687" s="81">
        <v>389000</v>
      </c>
      <c r="W687" s="81">
        <v>402000</v>
      </c>
      <c r="X687" s="81">
        <v>372000</v>
      </c>
      <c r="Y687" s="56"/>
      <c r="Z687" s="74"/>
      <c r="AA687" s="74"/>
    </row>
    <row r="688" spans="1:27" x14ac:dyDescent="0.25">
      <c r="A688" s="48" t="s">
        <v>560</v>
      </c>
      <c r="B688" s="48" t="s">
        <v>25</v>
      </c>
      <c r="C688" s="48" t="s">
        <v>561</v>
      </c>
      <c r="D688" s="48" t="s">
        <v>147</v>
      </c>
      <c r="E688" s="48" t="s">
        <v>37</v>
      </c>
      <c r="F688" s="48" t="s">
        <v>562</v>
      </c>
      <c r="G688" s="48" t="s">
        <v>337</v>
      </c>
      <c r="H688" s="48" t="s">
        <v>26</v>
      </c>
      <c r="I688" s="48" t="s">
        <v>562</v>
      </c>
      <c r="J688" s="48"/>
      <c r="K688" s="48" t="s">
        <v>563</v>
      </c>
      <c r="L688" s="48" t="s">
        <v>564</v>
      </c>
      <c r="M688" s="48" t="s">
        <v>565</v>
      </c>
      <c r="N688" s="48"/>
      <c r="O688" s="48" t="s">
        <v>30</v>
      </c>
      <c r="P688" s="53"/>
      <c r="Q688" s="53"/>
      <c r="R688" s="48" t="s">
        <v>31</v>
      </c>
      <c r="S688" s="48" t="s">
        <v>206</v>
      </c>
      <c r="T688" s="48"/>
      <c r="U688" s="81"/>
      <c r="V688" s="81">
        <v>32000</v>
      </c>
      <c r="W688" s="81">
        <v>27000</v>
      </c>
      <c r="X688" s="81">
        <v>25000</v>
      </c>
      <c r="Y688" s="56"/>
      <c r="Z688" s="74"/>
      <c r="AA688" s="74"/>
    </row>
    <row r="689" spans="1:27" x14ac:dyDescent="0.25">
      <c r="A689" s="48" t="s">
        <v>560</v>
      </c>
      <c r="B689" s="48" t="s">
        <v>25</v>
      </c>
      <c r="C689" s="48" t="s">
        <v>561</v>
      </c>
      <c r="D689" s="48" t="s">
        <v>147</v>
      </c>
      <c r="E689" s="48" t="s">
        <v>37</v>
      </c>
      <c r="F689" s="48" t="s">
        <v>562</v>
      </c>
      <c r="G689" s="48" t="s">
        <v>337</v>
      </c>
      <c r="H689" s="48" t="s">
        <v>26</v>
      </c>
      <c r="I689" s="48" t="s">
        <v>562</v>
      </c>
      <c r="J689" s="48"/>
      <c r="K689" s="48" t="s">
        <v>563</v>
      </c>
      <c r="L689" s="48" t="s">
        <v>564</v>
      </c>
      <c r="M689" s="48" t="s">
        <v>565</v>
      </c>
      <c r="N689" s="48"/>
      <c r="O689" s="48" t="s">
        <v>30</v>
      </c>
      <c r="P689" s="53"/>
      <c r="Q689" s="53"/>
      <c r="R689" s="48" t="s">
        <v>31</v>
      </c>
      <c r="S689" s="48" t="s">
        <v>60</v>
      </c>
      <c r="T689" s="48"/>
      <c r="U689" s="81"/>
      <c r="V689" s="81">
        <v>250000</v>
      </c>
      <c r="W689" s="81">
        <v>230000</v>
      </c>
      <c r="X689" s="81">
        <v>230000</v>
      </c>
      <c r="Y689" s="56"/>
      <c r="Z689" s="74"/>
      <c r="AA689" s="74"/>
    </row>
    <row r="690" spans="1:27" x14ac:dyDescent="0.25">
      <c r="A690" s="91" t="s">
        <v>560</v>
      </c>
      <c r="B690" s="91" t="s">
        <v>25</v>
      </c>
      <c r="C690" s="91" t="s">
        <v>561</v>
      </c>
      <c r="D690" s="91" t="s">
        <v>147</v>
      </c>
      <c r="E690" s="91" t="s">
        <v>37</v>
      </c>
      <c r="F690" s="91" t="s">
        <v>562</v>
      </c>
      <c r="G690" s="91" t="s">
        <v>337</v>
      </c>
      <c r="H690" s="91" t="s">
        <v>26</v>
      </c>
      <c r="I690" s="91" t="s">
        <v>562</v>
      </c>
      <c r="J690" s="91"/>
      <c r="K690" s="91" t="s">
        <v>563</v>
      </c>
      <c r="L690" s="91" t="s">
        <v>564</v>
      </c>
      <c r="M690" s="91" t="s">
        <v>565</v>
      </c>
      <c r="N690" s="91"/>
      <c r="O690" s="91" t="s">
        <v>30</v>
      </c>
      <c r="P690" s="92"/>
      <c r="Q690" s="92"/>
      <c r="R690" s="91" t="s">
        <v>32</v>
      </c>
      <c r="S690" s="91" t="s">
        <v>95</v>
      </c>
      <c r="T690" s="91"/>
      <c r="U690" s="93"/>
      <c r="V690" s="93"/>
      <c r="W690" s="93"/>
      <c r="X690" s="93">
        <v>400000</v>
      </c>
      <c r="Y690" s="56"/>
      <c r="Z690" s="74"/>
      <c r="AA690" s="74"/>
    </row>
    <row r="691" spans="1:27" x14ac:dyDescent="0.25">
      <c r="A691" s="48" t="s">
        <v>543</v>
      </c>
      <c r="B691" s="48" t="s">
        <v>25</v>
      </c>
      <c r="C691" s="48" t="s">
        <v>544</v>
      </c>
      <c r="D691" s="48" t="s">
        <v>147</v>
      </c>
      <c r="E691" s="48" t="s">
        <v>85</v>
      </c>
      <c r="F691" s="48" t="s">
        <v>545</v>
      </c>
      <c r="G691" s="48" t="s">
        <v>337</v>
      </c>
      <c r="H691" s="48" t="s">
        <v>26</v>
      </c>
      <c r="I691" s="48" t="s">
        <v>546</v>
      </c>
      <c r="J691" s="48"/>
      <c r="K691" s="48" t="s">
        <v>547</v>
      </c>
      <c r="L691" s="48" t="s">
        <v>27</v>
      </c>
      <c r="M691" s="48">
        <v>773821012</v>
      </c>
      <c r="N691" s="48"/>
      <c r="O691" s="48" t="s">
        <v>28</v>
      </c>
      <c r="P691" s="53" t="s">
        <v>89</v>
      </c>
      <c r="Q691" s="53"/>
      <c r="R691" s="48"/>
      <c r="S691" s="48"/>
      <c r="T691" s="48"/>
      <c r="U691" s="81"/>
      <c r="V691" s="81">
        <v>5912350</v>
      </c>
      <c r="W691" s="81">
        <v>2937750</v>
      </c>
      <c r="X691" s="81">
        <v>3627300</v>
      </c>
      <c r="Y691" s="48"/>
      <c r="Z691" s="74"/>
      <c r="AA691" s="74"/>
    </row>
    <row r="692" spans="1:27" x14ac:dyDescent="0.25">
      <c r="A692" s="48" t="s">
        <v>543</v>
      </c>
      <c r="B692" s="48" t="s">
        <v>25</v>
      </c>
      <c r="C692" s="48" t="s">
        <v>544</v>
      </c>
      <c r="D692" s="48" t="s">
        <v>147</v>
      </c>
      <c r="E692" s="48" t="s">
        <v>85</v>
      </c>
      <c r="F692" s="48" t="s">
        <v>545</v>
      </c>
      <c r="G692" s="48" t="s">
        <v>337</v>
      </c>
      <c r="H692" s="48" t="s">
        <v>26</v>
      </c>
      <c r="I692" s="48" t="s">
        <v>546</v>
      </c>
      <c r="J692" s="48"/>
      <c r="K692" s="48" t="s">
        <v>547</v>
      </c>
      <c r="L692" s="48" t="s">
        <v>27</v>
      </c>
      <c r="M692" s="48">
        <v>773821012</v>
      </c>
      <c r="N692" s="48"/>
      <c r="O692" s="48" t="s">
        <v>28</v>
      </c>
      <c r="P692" s="53" t="s">
        <v>29</v>
      </c>
      <c r="Q692" s="53"/>
      <c r="R692" s="48"/>
      <c r="S692" s="48"/>
      <c r="T692" s="48"/>
      <c r="U692" s="81"/>
      <c r="V692" s="81"/>
      <c r="W692" s="81"/>
      <c r="X692" s="81">
        <v>323000</v>
      </c>
      <c r="Y692" s="94"/>
      <c r="Z692" s="74"/>
      <c r="AA692" s="74"/>
    </row>
    <row r="693" spans="1:27" x14ac:dyDescent="0.25">
      <c r="A693" s="48" t="s">
        <v>543</v>
      </c>
      <c r="B693" s="48" t="s">
        <v>25</v>
      </c>
      <c r="C693" s="48" t="s">
        <v>544</v>
      </c>
      <c r="D693" s="48" t="s">
        <v>147</v>
      </c>
      <c r="E693" s="48" t="s">
        <v>85</v>
      </c>
      <c r="F693" s="48" t="s">
        <v>545</v>
      </c>
      <c r="G693" s="48" t="s">
        <v>337</v>
      </c>
      <c r="H693" s="48" t="s">
        <v>26</v>
      </c>
      <c r="I693" s="48" t="s">
        <v>546</v>
      </c>
      <c r="J693" s="48"/>
      <c r="K693" s="48" t="s">
        <v>547</v>
      </c>
      <c r="L693" s="48" t="s">
        <v>27</v>
      </c>
      <c r="M693" s="48">
        <v>773821012</v>
      </c>
      <c r="N693" s="48"/>
      <c r="O693" s="48" t="s">
        <v>28</v>
      </c>
      <c r="P693" s="53" t="s">
        <v>548</v>
      </c>
      <c r="Q693" s="53" t="s">
        <v>625</v>
      </c>
      <c r="R693" s="48"/>
      <c r="S693" s="48"/>
      <c r="T693" s="48"/>
      <c r="U693" s="81"/>
      <c r="V693" s="81"/>
      <c r="W693" s="81"/>
      <c r="X693" s="81">
        <v>50000</v>
      </c>
      <c r="Y693" s="94"/>
      <c r="Z693" s="74"/>
      <c r="AA693" s="74"/>
    </row>
    <row r="694" spans="1:27" x14ac:dyDescent="0.25">
      <c r="A694" s="48" t="s">
        <v>543</v>
      </c>
      <c r="B694" s="48" t="s">
        <v>25</v>
      </c>
      <c r="C694" s="48" t="s">
        <v>544</v>
      </c>
      <c r="D694" s="48" t="s">
        <v>147</v>
      </c>
      <c r="E694" s="48" t="s">
        <v>85</v>
      </c>
      <c r="F694" s="48" t="s">
        <v>545</v>
      </c>
      <c r="G694" s="48" t="s">
        <v>337</v>
      </c>
      <c r="H694" s="48" t="s">
        <v>26</v>
      </c>
      <c r="I694" s="48" t="s">
        <v>546</v>
      </c>
      <c r="J694" s="48"/>
      <c r="K694" s="48" t="s">
        <v>547</v>
      </c>
      <c r="L694" s="48" t="s">
        <v>27</v>
      </c>
      <c r="M694" s="48">
        <v>773821012</v>
      </c>
      <c r="N694" s="48"/>
      <c r="O694" s="48" t="s">
        <v>28</v>
      </c>
      <c r="P694" s="53" t="s">
        <v>548</v>
      </c>
      <c r="Q694" s="53" t="s">
        <v>549</v>
      </c>
      <c r="R694" s="48"/>
      <c r="S694" s="48"/>
      <c r="T694" s="48"/>
      <c r="U694" s="81"/>
      <c r="V694" s="81"/>
      <c r="W694" s="81"/>
      <c r="X694" s="81">
        <v>12000</v>
      </c>
      <c r="Y694" s="94"/>
      <c r="Z694" s="74"/>
      <c r="AA694" s="74"/>
    </row>
    <row r="695" spans="1:27" x14ac:dyDescent="0.25">
      <c r="A695" s="48" t="s">
        <v>543</v>
      </c>
      <c r="B695" s="48" t="s">
        <v>25</v>
      </c>
      <c r="C695" s="48" t="s">
        <v>544</v>
      </c>
      <c r="D695" s="48" t="s">
        <v>147</v>
      </c>
      <c r="E695" s="48" t="s">
        <v>85</v>
      </c>
      <c r="F695" s="48" t="s">
        <v>545</v>
      </c>
      <c r="G695" s="48" t="s">
        <v>337</v>
      </c>
      <c r="H695" s="48" t="s">
        <v>26</v>
      </c>
      <c r="I695" s="48" t="s">
        <v>546</v>
      </c>
      <c r="J695" s="48"/>
      <c r="K695" s="48" t="s">
        <v>547</v>
      </c>
      <c r="L695" s="48" t="s">
        <v>27</v>
      </c>
      <c r="M695" s="48">
        <v>773821012</v>
      </c>
      <c r="N695" s="48"/>
      <c r="O695" s="48" t="s">
        <v>28</v>
      </c>
      <c r="P695" s="53" t="s">
        <v>548</v>
      </c>
      <c r="Q695" s="53" t="s">
        <v>550</v>
      </c>
      <c r="R695" s="48"/>
      <c r="S695" s="48"/>
      <c r="T695" s="48"/>
      <c r="U695" s="81"/>
      <c r="V695" s="81"/>
      <c r="W695" s="81"/>
      <c r="X695" s="81">
        <v>25000</v>
      </c>
      <c r="Y695" s="94"/>
      <c r="Z695" s="74"/>
      <c r="AA695" s="74"/>
    </row>
    <row r="696" spans="1:27" x14ac:dyDescent="0.25">
      <c r="A696" s="48" t="s">
        <v>543</v>
      </c>
      <c r="B696" s="48" t="s">
        <v>25</v>
      </c>
      <c r="C696" s="48" t="s">
        <v>544</v>
      </c>
      <c r="D696" s="48" t="s">
        <v>147</v>
      </c>
      <c r="E696" s="48" t="s">
        <v>85</v>
      </c>
      <c r="F696" s="48" t="s">
        <v>545</v>
      </c>
      <c r="G696" s="48" t="s">
        <v>337</v>
      </c>
      <c r="H696" s="48" t="s">
        <v>26</v>
      </c>
      <c r="I696" s="48" t="s">
        <v>546</v>
      </c>
      <c r="J696" s="48"/>
      <c r="K696" s="48" t="s">
        <v>547</v>
      </c>
      <c r="L696" s="48" t="s">
        <v>27</v>
      </c>
      <c r="M696" s="48">
        <v>773821012</v>
      </c>
      <c r="N696" s="48"/>
      <c r="O696" s="48" t="s">
        <v>28</v>
      </c>
      <c r="P696" s="53" t="s">
        <v>89</v>
      </c>
      <c r="Q696" s="53"/>
      <c r="R696" s="48"/>
      <c r="S696" s="48"/>
      <c r="T696" s="48" t="s">
        <v>121</v>
      </c>
      <c r="U696" s="81"/>
      <c r="V696" s="81">
        <v>5912350</v>
      </c>
      <c r="W696" s="81">
        <v>2937750</v>
      </c>
      <c r="X696" s="81">
        <v>2444300</v>
      </c>
      <c r="Y696" s="94"/>
      <c r="Z696" s="74"/>
      <c r="AA696" s="74"/>
    </row>
    <row r="697" spans="1:27" x14ac:dyDescent="0.25">
      <c r="A697" s="48" t="s">
        <v>543</v>
      </c>
      <c r="B697" s="48" t="s">
        <v>25</v>
      </c>
      <c r="C697" s="48" t="s">
        <v>544</v>
      </c>
      <c r="D697" s="48" t="s">
        <v>147</v>
      </c>
      <c r="E697" s="48" t="s">
        <v>85</v>
      </c>
      <c r="F697" s="48" t="s">
        <v>545</v>
      </c>
      <c r="G697" s="48" t="s">
        <v>337</v>
      </c>
      <c r="H697" s="48" t="s">
        <v>26</v>
      </c>
      <c r="I697" s="48" t="s">
        <v>546</v>
      </c>
      <c r="J697" s="48"/>
      <c r="K697" s="48" t="s">
        <v>547</v>
      </c>
      <c r="L697" s="48" t="s">
        <v>27</v>
      </c>
      <c r="M697" s="48">
        <v>773821012</v>
      </c>
      <c r="N697" s="48"/>
      <c r="O697" s="48" t="s">
        <v>28</v>
      </c>
      <c r="P697" s="53" t="s">
        <v>89</v>
      </c>
      <c r="Q697" s="53"/>
      <c r="R697" s="48"/>
      <c r="S697" s="48"/>
      <c r="T697" s="48" t="s">
        <v>228</v>
      </c>
      <c r="U697" s="81"/>
      <c r="V697" s="81"/>
      <c r="W697" s="81"/>
      <c r="X697" s="81">
        <v>183000</v>
      </c>
      <c r="Y697" s="94"/>
      <c r="Z697" s="74"/>
      <c r="AA697" s="74"/>
    </row>
    <row r="698" spans="1:27" x14ac:dyDescent="0.25">
      <c r="A698" s="48" t="s">
        <v>543</v>
      </c>
      <c r="B698" s="48" t="s">
        <v>25</v>
      </c>
      <c r="C698" s="48" t="s">
        <v>544</v>
      </c>
      <c r="D698" s="48" t="s">
        <v>147</v>
      </c>
      <c r="E698" s="48" t="s">
        <v>85</v>
      </c>
      <c r="F698" s="48" t="s">
        <v>545</v>
      </c>
      <c r="G698" s="48" t="s">
        <v>337</v>
      </c>
      <c r="H698" s="48" t="s">
        <v>26</v>
      </c>
      <c r="I698" s="48" t="s">
        <v>546</v>
      </c>
      <c r="J698" s="48"/>
      <c r="K698" s="48" t="s">
        <v>547</v>
      </c>
      <c r="L698" s="48" t="s">
        <v>27</v>
      </c>
      <c r="M698" s="48">
        <v>773821012</v>
      </c>
      <c r="N698" s="48"/>
      <c r="O698" s="48" t="s">
        <v>30</v>
      </c>
      <c r="P698" s="53"/>
      <c r="Q698" s="53"/>
      <c r="R698" s="48" t="s">
        <v>31</v>
      </c>
      <c r="S698" s="48" t="s">
        <v>49</v>
      </c>
      <c r="T698" s="48"/>
      <c r="U698" s="81"/>
      <c r="V698" s="81">
        <v>495000</v>
      </c>
      <c r="W698" s="81">
        <v>393500</v>
      </c>
      <c r="X698" s="81">
        <v>390000</v>
      </c>
      <c r="Y698" s="94"/>
      <c r="Z698" s="74"/>
      <c r="AA698" s="74"/>
    </row>
    <row r="699" spans="1:27" x14ac:dyDescent="0.25">
      <c r="A699" s="48" t="s">
        <v>543</v>
      </c>
      <c r="B699" s="48" t="s">
        <v>25</v>
      </c>
      <c r="C699" s="48" t="s">
        <v>544</v>
      </c>
      <c r="D699" s="48" t="s">
        <v>147</v>
      </c>
      <c r="E699" s="48" t="s">
        <v>85</v>
      </c>
      <c r="F699" s="48" t="s">
        <v>545</v>
      </c>
      <c r="G699" s="48" t="s">
        <v>337</v>
      </c>
      <c r="H699" s="48" t="s">
        <v>26</v>
      </c>
      <c r="I699" s="48" t="s">
        <v>546</v>
      </c>
      <c r="J699" s="48"/>
      <c r="K699" s="48" t="s">
        <v>547</v>
      </c>
      <c r="L699" s="48" t="s">
        <v>27</v>
      </c>
      <c r="M699" s="48">
        <v>773821012</v>
      </c>
      <c r="N699" s="48"/>
      <c r="O699" s="48" t="s">
        <v>30</v>
      </c>
      <c r="P699" s="53"/>
      <c r="Q699" s="53"/>
      <c r="R699" s="48" t="s">
        <v>31</v>
      </c>
      <c r="S699" s="48" t="s">
        <v>56</v>
      </c>
      <c r="T699" s="48"/>
      <c r="U699" s="81"/>
      <c r="V699" s="81">
        <v>140000</v>
      </c>
      <c r="W699" s="81">
        <v>139500</v>
      </c>
      <c r="X699" s="81"/>
      <c r="Y699" s="94"/>
      <c r="Z699" s="74"/>
      <c r="AA699" s="74"/>
    </row>
    <row r="700" spans="1:27" x14ac:dyDescent="0.25">
      <c r="A700" s="48" t="s">
        <v>543</v>
      </c>
      <c r="B700" s="48" t="s">
        <v>25</v>
      </c>
      <c r="C700" s="48" t="s">
        <v>544</v>
      </c>
      <c r="D700" s="48" t="s">
        <v>147</v>
      </c>
      <c r="E700" s="48" t="s">
        <v>85</v>
      </c>
      <c r="F700" s="48" t="s">
        <v>545</v>
      </c>
      <c r="G700" s="48" t="s">
        <v>337</v>
      </c>
      <c r="H700" s="48" t="s">
        <v>26</v>
      </c>
      <c r="I700" s="48" t="s">
        <v>546</v>
      </c>
      <c r="J700" s="48"/>
      <c r="K700" s="48" t="s">
        <v>547</v>
      </c>
      <c r="L700" s="48" t="s">
        <v>27</v>
      </c>
      <c r="M700" s="48">
        <v>773821012</v>
      </c>
      <c r="N700" s="48"/>
      <c r="O700" s="48" t="s">
        <v>30</v>
      </c>
      <c r="P700" s="53"/>
      <c r="Q700" s="53"/>
      <c r="R700" s="48" t="s">
        <v>31</v>
      </c>
      <c r="S700" s="48" t="s">
        <v>57</v>
      </c>
      <c r="T700" s="48"/>
      <c r="U700" s="81"/>
      <c r="V700" s="81"/>
      <c r="W700" s="81">
        <v>2143800</v>
      </c>
      <c r="X700" s="81">
        <v>2175000</v>
      </c>
      <c r="Y700" s="94"/>
      <c r="Z700" s="74"/>
      <c r="AA700" s="74"/>
    </row>
    <row r="701" spans="1:27" x14ac:dyDescent="0.25">
      <c r="A701" s="48" t="s">
        <v>543</v>
      </c>
      <c r="B701" s="48" t="s">
        <v>25</v>
      </c>
      <c r="C701" s="48" t="s">
        <v>544</v>
      </c>
      <c r="D701" s="48" t="s">
        <v>147</v>
      </c>
      <c r="E701" s="48" t="s">
        <v>85</v>
      </c>
      <c r="F701" s="48" t="s">
        <v>545</v>
      </c>
      <c r="G701" s="48" t="s">
        <v>337</v>
      </c>
      <c r="H701" s="48" t="s">
        <v>26</v>
      </c>
      <c r="I701" s="48" t="s">
        <v>546</v>
      </c>
      <c r="J701" s="48"/>
      <c r="K701" s="48" t="s">
        <v>547</v>
      </c>
      <c r="L701" s="48" t="s">
        <v>27</v>
      </c>
      <c r="M701" s="48">
        <v>773821012</v>
      </c>
      <c r="N701" s="48"/>
      <c r="O701" s="48" t="s">
        <v>30</v>
      </c>
      <c r="P701" s="53"/>
      <c r="Q701" s="53"/>
      <c r="R701" s="48" t="s">
        <v>31</v>
      </c>
      <c r="S701" s="48" t="s">
        <v>58</v>
      </c>
      <c r="T701" s="48"/>
      <c r="U701" s="81"/>
      <c r="V701" s="81"/>
      <c r="W701" s="81"/>
      <c r="X701" s="81">
        <v>125500</v>
      </c>
      <c r="Y701" s="94"/>
      <c r="Z701" s="74"/>
      <c r="AA701" s="74"/>
    </row>
    <row r="702" spans="1:27" x14ac:dyDescent="0.25">
      <c r="A702" s="48" t="s">
        <v>543</v>
      </c>
      <c r="B702" s="48" t="s">
        <v>25</v>
      </c>
      <c r="C702" s="48" t="s">
        <v>544</v>
      </c>
      <c r="D702" s="48" t="s">
        <v>147</v>
      </c>
      <c r="E702" s="48" t="s">
        <v>85</v>
      </c>
      <c r="F702" s="48" t="s">
        <v>545</v>
      </c>
      <c r="G702" s="48" t="s">
        <v>337</v>
      </c>
      <c r="H702" s="48" t="s">
        <v>26</v>
      </c>
      <c r="I702" s="48" t="s">
        <v>546</v>
      </c>
      <c r="J702" s="48"/>
      <c r="K702" s="48" t="s">
        <v>547</v>
      </c>
      <c r="L702" s="48" t="s">
        <v>27</v>
      </c>
      <c r="M702" s="48">
        <v>773821012</v>
      </c>
      <c r="N702" s="48"/>
      <c r="O702" s="48" t="s">
        <v>30</v>
      </c>
      <c r="P702" s="53"/>
      <c r="Q702" s="53"/>
      <c r="R702" s="48" t="s">
        <v>31</v>
      </c>
      <c r="S702" s="48" t="s">
        <v>626</v>
      </c>
      <c r="T702" s="48"/>
      <c r="U702" s="81"/>
      <c r="V702" s="81">
        <v>116370</v>
      </c>
      <c r="W702" s="81"/>
      <c r="X702" s="81">
        <v>25000</v>
      </c>
      <c r="Y702" s="94"/>
      <c r="Z702" s="74"/>
      <c r="AA702" s="74"/>
    </row>
    <row r="703" spans="1:27" x14ac:dyDescent="0.25">
      <c r="A703" s="48" t="s">
        <v>543</v>
      </c>
      <c r="B703" s="48" t="s">
        <v>25</v>
      </c>
      <c r="C703" s="48" t="s">
        <v>544</v>
      </c>
      <c r="D703" s="48" t="s">
        <v>147</v>
      </c>
      <c r="E703" s="48" t="s">
        <v>85</v>
      </c>
      <c r="F703" s="48" t="s">
        <v>545</v>
      </c>
      <c r="G703" s="48" t="s">
        <v>337</v>
      </c>
      <c r="H703" s="48" t="s">
        <v>26</v>
      </c>
      <c r="I703" s="48" t="s">
        <v>546</v>
      </c>
      <c r="J703" s="48"/>
      <c r="K703" s="48" t="s">
        <v>547</v>
      </c>
      <c r="L703" s="48" t="s">
        <v>27</v>
      </c>
      <c r="M703" s="48">
        <v>773821012</v>
      </c>
      <c r="N703" s="48"/>
      <c r="O703" s="48" t="s">
        <v>30</v>
      </c>
      <c r="P703" s="53"/>
      <c r="Q703" s="53"/>
      <c r="R703" s="48" t="s">
        <v>31</v>
      </c>
      <c r="S703" s="48" t="s">
        <v>95</v>
      </c>
      <c r="T703" s="48"/>
      <c r="U703" s="81"/>
      <c r="V703" s="81"/>
      <c r="W703" s="81"/>
      <c r="X703" s="81">
        <v>30000</v>
      </c>
      <c r="Y703" s="94"/>
      <c r="Z703" s="74"/>
      <c r="AA703" s="74"/>
    </row>
    <row r="704" spans="1:27" x14ac:dyDescent="0.25">
      <c r="A704" s="48" t="s">
        <v>543</v>
      </c>
      <c r="B704" s="48" t="s">
        <v>25</v>
      </c>
      <c r="C704" s="48" t="s">
        <v>544</v>
      </c>
      <c r="D704" s="48" t="s">
        <v>147</v>
      </c>
      <c r="E704" s="48" t="s">
        <v>85</v>
      </c>
      <c r="F704" s="48" t="s">
        <v>545</v>
      </c>
      <c r="G704" s="48" t="s">
        <v>337</v>
      </c>
      <c r="H704" s="48" t="s">
        <v>26</v>
      </c>
      <c r="I704" s="48" t="s">
        <v>546</v>
      </c>
      <c r="J704" s="48"/>
      <c r="K704" s="48" t="s">
        <v>547</v>
      </c>
      <c r="L704" s="48" t="s">
        <v>27</v>
      </c>
      <c r="M704" s="48">
        <v>773821012</v>
      </c>
      <c r="N704" s="48"/>
      <c r="O704" s="48" t="s">
        <v>30</v>
      </c>
      <c r="P704" s="53" t="s">
        <v>33</v>
      </c>
      <c r="Q704" s="53"/>
      <c r="R704" s="48" t="s">
        <v>31</v>
      </c>
      <c r="S704" s="48" t="s">
        <v>334</v>
      </c>
      <c r="T704" s="48"/>
      <c r="U704" s="81"/>
      <c r="V704" s="81"/>
      <c r="W704" s="81"/>
      <c r="X704" s="81">
        <v>30000</v>
      </c>
      <c r="Y704" s="48"/>
      <c r="Z704" s="74"/>
      <c r="AA704" s="74"/>
    </row>
    <row r="705" spans="1:27" x14ac:dyDescent="0.25">
      <c r="A705" s="48" t="s">
        <v>543</v>
      </c>
      <c r="B705" s="48" t="s">
        <v>25</v>
      </c>
      <c r="C705" s="48" t="s">
        <v>544</v>
      </c>
      <c r="D705" s="48" t="s">
        <v>147</v>
      </c>
      <c r="E705" s="48" t="s">
        <v>85</v>
      </c>
      <c r="F705" s="48" t="s">
        <v>545</v>
      </c>
      <c r="G705" s="48" t="s">
        <v>337</v>
      </c>
      <c r="H705" s="48" t="s">
        <v>26</v>
      </c>
      <c r="I705" s="48" t="s">
        <v>546</v>
      </c>
      <c r="J705" s="48"/>
      <c r="K705" s="48" t="s">
        <v>547</v>
      </c>
      <c r="L705" s="48" t="s">
        <v>27</v>
      </c>
      <c r="M705" s="48">
        <v>773821012</v>
      </c>
      <c r="N705" s="48"/>
      <c r="O705" s="48" t="s">
        <v>30</v>
      </c>
      <c r="P705" s="53" t="s">
        <v>494</v>
      </c>
      <c r="Q705" s="53"/>
      <c r="R705" s="48" t="s">
        <v>31</v>
      </c>
      <c r="S705" s="48" t="s">
        <v>334</v>
      </c>
      <c r="T705" s="48"/>
      <c r="U705" s="81"/>
      <c r="V705" s="81"/>
      <c r="W705" s="81"/>
      <c r="X705" s="81">
        <v>25000</v>
      </c>
      <c r="Y705" s="48"/>
      <c r="Z705" s="74"/>
      <c r="AA705" s="74"/>
    </row>
    <row r="706" spans="1:27" x14ac:dyDescent="0.25">
      <c r="A706" s="48" t="s">
        <v>551</v>
      </c>
      <c r="B706" s="48" t="s">
        <v>25</v>
      </c>
      <c r="C706" s="48" t="s">
        <v>552</v>
      </c>
      <c r="D706" s="48" t="s">
        <v>147</v>
      </c>
      <c r="E706" s="48" t="s">
        <v>37</v>
      </c>
      <c r="F706" s="48" t="s">
        <v>553</v>
      </c>
      <c r="G706" s="48" t="s">
        <v>337</v>
      </c>
      <c r="H706" s="48" t="s">
        <v>26</v>
      </c>
      <c r="I706" s="48" t="s">
        <v>554</v>
      </c>
      <c r="J706" s="54"/>
      <c r="K706" s="48" t="s">
        <v>555</v>
      </c>
      <c r="L706" s="48" t="s">
        <v>27</v>
      </c>
      <c r="M706" s="48">
        <v>772060263</v>
      </c>
      <c r="N706" s="48" t="s">
        <v>556</v>
      </c>
      <c r="O706" s="48" t="s">
        <v>28</v>
      </c>
      <c r="P706" s="53" t="s">
        <v>89</v>
      </c>
      <c r="Q706" s="53"/>
      <c r="R706" s="48"/>
      <c r="S706" s="48"/>
      <c r="T706" s="48"/>
      <c r="U706" s="81">
        <v>2679185</v>
      </c>
      <c r="V706" s="81">
        <v>1366840</v>
      </c>
      <c r="W706" s="81">
        <v>997550</v>
      </c>
      <c r="X706" s="81">
        <v>982300</v>
      </c>
      <c r="Y706" s="48"/>
      <c r="Z706" s="74"/>
      <c r="AA706" s="74"/>
    </row>
    <row r="707" spans="1:27" x14ac:dyDescent="0.25">
      <c r="A707" s="48" t="s">
        <v>551</v>
      </c>
      <c r="B707" s="48" t="s">
        <v>25</v>
      </c>
      <c r="C707" s="48" t="s">
        <v>552</v>
      </c>
      <c r="D707" s="48" t="s">
        <v>147</v>
      </c>
      <c r="E707" s="48" t="s">
        <v>37</v>
      </c>
      <c r="F707" s="48" t="s">
        <v>553</v>
      </c>
      <c r="G707" s="48" t="s">
        <v>337</v>
      </c>
      <c r="H707" s="48" t="s">
        <v>26</v>
      </c>
      <c r="I707" s="48" t="s">
        <v>554</v>
      </c>
      <c r="J707" s="54"/>
      <c r="K707" s="48" t="s">
        <v>555</v>
      </c>
      <c r="L707" s="48" t="s">
        <v>27</v>
      </c>
      <c r="M707" s="48">
        <v>772060263</v>
      </c>
      <c r="N707" s="48" t="s">
        <v>556</v>
      </c>
      <c r="O707" s="48" t="s">
        <v>28</v>
      </c>
      <c r="P707" s="53" t="s">
        <v>29</v>
      </c>
      <c r="Q707" s="53"/>
      <c r="R707" s="48"/>
      <c r="S707" s="48"/>
      <c r="T707" s="48"/>
      <c r="U707" s="81">
        <v>200000</v>
      </c>
      <c r="V707" s="81">
        <v>200000</v>
      </c>
      <c r="W707" s="81">
        <v>200000</v>
      </c>
      <c r="X707" s="81">
        <v>200000</v>
      </c>
      <c r="Y707" s="48"/>
      <c r="Z707" s="74"/>
      <c r="AA707" s="74"/>
    </row>
    <row r="708" spans="1:27" x14ac:dyDescent="0.25">
      <c r="A708" s="48" t="s">
        <v>551</v>
      </c>
      <c r="B708" s="48" t="s">
        <v>25</v>
      </c>
      <c r="C708" s="48" t="s">
        <v>552</v>
      </c>
      <c r="D708" s="48" t="s">
        <v>147</v>
      </c>
      <c r="E708" s="48" t="s">
        <v>37</v>
      </c>
      <c r="F708" s="48" t="s">
        <v>553</v>
      </c>
      <c r="G708" s="48" t="s">
        <v>337</v>
      </c>
      <c r="H708" s="48" t="s">
        <v>26</v>
      </c>
      <c r="I708" s="48" t="s">
        <v>554</v>
      </c>
      <c r="J708" s="54"/>
      <c r="K708" s="48" t="s">
        <v>555</v>
      </c>
      <c r="L708" s="48" t="s">
        <v>27</v>
      </c>
      <c r="M708" s="48">
        <v>772060263</v>
      </c>
      <c r="N708" s="48" t="s">
        <v>556</v>
      </c>
      <c r="O708" s="48" t="s">
        <v>28</v>
      </c>
      <c r="P708" s="53" t="s">
        <v>29</v>
      </c>
      <c r="Q708" s="53" t="s">
        <v>557</v>
      </c>
      <c r="R708" s="48"/>
      <c r="S708" s="48"/>
      <c r="T708" s="48"/>
      <c r="U708" s="81"/>
      <c r="V708" s="81"/>
      <c r="W708" s="81"/>
      <c r="X708" s="81">
        <v>90000</v>
      </c>
      <c r="Y708" s="48"/>
      <c r="Z708" s="74"/>
      <c r="AA708" s="74"/>
    </row>
    <row r="709" spans="1:27" x14ac:dyDescent="0.25">
      <c r="A709" s="48" t="s">
        <v>551</v>
      </c>
      <c r="B709" s="48" t="s">
        <v>25</v>
      </c>
      <c r="C709" s="48" t="s">
        <v>552</v>
      </c>
      <c r="D709" s="48" t="s">
        <v>147</v>
      </c>
      <c r="E709" s="48" t="s">
        <v>37</v>
      </c>
      <c r="F709" s="48" t="s">
        <v>553</v>
      </c>
      <c r="G709" s="48" t="s">
        <v>337</v>
      </c>
      <c r="H709" s="48" t="s">
        <v>26</v>
      </c>
      <c r="I709" s="48" t="s">
        <v>554</v>
      </c>
      <c r="J709" s="54"/>
      <c r="K709" s="48" t="s">
        <v>555</v>
      </c>
      <c r="L709" s="48" t="s">
        <v>27</v>
      </c>
      <c r="M709" s="48">
        <v>772060263</v>
      </c>
      <c r="N709" s="48" t="s">
        <v>556</v>
      </c>
      <c r="O709" s="48" t="s">
        <v>28</v>
      </c>
      <c r="P709" s="53" t="s">
        <v>89</v>
      </c>
      <c r="Q709" s="53"/>
      <c r="R709" s="48"/>
      <c r="S709" s="48"/>
      <c r="T709" s="48" t="s">
        <v>121</v>
      </c>
      <c r="U709" s="81">
        <v>2467785</v>
      </c>
      <c r="V709" s="81">
        <v>1219840</v>
      </c>
      <c r="W709" s="81">
        <v>791550</v>
      </c>
      <c r="X709" s="81">
        <v>858300</v>
      </c>
      <c r="Y709" s="48"/>
      <c r="Z709" s="74"/>
      <c r="AA709" s="74"/>
    </row>
    <row r="710" spans="1:27" x14ac:dyDescent="0.25">
      <c r="A710" s="48" t="s">
        <v>551</v>
      </c>
      <c r="B710" s="48" t="s">
        <v>25</v>
      </c>
      <c r="C710" s="48" t="s">
        <v>552</v>
      </c>
      <c r="D710" s="48" t="s">
        <v>147</v>
      </c>
      <c r="E710" s="48" t="s">
        <v>37</v>
      </c>
      <c r="F710" s="48" t="s">
        <v>553</v>
      </c>
      <c r="G710" s="48" t="s">
        <v>337</v>
      </c>
      <c r="H710" s="48" t="s">
        <v>26</v>
      </c>
      <c r="I710" s="48" t="s">
        <v>554</v>
      </c>
      <c r="J710" s="54"/>
      <c r="K710" s="48" t="s">
        <v>555</v>
      </c>
      <c r="L710" s="48" t="s">
        <v>27</v>
      </c>
      <c r="M710" s="48">
        <v>772060263</v>
      </c>
      <c r="N710" s="48" t="s">
        <v>556</v>
      </c>
      <c r="O710" s="48" t="s">
        <v>28</v>
      </c>
      <c r="P710" s="53" t="s">
        <v>89</v>
      </c>
      <c r="Q710" s="53"/>
      <c r="R710" s="48"/>
      <c r="S710" s="48"/>
      <c r="T710" s="48" t="s">
        <v>228</v>
      </c>
      <c r="U710" s="81">
        <v>212000</v>
      </c>
      <c r="V710" s="81">
        <v>147000</v>
      </c>
      <c r="W710" s="81">
        <v>206000</v>
      </c>
      <c r="X710" s="81">
        <v>124000</v>
      </c>
      <c r="Y710" s="48"/>
      <c r="Z710" s="74"/>
      <c r="AA710" s="74"/>
    </row>
    <row r="711" spans="1:27" x14ac:dyDescent="0.25">
      <c r="A711" s="48" t="s">
        <v>551</v>
      </c>
      <c r="B711" s="48" t="s">
        <v>25</v>
      </c>
      <c r="C711" s="48" t="s">
        <v>552</v>
      </c>
      <c r="D711" s="48" t="s">
        <v>147</v>
      </c>
      <c r="E711" s="48" t="s">
        <v>37</v>
      </c>
      <c r="F711" s="48" t="s">
        <v>553</v>
      </c>
      <c r="G711" s="48" t="s">
        <v>337</v>
      </c>
      <c r="H711" s="48" t="s">
        <v>26</v>
      </c>
      <c r="I711" s="48" t="s">
        <v>554</v>
      </c>
      <c r="J711" s="54"/>
      <c r="K711" s="48" t="s">
        <v>555</v>
      </c>
      <c r="L711" s="48" t="s">
        <v>27</v>
      </c>
      <c r="M711" s="48">
        <v>772060263</v>
      </c>
      <c r="N711" s="48" t="s">
        <v>556</v>
      </c>
      <c r="O711" s="48" t="s">
        <v>30</v>
      </c>
      <c r="P711" s="53"/>
      <c r="Q711" s="53"/>
      <c r="R711" s="48" t="s">
        <v>31</v>
      </c>
      <c r="S711" s="48" t="s">
        <v>49</v>
      </c>
      <c r="T711" s="48"/>
      <c r="U711" s="81">
        <v>356430</v>
      </c>
      <c r="V711" s="82">
        <v>274500</v>
      </c>
      <c r="W711" s="81">
        <v>311000</v>
      </c>
      <c r="X711" s="81">
        <v>152000</v>
      </c>
      <c r="Y711" s="48"/>
      <c r="Z711" s="74"/>
      <c r="AA711" s="74"/>
    </row>
    <row r="712" spans="1:27" x14ac:dyDescent="0.25">
      <c r="A712" s="48" t="s">
        <v>551</v>
      </c>
      <c r="B712" s="48" t="s">
        <v>25</v>
      </c>
      <c r="C712" s="48" t="s">
        <v>552</v>
      </c>
      <c r="D712" s="48" t="s">
        <v>147</v>
      </c>
      <c r="E712" s="48" t="s">
        <v>37</v>
      </c>
      <c r="F712" s="48" t="s">
        <v>553</v>
      </c>
      <c r="G712" s="48" t="s">
        <v>337</v>
      </c>
      <c r="H712" s="48" t="s">
        <v>26</v>
      </c>
      <c r="I712" s="48" t="s">
        <v>554</v>
      </c>
      <c r="J712" s="54"/>
      <c r="K712" s="48" t="s">
        <v>555</v>
      </c>
      <c r="L712" s="48" t="s">
        <v>27</v>
      </c>
      <c r="M712" s="48">
        <v>772060263</v>
      </c>
      <c r="N712" s="48" t="s">
        <v>556</v>
      </c>
      <c r="O712" s="48" t="s">
        <v>30</v>
      </c>
      <c r="P712" s="53"/>
      <c r="Q712" s="53"/>
      <c r="R712" s="48" t="s">
        <v>31</v>
      </c>
      <c r="S712" s="48" t="s">
        <v>215</v>
      </c>
      <c r="T712" s="48"/>
      <c r="U712" s="81">
        <v>51000</v>
      </c>
      <c r="V712" s="82">
        <v>144000</v>
      </c>
      <c r="W712" s="81">
        <v>180000</v>
      </c>
      <c r="X712" s="81">
        <v>180000</v>
      </c>
      <c r="Y712" s="48"/>
      <c r="Z712" s="74"/>
      <c r="AA712" s="74"/>
    </row>
    <row r="713" spans="1:27" x14ac:dyDescent="0.25">
      <c r="A713" s="48" t="s">
        <v>551</v>
      </c>
      <c r="B713" s="48" t="s">
        <v>25</v>
      </c>
      <c r="C713" s="48" t="s">
        <v>552</v>
      </c>
      <c r="D713" s="48" t="s">
        <v>147</v>
      </c>
      <c r="E713" s="48" t="s">
        <v>37</v>
      </c>
      <c r="F713" s="48" t="s">
        <v>553</v>
      </c>
      <c r="G713" s="48" t="s">
        <v>337</v>
      </c>
      <c r="H713" s="48" t="s">
        <v>26</v>
      </c>
      <c r="I713" s="48" t="s">
        <v>554</v>
      </c>
      <c r="J713" s="54"/>
      <c r="K713" s="48" t="s">
        <v>555</v>
      </c>
      <c r="L713" s="48" t="s">
        <v>27</v>
      </c>
      <c r="M713" s="48">
        <v>772060263</v>
      </c>
      <c r="N713" s="48" t="s">
        <v>556</v>
      </c>
      <c r="O713" s="48" t="s">
        <v>30</v>
      </c>
      <c r="P713" s="53"/>
      <c r="Q713" s="53"/>
      <c r="R713" s="48" t="s">
        <v>31</v>
      </c>
      <c r="S713" s="48" t="s">
        <v>300</v>
      </c>
      <c r="T713" s="48"/>
      <c r="U713" s="81">
        <v>12000</v>
      </c>
      <c r="V713" s="82">
        <v>36000</v>
      </c>
      <c r="W713" s="81">
        <v>47000</v>
      </c>
      <c r="X713" s="81">
        <v>26000</v>
      </c>
      <c r="Y713" s="48"/>
      <c r="Z713" s="74"/>
      <c r="AA713" s="74"/>
    </row>
    <row r="714" spans="1:27" x14ac:dyDescent="0.25">
      <c r="A714" s="48" t="s">
        <v>551</v>
      </c>
      <c r="B714" s="48" t="s">
        <v>25</v>
      </c>
      <c r="C714" s="48" t="s">
        <v>552</v>
      </c>
      <c r="D714" s="48" t="s">
        <v>147</v>
      </c>
      <c r="E714" s="48" t="s">
        <v>37</v>
      </c>
      <c r="F714" s="48" t="s">
        <v>553</v>
      </c>
      <c r="G714" s="48" t="s">
        <v>337</v>
      </c>
      <c r="H714" s="48" t="s">
        <v>26</v>
      </c>
      <c r="I714" s="48" t="s">
        <v>554</v>
      </c>
      <c r="J714" s="54"/>
      <c r="K714" s="48" t="s">
        <v>555</v>
      </c>
      <c r="L714" s="48" t="s">
        <v>27</v>
      </c>
      <c r="M714" s="48">
        <v>772060263</v>
      </c>
      <c r="N714" s="48" t="s">
        <v>556</v>
      </c>
      <c r="O714" s="48" t="s">
        <v>30</v>
      </c>
      <c r="P714" s="53"/>
      <c r="Q714" s="53"/>
      <c r="R714" s="48" t="s">
        <v>31</v>
      </c>
      <c r="S714" s="48" t="s">
        <v>205</v>
      </c>
      <c r="T714" s="48"/>
      <c r="U714" s="81">
        <v>240000</v>
      </c>
      <c r="V714" s="82">
        <v>260000</v>
      </c>
      <c r="W714" s="81">
        <v>210000</v>
      </c>
      <c r="X714" s="81">
        <v>187000</v>
      </c>
      <c r="Y714" s="48"/>
      <c r="Z714" s="74"/>
      <c r="AA714" s="74"/>
    </row>
    <row r="715" spans="1:27" x14ac:dyDescent="0.25">
      <c r="A715" s="48" t="s">
        <v>551</v>
      </c>
      <c r="B715" s="48" t="s">
        <v>25</v>
      </c>
      <c r="C715" s="48" t="s">
        <v>552</v>
      </c>
      <c r="D715" s="48" t="s">
        <v>147</v>
      </c>
      <c r="E715" s="48" t="s">
        <v>37</v>
      </c>
      <c r="F715" s="48" t="s">
        <v>553</v>
      </c>
      <c r="G715" s="48" t="s">
        <v>337</v>
      </c>
      <c r="H715" s="48" t="s">
        <v>26</v>
      </c>
      <c r="I715" s="48" t="s">
        <v>554</v>
      </c>
      <c r="J715" s="54"/>
      <c r="K715" s="48" t="s">
        <v>555</v>
      </c>
      <c r="L715" s="48" t="s">
        <v>27</v>
      </c>
      <c r="M715" s="48">
        <v>772060263</v>
      </c>
      <c r="N715" s="48" t="s">
        <v>556</v>
      </c>
      <c r="O715" s="48" t="s">
        <v>30</v>
      </c>
      <c r="P715" s="53"/>
      <c r="Q715" s="53"/>
      <c r="R715" s="48" t="s">
        <v>31</v>
      </c>
      <c r="S715" s="48" t="s">
        <v>206</v>
      </c>
      <c r="T715" s="48"/>
      <c r="U715" s="81">
        <v>30000</v>
      </c>
      <c r="V715" s="81">
        <v>48000</v>
      </c>
      <c r="W715" s="82">
        <v>26000</v>
      </c>
      <c r="X715" s="81">
        <v>42000</v>
      </c>
      <c r="Y715" s="48"/>
      <c r="Z715" s="74"/>
      <c r="AA715" s="74"/>
    </row>
    <row r="716" spans="1:27" x14ac:dyDescent="0.25">
      <c r="A716" s="48" t="s">
        <v>551</v>
      </c>
      <c r="B716" s="48" t="s">
        <v>25</v>
      </c>
      <c r="C716" s="48" t="s">
        <v>552</v>
      </c>
      <c r="D716" s="48" t="s">
        <v>147</v>
      </c>
      <c r="E716" s="48" t="s">
        <v>37</v>
      </c>
      <c r="F716" s="48" t="s">
        <v>553</v>
      </c>
      <c r="G716" s="48" t="s">
        <v>337</v>
      </c>
      <c r="H716" s="48" t="s">
        <v>26</v>
      </c>
      <c r="I716" s="48" t="s">
        <v>554</v>
      </c>
      <c r="J716" s="54"/>
      <c r="K716" s="48" t="s">
        <v>555</v>
      </c>
      <c r="L716" s="48" t="s">
        <v>27</v>
      </c>
      <c r="M716" s="48">
        <v>772060263</v>
      </c>
      <c r="N716" s="48" t="s">
        <v>556</v>
      </c>
      <c r="O716" s="48" t="s">
        <v>30</v>
      </c>
      <c r="P716" s="53"/>
      <c r="Q716" s="53"/>
      <c r="R716" s="48" t="s">
        <v>32</v>
      </c>
      <c r="S716" s="48" t="s">
        <v>95</v>
      </c>
      <c r="T716" s="48"/>
      <c r="U716" s="89"/>
      <c r="V716" s="89"/>
      <c r="W716" s="89"/>
      <c r="X716" s="89"/>
      <c r="Y716" s="9" t="s">
        <v>558</v>
      </c>
      <c r="Z716" s="74"/>
      <c r="AA716" s="74"/>
    </row>
    <row r="717" spans="1:27" x14ac:dyDescent="0.25">
      <c r="A717" s="48" t="s">
        <v>551</v>
      </c>
      <c r="B717" s="48" t="s">
        <v>25</v>
      </c>
      <c r="C717" s="48" t="s">
        <v>552</v>
      </c>
      <c r="D717" s="48" t="s">
        <v>147</v>
      </c>
      <c r="E717" s="48" t="s">
        <v>37</v>
      </c>
      <c r="F717" s="48" t="s">
        <v>553</v>
      </c>
      <c r="G717" s="48" t="s">
        <v>337</v>
      </c>
      <c r="H717" s="48" t="s">
        <v>26</v>
      </c>
      <c r="I717" s="48" t="s">
        <v>554</v>
      </c>
      <c r="J717" s="54"/>
      <c r="K717" s="48" t="s">
        <v>555</v>
      </c>
      <c r="L717" s="48" t="s">
        <v>27</v>
      </c>
      <c r="M717" s="48">
        <v>772060263</v>
      </c>
      <c r="N717" s="48" t="s">
        <v>556</v>
      </c>
      <c r="O717" s="48" t="s">
        <v>30</v>
      </c>
      <c r="P717" s="53"/>
      <c r="Q717" s="53"/>
      <c r="R717" s="48" t="s">
        <v>32</v>
      </c>
      <c r="S717" s="48" t="s">
        <v>559</v>
      </c>
      <c r="T717" s="48"/>
      <c r="U717" s="89"/>
      <c r="V717" s="89"/>
      <c r="W717" s="89"/>
      <c r="X717" s="89"/>
      <c r="Y717" s="9"/>
      <c r="Z717" s="74"/>
      <c r="AA717" s="74"/>
    </row>
    <row r="718" spans="1:27" x14ac:dyDescent="0.25">
      <c r="A718" s="48" t="s">
        <v>551</v>
      </c>
      <c r="B718" s="48" t="s">
        <v>25</v>
      </c>
      <c r="C718" s="48" t="s">
        <v>552</v>
      </c>
      <c r="D718" s="48" t="s">
        <v>147</v>
      </c>
      <c r="E718" s="48" t="s">
        <v>37</v>
      </c>
      <c r="F718" s="48" t="s">
        <v>553</v>
      </c>
      <c r="G718" s="48" t="s">
        <v>337</v>
      </c>
      <c r="H718" s="48" t="s">
        <v>26</v>
      </c>
      <c r="I718" s="48" t="s">
        <v>554</v>
      </c>
      <c r="J718" s="54"/>
      <c r="K718" s="48" t="s">
        <v>555</v>
      </c>
      <c r="L718" s="48" t="s">
        <v>27</v>
      </c>
      <c r="M718" s="48">
        <v>772060263</v>
      </c>
      <c r="N718" s="48" t="s">
        <v>556</v>
      </c>
      <c r="O718" s="48" t="s">
        <v>30</v>
      </c>
      <c r="P718" s="53"/>
      <c r="Q718" s="53"/>
      <c r="R718" s="48" t="s">
        <v>32</v>
      </c>
      <c r="S718" s="48" t="s">
        <v>219</v>
      </c>
      <c r="T718" s="48"/>
      <c r="U718" s="89">
        <v>415000</v>
      </c>
      <c r="V718" s="89">
        <v>415000</v>
      </c>
      <c r="W718" s="89">
        <v>415000</v>
      </c>
      <c r="X718" s="89">
        <v>415000</v>
      </c>
      <c r="Y718" s="9"/>
      <c r="Z718" s="74"/>
      <c r="AA718" s="74"/>
    </row>
    <row r="719" spans="1:27" x14ac:dyDescent="0.25">
      <c r="A719" s="42" t="s">
        <v>651</v>
      </c>
      <c r="B719" s="42" t="s">
        <v>25</v>
      </c>
      <c r="C719" s="42" t="s">
        <v>652</v>
      </c>
      <c r="D719" s="42" t="s">
        <v>115</v>
      </c>
      <c r="E719" s="42" t="s">
        <v>459</v>
      </c>
      <c r="F719" s="42" t="s">
        <v>653</v>
      </c>
      <c r="G719" s="42" t="s">
        <v>337</v>
      </c>
      <c r="H719" s="42" t="s">
        <v>26</v>
      </c>
      <c r="I719" s="42" t="s">
        <v>653</v>
      </c>
      <c r="J719" s="42"/>
      <c r="K719" s="42" t="s">
        <v>654</v>
      </c>
      <c r="L719" s="42" t="s">
        <v>655</v>
      </c>
      <c r="M719" s="42">
        <v>774184014</v>
      </c>
      <c r="N719" s="42"/>
      <c r="O719" s="42" t="s">
        <v>28</v>
      </c>
      <c r="P719" s="95" t="s">
        <v>89</v>
      </c>
      <c r="Q719" s="95"/>
      <c r="R719" s="42"/>
      <c r="S719" s="42"/>
      <c r="T719" s="42"/>
      <c r="U719" s="96">
        <v>7354535</v>
      </c>
      <c r="V719" s="96">
        <v>5129070</v>
      </c>
      <c r="W719" s="96">
        <v>6387255</v>
      </c>
      <c r="X719" s="96">
        <v>5971290</v>
      </c>
      <c r="Y719" s="42"/>
    </row>
    <row r="720" spans="1:27" x14ac:dyDescent="0.25">
      <c r="A720" s="42" t="s">
        <v>651</v>
      </c>
      <c r="B720" s="42" t="s">
        <v>25</v>
      </c>
      <c r="C720" s="42" t="s">
        <v>652</v>
      </c>
      <c r="D720" s="42" t="s">
        <v>115</v>
      </c>
      <c r="E720" s="42" t="s">
        <v>459</v>
      </c>
      <c r="F720" s="42" t="s">
        <v>653</v>
      </c>
      <c r="G720" s="42" t="s">
        <v>337</v>
      </c>
      <c r="H720" s="42" t="s">
        <v>26</v>
      </c>
      <c r="I720" s="42" t="s">
        <v>653</v>
      </c>
      <c r="J720" s="42"/>
      <c r="K720" s="42" t="s">
        <v>654</v>
      </c>
      <c r="L720" s="42" t="s">
        <v>655</v>
      </c>
      <c r="M720" s="42">
        <v>774184014</v>
      </c>
      <c r="N720" s="42"/>
      <c r="O720" s="42" t="s">
        <v>28</v>
      </c>
      <c r="P720" s="95" t="s">
        <v>29</v>
      </c>
      <c r="Q720" s="95"/>
      <c r="R720" s="42"/>
      <c r="S720" s="42"/>
      <c r="T720" s="42"/>
      <c r="U720" s="96">
        <v>500000</v>
      </c>
      <c r="V720" s="96"/>
      <c r="W720" s="96">
        <v>500000</v>
      </c>
      <c r="X720" s="96">
        <v>750000</v>
      </c>
      <c r="Y720" s="42"/>
    </row>
    <row r="721" spans="1:25" x14ac:dyDescent="0.25">
      <c r="A721" s="42" t="s">
        <v>651</v>
      </c>
      <c r="B721" s="42" t="s">
        <v>25</v>
      </c>
      <c r="C721" s="42" t="s">
        <v>652</v>
      </c>
      <c r="D721" s="42" t="s">
        <v>115</v>
      </c>
      <c r="E721" s="42" t="s">
        <v>459</v>
      </c>
      <c r="F721" s="42" t="s">
        <v>653</v>
      </c>
      <c r="G721" s="42" t="s">
        <v>337</v>
      </c>
      <c r="H721" s="42" t="s">
        <v>26</v>
      </c>
      <c r="I721" s="42" t="s">
        <v>653</v>
      </c>
      <c r="J721" s="42"/>
      <c r="K721" s="42" t="s">
        <v>654</v>
      </c>
      <c r="L721" s="42" t="s">
        <v>655</v>
      </c>
      <c r="M721" s="42">
        <v>774184014</v>
      </c>
      <c r="N721" s="42"/>
      <c r="O721" s="42" t="s">
        <v>28</v>
      </c>
      <c r="P721" s="95" t="s">
        <v>89</v>
      </c>
      <c r="Q721" s="95"/>
      <c r="R721" s="42"/>
      <c r="S721" s="42"/>
      <c r="T721" s="42" t="s">
        <v>121</v>
      </c>
      <c r="U721" s="96">
        <v>5477280</v>
      </c>
      <c r="V721" s="96">
        <v>4607931</v>
      </c>
      <c r="W721" s="96">
        <v>5832099</v>
      </c>
      <c r="X721" s="96">
        <v>5470906</v>
      </c>
      <c r="Y721" s="42"/>
    </row>
    <row r="722" spans="1:25" x14ac:dyDescent="0.25">
      <c r="A722" s="42" t="s">
        <v>651</v>
      </c>
      <c r="B722" s="42" t="s">
        <v>25</v>
      </c>
      <c r="C722" s="42" t="s">
        <v>652</v>
      </c>
      <c r="D722" s="42" t="s">
        <v>115</v>
      </c>
      <c r="E722" s="42" t="s">
        <v>459</v>
      </c>
      <c r="F722" s="42" t="s">
        <v>653</v>
      </c>
      <c r="G722" s="42" t="s">
        <v>337</v>
      </c>
      <c r="H722" s="42" t="s">
        <v>26</v>
      </c>
      <c r="I722" s="42" t="s">
        <v>653</v>
      </c>
      <c r="J722" s="42"/>
      <c r="K722" s="42" t="s">
        <v>654</v>
      </c>
      <c r="L722" s="42" t="s">
        <v>655</v>
      </c>
      <c r="M722" s="42">
        <v>774184014</v>
      </c>
      <c r="N722" s="42"/>
      <c r="O722" s="42" t="s">
        <v>28</v>
      </c>
      <c r="P722" s="95" t="s">
        <v>89</v>
      </c>
      <c r="Q722" s="95"/>
      <c r="R722" s="42"/>
      <c r="S722" s="42"/>
      <c r="T722" s="42" t="s">
        <v>47</v>
      </c>
      <c r="U722" s="96">
        <v>577072</v>
      </c>
      <c r="V722" s="96">
        <v>521139</v>
      </c>
      <c r="W722" s="96">
        <v>555156</v>
      </c>
      <c r="X722" s="96"/>
      <c r="Y722" s="42"/>
    </row>
    <row r="723" spans="1:25" x14ac:dyDescent="0.25">
      <c r="A723" s="42" t="s">
        <v>651</v>
      </c>
      <c r="B723" s="42" t="s">
        <v>25</v>
      </c>
      <c r="C723" s="42" t="s">
        <v>652</v>
      </c>
      <c r="D723" s="42" t="s">
        <v>115</v>
      </c>
      <c r="E723" s="42" t="s">
        <v>459</v>
      </c>
      <c r="F723" s="42" t="s">
        <v>653</v>
      </c>
      <c r="G723" s="42" t="s">
        <v>337</v>
      </c>
      <c r="H723" s="42" t="s">
        <v>26</v>
      </c>
      <c r="I723" s="42" t="s">
        <v>653</v>
      </c>
      <c r="J723" s="42"/>
      <c r="K723" s="42" t="s">
        <v>654</v>
      </c>
      <c r="L723" s="42" t="s">
        <v>655</v>
      </c>
      <c r="M723" s="42">
        <v>774184014</v>
      </c>
      <c r="N723" s="42"/>
      <c r="O723" s="42" t="s">
        <v>28</v>
      </c>
      <c r="P723" s="95" t="s">
        <v>89</v>
      </c>
      <c r="Q723" s="95"/>
      <c r="R723" s="42"/>
      <c r="S723" s="42"/>
      <c r="T723" s="42" t="s">
        <v>582</v>
      </c>
      <c r="U723" s="96">
        <v>1300183</v>
      </c>
      <c r="V723" s="96"/>
      <c r="W723" s="96"/>
      <c r="X723" s="96">
        <v>500384</v>
      </c>
      <c r="Y723" s="42"/>
    </row>
    <row r="724" spans="1:25" x14ac:dyDescent="0.25">
      <c r="A724" s="42" t="s">
        <v>651</v>
      </c>
      <c r="B724" s="42" t="s">
        <v>25</v>
      </c>
      <c r="C724" s="42" t="s">
        <v>652</v>
      </c>
      <c r="D724" s="42" t="s">
        <v>115</v>
      </c>
      <c r="E724" s="42" t="s">
        <v>459</v>
      </c>
      <c r="F724" s="42" t="s">
        <v>653</v>
      </c>
      <c r="G724" s="42" t="s">
        <v>337</v>
      </c>
      <c r="H724" s="42" t="s">
        <v>26</v>
      </c>
      <c r="I724" s="42" t="s">
        <v>653</v>
      </c>
      <c r="J724" s="42"/>
      <c r="K724" s="42" t="s">
        <v>654</v>
      </c>
      <c r="L724" s="42" t="s">
        <v>655</v>
      </c>
      <c r="M724" s="42">
        <v>774184014</v>
      </c>
      <c r="N724" s="42"/>
      <c r="O724" s="42" t="s">
        <v>30</v>
      </c>
      <c r="P724" s="95"/>
      <c r="Q724" s="95"/>
      <c r="R724" s="48" t="s">
        <v>31</v>
      </c>
      <c r="S724" s="42" t="s">
        <v>49</v>
      </c>
      <c r="T724" s="42"/>
      <c r="U724" s="96">
        <v>2213215</v>
      </c>
      <c r="V724" s="96">
        <v>2313170</v>
      </c>
      <c r="W724" s="96">
        <v>2312580</v>
      </c>
      <c r="X724" s="96">
        <v>1808791</v>
      </c>
      <c r="Y724" s="42"/>
    </row>
    <row r="725" spans="1:25" x14ac:dyDescent="0.25">
      <c r="A725" s="42" t="s">
        <v>651</v>
      </c>
      <c r="B725" s="42" t="s">
        <v>25</v>
      </c>
      <c r="C725" s="42" t="s">
        <v>652</v>
      </c>
      <c r="D725" s="42" t="s">
        <v>115</v>
      </c>
      <c r="E725" s="42" t="s">
        <v>459</v>
      </c>
      <c r="F725" s="42" t="s">
        <v>653</v>
      </c>
      <c r="G725" s="42" t="s">
        <v>337</v>
      </c>
      <c r="H725" s="42" t="s">
        <v>26</v>
      </c>
      <c r="I725" s="42" t="s">
        <v>653</v>
      </c>
      <c r="J725" s="42"/>
      <c r="K725" s="42" t="s">
        <v>654</v>
      </c>
      <c r="L725" s="42" t="s">
        <v>655</v>
      </c>
      <c r="M725" s="42">
        <v>774184014</v>
      </c>
      <c r="N725" s="42"/>
      <c r="O725" s="42" t="s">
        <v>30</v>
      </c>
      <c r="P725" s="95"/>
      <c r="Q725" s="95"/>
      <c r="R725" s="48" t="s">
        <v>31</v>
      </c>
      <c r="S725" s="42" t="s">
        <v>56</v>
      </c>
      <c r="T725" s="42"/>
      <c r="U725" s="96">
        <v>224450</v>
      </c>
      <c r="V725" s="96">
        <v>117026</v>
      </c>
      <c r="W725" s="96">
        <v>145400</v>
      </c>
      <c r="X725" s="96">
        <v>91900</v>
      </c>
      <c r="Y725" s="42"/>
    </row>
    <row r="726" spans="1:25" x14ac:dyDescent="0.25">
      <c r="A726" s="42" t="s">
        <v>651</v>
      </c>
      <c r="B726" s="42" t="s">
        <v>25</v>
      </c>
      <c r="C726" s="42" t="s">
        <v>652</v>
      </c>
      <c r="D726" s="42" t="s">
        <v>115</v>
      </c>
      <c r="E726" s="42" t="s">
        <v>459</v>
      </c>
      <c r="F726" s="42" t="s">
        <v>653</v>
      </c>
      <c r="G726" s="42" t="s">
        <v>337</v>
      </c>
      <c r="H726" s="42" t="s">
        <v>26</v>
      </c>
      <c r="I726" s="42" t="s">
        <v>653</v>
      </c>
      <c r="J726" s="42"/>
      <c r="K726" s="42" t="s">
        <v>654</v>
      </c>
      <c r="L726" s="42" t="s">
        <v>655</v>
      </c>
      <c r="M726" s="42">
        <v>774184014</v>
      </c>
      <c r="N726" s="42"/>
      <c r="O726" s="42" t="s">
        <v>30</v>
      </c>
      <c r="P726" s="95"/>
      <c r="Q726" s="95"/>
      <c r="R726" s="48" t="s">
        <v>31</v>
      </c>
      <c r="S726" s="42" t="s">
        <v>57</v>
      </c>
      <c r="T726" s="42"/>
      <c r="U726" s="96">
        <v>3292979</v>
      </c>
      <c r="V726" s="96">
        <v>2807050</v>
      </c>
      <c r="W726" s="96">
        <v>3365763</v>
      </c>
      <c r="X726" s="96">
        <v>3727584</v>
      </c>
      <c r="Y726" s="42"/>
    </row>
    <row r="727" spans="1:25" x14ac:dyDescent="0.25">
      <c r="A727" s="42" t="s">
        <v>651</v>
      </c>
      <c r="B727" s="42" t="s">
        <v>25</v>
      </c>
      <c r="C727" s="42" t="s">
        <v>652</v>
      </c>
      <c r="D727" s="42" t="s">
        <v>115</v>
      </c>
      <c r="E727" s="42" t="s">
        <v>459</v>
      </c>
      <c r="F727" s="42" t="s">
        <v>653</v>
      </c>
      <c r="G727" s="42" t="s">
        <v>337</v>
      </c>
      <c r="H727" s="42" t="s">
        <v>26</v>
      </c>
      <c r="I727" s="42" t="s">
        <v>653</v>
      </c>
      <c r="J727" s="42"/>
      <c r="K727" s="42" t="s">
        <v>654</v>
      </c>
      <c r="L727" s="42" t="s">
        <v>655</v>
      </c>
      <c r="M727" s="42">
        <v>774184014</v>
      </c>
      <c r="N727" s="42"/>
      <c r="O727" s="42" t="s">
        <v>30</v>
      </c>
      <c r="P727" s="95"/>
      <c r="Q727" s="95"/>
      <c r="R727" s="48" t="s">
        <v>31</v>
      </c>
      <c r="S727" s="42" t="s">
        <v>58</v>
      </c>
      <c r="T727" s="42"/>
      <c r="U727" s="96">
        <v>116700</v>
      </c>
      <c r="V727" s="96">
        <v>44125</v>
      </c>
      <c r="W727" s="96">
        <v>122265</v>
      </c>
      <c r="X727" s="96">
        <v>346113</v>
      </c>
      <c r="Y727" s="42"/>
    </row>
    <row r="728" spans="1:25" x14ac:dyDescent="0.25">
      <c r="A728" s="42" t="s">
        <v>651</v>
      </c>
      <c r="B728" s="42" t="s">
        <v>25</v>
      </c>
      <c r="C728" s="42" t="s">
        <v>652</v>
      </c>
      <c r="D728" s="42" t="s">
        <v>115</v>
      </c>
      <c r="E728" s="42" t="s">
        <v>459</v>
      </c>
      <c r="F728" s="42" t="s">
        <v>653</v>
      </c>
      <c r="G728" s="42" t="s">
        <v>337</v>
      </c>
      <c r="H728" s="42" t="s">
        <v>26</v>
      </c>
      <c r="I728" s="42" t="s">
        <v>653</v>
      </c>
      <c r="J728" s="42"/>
      <c r="K728" s="42" t="s">
        <v>654</v>
      </c>
      <c r="L728" s="42" t="s">
        <v>655</v>
      </c>
      <c r="M728" s="42">
        <v>774184014</v>
      </c>
      <c r="N728" s="42"/>
      <c r="O728" s="42" t="s">
        <v>30</v>
      </c>
      <c r="P728" s="95"/>
      <c r="Q728" s="95"/>
      <c r="R728" s="48" t="s">
        <v>31</v>
      </c>
      <c r="S728" s="42" t="s">
        <v>34</v>
      </c>
      <c r="T728" s="42"/>
      <c r="U728" s="96">
        <f>(231500+32500)</f>
        <v>264000</v>
      </c>
      <c r="V728" s="96">
        <f>(225000+49500)</f>
        <v>274500</v>
      </c>
      <c r="W728" s="96">
        <f>(295000+32500)</f>
        <v>327500</v>
      </c>
      <c r="X728" s="96">
        <f>(232250+5000)</f>
        <v>237250</v>
      </c>
      <c r="Y728" s="42"/>
    </row>
    <row r="729" spans="1:25" x14ac:dyDescent="0.25">
      <c r="A729" s="42" t="s">
        <v>651</v>
      </c>
      <c r="B729" s="42" t="s">
        <v>25</v>
      </c>
      <c r="C729" s="42" t="s">
        <v>652</v>
      </c>
      <c r="D729" s="42" t="s">
        <v>115</v>
      </c>
      <c r="E729" s="42" t="s">
        <v>459</v>
      </c>
      <c r="F729" s="42" t="s">
        <v>653</v>
      </c>
      <c r="G729" s="42" t="s">
        <v>337</v>
      </c>
      <c r="H729" s="42" t="s">
        <v>26</v>
      </c>
      <c r="I729" s="42" t="s">
        <v>653</v>
      </c>
      <c r="J729" s="42"/>
      <c r="K729" s="42" t="s">
        <v>654</v>
      </c>
      <c r="L729" s="42" t="s">
        <v>655</v>
      </c>
      <c r="M729" s="42">
        <v>774184014</v>
      </c>
      <c r="N729" s="42"/>
      <c r="O729" s="42" t="s">
        <v>30</v>
      </c>
      <c r="P729" s="95"/>
      <c r="Q729" s="95"/>
      <c r="R729" s="48" t="s">
        <v>31</v>
      </c>
      <c r="S729" s="42" t="s">
        <v>656</v>
      </c>
      <c r="T729" s="42"/>
      <c r="U729" s="96">
        <v>40000</v>
      </c>
      <c r="V729" s="96"/>
      <c r="W729" s="96"/>
      <c r="X729" s="96"/>
      <c r="Y729" s="42"/>
    </row>
    <row r="730" spans="1:25" x14ac:dyDescent="0.25">
      <c r="A730" s="42" t="s">
        <v>651</v>
      </c>
      <c r="B730" s="42" t="s">
        <v>25</v>
      </c>
      <c r="C730" s="42" t="s">
        <v>652</v>
      </c>
      <c r="D730" s="42" t="s">
        <v>115</v>
      </c>
      <c r="E730" s="42" t="s">
        <v>459</v>
      </c>
      <c r="F730" s="42" t="s">
        <v>653</v>
      </c>
      <c r="G730" s="42" t="s">
        <v>337</v>
      </c>
      <c r="H730" s="42" t="s">
        <v>26</v>
      </c>
      <c r="I730" s="42" t="s">
        <v>653</v>
      </c>
      <c r="J730" s="42"/>
      <c r="K730" s="42" t="s">
        <v>654</v>
      </c>
      <c r="L730" s="42" t="s">
        <v>655</v>
      </c>
      <c r="M730" s="42">
        <v>774184014</v>
      </c>
      <c r="N730" s="42"/>
      <c r="O730" s="42" t="s">
        <v>30</v>
      </c>
      <c r="P730" s="95"/>
      <c r="Q730" s="95"/>
      <c r="R730" s="48" t="s">
        <v>31</v>
      </c>
      <c r="S730" s="42" t="s">
        <v>657</v>
      </c>
      <c r="T730" s="42"/>
      <c r="U730" s="96">
        <v>116910</v>
      </c>
      <c r="V730" s="96">
        <v>22595</v>
      </c>
      <c r="W730" s="96">
        <v>84650</v>
      </c>
      <c r="X730" s="96">
        <v>105588</v>
      </c>
      <c r="Y730" s="42"/>
    </row>
    <row r="731" spans="1:25" x14ac:dyDescent="0.25">
      <c r="A731" s="42" t="s">
        <v>651</v>
      </c>
      <c r="B731" s="42" t="s">
        <v>25</v>
      </c>
      <c r="C731" s="42" t="s">
        <v>652</v>
      </c>
      <c r="D731" s="42" t="s">
        <v>115</v>
      </c>
      <c r="E731" s="42" t="s">
        <v>459</v>
      </c>
      <c r="F731" s="42" t="s">
        <v>653</v>
      </c>
      <c r="G731" s="42" t="s">
        <v>337</v>
      </c>
      <c r="H731" s="42" t="s">
        <v>26</v>
      </c>
      <c r="I731" s="42" t="s">
        <v>653</v>
      </c>
      <c r="J731" s="42"/>
      <c r="K731" s="42" t="s">
        <v>654</v>
      </c>
      <c r="L731" s="42" t="s">
        <v>655</v>
      </c>
      <c r="M731" s="42">
        <v>774184014</v>
      </c>
      <c r="N731" s="42"/>
      <c r="O731" s="42" t="s">
        <v>30</v>
      </c>
      <c r="P731" s="95"/>
      <c r="Q731" s="95"/>
      <c r="R731" s="48" t="s">
        <v>31</v>
      </c>
      <c r="S731" s="42" t="s">
        <v>77</v>
      </c>
      <c r="T731" s="42"/>
      <c r="U731" s="96">
        <v>93880</v>
      </c>
      <c r="V731" s="96"/>
      <c r="W731" s="96">
        <v>23910</v>
      </c>
      <c r="X731" s="96">
        <v>24010</v>
      </c>
      <c r="Y731" s="42"/>
    </row>
    <row r="732" spans="1:25" x14ac:dyDescent="0.25">
      <c r="A732" s="42" t="s">
        <v>651</v>
      </c>
      <c r="B732" s="42" t="s">
        <v>25</v>
      </c>
      <c r="C732" s="42" t="s">
        <v>652</v>
      </c>
      <c r="D732" s="42" t="s">
        <v>115</v>
      </c>
      <c r="E732" s="42" t="s">
        <v>459</v>
      </c>
      <c r="F732" s="42" t="s">
        <v>653</v>
      </c>
      <c r="G732" s="42" t="s">
        <v>337</v>
      </c>
      <c r="H732" s="42" t="s">
        <v>26</v>
      </c>
      <c r="I732" s="42" t="s">
        <v>653</v>
      </c>
      <c r="J732" s="42"/>
      <c r="K732" s="42" t="s">
        <v>654</v>
      </c>
      <c r="L732" s="42" t="s">
        <v>655</v>
      </c>
      <c r="M732" s="42">
        <v>774184014</v>
      </c>
      <c r="N732" s="42"/>
      <c r="O732" s="42" t="s">
        <v>30</v>
      </c>
      <c r="P732" s="95"/>
      <c r="Q732" s="95"/>
      <c r="R732" s="48" t="s">
        <v>31</v>
      </c>
      <c r="S732" s="42" t="s">
        <v>658</v>
      </c>
      <c r="T732" s="42"/>
      <c r="U732" s="96">
        <v>87500</v>
      </c>
      <c r="V732" s="96">
        <v>19500</v>
      </c>
      <c r="W732" s="96">
        <v>12000</v>
      </c>
      <c r="X732" s="96">
        <v>8000</v>
      </c>
      <c r="Y732" s="42"/>
    </row>
    <row r="733" spans="1:25" x14ac:dyDescent="0.25">
      <c r="A733" s="42" t="s">
        <v>651</v>
      </c>
      <c r="B733" s="42" t="s">
        <v>25</v>
      </c>
      <c r="C733" s="42" t="s">
        <v>652</v>
      </c>
      <c r="D733" s="42" t="s">
        <v>115</v>
      </c>
      <c r="E733" s="42" t="s">
        <v>459</v>
      </c>
      <c r="F733" s="42" t="s">
        <v>653</v>
      </c>
      <c r="G733" s="42" t="s">
        <v>337</v>
      </c>
      <c r="H733" s="42" t="s">
        <v>26</v>
      </c>
      <c r="I733" s="42" t="s">
        <v>653</v>
      </c>
      <c r="J733" s="42"/>
      <c r="K733" s="42" t="s">
        <v>654</v>
      </c>
      <c r="L733" s="42" t="s">
        <v>655</v>
      </c>
      <c r="M733" s="42">
        <v>774184014</v>
      </c>
      <c r="N733" s="42"/>
      <c r="O733" s="42" t="s">
        <v>30</v>
      </c>
      <c r="P733" s="95"/>
      <c r="Q733" s="95"/>
      <c r="R733" s="42" t="s">
        <v>31</v>
      </c>
      <c r="S733" s="42" t="s">
        <v>59</v>
      </c>
      <c r="T733" s="42"/>
      <c r="U733" s="96">
        <v>23000</v>
      </c>
      <c r="V733" s="96"/>
      <c r="W733" s="96"/>
      <c r="X733" s="96"/>
      <c r="Y733" s="42"/>
    </row>
    <row r="734" spans="1:25" x14ac:dyDescent="0.25">
      <c r="A734" s="42" t="s">
        <v>651</v>
      </c>
      <c r="B734" s="42" t="s">
        <v>25</v>
      </c>
      <c r="C734" s="42" t="s">
        <v>652</v>
      </c>
      <c r="D734" s="42" t="s">
        <v>115</v>
      </c>
      <c r="E734" s="42" t="s">
        <v>459</v>
      </c>
      <c r="F734" s="42" t="s">
        <v>653</v>
      </c>
      <c r="G734" s="42" t="s">
        <v>337</v>
      </c>
      <c r="H734" s="42" t="s">
        <v>26</v>
      </c>
      <c r="I734" s="42" t="s">
        <v>653</v>
      </c>
      <c r="J734" s="42"/>
      <c r="K734" s="42" t="s">
        <v>654</v>
      </c>
      <c r="L734" s="42" t="s">
        <v>655</v>
      </c>
      <c r="M734" s="42">
        <v>774184014</v>
      </c>
      <c r="N734" s="42"/>
      <c r="O734" s="42" t="s">
        <v>30</v>
      </c>
      <c r="P734" s="95"/>
      <c r="Q734" s="95"/>
      <c r="R734" s="42" t="s">
        <v>32</v>
      </c>
      <c r="S734" s="42" t="s">
        <v>61</v>
      </c>
      <c r="T734" s="42"/>
      <c r="U734" s="96">
        <v>80150</v>
      </c>
      <c r="V734" s="96"/>
      <c r="W734" s="96">
        <v>28800</v>
      </c>
      <c r="X734" s="96">
        <v>348860</v>
      </c>
      <c r="Y734" s="42"/>
    </row>
    <row r="735" spans="1:25" x14ac:dyDescent="0.25">
      <c r="A735" s="42" t="s">
        <v>651</v>
      </c>
      <c r="B735" s="42" t="s">
        <v>25</v>
      </c>
      <c r="C735" s="42" t="s">
        <v>652</v>
      </c>
      <c r="D735" s="42" t="s">
        <v>115</v>
      </c>
      <c r="E735" s="42" t="s">
        <v>459</v>
      </c>
      <c r="F735" s="42" t="s">
        <v>653</v>
      </c>
      <c r="G735" s="42" t="s">
        <v>337</v>
      </c>
      <c r="H735" s="42" t="s">
        <v>26</v>
      </c>
      <c r="I735" s="42" t="s">
        <v>653</v>
      </c>
      <c r="J735" s="42"/>
      <c r="K735" s="42" t="s">
        <v>654</v>
      </c>
      <c r="L735" s="42" t="s">
        <v>655</v>
      </c>
      <c r="M735" s="42">
        <v>774184014</v>
      </c>
      <c r="N735" s="42"/>
      <c r="O735" s="42" t="s">
        <v>30</v>
      </c>
      <c r="P735" s="95" t="s">
        <v>33</v>
      </c>
      <c r="Q735" s="95"/>
      <c r="R735" s="42" t="s">
        <v>31</v>
      </c>
      <c r="S735" s="42" t="s">
        <v>334</v>
      </c>
      <c r="T735" s="42"/>
      <c r="U735" s="96"/>
      <c r="V735" s="96"/>
      <c r="W735" s="96">
        <v>3300</v>
      </c>
      <c r="X735" s="96"/>
      <c r="Y735" s="42"/>
    </row>
  </sheetData>
  <autoFilter ref="A1:AA735">
    <sortState ref="A2:AA718">
      <sortCondition ref="A1:A718"/>
    </sortState>
  </autoFilter>
  <phoneticPr fontId="6" type="noConversion"/>
  <dataValidations count="3">
    <dataValidation type="list" allowBlank="1" showInputMessage="1" showErrorMessage="1" sqref="T70:T79 T383 T435:T440 T2:T8 T55:T60 T339:T349 T354 T372 T453:T462">
      <formula1>INDIRECT(R2)</formula1>
    </dataValidation>
    <dataValidation type="list" allowBlank="1" showInputMessage="1" showErrorMessage="1" sqref="T312">
      <formula1>INDIRECT(R187)</formula1>
      <formula2>0</formula2>
    </dataValidation>
    <dataValidation type="list" allowBlank="1" showInputMessage="1" showErrorMessage="1" sqref="S69">
      <formula1>INDIRECT(U69)</formula1>
    </dataValidation>
  </dataValidations>
  <hyperlinks>
    <hyperlink ref="N390" r:id="rId1"/>
    <hyperlink ref="N9:N24" r:id="rId2" display="OUMARLABGAR1@YAHOO,FR"/>
    <hyperlink ref="N370" r:id="rId3"/>
    <hyperlink ref="N371" r:id="rId4" display="OUMARLABGAR1@YAHOO,FR"/>
    <hyperlink ref="N372" r:id="rId5"/>
    <hyperlink ref="N365" r:id="rId6"/>
    <hyperlink ref="N367" r:id="rId7"/>
    <hyperlink ref="N368" r:id="rId8"/>
    <hyperlink ref="N369" r:id="rId9"/>
    <hyperlink ref="N373" r:id="rId10"/>
    <hyperlink ref="N374" r:id="rId11"/>
    <hyperlink ref="N375" r:id="rId12"/>
    <hyperlink ref="N376" r:id="rId13"/>
    <hyperlink ref="N377" r:id="rId14"/>
    <hyperlink ref="N378" r:id="rId15"/>
    <hyperlink ref="N379" r:id="rId16"/>
    <hyperlink ref="N380" r:id="rId17"/>
    <hyperlink ref="N381" r:id="rId18"/>
    <hyperlink ref="N382" r:id="rId19"/>
    <hyperlink ref="N383" r:id="rId20"/>
    <hyperlink ref="N384" r:id="rId21"/>
    <hyperlink ref="N385" r:id="rId22"/>
    <hyperlink ref="N206" r:id="rId23"/>
    <hyperlink ref="J10" r:id="rId24"/>
    <hyperlink ref="N494" r:id="rId25"/>
    <hyperlink ref="N495" r:id="rId26"/>
    <hyperlink ref="N496" r:id="rId27"/>
    <hyperlink ref="N497" r:id="rId28"/>
    <hyperlink ref="N498" r:id="rId29"/>
    <hyperlink ref="N499" r:id="rId30"/>
    <hyperlink ref="N500" r:id="rId31"/>
    <hyperlink ref="N501" r:id="rId32"/>
    <hyperlink ref="N454" r:id="rId33"/>
    <hyperlink ref="N455" r:id="rId34"/>
    <hyperlink ref="N502" r:id="rId35"/>
    <hyperlink ref="N503" r:id="rId36"/>
    <hyperlink ref="N504" r:id="rId37"/>
    <hyperlink ref="N505" r:id="rId38"/>
    <hyperlink ref="N506" r:id="rId39"/>
    <hyperlink ref="N507" r:id="rId40"/>
    <hyperlink ref="N509" r:id="rId41"/>
    <hyperlink ref="N510" r:id="rId42"/>
    <hyperlink ref="N511" r:id="rId43"/>
    <hyperlink ref="N512" r:id="rId44"/>
    <hyperlink ref="N513" r:id="rId45"/>
    <hyperlink ref="N508" r:id="rId46"/>
    <hyperlink ref="N353" r:id="rId47"/>
    <hyperlink ref="N354" r:id="rId48"/>
    <hyperlink ref="N355" r:id="rId49"/>
    <hyperlink ref="N356" r:id="rId50"/>
    <hyperlink ref="N357" r:id="rId51"/>
    <hyperlink ref="N358" r:id="rId52"/>
    <hyperlink ref="N359" r:id="rId53"/>
    <hyperlink ref="N360" r:id="rId54"/>
    <hyperlink ref="N361" r:id="rId55"/>
    <hyperlink ref="N362" r:id="rId56"/>
    <hyperlink ref="N363" r:id="rId57"/>
    <hyperlink ref="J272" r:id="rId58"/>
    <hyperlink ref="N272" r:id="rId59"/>
    <hyperlink ref="J273" r:id="rId60"/>
    <hyperlink ref="N273" r:id="rId61"/>
    <hyperlink ref="J274" r:id="rId62"/>
    <hyperlink ref="N274" r:id="rId63"/>
    <hyperlink ref="J275" r:id="rId64"/>
    <hyperlink ref="N275" r:id="rId65"/>
    <hyperlink ref="J276" r:id="rId66"/>
    <hyperlink ref="N276" r:id="rId67"/>
    <hyperlink ref="J277" r:id="rId68"/>
    <hyperlink ref="N277" r:id="rId69"/>
    <hyperlink ref="J278" r:id="rId70"/>
    <hyperlink ref="N278" r:id="rId71"/>
    <hyperlink ref="J279" r:id="rId72"/>
    <hyperlink ref="N279" r:id="rId73"/>
    <hyperlink ref="J280" r:id="rId74"/>
    <hyperlink ref="N280" r:id="rId75"/>
    <hyperlink ref="J281" r:id="rId76"/>
    <hyperlink ref="N281" r:id="rId77"/>
    <hyperlink ref="J282" r:id="rId78"/>
    <hyperlink ref="N282" r:id="rId79"/>
    <hyperlink ref="J283" r:id="rId80"/>
    <hyperlink ref="N283" r:id="rId81"/>
    <hyperlink ref="J284" r:id="rId82"/>
    <hyperlink ref="N284" r:id="rId83"/>
    <hyperlink ref="J285" r:id="rId84"/>
    <hyperlink ref="N285" r:id="rId85"/>
    <hyperlink ref="J286" r:id="rId86"/>
    <hyperlink ref="N286" r:id="rId87"/>
    <hyperlink ref="N246" r:id="rId88"/>
    <hyperlink ref="N247" r:id="rId89"/>
    <hyperlink ref="N248" r:id="rId90"/>
    <hyperlink ref="N249" r:id="rId91"/>
    <hyperlink ref="N250" r:id="rId92"/>
    <hyperlink ref="N251" r:id="rId93"/>
    <hyperlink ref="N252" r:id="rId94"/>
    <hyperlink ref="N253" r:id="rId95"/>
    <hyperlink ref="N254" r:id="rId96"/>
    <hyperlink ref="N255" r:id="rId97"/>
    <hyperlink ref="N256" r:id="rId98"/>
    <hyperlink ref="N257" r:id="rId99"/>
    <hyperlink ref="N258" r:id="rId100"/>
    <hyperlink ref="N259" r:id="rId101"/>
    <hyperlink ref="N260" r:id="rId102"/>
    <hyperlink ref="N261" r:id="rId103"/>
    <hyperlink ref="N262" r:id="rId104"/>
    <hyperlink ref="N263" r:id="rId105"/>
    <hyperlink ref="N330" r:id="rId106"/>
    <hyperlink ref="N331" r:id="rId107"/>
    <hyperlink ref="N332" r:id="rId108"/>
    <hyperlink ref="N333" r:id="rId109"/>
    <hyperlink ref="N334" r:id="rId110"/>
    <hyperlink ref="N335" r:id="rId111"/>
    <hyperlink ref="N336" r:id="rId112"/>
    <hyperlink ref="N337" r:id="rId113"/>
    <hyperlink ref="N338" r:id="rId114"/>
    <hyperlink ref="N339" r:id="rId115"/>
    <hyperlink ref="N340" r:id="rId116"/>
    <hyperlink ref="N341" r:id="rId117"/>
    <hyperlink ref="N342" r:id="rId118"/>
    <hyperlink ref="N343" r:id="rId119"/>
    <hyperlink ref="N344" r:id="rId120"/>
    <hyperlink ref="N345" r:id="rId121"/>
    <hyperlink ref="N346" r:id="rId122"/>
    <hyperlink ref="N347" r:id="rId123"/>
    <hyperlink ref="N348" r:id="rId124"/>
    <hyperlink ref="N349" r:id="rId125"/>
    <hyperlink ref="N350" r:id="rId126"/>
    <hyperlink ref="N351" r:id="rId127"/>
    <hyperlink ref="N352" r:id="rId128"/>
    <hyperlink ref="N310" r:id="rId129"/>
    <hyperlink ref="N311" r:id="rId130"/>
    <hyperlink ref="N312" r:id="rId131"/>
    <hyperlink ref="N313" r:id="rId132"/>
    <hyperlink ref="N314" r:id="rId133"/>
    <hyperlink ref="N315" r:id="rId134"/>
    <hyperlink ref="N316" r:id="rId135"/>
    <hyperlink ref="N317" r:id="rId136"/>
    <hyperlink ref="N318" r:id="rId137"/>
    <hyperlink ref="N319" r:id="rId138"/>
    <hyperlink ref="N320" r:id="rId139"/>
    <hyperlink ref="N321" r:id="rId140"/>
    <hyperlink ref="N322" r:id="rId141"/>
    <hyperlink ref="N323" r:id="rId142"/>
    <hyperlink ref="N324" r:id="rId143"/>
    <hyperlink ref="N325" r:id="rId144"/>
    <hyperlink ref="N326" r:id="rId145"/>
    <hyperlink ref="N327" r:id="rId146"/>
    <hyperlink ref="N328" r:id="rId147"/>
    <hyperlink ref="N329" r:id="rId148"/>
    <hyperlink ref="N264" r:id="rId149"/>
    <hyperlink ref="N265" r:id="rId150"/>
    <hyperlink ref="N266" r:id="rId151"/>
    <hyperlink ref="N267" r:id="rId152"/>
    <hyperlink ref="N268" r:id="rId153"/>
    <hyperlink ref="N269" r:id="rId154"/>
    <hyperlink ref="N270" r:id="rId155"/>
    <hyperlink ref="N271" r:id="rId156"/>
    <hyperlink ref="J431" r:id="rId157"/>
    <hyperlink ref="J432" r:id="rId158"/>
    <hyperlink ref="J433" r:id="rId159"/>
    <hyperlink ref="J434" r:id="rId160"/>
    <hyperlink ref="J435" r:id="rId161"/>
    <hyperlink ref="J436" r:id="rId162"/>
    <hyperlink ref="J437" r:id="rId163"/>
    <hyperlink ref="J438" r:id="rId164"/>
    <hyperlink ref="J439" r:id="rId165"/>
    <hyperlink ref="J440" r:id="rId166"/>
    <hyperlink ref="J441" r:id="rId167"/>
    <hyperlink ref="J442" r:id="rId168"/>
    <hyperlink ref="J443" r:id="rId169"/>
    <hyperlink ref="J444" r:id="rId170"/>
    <hyperlink ref="J445" r:id="rId171"/>
    <hyperlink ref="J446" r:id="rId172"/>
    <hyperlink ref="J447" r:id="rId173"/>
    <hyperlink ref="J448" r:id="rId174"/>
    <hyperlink ref="J449" r:id="rId175"/>
    <hyperlink ref="N366" r:id="rId176"/>
    <hyperlink ref="N386" r:id="rId177"/>
    <hyperlink ref="N217" r:id="rId178" display="OUMARLABGAR1@YAHOO,FR"/>
    <hyperlink ref="N218" r:id="rId179" display="OUMARLABGAR1@YAHOO,FR"/>
    <hyperlink ref="N219" r:id="rId180" display="OUMARLABGAR1@YAHOO,FR"/>
    <hyperlink ref="N220" r:id="rId181" display="OUMARLABGAR1@YAHOO,FR"/>
    <hyperlink ref="N221" r:id="rId182" display="OUMARLABGAR1@YAHOO,FR"/>
    <hyperlink ref="N222" r:id="rId183" display="OUMARLABGAR1@YAHOO,FR"/>
    <hyperlink ref="N223" r:id="rId184" display="OUMARLABGAR1@YAHOO,FR"/>
    <hyperlink ref="N224" r:id="rId185" display="OUMARLABGAR1@YAHOO,FR"/>
    <hyperlink ref="N225" r:id="rId186" display="OUMARLABGAR1@YAHOO,FR"/>
    <hyperlink ref="N226" r:id="rId187" display="OUMARLABGAR1@YAHOO,FR"/>
    <hyperlink ref="N227" r:id="rId188" display="OUMARLABGAR1@YAHOO,FR"/>
    <hyperlink ref="N228" r:id="rId189" display="OUMARLABGAR1@YAHOO,FR"/>
    <hyperlink ref="N229" r:id="rId190" display="OUMARLABGAR1@YAHOO,FR"/>
    <hyperlink ref="N207" r:id="rId191"/>
    <hyperlink ref="N208" r:id="rId192"/>
    <hyperlink ref="N209" r:id="rId193"/>
    <hyperlink ref="N210" r:id="rId194"/>
    <hyperlink ref="N211" r:id="rId195"/>
    <hyperlink ref="N212" r:id="rId196"/>
    <hyperlink ref="N213" r:id="rId197"/>
    <hyperlink ref="N214" r:id="rId198"/>
    <hyperlink ref="N215" r:id="rId199"/>
    <hyperlink ref="N11" r:id="rId200" display="OUMARLABGAR1@YAHOO,FR"/>
    <hyperlink ref="N12" r:id="rId201" display="OUMARLABGAR1@YAHOO,FR"/>
    <hyperlink ref="J11" r:id="rId202"/>
    <hyperlink ref="J12" r:id="rId203"/>
    <hyperlink ref="N456" r:id="rId204"/>
    <hyperlink ref="N457" r:id="rId205"/>
    <hyperlink ref="N458" r:id="rId206"/>
    <hyperlink ref="N459" r:id="rId207"/>
    <hyperlink ref="N460" r:id="rId208"/>
    <hyperlink ref="N462" r:id="rId209"/>
    <hyperlink ref="N464" r:id="rId210"/>
    <hyperlink ref="N466" r:id="rId211"/>
    <hyperlink ref="N468" r:id="rId212"/>
    <hyperlink ref="N470" r:id="rId213"/>
    <hyperlink ref="N472" r:id="rId214"/>
    <hyperlink ref="N474" r:id="rId215"/>
    <hyperlink ref="N461" r:id="rId216"/>
    <hyperlink ref="N463" r:id="rId217"/>
    <hyperlink ref="N465" r:id="rId218"/>
    <hyperlink ref="N467" r:id="rId219"/>
    <hyperlink ref="N469" r:id="rId220"/>
    <hyperlink ref="N471" r:id="rId221"/>
    <hyperlink ref="N473" r:id="rId222"/>
    <hyperlink ref="N475" r:id="rId223"/>
    <hyperlink ref="N476" r:id="rId224"/>
    <hyperlink ref="N477" r:id="rId225"/>
    <hyperlink ref="N408" r:id="rId226"/>
    <hyperlink ref="N409" r:id="rId227"/>
    <hyperlink ref="N410" r:id="rId228"/>
    <hyperlink ref="N411" r:id="rId229"/>
    <hyperlink ref="N412" r:id="rId230"/>
    <hyperlink ref="N413" r:id="rId231"/>
    <hyperlink ref="N414" r:id="rId232"/>
    <hyperlink ref="N415" r:id="rId233"/>
    <hyperlink ref="N417" r:id="rId234"/>
    <hyperlink ref="N418" r:id="rId235"/>
    <hyperlink ref="N419" r:id="rId236"/>
    <hyperlink ref="N420" r:id="rId237"/>
    <hyperlink ref="N421" r:id="rId238"/>
    <hyperlink ref="N422" r:id="rId239"/>
    <hyperlink ref="N425" r:id="rId240"/>
    <hyperlink ref="N426" r:id="rId241"/>
    <hyperlink ref="N427" r:id="rId242"/>
    <hyperlink ref="N428" r:id="rId243"/>
    <hyperlink ref="N423" r:id="rId244"/>
    <hyperlink ref="N416" r:id="rId245"/>
    <hyperlink ref="N424" r:id="rId246"/>
    <hyperlink ref="N429" r:id="rId247"/>
    <hyperlink ref="N430" r:id="rId248"/>
    <hyperlink ref="N514" r:id="rId249"/>
    <hyperlink ref="N515" r:id="rId250"/>
    <hyperlink ref="N516" r:id="rId251"/>
    <hyperlink ref="N517" r:id="rId252"/>
    <hyperlink ref="N518" r:id="rId253"/>
    <hyperlink ref="N519" r:id="rId254"/>
    <hyperlink ref="N520" r:id="rId255"/>
    <hyperlink ref="N521" r:id="rId256"/>
    <hyperlink ref="N522" r:id="rId257"/>
    <hyperlink ref="N523" r:id="rId258"/>
    <hyperlink ref="N524" r:id="rId259"/>
    <hyperlink ref="N525" r:id="rId260"/>
    <hyperlink ref="N526" r:id="rId261"/>
    <hyperlink ref="N527" r:id="rId262"/>
    <hyperlink ref="N528" r:id="rId263"/>
    <hyperlink ref="N529" r:id="rId264"/>
    <hyperlink ref="N530" r:id="rId265"/>
    <hyperlink ref="N531" r:id="rId266"/>
    <hyperlink ref="N532" r:id="rId267"/>
    <hyperlink ref="N533" r:id="rId268"/>
    <hyperlink ref="N534" r:id="rId269"/>
    <hyperlink ref="N535" r:id="rId270"/>
    <hyperlink ref="N536" r:id="rId271"/>
    <hyperlink ref="N537" r:id="rId272"/>
    <hyperlink ref="N538" r:id="rId273"/>
    <hyperlink ref="N539" r:id="rId274"/>
    <hyperlink ref="N341:N351" r:id="rId275" display="AMADOUKEITA@YAHOO.FR"/>
    <hyperlink ref="N480" r:id="rId276" display="AMADOUKEITA@YAHOO.FR"/>
    <hyperlink ref="N493" r:id="rId277" display="AMADOUKEITA@YAHOO.FR"/>
    <hyperlink ref="N478" r:id="rId278"/>
    <hyperlink ref="N479" r:id="rId279"/>
    <hyperlink ref="N482" r:id="rId280" display="AMADOUKEITA@YAHOO.FR"/>
    <hyperlink ref="N148" r:id="rId281"/>
    <hyperlink ref="N149" r:id="rId282"/>
    <hyperlink ref="N150" r:id="rId283"/>
    <hyperlink ref="N151" r:id="rId284"/>
    <hyperlink ref="N152" r:id="rId285"/>
    <hyperlink ref="N153" r:id="rId286"/>
    <hyperlink ref="N154" r:id="rId287"/>
    <hyperlink ref="N155" r:id="rId288"/>
    <hyperlink ref="N156" r:id="rId289"/>
    <hyperlink ref="N157" r:id="rId290"/>
    <hyperlink ref="N158" r:id="rId291"/>
    <hyperlink ref="N159" r:id="rId292"/>
    <hyperlink ref="N160" r:id="rId293"/>
    <hyperlink ref="N171" r:id="rId294"/>
    <hyperlink ref="N172" r:id="rId295"/>
    <hyperlink ref="N173" r:id="rId296"/>
    <hyperlink ref="N174" r:id="rId297"/>
    <hyperlink ref="N175" r:id="rId298"/>
    <hyperlink ref="N176" r:id="rId299"/>
    <hyperlink ref="N177" r:id="rId300"/>
    <hyperlink ref="N178" r:id="rId301"/>
    <hyperlink ref="N179" r:id="rId302"/>
    <hyperlink ref="N180" r:id="rId303"/>
    <hyperlink ref="N181" r:id="rId304"/>
    <hyperlink ref="N182" r:id="rId305"/>
    <hyperlink ref="N161" r:id="rId306"/>
    <hyperlink ref="N162" r:id="rId307"/>
    <hyperlink ref="N163" r:id="rId308"/>
    <hyperlink ref="N164" r:id="rId309"/>
    <hyperlink ref="N165" r:id="rId310"/>
    <hyperlink ref="N166" r:id="rId311"/>
    <hyperlink ref="N167" r:id="rId312"/>
    <hyperlink ref="N168" r:id="rId313"/>
    <hyperlink ref="N169" r:id="rId314"/>
    <hyperlink ref="N170" r:id="rId315"/>
    <hyperlink ref="N435:N439" r:id="rId316" display="OUMARLABGAR1@YAHOO,FR"/>
    <hyperlink ref="N441:N443" r:id="rId317" display="OUMARLABGAR1@YAHOO,FR"/>
    <hyperlink ref="J13" r:id="rId318"/>
    <hyperlink ref="N14" r:id="rId319" display="OUMARLABGAR1@YAHOO,FR"/>
    <hyperlink ref="N15" r:id="rId320" display="OUMARLABGAR1@YAHOO,FR"/>
    <hyperlink ref="N16" r:id="rId321" display="OUMARLABGAR1@YAHOO,FR"/>
    <hyperlink ref="J14" r:id="rId322"/>
    <hyperlink ref="J15" r:id="rId323"/>
    <hyperlink ref="J16" r:id="rId324"/>
    <hyperlink ref="N183" r:id="rId325"/>
    <hyperlink ref="N21" r:id="rId326"/>
    <hyperlink ref="N23" r:id="rId327" display="OUMARLABGAR1@YAHOO,FR"/>
    <hyperlink ref="N464:N485" r:id="rId328" display="sow.moctar33@gmail.com"/>
    <hyperlink ref="N667" r:id="rId329"/>
    <hyperlink ref="N668" r:id="rId330"/>
    <hyperlink ref="N669" r:id="rId331"/>
    <hyperlink ref="N670" r:id="rId332"/>
    <hyperlink ref="N671" r:id="rId333"/>
    <hyperlink ref="N672" r:id="rId334"/>
    <hyperlink ref="N673" r:id="rId335"/>
    <hyperlink ref="N674" r:id="rId336"/>
    <hyperlink ref="N675" r:id="rId337"/>
    <hyperlink ref="N676" r:id="rId338"/>
    <hyperlink ref="N677" r:id="rId339"/>
    <hyperlink ref="N590" r:id="rId340"/>
    <hyperlink ref="N543:N556" r:id="rId341" display="effideia@gmail.com"/>
    <hyperlink ref="J628" r:id="rId342"/>
    <hyperlink ref="J636:J653" r:id="rId343" display="syaliousyfatoum1988@gmail.com"/>
    <hyperlink ref="N605" r:id="rId344"/>
    <hyperlink ref="N656:N668" r:id="rId345" display="kadjasow1@gmail.com"/>
    <hyperlink ref="N669:N676" r:id="rId346" display="kadjasow1@gmail.com"/>
    <hyperlink ref="J689" r:id="rId347" display="syaliousyfatoum1988@gmail.com"/>
    <hyperlink ref="J696" r:id="rId348" display="syaliousyfatoum1988@gmail.com"/>
    <hyperlink ref="N120" r:id="rId349"/>
    <hyperlink ref="N121" r:id="rId350"/>
    <hyperlink ref="N122" r:id="rId351"/>
    <hyperlink ref="N123" r:id="rId352"/>
    <hyperlink ref="N124" r:id="rId353"/>
    <hyperlink ref="N125" r:id="rId354"/>
    <hyperlink ref="N126" r:id="rId355"/>
    <hyperlink ref="N127" r:id="rId356"/>
    <hyperlink ref="N128" r:id="rId357"/>
    <hyperlink ref="N129" r:id="rId358"/>
    <hyperlink ref="N130" r:id="rId359"/>
    <hyperlink ref="N131" r:id="rId360"/>
    <hyperlink ref="N132" r:id="rId361"/>
    <hyperlink ref="N133" r:id="rId362"/>
    <hyperlink ref="N104" r:id="rId363"/>
    <hyperlink ref="N105" r:id="rId364"/>
    <hyperlink ref="N106" r:id="rId365"/>
    <hyperlink ref="N107" r:id="rId366"/>
    <hyperlink ref="N108" r:id="rId367"/>
    <hyperlink ref="N109" r:id="rId368"/>
    <hyperlink ref="N110" r:id="rId369"/>
    <hyperlink ref="N111" r:id="rId370"/>
    <hyperlink ref="N112" r:id="rId371"/>
    <hyperlink ref="N113" r:id="rId372"/>
    <hyperlink ref="N114" r:id="rId373"/>
    <hyperlink ref="N115" r:id="rId374"/>
    <hyperlink ref="N116" r:id="rId375"/>
    <hyperlink ref="N117" r:id="rId376"/>
    <hyperlink ref="N118" r:id="rId377"/>
    <hyperlink ref="N119" r:id="rId378"/>
    <hyperlink ref="N77" r:id="rId379"/>
    <hyperlink ref="N708:N718" r:id="rId380" display="dibakhady192@gmail.com"/>
  </hyperlinks>
  <pageMargins left="0.7" right="0.7" top="0.75" bottom="0.75" header="0.3" footer="0.3"/>
  <pageSetup paperSize="9" orientation="portrait" horizontalDpi="300" r:id="rId381"/>
  <legacyDrawing r:id="rId3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2020-12-29T16:58:35Z</dcterms:modified>
</cp:coreProperties>
</file>