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a\Desktop\варианты АБД\"/>
    </mc:Choice>
  </mc:AlternateContent>
  <xr:revisionPtr revIDLastSave="0" documentId="13_ncr:1_{D44EC716-E2C7-405B-913A-C6EA073006FF}" xr6:coauthVersionLast="47" xr6:coauthVersionMax="47" xr10:uidLastSave="{00000000-0000-0000-0000-000000000000}"/>
  <bookViews>
    <workbookView xWindow="11424" yWindow="0" windowWidth="11712" windowHeight="13776" activeTab="2" xr2:uid="{5A850153-D066-4532-886C-3E26FD7A8E0F}"/>
  </bookViews>
  <sheets>
    <sheet name="Данные" sheetId="1" r:id="rId1"/>
    <sheet name="Задание" sheetId="2" r:id="rId2"/>
    <sheet name="Расчеты" sheetId="4" r:id="rId3"/>
  </sheets>
  <definedNames>
    <definedName name="solver_adj" localSheetId="2" hidden="1">Расчеты!$A$2:$I$2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Расчеты!$O$1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4" l="1"/>
  <c r="M4" i="4"/>
  <c r="B276" i="1" l="1"/>
  <c r="C276" i="1"/>
  <c r="D276" i="1"/>
  <c r="E276" i="1"/>
  <c r="F276" i="1"/>
  <c r="G276" i="1"/>
  <c r="H276" i="1"/>
  <c r="I276" i="1"/>
  <c r="A276" i="1"/>
  <c r="J19" i="4" l="1"/>
  <c r="K19" i="4" s="1"/>
  <c r="L19" i="4" s="1"/>
  <c r="J20" i="4"/>
  <c r="K20" i="4" s="1"/>
  <c r="L20" i="4" s="1"/>
  <c r="J21" i="4"/>
  <c r="K21" i="4" s="1"/>
  <c r="L21" i="4" s="1"/>
  <c r="J22" i="4"/>
  <c r="K22" i="4" s="1"/>
  <c r="L22" i="4" s="1"/>
  <c r="J23" i="4"/>
  <c r="K23" i="4" s="1"/>
  <c r="L23" i="4" s="1"/>
  <c r="J24" i="4"/>
  <c r="K24" i="4" s="1"/>
  <c r="L24" i="4" s="1"/>
  <c r="J25" i="4"/>
  <c r="K25" i="4" s="1"/>
  <c r="L25" i="4" s="1"/>
  <c r="J26" i="4"/>
  <c r="K26" i="4" s="1"/>
  <c r="L26" i="4" s="1"/>
  <c r="J27" i="4"/>
  <c r="K27" i="4" s="1"/>
  <c r="L27" i="4" s="1"/>
  <c r="J28" i="4"/>
  <c r="K28" i="4" s="1"/>
  <c r="L28" i="4" s="1"/>
  <c r="J29" i="4"/>
  <c r="K29" i="4" s="1"/>
  <c r="L29" i="4" s="1"/>
  <c r="J30" i="4"/>
  <c r="K30" i="4" s="1"/>
  <c r="L30" i="4" s="1"/>
  <c r="J31" i="4"/>
  <c r="K31" i="4" s="1"/>
  <c r="L31" i="4" s="1"/>
  <c r="J32" i="4"/>
  <c r="K32" i="4" s="1"/>
  <c r="L32" i="4" s="1"/>
  <c r="J33" i="4"/>
  <c r="K33" i="4" s="1"/>
  <c r="L33" i="4" s="1"/>
  <c r="J34" i="4"/>
  <c r="K34" i="4" s="1"/>
  <c r="L34" i="4" s="1"/>
  <c r="J35" i="4"/>
  <c r="K35" i="4" s="1"/>
  <c r="L35" i="4" s="1"/>
  <c r="J36" i="4"/>
  <c r="K36" i="4" s="1"/>
  <c r="L36" i="4" s="1"/>
  <c r="J37" i="4"/>
  <c r="K37" i="4" s="1"/>
  <c r="L37" i="4" s="1"/>
  <c r="J38" i="4"/>
  <c r="K38" i="4" s="1"/>
  <c r="L38" i="4" s="1"/>
  <c r="J39" i="4"/>
  <c r="K39" i="4" s="1"/>
  <c r="L39" i="4" s="1"/>
  <c r="J40" i="4"/>
  <c r="K40" i="4" s="1"/>
  <c r="L40" i="4" s="1"/>
  <c r="J41" i="4"/>
  <c r="K41" i="4" s="1"/>
  <c r="L41" i="4" s="1"/>
  <c r="J42" i="4"/>
  <c r="K42" i="4" s="1"/>
  <c r="L42" i="4" s="1"/>
  <c r="J43" i="4"/>
  <c r="K43" i="4" s="1"/>
  <c r="L43" i="4" s="1"/>
  <c r="J44" i="4"/>
  <c r="K44" i="4" s="1"/>
  <c r="L44" i="4" s="1"/>
  <c r="J45" i="4"/>
  <c r="K45" i="4" s="1"/>
  <c r="L45" i="4" s="1"/>
  <c r="J46" i="4"/>
  <c r="K46" i="4" s="1"/>
  <c r="L46" i="4" s="1"/>
  <c r="J47" i="4"/>
  <c r="K47" i="4" s="1"/>
  <c r="L47" i="4" s="1"/>
  <c r="J48" i="4"/>
  <c r="K48" i="4" s="1"/>
  <c r="L48" i="4" s="1"/>
  <c r="J49" i="4"/>
  <c r="K49" i="4" s="1"/>
  <c r="L49" i="4" s="1"/>
  <c r="J50" i="4"/>
  <c r="K50" i="4" s="1"/>
  <c r="L50" i="4" s="1"/>
  <c r="J51" i="4"/>
  <c r="K51" i="4" s="1"/>
  <c r="L51" i="4" s="1"/>
  <c r="J52" i="4"/>
  <c r="K52" i="4" s="1"/>
  <c r="L52" i="4" s="1"/>
  <c r="J53" i="4"/>
  <c r="K53" i="4" s="1"/>
  <c r="L53" i="4" s="1"/>
  <c r="J54" i="4"/>
  <c r="K54" i="4" s="1"/>
  <c r="L54" i="4" s="1"/>
  <c r="J55" i="4"/>
  <c r="K55" i="4" s="1"/>
  <c r="L55" i="4" s="1"/>
  <c r="J56" i="4"/>
  <c r="K56" i="4" s="1"/>
  <c r="L56" i="4" s="1"/>
  <c r="J57" i="4"/>
  <c r="K57" i="4" s="1"/>
  <c r="L57" i="4" s="1"/>
  <c r="J58" i="4"/>
  <c r="K58" i="4" s="1"/>
  <c r="L58" i="4" s="1"/>
  <c r="J59" i="4"/>
  <c r="K59" i="4" s="1"/>
  <c r="L59" i="4" s="1"/>
  <c r="J60" i="4"/>
  <c r="K60" i="4" s="1"/>
  <c r="L60" i="4" s="1"/>
  <c r="J61" i="4"/>
  <c r="K61" i="4" s="1"/>
  <c r="L61" i="4" s="1"/>
  <c r="J62" i="4"/>
  <c r="K62" i="4" s="1"/>
  <c r="L62" i="4" s="1"/>
  <c r="J63" i="4"/>
  <c r="K63" i="4" s="1"/>
  <c r="L63" i="4" s="1"/>
  <c r="J64" i="4"/>
  <c r="K64" i="4" s="1"/>
  <c r="L64" i="4" s="1"/>
  <c r="J65" i="4"/>
  <c r="K65" i="4" s="1"/>
  <c r="L65" i="4" s="1"/>
  <c r="J66" i="4"/>
  <c r="K66" i="4" s="1"/>
  <c r="L66" i="4" s="1"/>
  <c r="J67" i="4"/>
  <c r="K67" i="4" s="1"/>
  <c r="L67" i="4" s="1"/>
  <c r="J68" i="4"/>
  <c r="K68" i="4" s="1"/>
  <c r="L68" i="4" s="1"/>
  <c r="J69" i="4"/>
  <c r="K69" i="4" s="1"/>
  <c r="L69" i="4" s="1"/>
  <c r="J70" i="4"/>
  <c r="K70" i="4" s="1"/>
  <c r="L70" i="4" s="1"/>
  <c r="J71" i="4"/>
  <c r="K71" i="4" s="1"/>
  <c r="L71" i="4" s="1"/>
  <c r="J72" i="4"/>
  <c r="K72" i="4" s="1"/>
  <c r="L72" i="4" s="1"/>
  <c r="J73" i="4"/>
  <c r="K73" i="4" s="1"/>
  <c r="L73" i="4" s="1"/>
  <c r="J74" i="4"/>
  <c r="K74" i="4" s="1"/>
  <c r="L74" i="4" s="1"/>
  <c r="J75" i="4"/>
  <c r="K75" i="4" s="1"/>
  <c r="L75" i="4" s="1"/>
  <c r="J76" i="4"/>
  <c r="K76" i="4" s="1"/>
  <c r="L76" i="4" s="1"/>
  <c r="J77" i="4"/>
  <c r="K77" i="4" s="1"/>
  <c r="L77" i="4" s="1"/>
  <c r="J78" i="4"/>
  <c r="K78" i="4" s="1"/>
  <c r="L78" i="4" s="1"/>
  <c r="J79" i="4"/>
  <c r="K79" i="4" s="1"/>
  <c r="L79" i="4" s="1"/>
  <c r="J80" i="4"/>
  <c r="K80" i="4" s="1"/>
  <c r="L80" i="4" s="1"/>
  <c r="J81" i="4"/>
  <c r="K81" i="4" s="1"/>
  <c r="L81" i="4" s="1"/>
  <c r="J82" i="4"/>
  <c r="K82" i="4" s="1"/>
  <c r="L82" i="4" s="1"/>
  <c r="J83" i="4"/>
  <c r="K83" i="4" s="1"/>
  <c r="L83" i="4" s="1"/>
  <c r="J84" i="4"/>
  <c r="K84" i="4" s="1"/>
  <c r="L84" i="4" s="1"/>
  <c r="J85" i="4"/>
  <c r="K85" i="4" s="1"/>
  <c r="L85" i="4" s="1"/>
  <c r="J86" i="4"/>
  <c r="K86" i="4" s="1"/>
  <c r="L86" i="4" s="1"/>
  <c r="J87" i="4"/>
  <c r="K87" i="4" s="1"/>
  <c r="L87" i="4" s="1"/>
  <c r="J88" i="4"/>
  <c r="K88" i="4" s="1"/>
  <c r="L88" i="4" s="1"/>
  <c r="J89" i="4"/>
  <c r="K89" i="4" s="1"/>
  <c r="L89" i="4" s="1"/>
  <c r="J90" i="4"/>
  <c r="K90" i="4" s="1"/>
  <c r="L90" i="4" s="1"/>
  <c r="J91" i="4"/>
  <c r="K91" i="4" s="1"/>
  <c r="L91" i="4" s="1"/>
  <c r="J92" i="4"/>
  <c r="K92" i="4" s="1"/>
  <c r="L92" i="4" s="1"/>
  <c r="J93" i="4"/>
  <c r="K93" i="4" s="1"/>
  <c r="L93" i="4" s="1"/>
  <c r="J94" i="4"/>
  <c r="K94" i="4" s="1"/>
  <c r="L94" i="4" s="1"/>
  <c r="J95" i="4"/>
  <c r="K95" i="4" s="1"/>
  <c r="L95" i="4" s="1"/>
  <c r="J96" i="4"/>
  <c r="K96" i="4" s="1"/>
  <c r="L96" i="4" s="1"/>
  <c r="J97" i="4"/>
  <c r="K97" i="4" s="1"/>
  <c r="L97" i="4" s="1"/>
  <c r="J98" i="4"/>
  <c r="K98" i="4" s="1"/>
  <c r="L98" i="4" s="1"/>
  <c r="J99" i="4"/>
  <c r="K99" i="4" s="1"/>
  <c r="L99" i="4" s="1"/>
  <c r="J100" i="4"/>
  <c r="K100" i="4" s="1"/>
  <c r="L100" i="4" s="1"/>
  <c r="J101" i="4"/>
  <c r="K101" i="4" s="1"/>
  <c r="L101" i="4" s="1"/>
  <c r="J102" i="4"/>
  <c r="K102" i="4" s="1"/>
  <c r="L102" i="4" s="1"/>
  <c r="J103" i="4"/>
  <c r="K103" i="4" s="1"/>
  <c r="L103" i="4" s="1"/>
  <c r="J104" i="4"/>
  <c r="K104" i="4" s="1"/>
  <c r="L104" i="4" s="1"/>
  <c r="J105" i="4"/>
  <c r="K105" i="4" s="1"/>
  <c r="L105" i="4" s="1"/>
  <c r="J106" i="4"/>
  <c r="K106" i="4" s="1"/>
  <c r="L106" i="4" s="1"/>
  <c r="J107" i="4"/>
  <c r="K107" i="4" s="1"/>
  <c r="L107" i="4" s="1"/>
  <c r="J108" i="4"/>
  <c r="K108" i="4" s="1"/>
  <c r="L108" i="4" s="1"/>
  <c r="J109" i="4"/>
  <c r="K109" i="4" s="1"/>
  <c r="L109" i="4" s="1"/>
  <c r="J110" i="4"/>
  <c r="K110" i="4" s="1"/>
  <c r="L110" i="4" s="1"/>
  <c r="J111" i="4"/>
  <c r="K111" i="4" s="1"/>
  <c r="L111" i="4" s="1"/>
  <c r="J112" i="4"/>
  <c r="K112" i="4" s="1"/>
  <c r="L112" i="4" s="1"/>
  <c r="J113" i="4"/>
  <c r="K113" i="4" s="1"/>
  <c r="L113" i="4" s="1"/>
  <c r="J114" i="4"/>
  <c r="K114" i="4" s="1"/>
  <c r="L114" i="4" s="1"/>
  <c r="J115" i="4"/>
  <c r="K115" i="4" s="1"/>
  <c r="L115" i="4" s="1"/>
  <c r="J116" i="4"/>
  <c r="K116" i="4" s="1"/>
  <c r="L116" i="4" s="1"/>
  <c r="J117" i="4"/>
  <c r="K117" i="4" s="1"/>
  <c r="L117" i="4" s="1"/>
  <c r="J118" i="4"/>
  <c r="K118" i="4" s="1"/>
  <c r="L118" i="4" s="1"/>
  <c r="J119" i="4"/>
  <c r="K119" i="4" s="1"/>
  <c r="L119" i="4" s="1"/>
  <c r="J120" i="4"/>
  <c r="K120" i="4" s="1"/>
  <c r="L120" i="4" s="1"/>
  <c r="J121" i="4"/>
  <c r="K121" i="4" s="1"/>
  <c r="L121" i="4" s="1"/>
  <c r="J122" i="4"/>
  <c r="K122" i="4" s="1"/>
  <c r="L122" i="4" s="1"/>
  <c r="J123" i="4"/>
  <c r="K123" i="4" s="1"/>
  <c r="L123" i="4" s="1"/>
  <c r="J124" i="4"/>
  <c r="K124" i="4" s="1"/>
  <c r="L124" i="4" s="1"/>
  <c r="J125" i="4"/>
  <c r="K125" i="4" s="1"/>
  <c r="L125" i="4" s="1"/>
  <c r="J126" i="4"/>
  <c r="K126" i="4" s="1"/>
  <c r="L126" i="4" s="1"/>
  <c r="J127" i="4"/>
  <c r="K127" i="4" s="1"/>
  <c r="L127" i="4" s="1"/>
  <c r="J128" i="4"/>
  <c r="K128" i="4" s="1"/>
  <c r="L128" i="4" s="1"/>
  <c r="J129" i="4"/>
  <c r="K129" i="4" s="1"/>
  <c r="L129" i="4" s="1"/>
  <c r="J130" i="4"/>
  <c r="K130" i="4" s="1"/>
  <c r="L130" i="4" s="1"/>
  <c r="J131" i="4"/>
  <c r="K131" i="4" s="1"/>
  <c r="L131" i="4" s="1"/>
  <c r="J132" i="4"/>
  <c r="K132" i="4" s="1"/>
  <c r="L132" i="4" s="1"/>
  <c r="J133" i="4"/>
  <c r="K133" i="4" s="1"/>
  <c r="L133" i="4" s="1"/>
  <c r="J134" i="4"/>
  <c r="K134" i="4" s="1"/>
  <c r="L134" i="4" s="1"/>
  <c r="J135" i="4"/>
  <c r="K135" i="4" s="1"/>
  <c r="L135" i="4" s="1"/>
  <c r="J136" i="4"/>
  <c r="K136" i="4" s="1"/>
  <c r="L136" i="4" s="1"/>
  <c r="J137" i="4"/>
  <c r="K137" i="4" s="1"/>
  <c r="L137" i="4" s="1"/>
  <c r="J138" i="4"/>
  <c r="K138" i="4" s="1"/>
  <c r="L138" i="4" s="1"/>
  <c r="J139" i="4"/>
  <c r="K139" i="4" s="1"/>
  <c r="L139" i="4" s="1"/>
  <c r="J140" i="4"/>
  <c r="K140" i="4" s="1"/>
  <c r="L140" i="4" s="1"/>
  <c r="J141" i="4"/>
  <c r="K141" i="4" s="1"/>
  <c r="L141" i="4" s="1"/>
  <c r="J142" i="4"/>
  <c r="K142" i="4" s="1"/>
  <c r="L142" i="4" s="1"/>
  <c r="J143" i="4"/>
  <c r="K143" i="4" s="1"/>
  <c r="L143" i="4" s="1"/>
  <c r="J144" i="4"/>
  <c r="K144" i="4" s="1"/>
  <c r="L144" i="4" s="1"/>
  <c r="J145" i="4"/>
  <c r="K145" i="4" s="1"/>
  <c r="L145" i="4" s="1"/>
  <c r="J146" i="4"/>
  <c r="K146" i="4" s="1"/>
  <c r="L146" i="4" s="1"/>
  <c r="J147" i="4"/>
  <c r="K147" i="4" s="1"/>
  <c r="L147" i="4" s="1"/>
  <c r="J148" i="4"/>
  <c r="K148" i="4" s="1"/>
  <c r="L148" i="4" s="1"/>
  <c r="J149" i="4"/>
  <c r="K149" i="4" s="1"/>
  <c r="L149" i="4" s="1"/>
  <c r="J150" i="4"/>
  <c r="K150" i="4" s="1"/>
  <c r="L150" i="4" s="1"/>
  <c r="J151" i="4"/>
  <c r="K151" i="4" s="1"/>
  <c r="L151" i="4" s="1"/>
  <c r="J152" i="4"/>
  <c r="K152" i="4" s="1"/>
  <c r="L152" i="4" s="1"/>
  <c r="J153" i="4"/>
  <c r="K153" i="4" s="1"/>
  <c r="L153" i="4" s="1"/>
  <c r="J154" i="4"/>
  <c r="K154" i="4" s="1"/>
  <c r="L154" i="4" s="1"/>
  <c r="J155" i="4"/>
  <c r="K155" i="4" s="1"/>
  <c r="L155" i="4" s="1"/>
  <c r="J156" i="4"/>
  <c r="K156" i="4" s="1"/>
  <c r="L156" i="4" s="1"/>
  <c r="J157" i="4"/>
  <c r="K157" i="4" s="1"/>
  <c r="L157" i="4" s="1"/>
  <c r="J158" i="4"/>
  <c r="K158" i="4" s="1"/>
  <c r="L158" i="4" s="1"/>
  <c r="J159" i="4"/>
  <c r="K159" i="4" s="1"/>
  <c r="L159" i="4" s="1"/>
  <c r="J160" i="4"/>
  <c r="K160" i="4" s="1"/>
  <c r="L160" i="4" s="1"/>
  <c r="J161" i="4"/>
  <c r="K161" i="4" s="1"/>
  <c r="L161" i="4" s="1"/>
  <c r="J162" i="4"/>
  <c r="K162" i="4" s="1"/>
  <c r="L162" i="4" s="1"/>
  <c r="J163" i="4"/>
  <c r="K163" i="4" s="1"/>
  <c r="L163" i="4" s="1"/>
  <c r="J164" i="4"/>
  <c r="K164" i="4" s="1"/>
  <c r="L164" i="4" s="1"/>
  <c r="J165" i="4"/>
  <c r="K165" i="4" s="1"/>
  <c r="L165" i="4" s="1"/>
  <c r="J166" i="4"/>
  <c r="K166" i="4" s="1"/>
  <c r="L166" i="4" s="1"/>
  <c r="J167" i="4"/>
  <c r="K167" i="4" s="1"/>
  <c r="L167" i="4" s="1"/>
  <c r="J168" i="4"/>
  <c r="K168" i="4" s="1"/>
  <c r="L168" i="4" s="1"/>
  <c r="J169" i="4"/>
  <c r="K169" i="4" s="1"/>
  <c r="L169" i="4" s="1"/>
  <c r="J170" i="4"/>
  <c r="K170" i="4" s="1"/>
  <c r="L170" i="4" s="1"/>
  <c r="J171" i="4"/>
  <c r="K171" i="4" s="1"/>
  <c r="L171" i="4" s="1"/>
  <c r="J172" i="4"/>
  <c r="K172" i="4" s="1"/>
  <c r="L172" i="4" s="1"/>
  <c r="J173" i="4"/>
  <c r="K173" i="4" s="1"/>
  <c r="L173" i="4" s="1"/>
  <c r="J174" i="4"/>
  <c r="K174" i="4" s="1"/>
  <c r="L174" i="4" s="1"/>
  <c r="J175" i="4"/>
  <c r="K175" i="4" s="1"/>
  <c r="L175" i="4" s="1"/>
  <c r="J176" i="4"/>
  <c r="K176" i="4" s="1"/>
  <c r="L176" i="4" s="1"/>
  <c r="J177" i="4"/>
  <c r="K177" i="4" s="1"/>
  <c r="L177" i="4" s="1"/>
  <c r="J178" i="4"/>
  <c r="K178" i="4" s="1"/>
  <c r="L178" i="4" s="1"/>
  <c r="J179" i="4"/>
  <c r="K179" i="4" s="1"/>
  <c r="L179" i="4" s="1"/>
  <c r="J180" i="4"/>
  <c r="K180" i="4" s="1"/>
  <c r="L180" i="4" s="1"/>
  <c r="J181" i="4"/>
  <c r="K181" i="4" s="1"/>
  <c r="L181" i="4" s="1"/>
  <c r="J182" i="4"/>
  <c r="K182" i="4" s="1"/>
  <c r="L182" i="4" s="1"/>
  <c r="J183" i="4"/>
  <c r="K183" i="4" s="1"/>
  <c r="L183" i="4" s="1"/>
  <c r="J184" i="4"/>
  <c r="K184" i="4" s="1"/>
  <c r="L184" i="4" s="1"/>
  <c r="J185" i="4"/>
  <c r="K185" i="4" s="1"/>
  <c r="L185" i="4" s="1"/>
  <c r="J186" i="4"/>
  <c r="K186" i="4" s="1"/>
  <c r="L186" i="4" s="1"/>
  <c r="J187" i="4"/>
  <c r="K187" i="4" s="1"/>
  <c r="L187" i="4" s="1"/>
  <c r="J188" i="4"/>
  <c r="K188" i="4" s="1"/>
  <c r="L188" i="4" s="1"/>
  <c r="J189" i="4"/>
  <c r="K189" i="4" s="1"/>
  <c r="L189" i="4" s="1"/>
  <c r="J190" i="4"/>
  <c r="K190" i="4" s="1"/>
  <c r="L190" i="4" s="1"/>
  <c r="J191" i="4"/>
  <c r="K191" i="4" s="1"/>
  <c r="L191" i="4" s="1"/>
  <c r="J192" i="4"/>
  <c r="K192" i="4" s="1"/>
  <c r="L192" i="4" s="1"/>
  <c r="J193" i="4"/>
  <c r="K193" i="4" s="1"/>
  <c r="L193" i="4" s="1"/>
  <c r="J194" i="4"/>
  <c r="K194" i="4" s="1"/>
  <c r="L194" i="4" s="1"/>
  <c r="J195" i="4"/>
  <c r="K195" i="4" s="1"/>
  <c r="L195" i="4" s="1"/>
  <c r="J196" i="4"/>
  <c r="K196" i="4" s="1"/>
  <c r="L196" i="4" s="1"/>
  <c r="J197" i="4"/>
  <c r="K197" i="4" s="1"/>
  <c r="L197" i="4" s="1"/>
  <c r="J198" i="4"/>
  <c r="K198" i="4" s="1"/>
  <c r="L198" i="4" s="1"/>
  <c r="J199" i="4"/>
  <c r="K199" i="4" s="1"/>
  <c r="L199" i="4" s="1"/>
  <c r="J200" i="4"/>
  <c r="K200" i="4" s="1"/>
  <c r="L200" i="4" s="1"/>
  <c r="J201" i="4"/>
  <c r="K201" i="4" s="1"/>
  <c r="L201" i="4" s="1"/>
  <c r="J202" i="4"/>
  <c r="K202" i="4" s="1"/>
  <c r="L202" i="4" s="1"/>
  <c r="J203" i="4"/>
  <c r="K203" i="4" s="1"/>
  <c r="L203" i="4" s="1"/>
  <c r="J204" i="4"/>
  <c r="K204" i="4" s="1"/>
  <c r="L204" i="4" s="1"/>
  <c r="J205" i="4"/>
  <c r="K205" i="4" s="1"/>
  <c r="L205" i="4" s="1"/>
  <c r="J206" i="4"/>
  <c r="K206" i="4" s="1"/>
  <c r="L206" i="4" s="1"/>
  <c r="J207" i="4"/>
  <c r="K207" i="4" s="1"/>
  <c r="L207" i="4" s="1"/>
  <c r="J208" i="4"/>
  <c r="K208" i="4" s="1"/>
  <c r="L208" i="4" s="1"/>
  <c r="J209" i="4"/>
  <c r="K209" i="4" s="1"/>
  <c r="L209" i="4" s="1"/>
  <c r="J210" i="4"/>
  <c r="K210" i="4" s="1"/>
  <c r="L210" i="4" s="1"/>
  <c r="J211" i="4"/>
  <c r="K211" i="4" s="1"/>
  <c r="L211" i="4" s="1"/>
  <c r="J212" i="4"/>
  <c r="K212" i="4" s="1"/>
  <c r="L212" i="4" s="1"/>
  <c r="J213" i="4"/>
  <c r="K213" i="4" s="1"/>
  <c r="L213" i="4" s="1"/>
  <c r="J214" i="4"/>
  <c r="K214" i="4" s="1"/>
  <c r="L214" i="4" s="1"/>
  <c r="J215" i="4"/>
  <c r="K215" i="4" s="1"/>
  <c r="L215" i="4" s="1"/>
  <c r="J216" i="4"/>
  <c r="K216" i="4" s="1"/>
  <c r="L216" i="4" s="1"/>
  <c r="J217" i="4"/>
  <c r="K217" i="4" s="1"/>
  <c r="L217" i="4" s="1"/>
  <c r="J218" i="4"/>
  <c r="K218" i="4" s="1"/>
  <c r="L218" i="4" s="1"/>
  <c r="J219" i="4"/>
  <c r="K219" i="4" s="1"/>
  <c r="L219" i="4" s="1"/>
  <c r="J220" i="4"/>
  <c r="K220" i="4" s="1"/>
  <c r="L220" i="4" s="1"/>
  <c r="J221" i="4"/>
  <c r="K221" i="4" s="1"/>
  <c r="L221" i="4" s="1"/>
  <c r="J222" i="4"/>
  <c r="K222" i="4" s="1"/>
  <c r="L222" i="4" s="1"/>
  <c r="J223" i="4"/>
  <c r="K223" i="4" s="1"/>
  <c r="L223" i="4" s="1"/>
  <c r="J224" i="4"/>
  <c r="K224" i="4" s="1"/>
  <c r="L224" i="4" s="1"/>
  <c r="J225" i="4"/>
  <c r="K225" i="4" s="1"/>
  <c r="L225" i="4" s="1"/>
  <c r="J226" i="4"/>
  <c r="K226" i="4" s="1"/>
  <c r="L226" i="4" s="1"/>
  <c r="J227" i="4"/>
  <c r="K227" i="4" s="1"/>
  <c r="L227" i="4" s="1"/>
  <c r="J228" i="4"/>
  <c r="K228" i="4" s="1"/>
  <c r="L228" i="4" s="1"/>
  <c r="J229" i="4"/>
  <c r="K229" i="4" s="1"/>
  <c r="L229" i="4" s="1"/>
  <c r="J230" i="4"/>
  <c r="K230" i="4" s="1"/>
  <c r="L230" i="4" s="1"/>
  <c r="J231" i="4"/>
  <c r="K231" i="4" s="1"/>
  <c r="L231" i="4" s="1"/>
  <c r="J232" i="4"/>
  <c r="K232" i="4" s="1"/>
  <c r="L232" i="4" s="1"/>
  <c r="J233" i="4"/>
  <c r="K233" i="4" s="1"/>
  <c r="L233" i="4" s="1"/>
  <c r="J234" i="4"/>
  <c r="K234" i="4" s="1"/>
  <c r="L234" i="4" s="1"/>
  <c r="J235" i="4"/>
  <c r="K235" i="4" s="1"/>
  <c r="L235" i="4" s="1"/>
  <c r="J236" i="4"/>
  <c r="K236" i="4" s="1"/>
  <c r="L236" i="4" s="1"/>
  <c r="J237" i="4"/>
  <c r="K237" i="4" s="1"/>
  <c r="L237" i="4" s="1"/>
  <c r="J238" i="4"/>
  <c r="K238" i="4" s="1"/>
  <c r="L238" i="4" s="1"/>
  <c r="J239" i="4"/>
  <c r="K239" i="4" s="1"/>
  <c r="L239" i="4" s="1"/>
  <c r="J240" i="4"/>
  <c r="K240" i="4" s="1"/>
  <c r="L240" i="4" s="1"/>
  <c r="J241" i="4"/>
  <c r="K241" i="4" s="1"/>
  <c r="L241" i="4" s="1"/>
  <c r="J242" i="4"/>
  <c r="K242" i="4" s="1"/>
  <c r="L242" i="4" s="1"/>
  <c r="J243" i="4"/>
  <c r="K243" i="4" s="1"/>
  <c r="L243" i="4" s="1"/>
  <c r="J244" i="4"/>
  <c r="K244" i="4" s="1"/>
  <c r="L244" i="4" s="1"/>
  <c r="J245" i="4"/>
  <c r="K245" i="4" s="1"/>
  <c r="L245" i="4" s="1"/>
  <c r="J246" i="4"/>
  <c r="K246" i="4" s="1"/>
  <c r="L246" i="4" s="1"/>
  <c r="J247" i="4"/>
  <c r="K247" i="4" s="1"/>
  <c r="L247" i="4" s="1"/>
  <c r="J248" i="4"/>
  <c r="K248" i="4" s="1"/>
  <c r="L248" i="4" s="1"/>
  <c r="J249" i="4"/>
  <c r="K249" i="4" s="1"/>
  <c r="L249" i="4" s="1"/>
  <c r="J250" i="4"/>
  <c r="K250" i="4" s="1"/>
  <c r="L250" i="4" s="1"/>
  <c r="J251" i="4"/>
  <c r="K251" i="4" s="1"/>
  <c r="L251" i="4" s="1"/>
  <c r="J252" i="4"/>
  <c r="K252" i="4" s="1"/>
  <c r="L252" i="4" s="1"/>
  <c r="J253" i="4"/>
  <c r="K253" i="4" s="1"/>
  <c r="L253" i="4" s="1"/>
  <c r="J254" i="4"/>
  <c r="K254" i="4" s="1"/>
  <c r="L254" i="4" s="1"/>
  <c r="J255" i="4"/>
  <c r="K255" i="4" s="1"/>
  <c r="L255" i="4" s="1"/>
  <c r="J256" i="4"/>
  <c r="K256" i="4" s="1"/>
  <c r="L256" i="4" s="1"/>
  <c r="J257" i="4"/>
  <c r="K257" i="4" s="1"/>
  <c r="L257" i="4" s="1"/>
  <c r="J258" i="4"/>
  <c r="K258" i="4" s="1"/>
  <c r="L258" i="4" s="1"/>
  <c r="J259" i="4"/>
  <c r="K259" i="4" s="1"/>
  <c r="L259" i="4" s="1"/>
  <c r="J260" i="4"/>
  <c r="K260" i="4" s="1"/>
  <c r="L260" i="4" s="1"/>
  <c r="J261" i="4"/>
  <c r="K261" i="4" s="1"/>
  <c r="L261" i="4" s="1"/>
  <c r="J262" i="4"/>
  <c r="K262" i="4" s="1"/>
  <c r="L262" i="4" s="1"/>
  <c r="J263" i="4"/>
  <c r="K263" i="4" s="1"/>
  <c r="L263" i="4" s="1"/>
  <c r="J264" i="4"/>
  <c r="K264" i="4" s="1"/>
  <c r="L264" i="4" s="1"/>
  <c r="J265" i="4"/>
  <c r="K265" i="4" s="1"/>
  <c r="L265" i="4" s="1"/>
  <c r="J266" i="4"/>
  <c r="K266" i="4" s="1"/>
  <c r="L266" i="4" s="1"/>
  <c r="J267" i="4"/>
  <c r="K267" i="4" s="1"/>
  <c r="L267" i="4" s="1"/>
  <c r="J268" i="4"/>
  <c r="K268" i="4" s="1"/>
  <c r="L268" i="4" s="1"/>
  <c r="J269" i="4"/>
  <c r="K269" i="4" s="1"/>
  <c r="L269" i="4" s="1"/>
  <c r="J270" i="4"/>
  <c r="K270" i="4" s="1"/>
  <c r="L270" i="4" s="1"/>
  <c r="J271" i="4"/>
  <c r="K271" i="4" s="1"/>
  <c r="L271" i="4" s="1"/>
  <c r="J272" i="4"/>
  <c r="K272" i="4" s="1"/>
  <c r="L272" i="4" s="1"/>
  <c r="J273" i="4"/>
  <c r="K273" i="4" s="1"/>
  <c r="L273" i="4" s="1"/>
  <c r="J274" i="4"/>
  <c r="K274" i="4" s="1"/>
  <c r="L274" i="4" s="1"/>
  <c r="J275" i="4"/>
  <c r="K275" i="4" s="1"/>
  <c r="L275" i="4" s="1"/>
  <c r="J5" i="4"/>
  <c r="K5" i="4" s="1"/>
  <c r="L5" i="4" s="1"/>
  <c r="J6" i="4"/>
  <c r="K6" i="4" s="1"/>
  <c r="L6" i="4" s="1"/>
  <c r="J7" i="4"/>
  <c r="K7" i="4" s="1"/>
  <c r="L7" i="4" s="1"/>
  <c r="J8" i="4"/>
  <c r="K8" i="4" s="1"/>
  <c r="L8" i="4" s="1"/>
  <c r="J9" i="4"/>
  <c r="K9" i="4" s="1"/>
  <c r="L9" i="4" s="1"/>
  <c r="J10" i="4"/>
  <c r="K10" i="4" s="1"/>
  <c r="L10" i="4" s="1"/>
  <c r="J11" i="4"/>
  <c r="K11" i="4" s="1"/>
  <c r="L11" i="4" s="1"/>
  <c r="J12" i="4"/>
  <c r="K12" i="4" s="1"/>
  <c r="L12" i="4" s="1"/>
  <c r="J13" i="4"/>
  <c r="K13" i="4" s="1"/>
  <c r="L13" i="4" s="1"/>
  <c r="J14" i="4"/>
  <c r="K14" i="4" s="1"/>
  <c r="L14" i="4" s="1"/>
  <c r="J15" i="4"/>
  <c r="K15" i="4" s="1"/>
  <c r="L15" i="4" s="1"/>
  <c r="J16" i="4"/>
  <c r="K16" i="4" s="1"/>
  <c r="L16" i="4" s="1"/>
  <c r="J17" i="4"/>
  <c r="K17" i="4" s="1"/>
  <c r="L17" i="4" s="1"/>
  <c r="J18" i="4"/>
  <c r="K18" i="4" s="1"/>
  <c r="L18" i="4" s="1"/>
  <c r="J4" i="4"/>
  <c r="K4" i="4" s="1"/>
  <c r="L4" i="4" s="1"/>
  <c r="O270" i="4" l="1"/>
  <c r="M270" i="4"/>
  <c r="N270" i="4" s="1"/>
  <c r="O222" i="4"/>
  <c r="M222" i="4"/>
  <c r="N222" i="4" s="1"/>
  <c r="O174" i="4"/>
  <c r="M174" i="4"/>
  <c r="N174" i="4" s="1"/>
  <c r="O142" i="4"/>
  <c r="M142" i="4"/>
  <c r="N142" i="4" s="1"/>
  <c r="O94" i="4"/>
  <c r="M94" i="4"/>
  <c r="N94" i="4" s="1"/>
  <c r="O62" i="4"/>
  <c r="M62" i="4"/>
  <c r="N62" i="4" s="1"/>
  <c r="O14" i="4"/>
  <c r="M14" i="4"/>
  <c r="N14" i="4" s="1"/>
  <c r="O237" i="4"/>
  <c r="M237" i="4"/>
  <c r="N237" i="4" s="1"/>
  <c r="O189" i="4"/>
  <c r="M189" i="4"/>
  <c r="N189" i="4" s="1"/>
  <c r="O141" i="4"/>
  <c r="M141" i="4"/>
  <c r="N141" i="4" s="1"/>
  <c r="O93" i="4"/>
  <c r="M93" i="4"/>
  <c r="N93" i="4" s="1"/>
  <c r="O45" i="4"/>
  <c r="M45" i="4"/>
  <c r="N45" i="4" s="1"/>
  <c r="O268" i="4"/>
  <c r="M268" i="4"/>
  <c r="N268" i="4" s="1"/>
  <c r="O252" i="4"/>
  <c r="M252" i="4"/>
  <c r="N252" i="4" s="1"/>
  <c r="O204" i="4"/>
  <c r="M204" i="4"/>
  <c r="N204" i="4" s="1"/>
  <c r="O188" i="4"/>
  <c r="M188" i="4"/>
  <c r="N188" i="4" s="1"/>
  <c r="O140" i="4"/>
  <c r="M140" i="4"/>
  <c r="N140" i="4" s="1"/>
  <c r="O92" i="4"/>
  <c r="M92" i="4"/>
  <c r="N92" i="4" s="1"/>
  <c r="O28" i="4"/>
  <c r="M28" i="4"/>
  <c r="N28" i="4" s="1"/>
  <c r="O267" i="4"/>
  <c r="M267" i="4"/>
  <c r="N267" i="4" s="1"/>
  <c r="O219" i="4"/>
  <c r="M219" i="4"/>
  <c r="N219" i="4" s="1"/>
  <c r="O171" i="4"/>
  <c r="M171" i="4"/>
  <c r="N171" i="4" s="1"/>
  <c r="O107" i="4"/>
  <c r="M107" i="4"/>
  <c r="N107" i="4" s="1"/>
  <c r="O59" i="4"/>
  <c r="M59" i="4"/>
  <c r="N59" i="4" s="1"/>
  <c r="O27" i="4"/>
  <c r="M27" i="4"/>
  <c r="N27" i="4" s="1"/>
  <c r="O234" i="4"/>
  <c r="M234" i="4"/>
  <c r="N234" i="4" s="1"/>
  <c r="O186" i="4"/>
  <c r="M186" i="4"/>
  <c r="N186" i="4" s="1"/>
  <c r="O138" i="4"/>
  <c r="M138" i="4"/>
  <c r="N138" i="4" s="1"/>
  <c r="O90" i="4"/>
  <c r="M90" i="4"/>
  <c r="N90" i="4" s="1"/>
  <c r="O58" i="4"/>
  <c r="M58" i="4"/>
  <c r="N58" i="4" s="1"/>
  <c r="O10" i="4"/>
  <c r="M10" i="4"/>
  <c r="N10" i="4" s="1"/>
  <c r="O233" i="4"/>
  <c r="M233" i="4"/>
  <c r="N233" i="4" s="1"/>
  <c r="O185" i="4"/>
  <c r="M185" i="4"/>
  <c r="N185" i="4" s="1"/>
  <c r="O137" i="4"/>
  <c r="M137" i="4"/>
  <c r="N137" i="4" s="1"/>
  <c r="O89" i="4"/>
  <c r="M89" i="4"/>
  <c r="N89" i="4" s="1"/>
  <c r="O41" i="4"/>
  <c r="M41" i="4"/>
  <c r="N41" i="4" s="1"/>
  <c r="O9" i="4"/>
  <c r="M9" i="4"/>
  <c r="N9" i="4" s="1"/>
  <c r="O232" i="4"/>
  <c r="M232" i="4"/>
  <c r="N232" i="4" s="1"/>
  <c r="O184" i="4"/>
  <c r="M184" i="4"/>
  <c r="N184" i="4" s="1"/>
  <c r="O136" i="4"/>
  <c r="M136" i="4"/>
  <c r="N136" i="4" s="1"/>
  <c r="O88" i="4"/>
  <c r="M88" i="4"/>
  <c r="N88" i="4" s="1"/>
  <c r="O40" i="4"/>
  <c r="M40" i="4"/>
  <c r="N40" i="4" s="1"/>
  <c r="O263" i="4"/>
  <c r="M263" i="4"/>
  <c r="N263" i="4" s="1"/>
  <c r="O215" i="4"/>
  <c r="M215" i="4"/>
  <c r="N215" i="4" s="1"/>
  <c r="O167" i="4"/>
  <c r="M167" i="4"/>
  <c r="N167" i="4" s="1"/>
  <c r="O119" i="4"/>
  <c r="M119" i="4"/>
  <c r="N119" i="4" s="1"/>
  <c r="O87" i="4"/>
  <c r="M87" i="4"/>
  <c r="N87" i="4" s="1"/>
  <c r="O39" i="4"/>
  <c r="M39" i="4"/>
  <c r="N39" i="4" s="1"/>
  <c r="O7" i="4"/>
  <c r="M7" i="4"/>
  <c r="N7" i="4" s="1"/>
  <c r="O230" i="4"/>
  <c r="M230" i="4"/>
  <c r="N230" i="4" s="1"/>
  <c r="O182" i="4"/>
  <c r="M182" i="4"/>
  <c r="N182" i="4" s="1"/>
  <c r="O134" i="4"/>
  <c r="M134" i="4"/>
  <c r="N134" i="4" s="1"/>
  <c r="O86" i="4"/>
  <c r="M86" i="4"/>
  <c r="N86" i="4" s="1"/>
  <c r="O38" i="4"/>
  <c r="M38" i="4"/>
  <c r="N38" i="4" s="1"/>
  <c r="O6" i="4"/>
  <c r="M6" i="4"/>
  <c r="N6" i="4" s="1"/>
  <c r="O229" i="4"/>
  <c r="M229" i="4"/>
  <c r="N229" i="4" s="1"/>
  <c r="O165" i="4"/>
  <c r="M165" i="4"/>
  <c r="N165" i="4" s="1"/>
  <c r="O117" i="4"/>
  <c r="M117" i="4"/>
  <c r="N117" i="4" s="1"/>
  <c r="O85" i="4"/>
  <c r="M85" i="4"/>
  <c r="N85" i="4" s="1"/>
  <c r="O53" i="4"/>
  <c r="M53" i="4"/>
  <c r="N53" i="4" s="1"/>
  <c r="O21" i="4"/>
  <c r="M21" i="4"/>
  <c r="N21" i="4" s="1"/>
  <c r="O260" i="4"/>
  <c r="M260" i="4"/>
  <c r="N260" i="4" s="1"/>
  <c r="O212" i="4"/>
  <c r="M212" i="4"/>
  <c r="N212" i="4" s="1"/>
  <c r="O132" i="4"/>
  <c r="M132" i="4"/>
  <c r="N132" i="4" s="1"/>
  <c r="O211" i="4"/>
  <c r="M211" i="4"/>
  <c r="N211" i="4" s="1"/>
  <c r="O67" i="4"/>
  <c r="M67" i="4"/>
  <c r="N67" i="4" s="1"/>
  <c r="O254" i="4"/>
  <c r="M254" i="4"/>
  <c r="N254" i="4" s="1"/>
  <c r="O190" i="4"/>
  <c r="M190" i="4"/>
  <c r="N190" i="4" s="1"/>
  <c r="O126" i="4"/>
  <c r="M126" i="4"/>
  <c r="N126" i="4" s="1"/>
  <c r="O30" i="4"/>
  <c r="M30" i="4"/>
  <c r="N30" i="4" s="1"/>
  <c r="O269" i="4"/>
  <c r="M269" i="4"/>
  <c r="N269" i="4" s="1"/>
  <c r="O221" i="4"/>
  <c r="M221" i="4"/>
  <c r="N221" i="4" s="1"/>
  <c r="O173" i="4"/>
  <c r="M173" i="4"/>
  <c r="N173" i="4" s="1"/>
  <c r="O125" i="4"/>
  <c r="M125" i="4"/>
  <c r="N125" i="4" s="1"/>
  <c r="O77" i="4"/>
  <c r="M77" i="4"/>
  <c r="N77" i="4" s="1"/>
  <c r="O29" i="4"/>
  <c r="M29" i="4"/>
  <c r="N29" i="4" s="1"/>
  <c r="O220" i="4"/>
  <c r="M220" i="4"/>
  <c r="N220" i="4" s="1"/>
  <c r="O156" i="4"/>
  <c r="M156" i="4"/>
  <c r="N156" i="4" s="1"/>
  <c r="O108" i="4"/>
  <c r="M108" i="4"/>
  <c r="N108" i="4" s="1"/>
  <c r="O60" i="4"/>
  <c r="M60" i="4"/>
  <c r="N60" i="4" s="1"/>
  <c r="O12" i="4"/>
  <c r="M12" i="4"/>
  <c r="N12" i="4" s="1"/>
  <c r="O235" i="4"/>
  <c r="M235" i="4"/>
  <c r="N235" i="4" s="1"/>
  <c r="O203" i="4"/>
  <c r="M203" i="4"/>
  <c r="N203" i="4" s="1"/>
  <c r="O155" i="4"/>
  <c r="M155" i="4"/>
  <c r="N155" i="4" s="1"/>
  <c r="O123" i="4"/>
  <c r="M123" i="4"/>
  <c r="N123" i="4" s="1"/>
  <c r="O75" i="4"/>
  <c r="M75" i="4"/>
  <c r="N75" i="4" s="1"/>
  <c r="O266" i="4"/>
  <c r="M266" i="4"/>
  <c r="N266" i="4" s="1"/>
  <c r="O218" i="4"/>
  <c r="M218" i="4"/>
  <c r="N218" i="4" s="1"/>
  <c r="O170" i="4"/>
  <c r="M170" i="4"/>
  <c r="N170" i="4" s="1"/>
  <c r="O122" i="4"/>
  <c r="M122" i="4"/>
  <c r="N122" i="4" s="1"/>
  <c r="O74" i="4"/>
  <c r="M74" i="4"/>
  <c r="N74" i="4" s="1"/>
  <c r="O26" i="4"/>
  <c r="M26" i="4"/>
  <c r="N26" i="4" s="1"/>
  <c r="O249" i="4"/>
  <c r="M249" i="4"/>
  <c r="N249" i="4" s="1"/>
  <c r="O201" i="4"/>
  <c r="M201" i="4"/>
  <c r="N201" i="4" s="1"/>
  <c r="O153" i="4"/>
  <c r="M153" i="4"/>
  <c r="N153" i="4" s="1"/>
  <c r="O105" i="4"/>
  <c r="M105" i="4"/>
  <c r="N105" i="4" s="1"/>
  <c r="O57" i="4"/>
  <c r="M57" i="4"/>
  <c r="N57" i="4" s="1"/>
  <c r="O248" i="4"/>
  <c r="M248" i="4"/>
  <c r="N248" i="4" s="1"/>
  <c r="O200" i="4"/>
  <c r="M200" i="4"/>
  <c r="N200" i="4" s="1"/>
  <c r="O152" i="4"/>
  <c r="M152" i="4"/>
  <c r="N152" i="4" s="1"/>
  <c r="O104" i="4"/>
  <c r="M104" i="4"/>
  <c r="N104" i="4" s="1"/>
  <c r="O24" i="4"/>
  <c r="M24" i="4"/>
  <c r="N24" i="4" s="1"/>
  <c r="O247" i="4"/>
  <c r="M247" i="4"/>
  <c r="N247" i="4" s="1"/>
  <c r="O199" i="4"/>
  <c r="M199" i="4"/>
  <c r="N199" i="4" s="1"/>
  <c r="O151" i="4"/>
  <c r="M151" i="4"/>
  <c r="N151" i="4" s="1"/>
  <c r="O103" i="4"/>
  <c r="M103" i="4"/>
  <c r="N103" i="4" s="1"/>
  <c r="O55" i="4"/>
  <c r="M55" i="4"/>
  <c r="N55" i="4" s="1"/>
  <c r="O246" i="4"/>
  <c r="M246" i="4"/>
  <c r="N246" i="4" s="1"/>
  <c r="O198" i="4"/>
  <c r="M198" i="4"/>
  <c r="N198" i="4" s="1"/>
  <c r="O150" i="4"/>
  <c r="M150" i="4"/>
  <c r="N150" i="4" s="1"/>
  <c r="O54" i="4"/>
  <c r="M54" i="4"/>
  <c r="N54" i="4" s="1"/>
  <c r="O261" i="4"/>
  <c r="M261" i="4"/>
  <c r="N261" i="4" s="1"/>
  <c r="O213" i="4"/>
  <c r="M213" i="4"/>
  <c r="N213" i="4" s="1"/>
  <c r="O181" i="4"/>
  <c r="M181" i="4"/>
  <c r="N181" i="4" s="1"/>
  <c r="O149" i="4"/>
  <c r="M149" i="4"/>
  <c r="N149" i="4" s="1"/>
  <c r="O101" i="4"/>
  <c r="M101" i="4"/>
  <c r="N101" i="4" s="1"/>
  <c r="O69" i="4"/>
  <c r="M69" i="4"/>
  <c r="N69" i="4" s="1"/>
  <c r="O37" i="4"/>
  <c r="M37" i="4"/>
  <c r="N37" i="4" s="1"/>
  <c r="O5" i="4"/>
  <c r="M5" i="4"/>
  <c r="N5" i="4" s="1"/>
  <c r="O228" i="4"/>
  <c r="M228" i="4"/>
  <c r="N228" i="4" s="1"/>
  <c r="O180" i="4"/>
  <c r="M180" i="4"/>
  <c r="N180" i="4" s="1"/>
  <c r="O148" i="4"/>
  <c r="M148" i="4"/>
  <c r="N148" i="4" s="1"/>
  <c r="O100" i="4"/>
  <c r="M100" i="4"/>
  <c r="N100" i="4" s="1"/>
  <c r="O68" i="4"/>
  <c r="M68" i="4"/>
  <c r="N68" i="4" s="1"/>
  <c r="O36" i="4"/>
  <c r="M36" i="4"/>
  <c r="N36" i="4" s="1"/>
  <c r="O275" i="4"/>
  <c r="M275" i="4"/>
  <c r="N275" i="4" s="1"/>
  <c r="O243" i="4"/>
  <c r="M243" i="4"/>
  <c r="N243" i="4" s="1"/>
  <c r="O195" i="4"/>
  <c r="M195" i="4"/>
  <c r="N195" i="4" s="1"/>
  <c r="O163" i="4"/>
  <c r="M163" i="4"/>
  <c r="N163" i="4" s="1"/>
  <c r="O131" i="4"/>
  <c r="M131" i="4"/>
  <c r="N131" i="4" s="1"/>
  <c r="O99" i="4"/>
  <c r="M99" i="4"/>
  <c r="N99" i="4" s="1"/>
  <c r="O35" i="4"/>
  <c r="M35" i="4"/>
  <c r="N35" i="4" s="1"/>
  <c r="O274" i="4"/>
  <c r="M274" i="4"/>
  <c r="N274" i="4" s="1"/>
  <c r="O242" i="4"/>
  <c r="M242" i="4"/>
  <c r="N242" i="4" s="1"/>
  <c r="O210" i="4"/>
  <c r="M210" i="4"/>
  <c r="N210" i="4" s="1"/>
  <c r="O178" i="4"/>
  <c r="M178" i="4"/>
  <c r="N178" i="4" s="1"/>
  <c r="O130" i="4"/>
  <c r="M130" i="4"/>
  <c r="N130" i="4" s="1"/>
  <c r="O98" i="4"/>
  <c r="M98" i="4"/>
  <c r="N98" i="4" s="1"/>
  <c r="O66" i="4"/>
  <c r="M66" i="4"/>
  <c r="N66" i="4" s="1"/>
  <c r="O34" i="4"/>
  <c r="M34" i="4"/>
  <c r="N34" i="4" s="1"/>
  <c r="O273" i="4"/>
  <c r="M273" i="4"/>
  <c r="N273" i="4" s="1"/>
  <c r="O145" i="4"/>
  <c r="M145" i="4"/>
  <c r="N145" i="4" s="1"/>
  <c r="O32" i="4"/>
  <c r="M32" i="4"/>
  <c r="N32" i="4" s="1"/>
  <c r="O15" i="4"/>
  <c r="M15" i="4"/>
  <c r="N15" i="4" s="1"/>
  <c r="O238" i="4"/>
  <c r="M238" i="4"/>
  <c r="N238" i="4" s="1"/>
  <c r="O206" i="4"/>
  <c r="M206" i="4"/>
  <c r="N206" i="4" s="1"/>
  <c r="O158" i="4"/>
  <c r="M158" i="4"/>
  <c r="N158" i="4" s="1"/>
  <c r="O110" i="4"/>
  <c r="M110" i="4"/>
  <c r="N110" i="4" s="1"/>
  <c r="O78" i="4"/>
  <c r="M78" i="4"/>
  <c r="N78" i="4" s="1"/>
  <c r="O46" i="4"/>
  <c r="M46" i="4"/>
  <c r="N46" i="4" s="1"/>
  <c r="O253" i="4"/>
  <c r="M253" i="4"/>
  <c r="N253" i="4" s="1"/>
  <c r="O205" i="4"/>
  <c r="M205" i="4"/>
  <c r="N205" i="4" s="1"/>
  <c r="O157" i="4"/>
  <c r="M157" i="4"/>
  <c r="N157" i="4" s="1"/>
  <c r="O109" i="4"/>
  <c r="M109" i="4"/>
  <c r="N109" i="4" s="1"/>
  <c r="O61" i="4"/>
  <c r="M61" i="4"/>
  <c r="N61" i="4" s="1"/>
  <c r="O13" i="4"/>
  <c r="M13" i="4"/>
  <c r="N13" i="4" s="1"/>
  <c r="O236" i="4"/>
  <c r="M236" i="4"/>
  <c r="N236" i="4" s="1"/>
  <c r="O172" i="4"/>
  <c r="M172" i="4"/>
  <c r="N172" i="4" s="1"/>
  <c r="O124" i="4"/>
  <c r="M124" i="4"/>
  <c r="N124" i="4" s="1"/>
  <c r="O76" i="4"/>
  <c r="M76" i="4"/>
  <c r="N76" i="4" s="1"/>
  <c r="O44" i="4"/>
  <c r="M44" i="4"/>
  <c r="N44" i="4" s="1"/>
  <c r="O251" i="4"/>
  <c r="M251" i="4"/>
  <c r="N251" i="4" s="1"/>
  <c r="O187" i="4"/>
  <c r="M187" i="4"/>
  <c r="N187" i="4" s="1"/>
  <c r="O139" i="4"/>
  <c r="M139" i="4"/>
  <c r="N139" i="4" s="1"/>
  <c r="O91" i="4"/>
  <c r="M91" i="4"/>
  <c r="N91" i="4" s="1"/>
  <c r="O43" i="4"/>
  <c r="M43" i="4"/>
  <c r="N43" i="4" s="1"/>
  <c r="O11" i="4"/>
  <c r="M11" i="4"/>
  <c r="N11" i="4" s="1"/>
  <c r="O250" i="4"/>
  <c r="M250" i="4"/>
  <c r="N250" i="4" s="1"/>
  <c r="O202" i="4"/>
  <c r="M202" i="4"/>
  <c r="N202" i="4" s="1"/>
  <c r="O154" i="4"/>
  <c r="M154" i="4"/>
  <c r="N154" i="4" s="1"/>
  <c r="O106" i="4"/>
  <c r="M106" i="4"/>
  <c r="N106" i="4" s="1"/>
  <c r="O42" i="4"/>
  <c r="M42" i="4"/>
  <c r="N42" i="4" s="1"/>
  <c r="O265" i="4"/>
  <c r="M265" i="4"/>
  <c r="N265" i="4" s="1"/>
  <c r="O217" i="4"/>
  <c r="M217" i="4"/>
  <c r="N217" i="4" s="1"/>
  <c r="O169" i="4"/>
  <c r="M169" i="4"/>
  <c r="N169" i="4" s="1"/>
  <c r="O121" i="4"/>
  <c r="M121" i="4"/>
  <c r="N121" i="4" s="1"/>
  <c r="O73" i="4"/>
  <c r="M73" i="4"/>
  <c r="N73" i="4" s="1"/>
  <c r="O25" i="4"/>
  <c r="M25" i="4"/>
  <c r="N25" i="4" s="1"/>
  <c r="O264" i="4"/>
  <c r="M264" i="4"/>
  <c r="N264" i="4" s="1"/>
  <c r="O216" i="4"/>
  <c r="M216" i="4"/>
  <c r="N216" i="4" s="1"/>
  <c r="O168" i="4"/>
  <c r="M168" i="4"/>
  <c r="N168" i="4" s="1"/>
  <c r="O120" i="4"/>
  <c r="M120" i="4"/>
  <c r="N120" i="4" s="1"/>
  <c r="O72" i="4"/>
  <c r="M72" i="4"/>
  <c r="N72" i="4" s="1"/>
  <c r="O56" i="4"/>
  <c r="M56" i="4"/>
  <c r="N56" i="4" s="1"/>
  <c r="O8" i="4"/>
  <c r="M8" i="4"/>
  <c r="N8" i="4" s="1"/>
  <c r="O231" i="4"/>
  <c r="M231" i="4"/>
  <c r="N231" i="4" s="1"/>
  <c r="O183" i="4"/>
  <c r="M183" i="4"/>
  <c r="N183" i="4" s="1"/>
  <c r="O135" i="4"/>
  <c r="M135" i="4"/>
  <c r="N135" i="4" s="1"/>
  <c r="O71" i="4"/>
  <c r="M71" i="4"/>
  <c r="N71" i="4" s="1"/>
  <c r="O23" i="4"/>
  <c r="M23" i="4"/>
  <c r="N23" i="4" s="1"/>
  <c r="O262" i="4"/>
  <c r="M262" i="4"/>
  <c r="N262" i="4" s="1"/>
  <c r="O214" i="4"/>
  <c r="M214" i="4"/>
  <c r="N214" i="4" s="1"/>
  <c r="O166" i="4"/>
  <c r="M166" i="4"/>
  <c r="N166" i="4" s="1"/>
  <c r="O118" i="4"/>
  <c r="M118" i="4"/>
  <c r="N118" i="4" s="1"/>
  <c r="O102" i="4"/>
  <c r="M102" i="4"/>
  <c r="N102" i="4" s="1"/>
  <c r="O70" i="4"/>
  <c r="M70" i="4"/>
  <c r="N70" i="4" s="1"/>
  <c r="O22" i="4"/>
  <c r="M22" i="4"/>
  <c r="N22" i="4" s="1"/>
  <c r="O245" i="4"/>
  <c r="M245" i="4"/>
  <c r="N245" i="4" s="1"/>
  <c r="O197" i="4"/>
  <c r="M197" i="4"/>
  <c r="N197" i="4" s="1"/>
  <c r="O133" i="4"/>
  <c r="M133" i="4"/>
  <c r="N133" i="4" s="1"/>
  <c r="O244" i="4"/>
  <c r="M244" i="4"/>
  <c r="N244" i="4" s="1"/>
  <c r="O196" i="4"/>
  <c r="M196" i="4"/>
  <c r="N196" i="4" s="1"/>
  <c r="O164" i="4"/>
  <c r="M164" i="4"/>
  <c r="N164" i="4" s="1"/>
  <c r="O116" i="4"/>
  <c r="M116" i="4"/>
  <c r="N116" i="4" s="1"/>
  <c r="O84" i="4"/>
  <c r="M84" i="4"/>
  <c r="N84" i="4" s="1"/>
  <c r="O52" i="4"/>
  <c r="M52" i="4"/>
  <c r="N52" i="4" s="1"/>
  <c r="O20" i="4"/>
  <c r="M20" i="4"/>
  <c r="N20" i="4" s="1"/>
  <c r="O259" i="4"/>
  <c r="M259" i="4"/>
  <c r="N259" i="4" s="1"/>
  <c r="O227" i="4"/>
  <c r="M227" i="4"/>
  <c r="N227" i="4" s="1"/>
  <c r="O179" i="4"/>
  <c r="M179" i="4"/>
  <c r="N179" i="4" s="1"/>
  <c r="O147" i="4"/>
  <c r="M147" i="4"/>
  <c r="N147" i="4" s="1"/>
  <c r="O115" i="4"/>
  <c r="M115" i="4"/>
  <c r="N115" i="4" s="1"/>
  <c r="O83" i="4"/>
  <c r="M83" i="4"/>
  <c r="N83" i="4" s="1"/>
  <c r="O51" i="4"/>
  <c r="M51" i="4"/>
  <c r="N51" i="4" s="1"/>
  <c r="O19" i="4"/>
  <c r="M19" i="4"/>
  <c r="N19" i="4" s="1"/>
  <c r="N4" i="4"/>
  <c r="O258" i="4"/>
  <c r="M258" i="4"/>
  <c r="N258" i="4" s="1"/>
  <c r="O226" i="4"/>
  <c r="M226" i="4"/>
  <c r="N226" i="4" s="1"/>
  <c r="O194" i="4"/>
  <c r="M194" i="4"/>
  <c r="N194" i="4" s="1"/>
  <c r="O162" i="4"/>
  <c r="M162" i="4"/>
  <c r="N162" i="4" s="1"/>
  <c r="O146" i="4"/>
  <c r="M146" i="4"/>
  <c r="N146" i="4" s="1"/>
  <c r="O114" i="4"/>
  <c r="M114" i="4"/>
  <c r="N114" i="4" s="1"/>
  <c r="O82" i="4"/>
  <c r="M82" i="4"/>
  <c r="N82" i="4" s="1"/>
  <c r="O50" i="4"/>
  <c r="M50" i="4"/>
  <c r="N50" i="4" s="1"/>
  <c r="O18" i="4"/>
  <c r="M18" i="4"/>
  <c r="N18" i="4" s="1"/>
  <c r="O257" i="4"/>
  <c r="M257" i="4"/>
  <c r="N257" i="4" s="1"/>
  <c r="O241" i="4"/>
  <c r="M241" i="4"/>
  <c r="N241" i="4" s="1"/>
  <c r="O225" i="4"/>
  <c r="M225" i="4"/>
  <c r="N225" i="4" s="1"/>
  <c r="O209" i="4"/>
  <c r="M209" i="4"/>
  <c r="N209" i="4" s="1"/>
  <c r="O193" i="4"/>
  <c r="M193" i="4"/>
  <c r="N193" i="4" s="1"/>
  <c r="O177" i="4"/>
  <c r="M177" i="4"/>
  <c r="N177" i="4" s="1"/>
  <c r="O161" i="4"/>
  <c r="M161" i="4"/>
  <c r="N161" i="4" s="1"/>
  <c r="O129" i="4"/>
  <c r="M129" i="4"/>
  <c r="N129" i="4" s="1"/>
  <c r="O113" i="4"/>
  <c r="M113" i="4"/>
  <c r="N113" i="4" s="1"/>
  <c r="O97" i="4"/>
  <c r="M97" i="4"/>
  <c r="N97" i="4" s="1"/>
  <c r="O81" i="4"/>
  <c r="M81" i="4"/>
  <c r="N81" i="4" s="1"/>
  <c r="O65" i="4"/>
  <c r="M65" i="4"/>
  <c r="N65" i="4" s="1"/>
  <c r="O49" i="4"/>
  <c r="M49" i="4"/>
  <c r="N49" i="4" s="1"/>
  <c r="O33" i="4"/>
  <c r="M33" i="4"/>
  <c r="N33" i="4" s="1"/>
  <c r="O17" i="4"/>
  <c r="M17" i="4"/>
  <c r="N17" i="4" s="1"/>
  <c r="O272" i="4"/>
  <c r="M272" i="4"/>
  <c r="N272" i="4" s="1"/>
  <c r="O256" i="4"/>
  <c r="M256" i="4"/>
  <c r="N256" i="4" s="1"/>
  <c r="O240" i="4"/>
  <c r="M240" i="4"/>
  <c r="N240" i="4" s="1"/>
  <c r="O224" i="4"/>
  <c r="M224" i="4"/>
  <c r="N224" i="4" s="1"/>
  <c r="O208" i="4"/>
  <c r="M208" i="4"/>
  <c r="N208" i="4" s="1"/>
  <c r="O192" i="4"/>
  <c r="M192" i="4"/>
  <c r="N192" i="4" s="1"/>
  <c r="O176" i="4"/>
  <c r="M176" i="4"/>
  <c r="N176" i="4" s="1"/>
  <c r="O160" i="4"/>
  <c r="M160" i="4"/>
  <c r="N160" i="4" s="1"/>
  <c r="O144" i="4"/>
  <c r="M144" i="4"/>
  <c r="N144" i="4" s="1"/>
  <c r="O128" i="4"/>
  <c r="M128" i="4"/>
  <c r="N128" i="4" s="1"/>
  <c r="O112" i="4"/>
  <c r="M112" i="4"/>
  <c r="N112" i="4" s="1"/>
  <c r="O96" i="4"/>
  <c r="M96" i="4"/>
  <c r="N96" i="4" s="1"/>
  <c r="O80" i="4"/>
  <c r="M80" i="4"/>
  <c r="N80" i="4" s="1"/>
  <c r="O64" i="4"/>
  <c r="M64" i="4"/>
  <c r="N64" i="4" s="1"/>
  <c r="O48" i="4"/>
  <c r="M48" i="4"/>
  <c r="N48" i="4" s="1"/>
  <c r="O16" i="4"/>
  <c r="M16" i="4"/>
  <c r="N16" i="4" s="1"/>
  <c r="O271" i="4"/>
  <c r="M271" i="4"/>
  <c r="N271" i="4" s="1"/>
  <c r="O255" i="4"/>
  <c r="M255" i="4"/>
  <c r="N255" i="4" s="1"/>
  <c r="O239" i="4"/>
  <c r="M239" i="4"/>
  <c r="N239" i="4" s="1"/>
  <c r="O223" i="4"/>
  <c r="M223" i="4"/>
  <c r="N223" i="4" s="1"/>
  <c r="O207" i="4"/>
  <c r="M207" i="4"/>
  <c r="N207" i="4" s="1"/>
  <c r="O191" i="4"/>
  <c r="M191" i="4"/>
  <c r="N191" i="4" s="1"/>
  <c r="O175" i="4"/>
  <c r="M175" i="4"/>
  <c r="N175" i="4" s="1"/>
  <c r="O159" i="4"/>
  <c r="M159" i="4"/>
  <c r="N159" i="4" s="1"/>
  <c r="O143" i="4"/>
  <c r="M143" i="4"/>
  <c r="N143" i="4" s="1"/>
  <c r="O127" i="4"/>
  <c r="M127" i="4"/>
  <c r="N127" i="4" s="1"/>
  <c r="O111" i="4"/>
  <c r="M111" i="4"/>
  <c r="N111" i="4" s="1"/>
  <c r="O95" i="4"/>
  <c r="M95" i="4"/>
  <c r="N95" i="4" s="1"/>
  <c r="O79" i="4"/>
  <c r="M79" i="4"/>
  <c r="N79" i="4" s="1"/>
  <c r="O63" i="4"/>
  <c r="M63" i="4"/>
  <c r="N63" i="4" s="1"/>
  <c r="O47" i="4"/>
  <c r="M47" i="4"/>
  <c r="N47" i="4" s="1"/>
  <c r="O31" i="4"/>
  <c r="M31" i="4"/>
  <c r="N31" i="4" s="1"/>
  <c r="V3" i="4" l="1"/>
  <c r="W3" i="4"/>
  <c r="V4" i="4"/>
  <c r="W4" i="4"/>
  <c r="O1" i="4"/>
  <c r="R11" i="4" l="1"/>
  <c r="X4" i="4"/>
  <c r="R10" i="4" s="1"/>
  <c r="AG2" i="4" s="1"/>
  <c r="W5" i="4"/>
  <c r="R8" i="4" s="1"/>
  <c r="X3" i="4"/>
  <c r="V5" i="4"/>
  <c r="AF2" i="4" l="1"/>
  <c r="R9" i="4"/>
  <c r="AC2" i="4"/>
  <c r="AB2" i="4"/>
  <c r="X5" i="4"/>
  <c r="R7" i="4" s="1"/>
  <c r="AA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tc={34E7B5C2-AC0E-CA46-9BE6-BEF36C7D68D2}</author>
    <author>tc={145795AE-64B1-AC46-A81F-BFF8B4DB32F1}</author>
    <author>tc={87C60370-D74C-1149-B389-1262A07335A5}</author>
    <author>tc={6401976F-2A40-E247-ABE4-7A394AEC8D5F}</author>
    <author>Microsoft Office User</author>
  </authors>
  <commentList>
    <comment ref="V3" authorId="0" shapeId="0" xr:uid="{34E7B5C2-AC0E-CA46-9BE6-BEF36C7D68D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true negative
 — модель ответил "нет" и это было правильно</t>
      </text>
    </comment>
    <comment ref="W3" authorId="1" shapeId="0" xr:uid="{145795AE-64B1-AC46-A81F-BFF8B4DB32F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false positive — модель ответила "да" и ошиблась</t>
      </text>
    </comment>
    <comment ref="V4" authorId="2" shapeId="0" xr:uid="{87C60370-D74C-1149-B389-1262A07335A5}">
      <text>
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false negative
 — "нет" и это ошибка
</t>
      </text>
    </comment>
    <comment ref="W4" authorId="3" shapeId="0" xr:uid="{6401976F-2A40-E247-ABE4-7A394AEC8D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true positive — модель ответил "да" и угадала</t>
      </text>
    </comment>
    <comment ref="Q11" authorId="4" shapeId="0" xr:uid="{4311820B-AE70-304E-8A8B-B1711FE2D9C6}">
      <text>
        <r>
          <rPr>
            <sz val="10"/>
            <color rgb="FF000000"/>
            <rFont val="Arial"/>
            <family val="2"/>
          </rPr>
          <t>вероятность ложного отклонения нулевой гипотезы для конкретного теста</t>
        </r>
      </text>
    </comment>
  </commentList>
</comments>
</file>

<file path=xl/sharedStrings.xml><?xml version="1.0" encoding="utf-8"?>
<sst xmlns="http://schemas.openxmlformats.org/spreadsheetml/2006/main" count="73" uniqueCount="58">
  <si>
    <t>poisoning</t>
  </si>
  <si>
    <t>NMHC(GT</t>
  </si>
  <si>
    <t>C6H6(GT)</t>
  </si>
  <si>
    <t>NOx(GT)</t>
  </si>
  <si>
    <t>NO2(GT)</t>
  </si>
  <si>
    <t>T</t>
  </si>
  <si>
    <t>RH</t>
  </si>
  <si>
    <t>CO(GT)</t>
  </si>
  <si>
    <t>AH</t>
  </si>
  <si>
    <t>Из содержательных соображений определите какие значения войдут в обучающую выборку</t>
  </si>
  <si>
    <t>Определите прогнозируемую переменную (target)</t>
  </si>
  <si>
    <t>В качестве предикторов необходимо взять все переменные в датасете</t>
  </si>
  <si>
    <t>Предобработайте датасет (при необходимости)</t>
  </si>
  <si>
    <t>Вычислите коэффициенты для  переменных при помощи пакета "Поиск решения"</t>
  </si>
  <si>
    <t>Определите матрицу ошибок, рассчитайте метрики</t>
  </si>
  <si>
    <t>Постройте графики "Метрики модели", "ROC- кривая". Сделайте выводы</t>
  </si>
  <si>
    <t>Определите оптимальный уровень отсечки, аргументируйте свой выбор.</t>
  </si>
  <si>
    <t>Вывод записать в ячейке "Выводы"</t>
  </si>
  <si>
    <r>
      <t>FN</t>
    </r>
    <r>
      <rPr>
        <sz val="14"/>
        <color rgb="FF000000"/>
        <rFont val="Calibri"/>
        <family val="2"/>
        <scheme val="minor"/>
      </rPr>
      <t> (false negative) — "нет" и это ошибка</t>
    </r>
  </si>
  <si>
    <r>
      <t>TN</t>
    </r>
    <r>
      <rPr>
        <sz val="14"/>
        <color rgb="FF000000"/>
        <rFont val="Calibri"/>
        <family val="2"/>
        <scheme val="minor"/>
      </rPr>
      <t> (true negative) — модель ответил "нет" и это было правильно</t>
    </r>
  </si>
  <si>
    <t>все negative-ответы делят аналогично:</t>
  </si>
  <si>
    <t>Вывод:</t>
  </si>
  <si>
    <r>
      <t>FP</t>
    </r>
    <r>
      <rPr>
        <sz val="14"/>
        <color rgb="FF000000"/>
        <rFont val="Calibri"/>
        <family val="2"/>
        <scheme val="minor"/>
      </rPr>
      <t> (false positive) — модель ответила "да" и ошиблась</t>
    </r>
  </si>
  <si>
    <r>
      <t>TP</t>
    </r>
    <r>
      <rPr>
        <sz val="14"/>
        <color rgb="FF000000"/>
        <rFont val="Calibri"/>
        <family val="2"/>
        <scheme val="minor"/>
      </rPr>
      <t> (true positive) — модель ответил "да" и угадала</t>
    </r>
  </si>
  <si>
    <t>FP Rate</t>
  </si>
  <si>
    <t>TP Rate</t>
  </si>
  <si>
    <t>Recall</t>
  </si>
  <si>
    <t>Precision</t>
  </si>
  <si>
    <t>Accuracy</t>
  </si>
  <si>
    <t>Total</t>
  </si>
  <si>
    <t>Actual</t>
  </si>
  <si>
    <t>Predicted Classification</t>
  </si>
  <si>
    <t>Log Likelihood</t>
  </si>
  <si>
    <t>Probability of a Correct Match</t>
  </si>
  <si>
    <t>Odds</t>
  </si>
  <si>
    <t>Logit</t>
  </si>
  <si>
    <t>TP</t>
  </si>
  <si>
    <t>FP</t>
  </si>
  <si>
    <t>Cutoff</t>
  </si>
  <si>
    <t>Predicted</t>
  </si>
  <si>
    <t>Sum of the log likelihoods</t>
  </si>
  <si>
    <t>cut-off</t>
  </si>
  <si>
    <t>b6</t>
  </si>
  <si>
    <t>b5</t>
  </si>
  <si>
    <t>b4</t>
  </si>
  <si>
    <t>b3</t>
  </si>
  <si>
    <t>b2</t>
  </si>
  <si>
    <t>b1</t>
  </si>
  <si>
    <t>Y-пересечение</t>
  </si>
  <si>
    <t>b7</t>
  </si>
  <si>
    <t>b8</t>
  </si>
  <si>
    <t>Probability of Poisoning</t>
  </si>
  <si>
    <t>Из содержательных соображений все значения датасета войдут в обучающую выборку</t>
  </si>
  <si>
    <t>Прогнозируемая переменная (target) - poisoning</t>
  </si>
  <si>
    <t>В качестве предикторов берем все переменные в датасете</t>
  </si>
  <si>
    <t>Пропущенных значений в датасете нет</t>
  </si>
  <si>
    <t>Количество пропущенных значений:</t>
  </si>
  <si>
    <t>Целевая переменная poisoning. Принимаем уровень отсечки 0,5, так как при увеличение или уменьшении значения отсечки качество модели ухудшается, в том числе accuracy. ROC – кривая позволяет оценить качество бинарной классификации. Чем больше кривая ROC охватывает верхний левый угол графика, тем лучше модель классифицирует данные по категориям. По графику ROC-кривой видим, что модель работает средне. При построении графика метрик модели видим, что все графики принимают близкие значения на интервале от 0.4 до 0.6. Поэтому выбираем точку отсечки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</si>
</sst>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  <charset val="204"/>
    </font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sz val="14"/>
      <color rgb="FF00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theme="1"/>
      <name val="Times New Roman"/>
      <family val="1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BC2E6"/>
        <bgColor rgb="FF9BC2E6"/>
      </patternFill>
    </fill>
    <fill>
      <patternFill patternType="solid">
        <fgColor rgb="FFFFD966"/>
        <bgColor rgb="FFFFD966"/>
      </patternFill>
    </fill>
    <fill>
      <patternFill patternType="solid">
        <fgColor rgb="FFC6E0B4"/>
        <bgColor rgb="FFC6E0B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/>
    <xf numFmtId="2" fontId="1" fillId="3" borderId="1" xfId="0" applyNumberFormat="1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4" borderId="0" xfId="0" applyFont="1" applyFill="1"/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0" fontId="12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0" borderId="0" xfId="0" applyFont="1"/>
    <xf numFmtId="10" fontId="14" fillId="0" borderId="1" xfId="0" applyNumberFormat="1" applyFont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13" fillId="8" borderId="13" xfId="0" applyFont="1" applyFill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10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" fillId="0" borderId="1" xfId="0" applyFont="1" applyBorder="1"/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2" fillId="0" borderId="0" xfId="0" applyFont="1"/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/>
    </xf>
    <xf numFmtId="0" fontId="2" fillId="9" borderId="0" xfId="0" applyFont="1" applyFill="1"/>
    <xf numFmtId="10" fontId="3" fillId="0" borderId="1" xfId="0" applyNumberFormat="1" applyFont="1" applyBorder="1"/>
    <xf numFmtId="10" fontId="15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Метрики модели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Расчеты!$AA$1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Расчеты!$Z$2:$Z$11</c:f>
              <c:numCache>
                <c:formatCode>General</c:formatCode>
                <c:ptCount val="10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Расчеты!$AA$2:$AA$11</c:f>
              <c:numCache>
                <c:formatCode>0.00%</c:formatCode>
                <c:ptCount val="10"/>
                <c:pt idx="0">
                  <c:v>0.58823529411764708</c:v>
                </c:pt>
                <c:pt idx="1">
                  <c:v>0.55147058823529416</c:v>
                </c:pt>
                <c:pt idx="2">
                  <c:v>0.55147058823529416</c:v>
                </c:pt>
                <c:pt idx="3">
                  <c:v>0.55147058823529416</c:v>
                </c:pt>
                <c:pt idx="4">
                  <c:v>0.53308823529411764</c:v>
                </c:pt>
                <c:pt idx="5">
                  <c:v>0.58823529411764708</c:v>
                </c:pt>
                <c:pt idx="6">
                  <c:v>0.53308823529411764</c:v>
                </c:pt>
                <c:pt idx="7">
                  <c:v>0.4889705882352941</c:v>
                </c:pt>
                <c:pt idx="8">
                  <c:v>0.45955882352941174</c:v>
                </c:pt>
                <c:pt idx="9">
                  <c:v>0.45220588235294118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81-4CA4-9739-105AD11FFBC5}"/>
            </c:ext>
          </c:extLst>
        </c:ser>
        <c:ser>
          <c:idx val="1"/>
          <c:order val="1"/>
          <c:tx>
            <c:strRef>
              <c:f>Расчеты!$AB$1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Расчеты!$Z$2:$Z$11</c:f>
              <c:numCache>
                <c:formatCode>General</c:formatCode>
                <c:ptCount val="10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Расчеты!$AB$2:$AB$11</c:f>
              <c:numCache>
                <c:formatCode>0.00%</c:formatCode>
                <c:ptCount val="10"/>
                <c:pt idx="0">
                  <c:v>0.59595959595959591</c:v>
                </c:pt>
                <c:pt idx="1">
                  <c:v>0.55147058823529416</c:v>
                </c:pt>
                <c:pt idx="2">
                  <c:v>0.55147058823529416</c:v>
                </c:pt>
                <c:pt idx="3">
                  <c:v>0.55147058823529416</c:v>
                </c:pt>
                <c:pt idx="4">
                  <c:v>0.54372623574144485</c:v>
                </c:pt>
                <c:pt idx="5">
                  <c:v>0.59595959595959591</c:v>
                </c:pt>
                <c:pt idx="6">
                  <c:v>0.67164179104477617</c:v>
                </c:pt>
                <c:pt idx="7">
                  <c:v>0.76190476190476186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81-4CA4-9739-105AD11FFBC5}"/>
            </c:ext>
          </c:extLst>
        </c:ser>
        <c:ser>
          <c:idx val="2"/>
          <c:order val="2"/>
          <c:tx>
            <c:strRef>
              <c:f>Расчеты!$AC$1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Расчеты!$Z$2:$Z$11</c:f>
              <c:numCache>
                <c:formatCode>General</c:formatCode>
                <c:ptCount val="10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Расчеты!$AC$2:$AC$11</c:f>
              <c:numCache>
                <c:formatCode>0.00%</c:formatCode>
                <c:ptCount val="10"/>
                <c:pt idx="0">
                  <c:v>0.78666666666666663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0.95333333333333337</c:v>
                </c:pt>
                <c:pt idx="5">
                  <c:v>0.78666666666666663</c:v>
                </c:pt>
                <c:pt idx="6">
                  <c:v>0.3</c:v>
                </c:pt>
                <c:pt idx="7">
                  <c:v>0.10666666666666667</c:v>
                </c:pt>
                <c:pt idx="8">
                  <c:v>0.02</c:v>
                </c:pt>
                <c:pt idx="9">
                  <c:v>6.6666666666666671E-3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81-4CA4-9739-105AD11FF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738816"/>
        <c:axId val="461755136"/>
      </c:scatterChart>
      <c:valAx>
        <c:axId val="46173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755136"/>
        <c:crosses val="autoZero"/>
        <c:crossBetween val="midCat"/>
      </c:valAx>
      <c:valAx>
        <c:axId val="46175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738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ROC-</a:t>
            </a:r>
            <a:r>
              <a:rPr lang="ru-RU"/>
              <a:t>кривая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819417401939459E-2"/>
          <c:y val="5.7022499709169713E-2"/>
          <c:w val="0.87813884730426639"/>
          <c:h val="0.8946701774910681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Расчеты!$AF$3:$AF$11</c:f>
              <c:numCache>
                <c:formatCode>0.00%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0.98360655737704916</c:v>
                </c:pt>
                <c:pt idx="4">
                  <c:v>0.65573770491803274</c:v>
                </c:pt>
                <c:pt idx="5">
                  <c:v>0.18032786885245902</c:v>
                </c:pt>
                <c:pt idx="6">
                  <c:v>4.0983606557377046E-2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Расчеты!$AG$3:$AG$11</c:f>
              <c:numCache>
                <c:formatCode>0.00%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0.95333333333333337</c:v>
                </c:pt>
                <c:pt idx="4">
                  <c:v>0.78666666666666663</c:v>
                </c:pt>
                <c:pt idx="5">
                  <c:v>0.3</c:v>
                </c:pt>
                <c:pt idx="6">
                  <c:v>0.10666666666666667</c:v>
                </c:pt>
                <c:pt idx="7">
                  <c:v>0.02</c:v>
                </c:pt>
                <c:pt idx="8">
                  <c:v>6.6666666666666671E-3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FA-4AC4-8D84-D08E6F4C8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770496"/>
        <c:axId val="461782016"/>
      </c:scatterChart>
      <c:valAx>
        <c:axId val="46177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782016"/>
        <c:crosses val="autoZero"/>
        <c:crossBetween val="midCat"/>
      </c:valAx>
      <c:valAx>
        <c:axId val="46178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77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413304</xdr:colOff>
      <xdr:row>25</xdr:row>
      <xdr:rowOff>42203</xdr:rowOff>
    </xdr:from>
    <xdr:to>
      <xdr:col>25</xdr:col>
      <xdr:colOff>86263</xdr:colOff>
      <xdr:row>43</xdr:row>
      <xdr:rowOff>186905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AF2336B-D3DD-5C55-90D2-C0AE58F67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687049</xdr:colOff>
      <xdr:row>25</xdr:row>
      <xdr:rowOff>16287</xdr:rowOff>
    </xdr:from>
    <xdr:to>
      <xdr:col>35</xdr:col>
      <xdr:colOff>670561</xdr:colOff>
      <xdr:row>53</xdr:row>
      <xdr:rowOff>152400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7D4FF73-3B47-9694-1518-B94C62D31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365640</xdr:colOff>
      <xdr:row>30</xdr:row>
      <xdr:rowOff>62398</xdr:rowOff>
    </xdr:from>
    <xdr:to>
      <xdr:col>33</xdr:col>
      <xdr:colOff>174603</xdr:colOff>
      <xdr:row>52</xdr:row>
      <xdr:rowOff>186874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3EA562F4-57A9-AC61-D4B7-71997B50691B}"/>
            </a:ext>
          </a:extLst>
        </xdr:cNvPr>
        <xdr:cNvCxnSpPr/>
      </xdr:nvCxnSpPr>
      <xdr:spPr>
        <a:xfrm flipV="1">
          <a:off x="23005303" y="7948639"/>
          <a:ext cx="5556095" cy="517387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Владислав Березуцкий" id="{5030E38F-9D16-0D40-B2FA-CEA1039A1053}" userId="4f977bbd50b3ee7d" providerId="Windows Live"/>
</personList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3" dT="2024-04-29T19:18:31.99" personId="{5030E38F-9D16-0D40-B2FA-CEA1039A1053}" id="{34E7B5C2-AC0E-CA46-9BE6-BEF36C7D68D2}">
    <text>true negative
 — модель ответил "нет" и это было правильно</text>
  </threadedComment>
  <threadedComment ref="W3" dT="2024-04-29T19:19:10.06" personId="{5030E38F-9D16-0D40-B2FA-CEA1039A1053}" id="{145795AE-64B1-AC46-A81F-BFF8B4DB32F1}">
    <text>false positive — модель ответила "да" и ошиблась</text>
  </threadedComment>
  <threadedComment ref="V4" dT="2024-04-29T17:48:07.03" personId="{5030E38F-9D16-0D40-B2FA-CEA1039A1053}" id="{87C60370-D74C-1149-B389-1262A07335A5}">
    <text xml:space="preserve">false negative
 — "нет" и это ошибка
</text>
  </threadedComment>
  <threadedComment ref="W4" dT="2024-04-29T17:47:25.11" personId="{5030E38F-9D16-0D40-B2FA-CEA1039A1053}" id="{6401976F-2A40-E247-ABE4-7A394AEC8D5F}">
    <text>true positive — модель ответил "да" и угадала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FF58-5F2E-43A8-A851-BAD222D8DC94}">
  <dimension ref="A1:N276"/>
  <sheetViews>
    <sheetView zoomScale="80" zoomScaleNormal="70" workbookViewId="0">
      <selection activeCell="L34" sqref="L34"/>
    </sheetView>
  </sheetViews>
  <sheetFormatPr defaultColWidth="8.77734375" defaultRowHeight="14.4"/>
  <sheetData>
    <row r="1" spans="1:14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7"/>
      <c r="L1" s="8"/>
      <c r="M1" s="8"/>
      <c r="N1" s="8"/>
    </row>
    <row r="2" spans="1:14" ht="18">
      <c r="A2" s="2">
        <v>0</v>
      </c>
      <c r="B2" s="3">
        <v>150</v>
      </c>
      <c r="C2" s="3">
        <v>11.9</v>
      </c>
      <c r="D2" s="3">
        <v>166</v>
      </c>
      <c r="E2" s="3">
        <v>113</v>
      </c>
      <c r="F2" s="3">
        <v>13.6</v>
      </c>
      <c r="G2" s="3">
        <v>48.9</v>
      </c>
      <c r="H2" s="3">
        <v>2.6</v>
      </c>
      <c r="I2" s="3">
        <v>0.75780000000000003</v>
      </c>
      <c r="K2" s="7"/>
      <c r="L2" s="8"/>
      <c r="M2" s="8"/>
      <c r="N2" s="8"/>
    </row>
    <row r="3" spans="1:14" ht="18">
      <c r="A3" s="2">
        <v>1</v>
      </c>
      <c r="B3" s="4">
        <v>112</v>
      </c>
      <c r="C3" s="4">
        <v>9.4</v>
      </c>
      <c r="D3" s="4">
        <v>103</v>
      </c>
      <c r="E3" s="4">
        <v>92</v>
      </c>
      <c r="F3" s="4">
        <v>13.3</v>
      </c>
      <c r="G3" s="4">
        <v>47.7</v>
      </c>
      <c r="H3" s="5">
        <v>2</v>
      </c>
      <c r="I3" s="4">
        <v>0.72550000000000003</v>
      </c>
      <c r="K3" s="7"/>
      <c r="L3" s="8"/>
      <c r="M3" s="8"/>
      <c r="N3" s="8"/>
    </row>
    <row r="4" spans="1:14" ht="18">
      <c r="A4" s="2">
        <v>0</v>
      </c>
      <c r="B4" s="3">
        <v>88</v>
      </c>
      <c r="C4" s="6">
        <v>9</v>
      </c>
      <c r="D4" s="3">
        <v>131</v>
      </c>
      <c r="E4" s="3">
        <v>114</v>
      </c>
      <c r="F4" s="3">
        <v>11.9</v>
      </c>
      <c r="G4" s="6">
        <v>54</v>
      </c>
      <c r="H4" s="3">
        <v>2.2000000000000002</v>
      </c>
      <c r="I4" s="3">
        <v>0.75019999999999998</v>
      </c>
      <c r="K4" s="7"/>
      <c r="L4" s="8"/>
      <c r="M4" s="8"/>
      <c r="N4" s="8"/>
    </row>
    <row r="5" spans="1:14">
      <c r="A5" s="2">
        <v>1</v>
      </c>
      <c r="B5" s="4">
        <v>80</v>
      </c>
      <c r="C5" s="4">
        <v>9.1999999999999993</v>
      </c>
      <c r="D5" s="4">
        <v>172</v>
      </c>
      <c r="E5" s="4">
        <v>122</v>
      </c>
      <c r="F5" s="5">
        <v>11</v>
      </c>
      <c r="G5" s="5">
        <v>60</v>
      </c>
      <c r="H5" s="4">
        <v>2.2000000000000002</v>
      </c>
      <c r="I5" s="4">
        <v>0.78669999999999995</v>
      </c>
    </row>
    <row r="6" spans="1:14">
      <c r="A6" s="2">
        <v>1</v>
      </c>
      <c r="B6" s="3">
        <v>51</v>
      </c>
      <c r="C6" s="3">
        <v>6.5</v>
      </c>
      <c r="D6" s="3">
        <v>131</v>
      </c>
      <c r="E6" s="3">
        <v>116</v>
      </c>
      <c r="F6" s="3">
        <v>11.2</v>
      </c>
      <c r="G6" s="3">
        <v>59.6</v>
      </c>
      <c r="H6" s="3">
        <v>1.6</v>
      </c>
      <c r="I6" s="3">
        <v>0.78879999999999995</v>
      </c>
    </row>
    <row r="7" spans="1:14">
      <c r="A7" s="2">
        <v>1</v>
      </c>
      <c r="B7" s="4">
        <v>38</v>
      </c>
      <c r="C7" s="4">
        <v>4.7</v>
      </c>
      <c r="D7" s="4">
        <v>89</v>
      </c>
      <c r="E7" s="4">
        <v>96</v>
      </c>
      <c r="F7" s="4">
        <v>11.2</v>
      </c>
      <c r="G7" s="4">
        <v>59.2</v>
      </c>
      <c r="H7" s="4">
        <v>1.2</v>
      </c>
      <c r="I7" s="4">
        <v>0.78480000000000005</v>
      </c>
    </row>
    <row r="8" spans="1:14">
      <c r="A8" s="2">
        <v>1</v>
      </c>
      <c r="B8" s="3">
        <v>31</v>
      </c>
      <c r="C8" s="3">
        <v>3.6</v>
      </c>
      <c r="D8" s="3">
        <v>62</v>
      </c>
      <c r="E8" s="3">
        <v>77</v>
      </c>
      <c r="F8" s="3">
        <v>11.3</v>
      </c>
      <c r="G8" s="3">
        <v>56.8</v>
      </c>
      <c r="H8" s="3">
        <v>1.2</v>
      </c>
      <c r="I8" s="3">
        <v>0.76029999999999998</v>
      </c>
    </row>
    <row r="9" spans="1:14">
      <c r="A9" s="2">
        <v>0</v>
      </c>
      <c r="B9" s="4">
        <v>31</v>
      </c>
      <c r="C9" s="4">
        <v>3.3</v>
      </c>
      <c r="D9" s="4">
        <v>62</v>
      </c>
      <c r="E9" s="4">
        <v>76</v>
      </c>
      <c r="F9" s="4">
        <v>10.7</v>
      </c>
      <c r="G9" s="5">
        <v>60</v>
      </c>
      <c r="H9" s="5">
        <v>1</v>
      </c>
      <c r="I9" s="4">
        <v>0.7702</v>
      </c>
    </row>
    <row r="10" spans="1:14">
      <c r="A10" s="2">
        <v>1</v>
      </c>
      <c r="B10" s="3">
        <v>24</v>
      </c>
      <c r="C10" s="3">
        <v>2.2999999999999998</v>
      </c>
      <c r="D10" s="3">
        <v>45</v>
      </c>
      <c r="E10" s="3">
        <v>60</v>
      </c>
      <c r="F10" s="3">
        <v>10.7</v>
      </c>
      <c r="G10" s="3">
        <v>59.7</v>
      </c>
      <c r="H10" s="3">
        <v>0.9</v>
      </c>
      <c r="I10" s="3">
        <v>0.76480000000000004</v>
      </c>
    </row>
    <row r="11" spans="1:14">
      <c r="A11" s="2">
        <v>1</v>
      </c>
      <c r="B11" s="4">
        <v>19</v>
      </c>
      <c r="C11" s="4">
        <v>1.7</v>
      </c>
      <c r="D11" s="4">
        <v>200</v>
      </c>
      <c r="E11" s="4">
        <v>200</v>
      </c>
      <c r="F11" s="4">
        <v>10.3</v>
      </c>
      <c r="G11" s="4">
        <v>60.2</v>
      </c>
      <c r="H11" s="4">
        <v>0.6</v>
      </c>
      <c r="I11" s="4">
        <v>0.75170000000000003</v>
      </c>
    </row>
    <row r="12" spans="1:14">
      <c r="A12" s="2">
        <v>1</v>
      </c>
      <c r="B12" s="3">
        <v>14</v>
      </c>
      <c r="C12" s="3">
        <v>1.3</v>
      </c>
      <c r="D12" s="3">
        <v>21</v>
      </c>
      <c r="E12" s="3">
        <v>34</v>
      </c>
      <c r="F12" s="3">
        <v>10.1</v>
      </c>
      <c r="G12" s="3">
        <v>60.5</v>
      </c>
      <c r="H12" s="6">
        <v>200</v>
      </c>
      <c r="I12" s="3">
        <v>0.74650000000000005</v>
      </c>
    </row>
    <row r="13" spans="1:14">
      <c r="A13" s="2">
        <v>0</v>
      </c>
      <c r="B13" s="4">
        <v>8</v>
      </c>
      <c r="C13" s="4">
        <v>1.1000000000000001</v>
      </c>
      <c r="D13" s="4">
        <v>16</v>
      </c>
      <c r="E13" s="4">
        <v>28</v>
      </c>
      <c r="F13" s="5">
        <v>11</v>
      </c>
      <c r="G13" s="4">
        <v>56.2</v>
      </c>
      <c r="H13" s="4">
        <v>0.7</v>
      </c>
      <c r="I13" s="4">
        <v>0.73660000000000003</v>
      </c>
    </row>
    <row r="14" spans="1:14">
      <c r="A14" s="2">
        <v>1</v>
      </c>
      <c r="B14" s="3">
        <v>16</v>
      </c>
      <c r="C14" s="3">
        <v>1.6</v>
      </c>
      <c r="D14" s="3">
        <v>34</v>
      </c>
      <c r="E14" s="3">
        <v>48</v>
      </c>
      <c r="F14" s="3">
        <v>10.5</v>
      </c>
      <c r="G14" s="3">
        <v>58.1</v>
      </c>
      <c r="H14" s="3">
        <v>0.7</v>
      </c>
      <c r="I14" s="3">
        <v>0.73529999999999995</v>
      </c>
    </row>
    <row r="15" spans="1:14">
      <c r="A15" s="2">
        <v>0</v>
      </c>
      <c r="B15" s="4">
        <v>29</v>
      </c>
      <c r="C15" s="4">
        <v>3.2</v>
      </c>
      <c r="D15" s="4">
        <v>98</v>
      </c>
      <c r="E15" s="4">
        <v>82</v>
      </c>
      <c r="F15" s="4">
        <v>10.199999999999999</v>
      </c>
      <c r="G15" s="4">
        <v>59.6</v>
      </c>
      <c r="H15" s="4">
        <v>1.1000000000000001</v>
      </c>
      <c r="I15" s="4">
        <v>0.74170000000000003</v>
      </c>
    </row>
    <row r="16" spans="1:14">
      <c r="A16" s="2">
        <v>1</v>
      </c>
      <c r="B16" s="3">
        <v>64</v>
      </c>
      <c r="C16" s="6">
        <v>8</v>
      </c>
      <c r="D16" s="3">
        <v>174</v>
      </c>
      <c r="E16" s="3">
        <v>112</v>
      </c>
      <c r="F16" s="3">
        <v>10.8</v>
      </c>
      <c r="G16" s="3">
        <v>57.4</v>
      </c>
      <c r="H16" s="6">
        <v>2</v>
      </c>
      <c r="I16" s="3">
        <v>0.74080000000000001</v>
      </c>
    </row>
    <row r="17" spans="1:9">
      <c r="A17" s="2">
        <v>0</v>
      </c>
      <c r="B17" s="4">
        <v>87</v>
      </c>
      <c r="C17" s="4">
        <v>9.5</v>
      </c>
      <c r="D17" s="4">
        <v>129</v>
      </c>
      <c r="E17" s="4">
        <v>101</v>
      </c>
      <c r="F17" s="4">
        <v>10.5</v>
      </c>
      <c r="G17" s="4">
        <v>60.6</v>
      </c>
      <c r="H17" s="4">
        <v>2.2000000000000002</v>
      </c>
      <c r="I17" s="4">
        <v>0.76910000000000001</v>
      </c>
    </row>
    <row r="18" spans="1:9">
      <c r="A18" s="2">
        <v>0</v>
      </c>
      <c r="B18" s="3">
        <v>77</v>
      </c>
      <c r="C18" s="3">
        <v>6.3</v>
      </c>
      <c r="D18" s="3">
        <v>112</v>
      </c>
      <c r="E18" s="3">
        <v>98</v>
      </c>
      <c r="F18" s="3">
        <v>10.8</v>
      </c>
      <c r="G18" s="3">
        <v>58.4</v>
      </c>
      <c r="H18" s="3">
        <v>1.7</v>
      </c>
      <c r="I18" s="3">
        <v>0.75519999999999998</v>
      </c>
    </row>
    <row r="19" spans="1:9">
      <c r="A19" s="2">
        <v>1</v>
      </c>
      <c r="B19" s="4">
        <v>43</v>
      </c>
      <c r="C19" s="5">
        <v>5</v>
      </c>
      <c r="D19" s="4">
        <v>95</v>
      </c>
      <c r="E19" s="4">
        <v>92</v>
      </c>
      <c r="F19" s="4">
        <v>10.5</v>
      </c>
      <c r="G19" s="4">
        <v>57.9</v>
      </c>
      <c r="H19" s="4">
        <v>1.5</v>
      </c>
      <c r="I19" s="4">
        <v>0.73519999999999996</v>
      </c>
    </row>
    <row r="20" spans="1:9">
      <c r="A20" s="2">
        <v>0</v>
      </c>
      <c r="B20" s="3">
        <v>61</v>
      </c>
      <c r="C20" s="3">
        <v>5.2</v>
      </c>
      <c r="D20" s="3">
        <v>104</v>
      </c>
      <c r="E20" s="3">
        <v>95</v>
      </c>
      <c r="F20" s="3">
        <v>9.5</v>
      </c>
      <c r="G20" s="3">
        <v>66.8</v>
      </c>
      <c r="H20" s="3">
        <v>1.6</v>
      </c>
      <c r="I20" s="3">
        <v>0.79510000000000003</v>
      </c>
    </row>
    <row r="21" spans="1:9">
      <c r="A21" s="2">
        <v>1</v>
      </c>
      <c r="B21" s="4">
        <v>63</v>
      </c>
      <c r="C21" s="4">
        <v>7.3</v>
      </c>
      <c r="D21" s="4">
        <v>146</v>
      </c>
      <c r="E21" s="4">
        <v>112</v>
      </c>
      <c r="F21" s="4">
        <v>8.3000000000000007</v>
      </c>
      <c r="G21" s="4">
        <v>76.400000000000006</v>
      </c>
      <c r="H21" s="4">
        <v>1.9</v>
      </c>
      <c r="I21" s="4">
        <v>0.83930000000000005</v>
      </c>
    </row>
    <row r="22" spans="1:9">
      <c r="A22" s="2">
        <v>0</v>
      </c>
      <c r="B22" s="3">
        <v>164</v>
      </c>
      <c r="C22" s="3">
        <v>11.5</v>
      </c>
      <c r="D22" s="3">
        <v>207</v>
      </c>
      <c r="E22" s="3">
        <v>128</v>
      </c>
      <c r="F22" s="6">
        <v>8</v>
      </c>
      <c r="G22" s="3">
        <v>81.099999999999994</v>
      </c>
      <c r="H22" s="3">
        <v>2.9</v>
      </c>
      <c r="I22" s="3">
        <v>0.87360000000000004</v>
      </c>
    </row>
    <row r="23" spans="1:9">
      <c r="A23" s="2">
        <v>1</v>
      </c>
      <c r="B23" s="4">
        <v>79</v>
      </c>
      <c r="C23" s="4">
        <v>8.8000000000000007</v>
      </c>
      <c r="D23" s="4">
        <v>184</v>
      </c>
      <c r="E23" s="4">
        <v>126</v>
      </c>
      <c r="F23" s="4">
        <v>8.3000000000000007</v>
      </c>
      <c r="G23" s="4">
        <v>79.8</v>
      </c>
      <c r="H23" s="4">
        <v>2.2000000000000002</v>
      </c>
      <c r="I23" s="4">
        <v>0.87780000000000002</v>
      </c>
    </row>
    <row r="24" spans="1:9">
      <c r="A24" s="2">
        <v>0</v>
      </c>
      <c r="B24" s="3">
        <v>95</v>
      </c>
      <c r="C24" s="3">
        <v>8.3000000000000007</v>
      </c>
      <c r="D24" s="3">
        <v>193</v>
      </c>
      <c r="E24" s="3">
        <v>131</v>
      </c>
      <c r="F24" s="3">
        <v>9.6999999999999993</v>
      </c>
      <c r="G24" s="3">
        <v>71.2</v>
      </c>
      <c r="H24" s="3">
        <v>2.2000000000000002</v>
      </c>
      <c r="I24" s="3">
        <v>0.8569</v>
      </c>
    </row>
    <row r="25" spans="1:9">
      <c r="A25" s="2">
        <v>0</v>
      </c>
      <c r="B25" s="4">
        <v>150</v>
      </c>
      <c r="C25" s="4">
        <v>11.2</v>
      </c>
      <c r="D25" s="4">
        <v>243</v>
      </c>
      <c r="E25" s="4">
        <v>135</v>
      </c>
      <c r="F25" s="4">
        <v>9.8000000000000007</v>
      </c>
      <c r="G25" s="4">
        <v>67.599999999999994</v>
      </c>
      <c r="H25" s="4">
        <v>2.9</v>
      </c>
      <c r="I25" s="4">
        <v>0.81850000000000001</v>
      </c>
    </row>
    <row r="26" spans="1:9">
      <c r="A26" s="2">
        <v>1</v>
      </c>
      <c r="B26" s="3">
        <v>307</v>
      </c>
      <c r="C26" s="3">
        <v>20.8</v>
      </c>
      <c r="D26" s="3">
        <v>281</v>
      </c>
      <c r="E26" s="3">
        <v>151</v>
      </c>
      <c r="F26" s="3">
        <v>10.3</v>
      </c>
      <c r="G26" s="3">
        <v>64.2</v>
      </c>
      <c r="H26" s="3">
        <v>4.8</v>
      </c>
      <c r="I26" s="3">
        <v>0.80649999999999999</v>
      </c>
    </row>
    <row r="27" spans="1:9">
      <c r="A27" s="2">
        <v>1</v>
      </c>
      <c r="B27" s="4">
        <v>461</v>
      </c>
      <c r="C27" s="4">
        <v>27.4</v>
      </c>
      <c r="D27" s="4">
        <v>383</v>
      </c>
      <c r="E27" s="4">
        <v>172</v>
      </c>
      <c r="F27" s="4">
        <v>9.6999999999999993</v>
      </c>
      <c r="G27" s="4">
        <v>69.3</v>
      </c>
      <c r="H27" s="4">
        <v>6.9</v>
      </c>
      <c r="I27" s="4">
        <v>0.83189999999999997</v>
      </c>
    </row>
    <row r="28" spans="1:9">
      <c r="A28" s="2">
        <v>1</v>
      </c>
      <c r="B28" s="3">
        <v>401</v>
      </c>
      <c r="C28" s="6">
        <v>24</v>
      </c>
      <c r="D28" s="3">
        <v>351</v>
      </c>
      <c r="E28" s="3">
        <v>165</v>
      </c>
      <c r="F28" s="3">
        <v>9.6</v>
      </c>
      <c r="G28" s="3">
        <v>67.8</v>
      </c>
      <c r="H28" s="3">
        <v>6.1</v>
      </c>
      <c r="I28" s="3">
        <v>0.81330000000000002</v>
      </c>
    </row>
    <row r="29" spans="1:9">
      <c r="A29" s="2">
        <v>0</v>
      </c>
      <c r="B29" s="4">
        <v>197</v>
      </c>
      <c r="C29" s="4">
        <v>12.8</v>
      </c>
      <c r="D29" s="4">
        <v>240</v>
      </c>
      <c r="E29" s="4">
        <v>136</v>
      </c>
      <c r="F29" s="4">
        <v>9.1</v>
      </c>
      <c r="G29" s="5">
        <v>64</v>
      </c>
      <c r="H29" s="4">
        <v>3.9</v>
      </c>
      <c r="I29" s="4">
        <v>0.7419</v>
      </c>
    </row>
    <row r="30" spans="1:9">
      <c r="A30" s="2">
        <v>1</v>
      </c>
      <c r="B30" s="3">
        <v>61</v>
      </c>
      <c r="C30" s="3">
        <v>4.7</v>
      </c>
      <c r="D30" s="3">
        <v>94</v>
      </c>
      <c r="E30" s="3">
        <v>85</v>
      </c>
      <c r="F30" s="3">
        <v>8.1999999999999993</v>
      </c>
      <c r="G30" s="3">
        <v>63.4</v>
      </c>
      <c r="H30" s="3">
        <v>1.5</v>
      </c>
      <c r="I30" s="3">
        <v>0.6905</v>
      </c>
    </row>
    <row r="31" spans="1:9">
      <c r="A31" s="2">
        <v>1</v>
      </c>
      <c r="B31" s="3">
        <v>55</v>
      </c>
      <c r="C31" s="3">
        <v>5.9</v>
      </c>
      <c r="D31" s="3">
        <v>122</v>
      </c>
      <c r="E31" s="3">
        <v>97</v>
      </c>
      <c r="F31" s="3">
        <v>8.3000000000000007</v>
      </c>
      <c r="G31" s="3">
        <v>58.5</v>
      </c>
      <c r="H31" s="3">
        <v>1.7</v>
      </c>
      <c r="I31" s="4">
        <v>0.66569999999999996</v>
      </c>
    </row>
    <row r="32" spans="1:9">
      <c r="A32" s="2">
        <v>1</v>
      </c>
      <c r="B32" s="4">
        <v>53</v>
      </c>
      <c r="C32" s="4">
        <v>6.4</v>
      </c>
      <c r="D32" s="4">
        <v>133</v>
      </c>
      <c r="E32" s="4">
        <v>110</v>
      </c>
      <c r="F32" s="4">
        <v>7.7</v>
      </c>
      <c r="G32" s="4">
        <v>59.7</v>
      </c>
      <c r="H32" s="4">
        <v>1.9</v>
      </c>
      <c r="I32" s="3">
        <v>0.64380000000000004</v>
      </c>
    </row>
    <row r="33" spans="1:9">
      <c r="A33" s="2">
        <v>1</v>
      </c>
      <c r="B33" s="3">
        <v>40</v>
      </c>
      <c r="C33" s="3">
        <v>4.0999999999999996</v>
      </c>
      <c r="D33" s="3">
        <v>82</v>
      </c>
      <c r="E33" s="3">
        <v>91</v>
      </c>
      <c r="F33" s="3">
        <v>7.1</v>
      </c>
      <c r="G33" s="3">
        <v>61.8</v>
      </c>
      <c r="H33" s="3">
        <v>1.4</v>
      </c>
      <c r="I33" s="4">
        <v>0.63080000000000003</v>
      </c>
    </row>
    <row r="34" spans="1:9">
      <c r="A34" s="2">
        <v>1</v>
      </c>
      <c r="B34" s="4">
        <v>21</v>
      </c>
      <c r="C34" s="4">
        <v>1.9</v>
      </c>
      <c r="D34" s="4">
        <v>200</v>
      </c>
      <c r="E34" s="4">
        <v>200</v>
      </c>
      <c r="F34" s="5">
        <v>7</v>
      </c>
      <c r="G34" s="4">
        <v>62.3</v>
      </c>
      <c r="H34" s="4">
        <v>0.8</v>
      </c>
      <c r="I34" s="3">
        <v>0.62760000000000005</v>
      </c>
    </row>
    <row r="35" spans="1:9">
      <c r="A35" s="2">
        <v>1</v>
      </c>
      <c r="B35" s="3">
        <v>10</v>
      </c>
      <c r="C35" s="3">
        <v>1.1000000000000001</v>
      </c>
      <c r="D35" s="3">
        <v>21</v>
      </c>
      <c r="E35" s="3">
        <v>32</v>
      </c>
      <c r="F35" s="3">
        <v>6.1</v>
      </c>
      <c r="G35" s="3">
        <v>65.900000000000006</v>
      </c>
      <c r="H35" s="6">
        <v>200</v>
      </c>
      <c r="I35" s="4">
        <v>0.62609999999999999</v>
      </c>
    </row>
    <row r="36" spans="1:9">
      <c r="A36" s="2">
        <v>0</v>
      </c>
      <c r="B36" s="4">
        <v>7</v>
      </c>
      <c r="C36" s="5">
        <v>1</v>
      </c>
      <c r="D36" s="4">
        <v>30</v>
      </c>
      <c r="E36" s="4">
        <v>44</v>
      </c>
      <c r="F36" s="4">
        <v>6.3</v>
      </c>
      <c r="G36" s="5">
        <v>65</v>
      </c>
      <c r="H36" s="4">
        <v>0.6</v>
      </c>
      <c r="I36" s="3">
        <v>0.62480000000000002</v>
      </c>
    </row>
    <row r="37" spans="1:9">
      <c r="A37" s="2">
        <v>1</v>
      </c>
      <c r="B37" s="3">
        <v>17</v>
      </c>
      <c r="C37" s="3">
        <v>1.8</v>
      </c>
      <c r="D37" s="3">
        <v>56</v>
      </c>
      <c r="E37" s="3">
        <v>71</v>
      </c>
      <c r="F37" s="3">
        <v>6.8</v>
      </c>
      <c r="G37" s="3">
        <v>62.9</v>
      </c>
      <c r="H37" s="3">
        <v>0.8</v>
      </c>
      <c r="I37" s="4">
        <v>0.62329999999999997</v>
      </c>
    </row>
    <row r="38" spans="1:9">
      <c r="A38" s="2">
        <v>1</v>
      </c>
      <c r="B38" s="4">
        <v>33</v>
      </c>
      <c r="C38" s="4">
        <v>4.4000000000000004</v>
      </c>
      <c r="D38" s="4">
        <v>109</v>
      </c>
      <c r="E38" s="4">
        <v>104</v>
      </c>
      <c r="F38" s="4">
        <v>6.4</v>
      </c>
      <c r="G38" s="4">
        <v>65.099999999999994</v>
      </c>
      <c r="H38" s="4">
        <v>1.4</v>
      </c>
      <c r="I38" s="3">
        <v>0.62339999999999995</v>
      </c>
    </row>
    <row r="39" spans="1:9">
      <c r="A39" s="2">
        <v>1</v>
      </c>
      <c r="B39" s="3">
        <v>202</v>
      </c>
      <c r="C39" s="3">
        <v>17.899999999999999</v>
      </c>
      <c r="D39" s="3">
        <v>307</v>
      </c>
      <c r="E39" s="3">
        <v>141</v>
      </c>
      <c r="F39" s="3">
        <v>7.3</v>
      </c>
      <c r="G39" s="3">
        <v>63.1</v>
      </c>
      <c r="H39" s="3">
        <v>4.4000000000000004</v>
      </c>
      <c r="I39" s="4">
        <v>0.63160000000000005</v>
      </c>
    </row>
    <row r="40" spans="1:9">
      <c r="A40" s="2">
        <v>1</v>
      </c>
      <c r="B40" s="4">
        <v>200</v>
      </c>
      <c r="C40" s="4">
        <v>22.1</v>
      </c>
      <c r="D40" s="4">
        <v>200</v>
      </c>
      <c r="E40" s="4">
        <v>200</v>
      </c>
      <c r="F40" s="4">
        <v>9.1999999999999993</v>
      </c>
      <c r="G40" s="4">
        <v>56.2</v>
      </c>
      <c r="H40" s="5">
        <v>200</v>
      </c>
      <c r="I40" s="3">
        <v>0.64990000000000003</v>
      </c>
    </row>
    <row r="41" spans="1:9">
      <c r="A41" s="2">
        <v>1</v>
      </c>
      <c r="B41" s="3">
        <v>208</v>
      </c>
      <c r="C41" s="6">
        <v>14</v>
      </c>
      <c r="D41" s="3">
        <v>187</v>
      </c>
      <c r="E41" s="3">
        <v>122</v>
      </c>
      <c r="F41" s="3">
        <v>13.2</v>
      </c>
      <c r="G41" s="3">
        <v>41.7</v>
      </c>
      <c r="H41" s="3">
        <v>3.1</v>
      </c>
      <c r="I41" s="4">
        <v>0.65610000000000002</v>
      </c>
    </row>
    <row r="42" spans="1:9">
      <c r="A42" s="2">
        <v>1</v>
      </c>
      <c r="B42" s="4">
        <v>166</v>
      </c>
      <c r="C42" s="4">
        <v>11.6</v>
      </c>
      <c r="D42" s="4">
        <v>216</v>
      </c>
      <c r="E42" s="4">
        <v>143</v>
      </c>
      <c r="F42" s="4">
        <v>14.3</v>
      </c>
      <c r="G42" s="4">
        <v>38.4</v>
      </c>
      <c r="H42" s="4">
        <v>2.7</v>
      </c>
      <c r="I42" s="3">
        <v>0.63200000000000001</v>
      </c>
    </row>
    <row r="43" spans="1:9">
      <c r="A43" s="2">
        <v>1</v>
      </c>
      <c r="B43" s="3">
        <v>114</v>
      </c>
      <c r="C43" s="3">
        <v>10.199999999999999</v>
      </c>
      <c r="D43" s="3">
        <v>143</v>
      </c>
      <c r="E43" s="3">
        <v>113</v>
      </c>
      <c r="F43" s="6">
        <v>15</v>
      </c>
      <c r="G43" s="3">
        <v>36.5</v>
      </c>
      <c r="H43" s="3">
        <v>2.1</v>
      </c>
      <c r="I43" s="4">
        <v>0.62429999999999997</v>
      </c>
    </row>
    <row r="44" spans="1:9">
      <c r="A44" s="2">
        <v>1</v>
      </c>
      <c r="B44" s="4">
        <v>140</v>
      </c>
      <c r="C44" s="5">
        <v>11</v>
      </c>
      <c r="D44" s="4">
        <v>160</v>
      </c>
      <c r="E44" s="4">
        <v>116</v>
      </c>
      <c r="F44" s="4">
        <v>16.100000000000001</v>
      </c>
      <c r="G44" s="4">
        <v>34.5</v>
      </c>
      <c r="H44" s="4">
        <v>2.5</v>
      </c>
      <c r="I44" s="3">
        <v>0.61950000000000005</v>
      </c>
    </row>
    <row r="45" spans="1:9">
      <c r="A45" s="2">
        <v>0</v>
      </c>
      <c r="B45" s="3">
        <v>169</v>
      </c>
      <c r="C45" s="3">
        <v>12.8</v>
      </c>
      <c r="D45" s="3">
        <v>163</v>
      </c>
      <c r="E45" s="3">
        <v>123</v>
      </c>
      <c r="F45" s="3">
        <v>16.3</v>
      </c>
      <c r="G45" s="3">
        <v>35.700000000000003</v>
      </c>
      <c r="H45" s="3">
        <v>2.7</v>
      </c>
      <c r="I45" s="4">
        <v>0.62619999999999998</v>
      </c>
    </row>
    <row r="46" spans="1:9">
      <c r="A46" s="2">
        <v>1</v>
      </c>
      <c r="B46" s="4">
        <v>185</v>
      </c>
      <c r="C46" s="4">
        <v>14.2</v>
      </c>
      <c r="D46" s="4">
        <v>190</v>
      </c>
      <c r="E46" s="4">
        <v>126</v>
      </c>
      <c r="F46" s="4">
        <v>15.8</v>
      </c>
      <c r="G46" s="5">
        <v>37</v>
      </c>
      <c r="H46" s="4">
        <v>2.9</v>
      </c>
      <c r="I46" s="3">
        <v>0.65600000000000003</v>
      </c>
    </row>
    <row r="47" spans="1:9">
      <c r="A47" s="2">
        <v>0</v>
      </c>
      <c r="B47" s="3">
        <v>165</v>
      </c>
      <c r="C47" s="3">
        <v>12.7</v>
      </c>
      <c r="D47" s="3">
        <v>178</v>
      </c>
      <c r="E47" s="3">
        <v>120</v>
      </c>
      <c r="F47" s="3">
        <v>15.9</v>
      </c>
      <c r="G47" s="3">
        <v>37.200000000000003</v>
      </c>
      <c r="H47" s="3">
        <v>2.8</v>
      </c>
      <c r="I47" s="4">
        <v>0.66100000000000003</v>
      </c>
    </row>
    <row r="48" spans="1:9">
      <c r="A48" s="2">
        <v>0</v>
      </c>
      <c r="B48" s="4">
        <v>133</v>
      </c>
      <c r="C48" s="4">
        <v>11.7</v>
      </c>
      <c r="D48" s="4">
        <v>150</v>
      </c>
      <c r="E48" s="4">
        <v>119</v>
      </c>
      <c r="F48" s="4">
        <v>16.899999999999999</v>
      </c>
      <c r="G48" s="4">
        <v>34.299999999999997</v>
      </c>
      <c r="H48" s="4">
        <v>2.4</v>
      </c>
      <c r="I48" s="3">
        <v>0.66569999999999996</v>
      </c>
    </row>
    <row r="49" spans="1:9">
      <c r="A49" s="2">
        <v>1</v>
      </c>
      <c r="B49" s="3">
        <v>233</v>
      </c>
      <c r="C49" s="3">
        <v>19.3</v>
      </c>
      <c r="D49" s="3">
        <v>206</v>
      </c>
      <c r="E49" s="3">
        <v>149</v>
      </c>
      <c r="F49" s="3">
        <v>15.1</v>
      </c>
      <c r="G49" s="3">
        <v>39.6</v>
      </c>
      <c r="H49" s="3">
        <v>3.9</v>
      </c>
      <c r="I49" s="4">
        <v>0.65490000000000004</v>
      </c>
    </row>
    <row r="50" spans="1:9">
      <c r="A50" s="2">
        <v>0</v>
      </c>
      <c r="B50" s="4">
        <v>242</v>
      </c>
      <c r="C50" s="4">
        <v>18.2</v>
      </c>
      <c r="D50" s="4">
        <v>202</v>
      </c>
      <c r="E50" s="4">
        <v>145</v>
      </c>
      <c r="F50" s="4">
        <v>14.4</v>
      </c>
      <c r="G50" s="4">
        <v>43.4</v>
      </c>
      <c r="H50" s="4">
        <v>3.7</v>
      </c>
      <c r="I50" s="3">
        <v>0.67659999999999998</v>
      </c>
    </row>
    <row r="51" spans="1:9">
      <c r="A51" s="2">
        <v>0</v>
      </c>
      <c r="B51" s="3">
        <v>488</v>
      </c>
      <c r="C51" s="3">
        <v>32.6</v>
      </c>
      <c r="D51" s="3">
        <v>340</v>
      </c>
      <c r="E51" s="3">
        <v>170</v>
      </c>
      <c r="F51" s="3">
        <v>12.9</v>
      </c>
      <c r="G51" s="3">
        <v>50.5</v>
      </c>
      <c r="H51" s="3">
        <v>6.6</v>
      </c>
      <c r="I51" s="4">
        <v>0.70840000000000003</v>
      </c>
    </row>
    <row r="52" spans="1:9">
      <c r="A52" s="2">
        <v>0</v>
      </c>
      <c r="B52" s="4">
        <v>333</v>
      </c>
      <c r="C52" s="4">
        <v>20.100000000000001</v>
      </c>
      <c r="D52" s="4">
        <v>274</v>
      </c>
      <c r="E52" s="4">
        <v>149</v>
      </c>
      <c r="F52" s="4">
        <v>12.1</v>
      </c>
      <c r="G52" s="4">
        <v>53.3</v>
      </c>
      <c r="H52" s="4">
        <v>4.4000000000000004</v>
      </c>
      <c r="I52" s="3">
        <v>0.74780000000000002</v>
      </c>
    </row>
    <row r="53" spans="1:9">
      <c r="A53" s="2">
        <v>1</v>
      </c>
      <c r="B53" s="3">
        <v>215</v>
      </c>
      <c r="C53" s="3">
        <v>14.3</v>
      </c>
      <c r="D53" s="3">
        <v>253</v>
      </c>
      <c r="E53" s="3">
        <v>139</v>
      </c>
      <c r="F53" s="6">
        <v>11</v>
      </c>
      <c r="G53" s="3">
        <v>59.1</v>
      </c>
      <c r="H53" s="3">
        <v>3.5</v>
      </c>
      <c r="I53" s="4">
        <v>0.75360000000000005</v>
      </c>
    </row>
    <row r="54" spans="1:9">
      <c r="A54" s="2">
        <v>1</v>
      </c>
      <c r="B54" s="4">
        <v>367</v>
      </c>
      <c r="C54" s="4">
        <v>21.8</v>
      </c>
      <c r="D54" s="4">
        <v>300</v>
      </c>
      <c r="E54" s="4">
        <v>134</v>
      </c>
      <c r="F54" s="4">
        <v>9.6999999999999993</v>
      </c>
      <c r="G54" s="4">
        <v>64.599999999999994</v>
      </c>
      <c r="H54" s="4">
        <v>5.4</v>
      </c>
      <c r="I54" s="3">
        <v>0.77400000000000002</v>
      </c>
    </row>
    <row r="55" spans="1:9">
      <c r="A55" s="2">
        <v>0</v>
      </c>
      <c r="B55" s="3">
        <v>122</v>
      </c>
      <c r="C55" s="3">
        <v>9.6</v>
      </c>
      <c r="D55" s="3">
        <v>193</v>
      </c>
      <c r="E55" s="3">
        <v>113</v>
      </c>
      <c r="F55" s="3">
        <v>9.5</v>
      </c>
      <c r="G55" s="3">
        <v>64.099999999999994</v>
      </c>
      <c r="H55" s="3">
        <v>2.7</v>
      </c>
      <c r="I55" s="4">
        <v>0.77710000000000001</v>
      </c>
    </row>
    <row r="56" spans="1:9">
      <c r="A56" s="2">
        <v>1</v>
      </c>
      <c r="B56" s="4">
        <v>67</v>
      </c>
      <c r="C56" s="4">
        <v>7.4</v>
      </c>
      <c r="D56" s="4">
        <v>139</v>
      </c>
      <c r="E56" s="4">
        <v>97</v>
      </c>
      <c r="F56" s="4">
        <v>9.1</v>
      </c>
      <c r="G56" s="4">
        <v>63.9</v>
      </c>
      <c r="H56" s="4">
        <v>1.9</v>
      </c>
      <c r="I56" s="3">
        <v>0.75970000000000004</v>
      </c>
    </row>
    <row r="57" spans="1:9">
      <c r="A57" s="2">
        <v>1</v>
      </c>
      <c r="B57" s="3">
        <v>43</v>
      </c>
      <c r="C57" s="3">
        <v>5.4</v>
      </c>
      <c r="D57" s="3">
        <v>83</v>
      </c>
      <c r="E57" s="3">
        <v>82</v>
      </c>
      <c r="F57" s="3">
        <v>8.8000000000000007</v>
      </c>
      <c r="G57" s="3">
        <v>63.9</v>
      </c>
      <c r="H57" s="3">
        <v>1.6</v>
      </c>
      <c r="I57" s="4">
        <v>0.74229999999999996</v>
      </c>
    </row>
    <row r="58" spans="1:9">
      <c r="A58" s="2">
        <v>0</v>
      </c>
      <c r="B58" s="4">
        <v>46</v>
      </c>
      <c r="C58" s="4">
        <v>5.4</v>
      </c>
      <c r="D58" s="4">
        <v>200</v>
      </c>
      <c r="E58" s="4">
        <v>200</v>
      </c>
      <c r="F58" s="4">
        <v>7.8</v>
      </c>
      <c r="G58" s="4">
        <v>67.5</v>
      </c>
      <c r="H58" s="4">
        <v>1.7</v>
      </c>
      <c r="I58" s="3">
        <v>0.72560000000000002</v>
      </c>
    </row>
    <row r="59" spans="1:9">
      <c r="A59" s="2">
        <v>1</v>
      </c>
      <c r="B59" s="3">
        <v>56</v>
      </c>
      <c r="C59" s="3">
        <v>6.2</v>
      </c>
      <c r="D59" s="3">
        <v>109</v>
      </c>
      <c r="E59" s="3">
        <v>83</v>
      </c>
      <c r="F59" s="6">
        <v>7</v>
      </c>
      <c r="G59" s="3">
        <v>71.099999999999994</v>
      </c>
      <c r="H59" s="6">
        <v>200</v>
      </c>
      <c r="I59" s="4">
        <v>0.71730000000000005</v>
      </c>
    </row>
    <row r="60" spans="1:9">
      <c r="A60" s="2">
        <v>1</v>
      </c>
      <c r="B60" s="4">
        <v>30</v>
      </c>
      <c r="C60" s="4">
        <v>2.6</v>
      </c>
      <c r="D60" s="4">
        <v>62</v>
      </c>
      <c r="E60" s="4">
        <v>65</v>
      </c>
      <c r="F60" s="4">
        <v>8.3000000000000007</v>
      </c>
      <c r="G60" s="4">
        <v>63.6</v>
      </c>
      <c r="H60" s="5">
        <v>1</v>
      </c>
      <c r="I60" s="3">
        <v>0.71579999999999999</v>
      </c>
    </row>
    <row r="61" spans="1:9">
      <c r="A61" s="2">
        <v>1</v>
      </c>
      <c r="B61" s="3">
        <v>27</v>
      </c>
      <c r="C61" s="3">
        <v>2.9</v>
      </c>
      <c r="D61" s="3">
        <v>53</v>
      </c>
      <c r="E61" s="3">
        <v>60</v>
      </c>
      <c r="F61" s="3">
        <v>7.2</v>
      </c>
      <c r="G61" s="3">
        <v>67.5</v>
      </c>
      <c r="H61" s="3">
        <v>1.2</v>
      </c>
      <c r="I61" s="4">
        <v>0.69820000000000004</v>
      </c>
    </row>
    <row r="62" spans="1:9">
      <c r="A62" s="2">
        <v>0</v>
      </c>
      <c r="B62" s="4">
        <v>47</v>
      </c>
      <c r="C62" s="4">
        <v>5.0999999999999996</v>
      </c>
      <c r="D62" s="4">
        <v>139</v>
      </c>
      <c r="E62" s="4">
        <v>77</v>
      </c>
      <c r="F62" s="4">
        <v>6.3</v>
      </c>
      <c r="G62" s="4">
        <v>71.900000000000006</v>
      </c>
      <c r="H62" s="4">
        <v>1.5</v>
      </c>
      <c r="I62" s="3">
        <v>0.68869999999999998</v>
      </c>
    </row>
    <row r="63" spans="1:9">
      <c r="A63" s="2">
        <v>1</v>
      </c>
      <c r="B63" s="3">
        <v>132</v>
      </c>
      <c r="C63" s="3">
        <v>11.8</v>
      </c>
      <c r="D63" s="3">
        <v>256</v>
      </c>
      <c r="E63" s="3">
        <v>96</v>
      </c>
      <c r="F63" s="3">
        <v>6.5</v>
      </c>
      <c r="G63" s="3">
        <v>71.599999999999994</v>
      </c>
      <c r="H63" s="3">
        <v>2.7</v>
      </c>
      <c r="I63" s="4">
        <v>0.69320000000000004</v>
      </c>
    </row>
    <row r="64" spans="1:9">
      <c r="A64" s="2">
        <v>0</v>
      </c>
      <c r="B64" s="4">
        <v>239</v>
      </c>
      <c r="C64" s="4">
        <v>15.1</v>
      </c>
      <c r="D64" s="4">
        <v>295</v>
      </c>
      <c r="E64" s="4">
        <v>119</v>
      </c>
      <c r="F64" s="4">
        <v>9.6</v>
      </c>
      <c r="G64" s="4">
        <v>59.7</v>
      </c>
      <c r="H64" s="4">
        <v>3.7</v>
      </c>
      <c r="I64" s="3">
        <v>0.69450000000000001</v>
      </c>
    </row>
    <row r="65" spans="1:9">
      <c r="A65" s="2">
        <v>1</v>
      </c>
      <c r="B65" s="3">
        <v>160</v>
      </c>
      <c r="C65" s="3">
        <v>12.9</v>
      </c>
      <c r="D65" s="3">
        <v>250</v>
      </c>
      <c r="E65" s="3">
        <v>126</v>
      </c>
      <c r="F65" s="3">
        <v>12.4</v>
      </c>
      <c r="G65" s="3">
        <v>51.2</v>
      </c>
      <c r="H65" s="3">
        <v>3.2</v>
      </c>
      <c r="I65" s="4">
        <v>0.71240000000000003</v>
      </c>
    </row>
    <row r="66" spans="1:9">
      <c r="A66" s="2">
        <v>0</v>
      </c>
      <c r="B66" s="4">
        <v>283</v>
      </c>
      <c r="C66" s="4">
        <v>16.100000000000001</v>
      </c>
      <c r="D66" s="4">
        <v>296</v>
      </c>
      <c r="E66" s="4">
        <v>158</v>
      </c>
      <c r="F66" s="4">
        <v>15.6</v>
      </c>
      <c r="G66" s="4">
        <v>42.2</v>
      </c>
      <c r="H66" s="4">
        <v>4.0999999999999996</v>
      </c>
      <c r="I66" s="3">
        <v>0.73350000000000004</v>
      </c>
    </row>
    <row r="67" spans="1:9">
      <c r="A67" s="2">
        <v>1</v>
      </c>
      <c r="B67" s="3">
        <v>210</v>
      </c>
      <c r="C67" s="6">
        <v>14</v>
      </c>
      <c r="D67" s="3">
        <v>239</v>
      </c>
      <c r="E67" s="3">
        <v>161</v>
      </c>
      <c r="F67" s="3">
        <v>18.399999999999999</v>
      </c>
      <c r="G67" s="3">
        <v>33.799999999999997</v>
      </c>
      <c r="H67" s="3">
        <v>3.6</v>
      </c>
      <c r="I67" s="4">
        <v>0.74509999999999998</v>
      </c>
    </row>
    <row r="68" spans="1:9">
      <c r="A68" s="2">
        <v>1</v>
      </c>
      <c r="B68" s="4">
        <v>154</v>
      </c>
      <c r="C68" s="4">
        <v>12.3</v>
      </c>
      <c r="D68" s="4">
        <v>153</v>
      </c>
      <c r="E68" s="4">
        <v>124</v>
      </c>
      <c r="F68" s="4">
        <v>19.399999999999999</v>
      </c>
      <c r="G68" s="4">
        <v>31.3</v>
      </c>
      <c r="H68" s="4">
        <v>2.8</v>
      </c>
      <c r="I68" s="3">
        <v>0.70899999999999996</v>
      </c>
    </row>
    <row r="69" spans="1:9">
      <c r="A69" s="2">
        <v>0</v>
      </c>
      <c r="B69" s="3">
        <v>112</v>
      </c>
      <c r="C69" s="3">
        <v>8.6</v>
      </c>
      <c r="D69" s="3">
        <v>118</v>
      </c>
      <c r="E69" s="3">
        <v>102</v>
      </c>
      <c r="F69" s="6">
        <v>18</v>
      </c>
      <c r="G69" s="3">
        <v>34.799999999999997</v>
      </c>
      <c r="H69" s="6">
        <v>2</v>
      </c>
      <c r="I69" s="4">
        <v>0.69499999999999995</v>
      </c>
    </row>
    <row r="70" spans="1:9">
      <c r="A70" s="2">
        <v>1</v>
      </c>
      <c r="B70" s="4">
        <v>108</v>
      </c>
      <c r="C70" s="4">
        <v>9.1999999999999993</v>
      </c>
      <c r="D70" s="4">
        <v>119</v>
      </c>
      <c r="E70" s="4">
        <v>116</v>
      </c>
      <c r="F70" s="4">
        <v>18.399999999999999</v>
      </c>
      <c r="G70" s="4">
        <v>33.6</v>
      </c>
      <c r="H70" s="5">
        <v>2</v>
      </c>
      <c r="I70" s="3">
        <v>0.7127</v>
      </c>
    </row>
    <row r="71" spans="1:9">
      <c r="A71" s="2">
        <v>0</v>
      </c>
      <c r="B71" s="3">
        <v>111</v>
      </c>
      <c r="C71" s="3">
        <v>10.199999999999999</v>
      </c>
      <c r="D71" s="3">
        <v>138</v>
      </c>
      <c r="E71" s="3">
        <v>124</v>
      </c>
      <c r="F71" s="3">
        <v>17.600000000000001</v>
      </c>
      <c r="G71" s="3">
        <v>35.1</v>
      </c>
      <c r="H71" s="3">
        <v>2.5</v>
      </c>
      <c r="I71" s="4">
        <v>0.70420000000000005</v>
      </c>
    </row>
    <row r="72" spans="1:9">
      <c r="A72" s="2">
        <v>0</v>
      </c>
      <c r="B72" s="4">
        <v>97</v>
      </c>
      <c r="C72" s="4">
        <v>10.6</v>
      </c>
      <c r="D72" s="4">
        <v>148</v>
      </c>
      <c r="E72" s="4">
        <v>125</v>
      </c>
      <c r="F72" s="4">
        <v>16.7</v>
      </c>
      <c r="G72" s="4">
        <v>37.799999999999997</v>
      </c>
      <c r="H72" s="4">
        <v>2.2999999999999998</v>
      </c>
      <c r="I72" s="3">
        <v>0.70120000000000005</v>
      </c>
    </row>
    <row r="73" spans="1:9">
      <c r="A73" s="2">
        <v>1</v>
      </c>
      <c r="B73" s="3">
        <v>191</v>
      </c>
      <c r="C73" s="3">
        <v>15.5</v>
      </c>
      <c r="D73" s="3">
        <v>227</v>
      </c>
      <c r="E73" s="3">
        <v>148</v>
      </c>
      <c r="F73" s="3">
        <v>16.100000000000001</v>
      </c>
      <c r="G73" s="6">
        <v>41</v>
      </c>
      <c r="H73" s="3">
        <v>3.2</v>
      </c>
      <c r="I73" s="4">
        <v>0.7117</v>
      </c>
    </row>
    <row r="74" spans="1:9">
      <c r="A74" s="2">
        <v>0</v>
      </c>
      <c r="B74" s="4">
        <v>258</v>
      </c>
      <c r="C74" s="4">
        <v>19.600000000000001</v>
      </c>
      <c r="D74" s="4">
        <v>277</v>
      </c>
      <c r="E74" s="4">
        <v>165</v>
      </c>
      <c r="F74" s="4">
        <v>15.8</v>
      </c>
      <c r="G74" s="4">
        <v>42.4</v>
      </c>
      <c r="H74" s="4">
        <v>4.2</v>
      </c>
      <c r="I74" s="3">
        <v>0.74509999999999998</v>
      </c>
    </row>
    <row r="75" spans="1:9">
      <c r="A75" s="2">
        <v>1</v>
      </c>
      <c r="B75" s="3">
        <v>284</v>
      </c>
      <c r="C75" s="3">
        <v>19.2</v>
      </c>
      <c r="D75" s="3">
        <v>279</v>
      </c>
      <c r="E75" s="3">
        <v>161</v>
      </c>
      <c r="F75" s="3">
        <v>15.7</v>
      </c>
      <c r="G75" s="3">
        <v>44.1</v>
      </c>
      <c r="H75" s="3">
        <v>4.2</v>
      </c>
      <c r="I75" s="4">
        <v>0.75690000000000002</v>
      </c>
    </row>
    <row r="76" spans="1:9">
      <c r="A76" s="2">
        <v>0</v>
      </c>
      <c r="B76" s="4">
        <v>269</v>
      </c>
      <c r="C76" s="4">
        <v>18.3</v>
      </c>
      <c r="D76" s="4">
        <v>283</v>
      </c>
      <c r="E76" s="4">
        <v>159</v>
      </c>
      <c r="F76" s="4">
        <v>15.3</v>
      </c>
      <c r="G76" s="4">
        <v>46.8</v>
      </c>
      <c r="H76" s="4">
        <v>4.2</v>
      </c>
      <c r="I76" s="3">
        <v>0.77859999999999996</v>
      </c>
    </row>
    <row r="77" spans="1:9">
      <c r="A77" s="2">
        <v>1</v>
      </c>
      <c r="B77" s="3">
        <v>180</v>
      </c>
      <c r="C77" s="3">
        <v>13.1</v>
      </c>
      <c r="D77" s="3">
        <v>214</v>
      </c>
      <c r="E77" s="3">
        <v>143</v>
      </c>
      <c r="F77" s="3">
        <v>14.6</v>
      </c>
      <c r="G77" s="3">
        <v>48.6</v>
      </c>
      <c r="H77" s="3">
        <v>3.1</v>
      </c>
      <c r="I77" s="4">
        <v>0.80910000000000004</v>
      </c>
    </row>
    <row r="78" spans="1:9">
      <c r="A78" s="2">
        <v>0</v>
      </c>
      <c r="B78" s="4">
        <v>116</v>
      </c>
      <c r="C78" s="4">
        <v>10.9</v>
      </c>
      <c r="D78" s="4">
        <v>172</v>
      </c>
      <c r="E78" s="4">
        <v>130</v>
      </c>
      <c r="F78" s="4">
        <v>14.7</v>
      </c>
      <c r="G78" s="4">
        <v>49.3</v>
      </c>
      <c r="H78" s="4">
        <v>2.6</v>
      </c>
      <c r="I78" s="3">
        <v>0.80600000000000005</v>
      </c>
    </row>
    <row r="79" spans="1:9">
      <c r="A79" s="2">
        <v>1</v>
      </c>
      <c r="B79" s="3">
        <v>93</v>
      </c>
      <c r="C79" s="6">
        <v>11</v>
      </c>
      <c r="D79" s="3">
        <v>190</v>
      </c>
      <c r="E79" s="3">
        <v>129</v>
      </c>
      <c r="F79" s="3">
        <v>13.9</v>
      </c>
      <c r="G79" s="3">
        <v>53.6</v>
      </c>
      <c r="H79" s="3">
        <v>2.9</v>
      </c>
      <c r="I79" s="4">
        <v>0.81930000000000003</v>
      </c>
    </row>
    <row r="80" spans="1:9">
      <c r="A80" s="2">
        <v>0</v>
      </c>
      <c r="B80" s="4">
        <v>131</v>
      </c>
      <c r="C80" s="4">
        <v>11.9</v>
      </c>
      <c r="D80" s="4">
        <v>174</v>
      </c>
      <c r="E80" s="4">
        <v>119</v>
      </c>
      <c r="F80" s="4">
        <v>14.6</v>
      </c>
      <c r="G80" s="4">
        <v>51.5</v>
      </c>
      <c r="H80" s="4">
        <v>2.8</v>
      </c>
      <c r="I80" s="3">
        <v>0.8498</v>
      </c>
    </row>
    <row r="81" spans="1:9">
      <c r="A81" s="2">
        <v>0</v>
      </c>
      <c r="B81" s="3">
        <v>92</v>
      </c>
      <c r="C81" s="3">
        <v>8.6</v>
      </c>
      <c r="D81" s="3">
        <v>128</v>
      </c>
      <c r="E81" s="3">
        <v>104</v>
      </c>
      <c r="F81" s="3">
        <v>12.5</v>
      </c>
      <c r="G81" s="3">
        <v>58.9</v>
      </c>
      <c r="H81" s="3">
        <v>2.5</v>
      </c>
      <c r="I81" s="4">
        <v>0.85360000000000003</v>
      </c>
    </row>
    <row r="82" spans="1:9">
      <c r="A82" s="2">
        <v>1</v>
      </c>
      <c r="B82" s="4">
        <v>132</v>
      </c>
      <c r="C82" s="4">
        <v>9.6999999999999993</v>
      </c>
      <c r="D82" s="4">
        <v>200</v>
      </c>
      <c r="E82" s="4">
        <v>200</v>
      </c>
      <c r="F82" s="4">
        <v>11.6</v>
      </c>
      <c r="G82" s="4">
        <v>63.4</v>
      </c>
      <c r="H82" s="4">
        <v>2.4</v>
      </c>
      <c r="I82" s="3">
        <v>0.85370000000000001</v>
      </c>
    </row>
    <row r="83" spans="1:9">
      <c r="A83" s="2">
        <v>0</v>
      </c>
      <c r="B83" s="3">
        <v>56</v>
      </c>
      <c r="C83" s="3">
        <v>5.2</v>
      </c>
      <c r="D83" s="3">
        <v>70</v>
      </c>
      <c r="E83" s="3">
        <v>82</v>
      </c>
      <c r="F83" s="3">
        <v>12.1</v>
      </c>
      <c r="G83" s="3">
        <v>61.1</v>
      </c>
      <c r="H83" s="6">
        <v>200</v>
      </c>
      <c r="I83" s="4">
        <v>0.86739999999999995</v>
      </c>
    </row>
    <row r="84" spans="1:9">
      <c r="A84" s="2">
        <v>1</v>
      </c>
      <c r="B84" s="4">
        <v>32</v>
      </c>
      <c r="C84" s="4">
        <v>3.7</v>
      </c>
      <c r="D84" s="4">
        <v>53</v>
      </c>
      <c r="E84" s="4">
        <v>70</v>
      </c>
      <c r="F84" s="4">
        <v>11.5</v>
      </c>
      <c r="G84" s="4">
        <v>63.1</v>
      </c>
      <c r="H84" s="4">
        <v>1.2</v>
      </c>
      <c r="I84" s="3">
        <v>0.86029999999999995</v>
      </c>
    </row>
    <row r="85" spans="1:9">
      <c r="A85" s="2">
        <v>0</v>
      </c>
      <c r="B85" s="3">
        <v>29</v>
      </c>
      <c r="C85" s="3">
        <v>2.5</v>
      </c>
      <c r="D85" s="3">
        <v>44</v>
      </c>
      <c r="E85" s="3">
        <v>63</v>
      </c>
      <c r="F85" s="3">
        <v>11.6</v>
      </c>
      <c r="G85" s="3">
        <v>62.2</v>
      </c>
      <c r="H85" s="6">
        <v>1</v>
      </c>
      <c r="I85" s="4">
        <v>0.85329999999999995</v>
      </c>
    </row>
    <row r="86" spans="1:9">
      <c r="A86" s="2">
        <v>0</v>
      </c>
      <c r="B86" s="4">
        <v>27</v>
      </c>
      <c r="C86" s="4">
        <v>2.4</v>
      </c>
      <c r="D86" s="4">
        <v>74</v>
      </c>
      <c r="E86" s="4">
        <v>67</v>
      </c>
      <c r="F86" s="4">
        <v>10.4</v>
      </c>
      <c r="G86" s="4">
        <v>67.599999999999994</v>
      </c>
      <c r="H86" s="4">
        <v>0.9</v>
      </c>
      <c r="I86" s="3">
        <v>0.84730000000000005</v>
      </c>
    </row>
    <row r="87" spans="1:9">
      <c r="A87" s="2">
        <v>1</v>
      </c>
      <c r="B87" s="3">
        <v>36</v>
      </c>
      <c r="C87" s="3">
        <v>4.2</v>
      </c>
      <c r="D87" s="3">
        <v>101</v>
      </c>
      <c r="E87" s="3">
        <v>84</v>
      </c>
      <c r="F87" s="3">
        <v>11.6</v>
      </c>
      <c r="G87" s="3">
        <v>62.7</v>
      </c>
      <c r="H87" s="3">
        <v>1.4</v>
      </c>
      <c r="I87" s="4">
        <v>0.85299999999999998</v>
      </c>
    </row>
    <row r="88" spans="1:9">
      <c r="A88" s="2">
        <v>0</v>
      </c>
      <c r="B88" s="4">
        <v>57</v>
      </c>
      <c r="C88" s="4">
        <v>6.4</v>
      </c>
      <c r="D88" s="4">
        <v>118</v>
      </c>
      <c r="E88" s="4">
        <v>83</v>
      </c>
      <c r="F88" s="4">
        <v>12.4</v>
      </c>
      <c r="G88" s="5">
        <v>60</v>
      </c>
      <c r="H88" s="4">
        <v>1.6</v>
      </c>
      <c r="I88" s="3">
        <v>0.85299999999999998</v>
      </c>
    </row>
    <row r="89" spans="1:9">
      <c r="A89" s="2">
        <v>0</v>
      </c>
      <c r="B89" s="3">
        <v>129</v>
      </c>
      <c r="C89" s="3">
        <v>8.6</v>
      </c>
      <c r="D89" s="3">
        <v>144</v>
      </c>
      <c r="E89" s="3">
        <v>98</v>
      </c>
      <c r="F89" s="3">
        <v>14.5</v>
      </c>
      <c r="G89" s="3">
        <v>53.1</v>
      </c>
      <c r="H89" s="3">
        <v>2.2000000000000002</v>
      </c>
      <c r="I89" s="4">
        <v>0.86270000000000002</v>
      </c>
    </row>
    <row r="90" spans="1:9">
      <c r="A90" s="2">
        <v>0</v>
      </c>
      <c r="B90" s="4">
        <v>148</v>
      </c>
      <c r="C90" s="4">
        <v>10.9</v>
      </c>
      <c r="D90" s="4">
        <v>176</v>
      </c>
      <c r="E90" s="4">
        <v>114</v>
      </c>
      <c r="F90" s="4">
        <v>16.899999999999999</v>
      </c>
      <c r="G90" s="4">
        <v>46.1</v>
      </c>
      <c r="H90" s="4">
        <v>2.8</v>
      </c>
      <c r="I90" s="3">
        <v>0.87280000000000002</v>
      </c>
    </row>
    <row r="91" spans="1:9">
      <c r="A91" s="2">
        <v>1</v>
      </c>
      <c r="B91" s="3">
        <v>145</v>
      </c>
      <c r="C91" s="3">
        <v>10.7</v>
      </c>
      <c r="D91" s="3">
        <v>161</v>
      </c>
      <c r="E91" s="3">
        <v>119</v>
      </c>
      <c r="F91" s="3">
        <v>19.3</v>
      </c>
      <c r="G91" s="3">
        <v>38.299999999999997</v>
      </c>
      <c r="H91" s="3">
        <v>2.8</v>
      </c>
      <c r="I91" s="4">
        <v>0.87890000000000001</v>
      </c>
    </row>
    <row r="92" spans="1:9">
      <c r="A92" s="2">
        <v>0</v>
      </c>
      <c r="B92" s="4">
        <v>93</v>
      </c>
      <c r="C92" s="4">
        <v>7.5</v>
      </c>
      <c r="D92" s="4">
        <v>113</v>
      </c>
      <c r="E92" s="4">
        <v>104</v>
      </c>
      <c r="F92" s="4">
        <v>21.2</v>
      </c>
      <c r="G92" s="4">
        <v>31.4</v>
      </c>
      <c r="H92" s="5">
        <v>2</v>
      </c>
      <c r="I92" s="3">
        <v>0.84740000000000004</v>
      </c>
    </row>
    <row r="93" spans="1:9">
      <c r="A93" s="2">
        <v>0</v>
      </c>
      <c r="B93" s="3">
        <v>84</v>
      </c>
      <c r="C93" s="3">
        <v>7.5</v>
      </c>
      <c r="D93" s="3">
        <v>103</v>
      </c>
      <c r="E93" s="3">
        <v>102</v>
      </c>
      <c r="F93" s="3">
        <v>21.4</v>
      </c>
      <c r="G93" s="3">
        <v>30.2</v>
      </c>
      <c r="H93" s="3">
        <v>1.8</v>
      </c>
      <c r="I93" s="4">
        <v>0.78120000000000001</v>
      </c>
    </row>
    <row r="94" spans="1:9">
      <c r="A94" s="2">
        <v>1</v>
      </c>
      <c r="B94" s="4">
        <v>99</v>
      </c>
      <c r="C94" s="4">
        <v>8.1999999999999993</v>
      </c>
      <c r="D94" s="4">
        <v>112</v>
      </c>
      <c r="E94" s="4">
        <v>107</v>
      </c>
      <c r="F94" s="4">
        <v>21.9</v>
      </c>
      <c r="G94" s="5">
        <v>29</v>
      </c>
      <c r="H94" s="4">
        <v>1.9</v>
      </c>
      <c r="I94" s="3">
        <v>0.76160000000000005</v>
      </c>
    </row>
    <row r="95" spans="1:9">
      <c r="A95" s="2">
        <v>1</v>
      </c>
      <c r="B95" s="3">
        <v>150</v>
      </c>
      <c r="C95" s="3">
        <v>11.9</v>
      </c>
      <c r="D95" s="3">
        <v>170</v>
      </c>
      <c r="E95" s="3">
        <v>129</v>
      </c>
      <c r="F95" s="3">
        <v>22.2</v>
      </c>
      <c r="G95" s="3">
        <v>28.4</v>
      </c>
      <c r="H95" s="6">
        <v>3</v>
      </c>
      <c r="I95" s="4">
        <v>0.75249999999999995</v>
      </c>
    </row>
    <row r="96" spans="1:9">
      <c r="A96" s="2">
        <v>1</v>
      </c>
      <c r="B96" s="4">
        <v>156</v>
      </c>
      <c r="C96" s="5">
        <v>12</v>
      </c>
      <c r="D96" s="4">
        <v>180</v>
      </c>
      <c r="E96" s="4">
        <v>128</v>
      </c>
      <c r="F96" s="4">
        <v>21.3</v>
      </c>
      <c r="G96" s="4">
        <v>30.8</v>
      </c>
      <c r="H96" s="4">
        <v>2.9</v>
      </c>
      <c r="I96" s="3">
        <v>0.75160000000000005</v>
      </c>
    </row>
    <row r="97" spans="1:9">
      <c r="A97" s="2">
        <v>0</v>
      </c>
      <c r="B97" s="3">
        <v>122</v>
      </c>
      <c r="C97" s="3">
        <v>12.2</v>
      </c>
      <c r="D97" s="3">
        <v>160</v>
      </c>
      <c r="E97" s="3">
        <v>121</v>
      </c>
      <c r="F97" s="3">
        <v>19.7</v>
      </c>
      <c r="G97" s="3">
        <v>36.700000000000003</v>
      </c>
      <c r="H97" s="3">
        <v>2.5</v>
      </c>
      <c r="I97" s="4">
        <v>0.76959999999999995</v>
      </c>
    </row>
    <row r="98" spans="1:9">
      <c r="A98" s="2">
        <v>1</v>
      </c>
      <c r="B98" s="4">
        <v>262</v>
      </c>
      <c r="C98" s="4">
        <v>20.6</v>
      </c>
      <c r="D98" s="4">
        <v>261</v>
      </c>
      <c r="E98" s="4">
        <v>157</v>
      </c>
      <c r="F98" s="4">
        <v>18.399999999999999</v>
      </c>
      <c r="G98" s="4">
        <v>41.7</v>
      </c>
      <c r="H98" s="4">
        <v>4.5999999999999996</v>
      </c>
      <c r="I98" s="3">
        <v>0.83069999999999999</v>
      </c>
    </row>
    <row r="99" spans="1:9">
      <c r="A99" s="2">
        <v>0</v>
      </c>
      <c r="B99" s="3">
        <v>341</v>
      </c>
      <c r="C99" s="3">
        <v>23.1</v>
      </c>
      <c r="D99" s="3">
        <v>325</v>
      </c>
      <c r="E99" s="3">
        <v>173</v>
      </c>
      <c r="F99" s="3">
        <v>17.600000000000001</v>
      </c>
      <c r="G99" s="3">
        <v>46.1</v>
      </c>
      <c r="H99" s="3">
        <v>5.9</v>
      </c>
      <c r="I99" s="4">
        <v>0.87319999999999998</v>
      </c>
    </row>
    <row r="100" spans="1:9">
      <c r="A100" s="2">
        <v>0</v>
      </c>
      <c r="B100" s="4">
        <v>214</v>
      </c>
      <c r="C100" s="4">
        <v>14.7</v>
      </c>
      <c r="D100" s="4">
        <v>217</v>
      </c>
      <c r="E100" s="4">
        <v>146</v>
      </c>
      <c r="F100" s="4">
        <v>16.7</v>
      </c>
      <c r="G100" s="4">
        <v>49.6</v>
      </c>
      <c r="H100" s="4">
        <v>3.4</v>
      </c>
      <c r="I100" s="3">
        <v>0.92100000000000004</v>
      </c>
    </row>
    <row r="101" spans="1:9">
      <c r="A101" s="2">
        <v>1</v>
      </c>
      <c r="B101" s="3">
        <v>100</v>
      </c>
      <c r="C101" s="6">
        <v>9</v>
      </c>
      <c r="D101" s="3">
        <v>146</v>
      </c>
      <c r="E101" s="3">
        <v>121</v>
      </c>
      <c r="F101" s="3">
        <v>16.3</v>
      </c>
      <c r="G101" s="6">
        <v>51</v>
      </c>
      <c r="H101" s="3">
        <v>2.1</v>
      </c>
      <c r="I101" s="4">
        <v>0.93200000000000005</v>
      </c>
    </row>
    <row r="102" spans="1:9">
      <c r="A102" s="2">
        <v>0</v>
      </c>
      <c r="B102" s="4">
        <v>79</v>
      </c>
      <c r="C102" s="4">
        <v>8.8000000000000007</v>
      </c>
      <c r="D102" s="4">
        <v>152</v>
      </c>
      <c r="E102" s="4">
        <v>119</v>
      </c>
      <c r="F102" s="4">
        <v>14.7</v>
      </c>
      <c r="G102" s="4">
        <v>55.9</v>
      </c>
      <c r="H102" s="4">
        <v>2.2000000000000002</v>
      </c>
      <c r="I102" s="3">
        <v>0.93410000000000004</v>
      </c>
    </row>
    <row r="103" spans="1:9">
      <c r="A103" s="2">
        <v>1</v>
      </c>
      <c r="B103" s="3">
        <v>66</v>
      </c>
      <c r="C103" s="3">
        <v>7.4</v>
      </c>
      <c r="D103" s="3">
        <v>104</v>
      </c>
      <c r="E103" s="3">
        <v>99</v>
      </c>
      <c r="F103" s="3">
        <v>14.8</v>
      </c>
      <c r="G103" s="3">
        <v>54.7</v>
      </c>
      <c r="H103" s="3">
        <v>1.8</v>
      </c>
      <c r="I103" s="4">
        <v>0.93140000000000001</v>
      </c>
    </row>
    <row r="104" spans="1:9">
      <c r="A104" s="2">
        <v>0</v>
      </c>
      <c r="B104" s="3">
        <v>66</v>
      </c>
      <c r="C104" s="6">
        <v>7</v>
      </c>
      <c r="D104" s="3">
        <v>108</v>
      </c>
      <c r="E104" s="3">
        <v>88</v>
      </c>
      <c r="F104" s="3">
        <v>13.4</v>
      </c>
      <c r="G104" s="3">
        <v>61.3</v>
      </c>
      <c r="H104" s="3">
        <v>1.8</v>
      </c>
      <c r="I104" s="3">
        <v>0.91639999999999999</v>
      </c>
    </row>
    <row r="105" spans="1:9">
      <c r="A105" s="2">
        <v>0</v>
      </c>
      <c r="B105" s="4">
        <v>44</v>
      </c>
      <c r="C105" s="4">
        <v>4.4000000000000004</v>
      </c>
      <c r="D105" s="4">
        <v>200</v>
      </c>
      <c r="E105" s="4">
        <v>200</v>
      </c>
      <c r="F105" s="4">
        <v>12.6</v>
      </c>
      <c r="G105" s="4">
        <v>63.5</v>
      </c>
      <c r="H105" s="4">
        <v>1.1000000000000001</v>
      </c>
      <c r="I105" s="4">
        <v>0.90939999999999999</v>
      </c>
    </row>
    <row r="106" spans="1:9">
      <c r="A106" s="2">
        <v>1</v>
      </c>
      <c r="B106" s="3">
        <v>44</v>
      </c>
      <c r="C106" s="6">
        <v>4</v>
      </c>
      <c r="D106" s="3">
        <v>66</v>
      </c>
      <c r="E106" s="3">
        <v>71</v>
      </c>
      <c r="F106" s="3">
        <v>12.3</v>
      </c>
      <c r="G106" s="3">
        <v>65.400000000000006</v>
      </c>
      <c r="H106" s="6">
        <v>200</v>
      </c>
      <c r="I106" s="3">
        <v>0.93610000000000004</v>
      </c>
    </row>
    <row r="107" spans="1:9">
      <c r="A107" s="2">
        <v>0</v>
      </c>
      <c r="B107" s="4">
        <v>39</v>
      </c>
      <c r="C107" s="4">
        <v>3.9</v>
      </c>
      <c r="D107" s="4">
        <v>88</v>
      </c>
      <c r="E107" s="4">
        <v>74</v>
      </c>
      <c r="F107" s="4">
        <v>11.9</v>
      </c>
      <c r="G107" s="4">
        <v>67.400000000000006</v>
      </c>
      <c r="H107" s="5">
        <v>1</v>
      </c>
      <c r="I107" s="4">
        <v>0.92300000000000004</v>
      </c>
    </row>
    <row r="108" spans="1:9">
      <c r="A108" s="2">
        <v>1</v>
      </c>
      <c r="B108" s="3">
        <v>51</v>
      </c>
      <c r="C108" s="3">
        <v>6.4</v>
      </c>
      <c r="D108" s="3">
        <v>138</v>
      </c>
      <c r="E108" s="3">
        <v>80</v>
      </c>
      <c r="F108" s="3">
        <v>11.4</v>
      </c>
      <c r="G108" s="3">
        <v>70.5</v>
      </c>
      <c r="H108" s="3">
        <v>1.4</v>
      </c>
      <c r="I108" s="3">
        <v>0.93510000000000004</v>
      </c>
    </row>
    <row r="109" spans="1:9">
      <c r="A109" s="2">
        <v>1</v>
      </c>
      <c r="B109" s="4">
        <v>107</v>
      </c>
      <c r="C109" s="4">
        <v>9.6999999999999993</v>
      </c>
      <c r="D109" s="4">
        <v>228</v>
      </c>
      <c r="E109" s="4">
        <v>89</v>
      </c>
      <c r="F109" s="4">
        <v>11.3</v>
      </c>
      <c r="G109" s="4">
        <v>70.2</v>
      </c>
      <c r="H109" s="4">
        <v>2.2000000000000002</v>
      </c>
      <c r="I109" s="4">
        <v>0.9375</v>
      </c>
    </row>
    <row r="110" spans="1:9">
      <c r="A110" s="2">
        <v>0</v>
      </c>
      <c r="B110" s="3">
        <v>336</v>
      </c>
      <c r="C110" s="3">
        <v>25.9</v>
      </c>
      <c r="D110" s="3">
        <v>360</v>
      </c>
      <c r="E110" s="3">
        <v>114</v>
      </c>
      <c r="F110" s="3">
        <v>12.4</v>
      </c>
      <c r="G110" s="3">
        <v>63.9</v>
      </c>
      <c r="H110" s="3">
        <v>5.5</v>
      </c>
      <c r="I110" s="3">
        <v>0.94750000000000001</v>
      </c>
    </row>
    <row r="111" spans="1:9">
      <c r="A111" s="2">
        <v>1</v>
      </c>
      <c r="B111" s="4">
        <v>618</v>
      </c>
      <c r="C111" s="4">
        <v>36.700000000000003</v>
      </c>
      <c r="D111" s="4">
        <v>478</v>
      </c>
      <c r="E111" s="4">
        <v>149</v>
      </c>
      <c r="F111" s="4">
        <v>14.8</v>
      </c>
      <c r="G111" s="4">
        <v>54.3</v>
      </c>
      <c r="H111" s="4">
        <v>8.1</v>
      </c>
      <c r="I111" s="4">
        <v>0.94010000000000005</v>
      </c>
    </row>
    <row r="112" spans="1:9">
      <c r="A112" s="2">
        <v>1</v>
      </c>
      <c r="B112" s="3">
        <v>438</v>
      </c>
      <c r="C112" s="3">
        <v>26.6</v>
      </c>
      <c r="D112" s="3">
        <v>394</v>
      </c>
      <c r="E112" s="3">
        <v>157</v>
      </c>
      <c r="F112" s="3">
        <v>17.399999999999999</v>
      </c>
      <c r="G112" s="3">
        <v>45.6</v>
      </c>
      <c r="H112" s="3">
        <v>5.8</v>
      </c>
      <c r="I112" s="3">
        <v>0.91700000000000004</v>
      </c>
    </row>
    <row r="113" spans="1:9">
      <c r="A113" s="2">
        <v>1</v>
      </c>
      <c r="B113" s="4">
        <v>334</v>
      </c>
      <c r="C113" s="4">
        <v>20.100000000000001</v>
      </c>
      <c r="D113" s="4">
        <v>319</v>
      </c>
      <c r="E113" s="4">
        <v>155</v>
      </c>
      <c r="F113" s="4">
        <v>19.8</v>
      </c>
      <c r="G113" s="4">
        <v>38.5</v>
      </c>
      <c r="H113" s="4">
        <v>4.2</v>
      </c>
      <c r="I113" s="4">
        <v>0.90759999999999996</v>
      </c>
    </row>
    <row r="114" spans="1:9">
      <c r="A114" s="2">
        <v>0</v>
      </c>
      <c r="B114" s="3">
        <v>221</v>
      </c>
      <c r="C114" s="3">
        <v>14.1</v>
      </c>
      <c r="D114" s="3">
        <v>201</v>
      </c>
      <c r="E114" s="3">
        <v>134</v>
      </c>
      <c r="F114" s="6">
        <v>22</v>
      </c>
      <c r="G114" s="3">
        <v>34.1</v>
      </c>
      <c r="H114" s="3">
        <v>3.1</v>
      </c>
      <c r="I114" s="3">
        <v>0.89929999999999999</v>
      </c>
    </row>
    <row r="115" spans="1:9">
      <c r="A115" s="2">
        <v>0</v>
      </c>
      <c r="B115" s="4">
        <v>207</v>
      </c>
      <c r="C115" s="4">
        <v>14.9</v>
      </c>
      <c r="D115" s="4">
        <v>171</v>
      </c>
      <c r="E115" s="4">
        <v>119</v>
      </c>
      <c r="F115" s="4">
        <v>23.3</v>
      </c>
      <c r="G115" s="4">
        <v>32.200000000000003</v>
      </c>
      <c r="H115" s="4">
        <v>2.9</v>
      </c>
      <c r="I115" s="4">
        <v>0.88009999999999999</v>
      </c>
    </row>
    <row r="116" spans="1:9">
      <c r="A116" s="2">
        <v>1</v>
      </c>
      <c r="B116" s="3">
        <v>191</v>
      </c>
      <c r="C116" s="3">
        <v>15.4</v>
      </c>
      <c r="D116" s="3">
        <v>159</v>
      </c>
      <c r="E116" s="3">
        <v>111</v>
      </c>
      <c r="F116" s="3">
        <v>23.9</v>
      </c>
      <c r="G116" s="6">
        <v>30</v>
      </c>
      <c r="H116" s="3">
        <v>2.9</v>
      </c>
      <c r="I116" s="3">
        <v>0.89039999999999997</v>
      </c>
    </row>
    <row r="117" spans="1:9">
      <c r="A117" s="2">
        <v>1</v>
      </c>
      <c r="B117" s="4">
        <v>185</v>
      </c>
      <c r="C117" s="4">
        <v>12.1</v>
      </c>
      <c r="D117" s="4">
        <v>153</v>
      </c>
      <c r="E117" s="4">
        <v>104</v>
      </c>
      <c r="F117" s="4">
        <v>24.4</v>
      </c>
      <c r="G117" s="4">
        <v>28.9</v>
      </c>
      <c r="H117" s="4">
        <v>2.5</v>
      </c>
      <c r="I117" s="4">
        <v>0.90959999999999996</v>
      </c>
    </row>
    <row r="118" spans="1:9">
      <c r="A118" s="2">
        <v>1</v>
      </c>
      <c r="B118" s="3">
        <v>141</v>
      </c>
      <c r="C118" s="3">
        <v>11.5</v>
      </c>
      <c r="D118" s="3">
        <v>143</v>
      </c>
      <c r="E118" s="3">
        <v>99</v>
      </c>
      <c r="F118" s="3">
        <v>24.4</v>
      </c>
      <c r="G118" s="3">
        <v>29.4</v>
      </c>
      <c r="H118" s="3">
        <v>2.2999999999999998</v>
      </c>
      <c r="I118" s="3">
        <v>0.87570000000000003</v>
      </c>
    </row>
    <row r="119" spans="1:9">
      <c r="A119" s="2">
        <v>0</v>
      </c>
      <c r="B119" s="4">
        <v>214</v>
      </c>
      <c r="C119" s="4">
        <v>14.8</v>
      </c>
      <c r="D119" s="4">
        <v>156</v>
      </c>
      <c r="E119" s="4">
        <v>110</v>
      </c>
      <c r="F119" s="4">
        <v>23.8</v>
      </c>
      <c r="G119" s="4">
        <v>31.3</v>
      </c>
      <c r="H119" s="4">
        <v>2.8</v>
      </c>
      <c r="I119" s="4">
        <v>0.87360000000000004</v>
      </c>
    </row>
    <row r="120" spans="1:9">
      <c r="A120" s="2">
        <v>1</v>
      </c>
      <c r="B120" s="3">
        <v>471</v>
      </c>
      <c r="C120" s="3">
        <v>32.1</v>
      </c>
      <c r="D120" s="3">
        <v>314</v>
      </c>
      <c r="E120" s="3">
        <v>162</v>
      </c>
      <c r="F120" s="3">
        <v>22.5</v>
      </c>
      <c r="G120" s="3">
        <v>35.4</v>
      </c>
      <c r="H120" s="3">
        <v>6.1</v>
      </c>
      <c r="I120" s="3">
        <v>0.88480000000000003</v>
      </c>
    </row>
    <row r="121" spans="1:9">
      <c r="A121" s="2">
        <v>1</v>
      </c>
      <c r="B121" s="4">
        <v>685</v>
      </c>
      <c r="C121" s="4">
        <v>39.200000000000003</v>
      </c>
      <c r="D121" s="4">
        <v>404</v>
      </c>
      <c r="E121" s="4">
        <v>187</v>
      </c>
      <c r="F121" s="4">
        <v>20.399999999999999</v>
      </c>
      <c r="G121" s="4">
        <v>42.5</v>
      </c>
      <c r="H121" s="5">
        <v>8</v>
      </c>
      <c r="I121" s="4">
        <v>0.91369999999999996</v>
      </c>
    </row>
    <row r="122" spans="1:9">
      <c r="A122" s="2">
        <v>0</v>
      </c>
      <c r="B122" s="3">
        <v>538</v>
      </c>
      <c r="C122" s="6">
        <v>31</v>
      </c>
      <c r="D122" s="3">
        <v>320</v>
      </c>
      <c r="E122" s="3">
        <v>165</v>
      </c>
      <c r="F122" s="3">
        <v>18.3</v>
      </c>
      <c r="G122" s="3">
        <v>52.6</v>
      </c>
      <c r="H122" s="3">
        <v>6.5</v>
      </c>
      <c r="I122" s="3">
        <v>0.95469999999999999</v>
      </c>
    </row>
    <row r="123" spans="1:9">
      <c r="A123" s="2">
        <v>1</v>
      </c>
      <c r="B123" s="4">
        <v>319</v>
      </c>
      <c r="C123" s="4">
        <v>19.899999999999999</v>
      </c>
      <c r="D123" s="4">
        <v>256</v>
      </c>
      <c r="E123" s="4">
        <v>145</v>
      </c>
      <c r="F123" s="4">
        <v>16.7</v>
      </c>
      <c r="G123" s="4">
        <v>57.4</v>
      </c>
      <c r="H123" s="4">
        <v>4.2</v>
      </c>
      <c r="I123" s="4">
        <v>1.0085999999999999</v>
      </c>
    </row>
    <row r="124" spans="1:9">
      <c r="A124" s="2">
        <v>1</v>
      </c>
      <c r="B124" s="3">
        <v>224</v>
      </c>
      <c r="C124" s="3">
        <v>15.3</v>
      </c>
      <c r="D124" s="3">
        <v>193</v>
      </c>
      <c r="E124" s="3">
        <v>125</v>
      </c>
      <c r="F124" s="3">
        <v>15.7</v>
      </c>
      <c r="G124" s="3">
        <v>60.2</v>
      </c>
      <c r="H124" s="3">
        <v>3.2</v>
      </c>
      <c r="I124" s="3">
        <v>1.0945</v>
      </c>
    </row>
    <row r="125" spans="1:9">
      <c r="A125" s="2">
        <v>0</v>
      </c>
      <c r="B125" s="4">
        <v>67</v>
      </c>
      <c r="C125" s="4">
        <v>6.9</v>
      </c>
      <c r="D125" s="4">
        <v>89</v>
      </c>
      <c r="E125" s="4">
        <v>101</v>
      </c>
      <c r="F125" s="4">
        <v>15.3</v>
      </c>
      <c r="G125" s="4">
        <v>61.4</v>
      </c>
      <c r="H125" s="4">
        <v>1.4</v>
      </c>
      <c r="I125" s="4">
        <v>1.0786</v>
      </c>
    </row>
    <row r="126" spans="1:9">
      <c r="A126" s="2">
        <v>0</v>
      </c>
      <c r="B126" s="3">
        <v>155</v>
      </c>
      <c r="C126" s="3">
        <v>11.1</v>
      </c>
      <c r="D126" s="3">
        <v>127</v>
      </c>
      <c r="E126" s="3">
        <v>103</v>
      </c>
      <c r="F126" s="3">
        <v>14.1</v>
      </c>
      <c r="G126" s="3">
        <v>65.7</v>
      </c>
      <c r="H126" s="3">
        <v>2.1</v>
      </c>
      <c r="I126" s="3">
        <v>1.0653999999999999</v>
      </c>
    </row>
    <row r="127" spans="1:9">
      <c r="A127" s="2">
        <v>1</v>
      </c>
      <c r="B127" s="4">
        <v>49</v>
      </c>
      <c r="C127" s="4">
        <v>5.4</v>
      </c>
      <c r="D127" s="4">
        <v>79</v>
      </c>
      <c r="E127" s="4">
        <v>88</v>
      </c>
      <c r="F127" s="4">
        <v>14.8</v>
      </c>
      <c r="G127" s="4">
        <v>60.6</v>
      </c>
      <c r="H127" s="4">
        <v>1.2</v>
      </c>
      <c r="I127" s="4">
        <v>1.0580000000000001</v>
      </c>
    </row>
    <row r="128" spans="1:9">
      <c r="A128" s="2">
        <v>1</v>
      </c>
      <c r="B128" s="3">
        <v>29</v>
      </c>
      <c r="C128" s="3">
        <v>2.8</v>
      </c>
      <c r="D128" s="3">
        <v>43</v>
      </c>
      <c r="E128" s="3">
        <v>61</v>
      </c>
      <c r="F128" s="3">
        <v>14.8</v>
      </c>
      <c r="G128" s="3">
        <v>59.2</v>
      </c>
      <c r="H128" s="3">
        <v>0.8</v>
      </c>
      <c r="I128" s="3">
        <v>1.0494000000000001</v>
      </c>
    </row>
    <row r="129" spans="1:9">
      <c r="A129" s="2">
        <v>1</v>
      </c>
      <c r="B129" s="4">
        <v>25</v>
      </c>
      <c r="C129" s="4">
        <v>2.2999999999999998</v>
      </c>
      <c r="D129" s="4">
        <v>200</v>
      </c>
      <c r="E129" s="4">
        <v>200</v>
      </c>
      <c r="F129" s="4">
        <v>13.6</v>
      </c>
      <c r="G129" s="4">
        <v>62.1</v>
      </c>
      <c r="H129" s="4">
        <v>0.7</v>
      </c>
      <c r="I129" s="4">
        <v>1.0147999999999999</v>
      </c>
    </row>
    <row r="130" spans="1:9">
      <c r="A130" s="2">
        <v>0</v>
      </c>
      <c r="B130" s="3">
        <v>25</v>
      </c>
      <c r="C130" s="3">
        <v>2.6</v>
      </c>
      <c r="D130" s="3">
        <v>59</v>
      </c>
      <c r="E130" s="3">
        <v>59</v>
      </c>
      <c r="F130" s="3">
        <v>12.3</v>
      </c>
      <c r="G130" s="3">
        <v>66.2</v>
      </c>
      <c r="H130" s="6">
        <v>200</v>
      </c>
      <c r="I130" s="3">
        <v>0.9879</v>
      </c>
    </row>
    <row r="131" spans="1:9">
      <c r="A131" s="2">
        <v>0</v>
      </c>
      <c r="B131" s="4">
        <v>17</v>
      </c>
      <c r="C131" s="5">
        <v>2</v>
      </c>
      <c r="D131" s="4">
        <v>38</v>
      </c>
      <c r="E131" s="4">
        <v>52</v>
      </c>
      <c r="F131" s="4">
        <v>12.8</v>
      </c>
      <c r="G131" s="4">
        <v>63.2</v>
      </c>
      <c r="H131" s="4">
        <v>0.6</v>
      </c>
      <c r="I131" s="4">
        <v>0.96360000000000001</v>
      </c>
    </row>
    <row r="132" spans="1:9">
      <c r="A132" s="2">
        <v>0</v>
      </c>
      <c r="B132" s="3">
        <v>27</v>
      </c>
      <c r="C132" s="3">
        <v>3.5</v>
      </c>
      <c r="D132" s="3">
        <v>82</v>
      </c>
      <c r="E132" s="3">
        <v>64</v>
      </c>
      <c r="F132" s="3">
        <v>11.2</v>
      </c>
      <c r="G132" s="3">
        <v>68.5</v>
      </c>
      <c r="H132" s="3">
        <v>0.9</v>
      </c>
      <c r="I132" s="3">
        <v>0.94499999999999995</v>
      </c>
    </row>
    <row r="133" spans="1:9">
      <c r="A133" s="2">
        <v>0</v>
      </c>
      <c r="B133" s="4">
        <v>50</v>
      </c>
      <c r="C133" s="4">
        <v>5.0999999999999996</v>
      </c>
      <c r="D133" s="4">
        <v>99</v>
      </c>
      <c r="E133" s="4">
        <v>70</v>
      </c>
      <c r="F133" s="5">
        <v>11</v>
      </c>
      <c r="G133" s="4">
        <v>66.5</v>
      </c>
      <c r="H133" s="4">
        <v>1.3</v>
      </c>
      <c r="I133" s="4">
        <v>0.92830000000000001</v>
      </c>
    </row>
    <row r="134" spans="1:9">
      <c r="A134" s="2">
        <v>0</v>
      </c>
      <c r="B134" s="3">
        <v>218</v>
      </c>
      <c r="C134" s="3">
        <v>16.2</v>
      </c>
      <c r="D134" s="3">
        <v>263</v>
      </c>
      <c r="E134" s="3">
        <v>97</v>
      </c>
      <c r="F134" s="3">
        <v>11.7</v>
      </c>
      <c r="G134" s="3">
        <v>63.7</v>
      </c>
      <c r="H134" s="3">
        <v>3.4</v>
      </c>
      <c r="I134" s="3">
        <v>0.90810000000000002</v>
      </c>
    </row>
    <row r="135" spans="1:9">
      <c r="A135" s="2">
        <v>1</v>
      </c>
      <c r="B135" s="4">
        <v>285</v>
      </c>
      <c r="C135" s="4">
        <v>19.7</v>
      </c>
      <c r="D135" s="4">
        <v>229</v>
      </c>
      <c r="E135" s="4">
        <v>95</v>
      </c>
      <c r="F135" s="4">
        <v>13.6</v>
      </c>
      <c r="G135" s="4">
        <v>56.3</v>
      </c>
      <c r="H135" s="4">
        <v>3.7</v>
      </c>
      <c r="I135" s="4">
        <v>0.87050000000000005</v>
      </c>
    </row>
    <row r="136" spans="1:9">
      <c r="A136" s="2">
        <v>1</v>
      </c>
      <c r="B136" s="3">
        <v>437</v>
      </c>
      <c r="C136" s="3">
        <v>25.1</v>
      </c>
      <c r="D136" s="3">
        <v>396</v>
      </c>
      <c r="E136" s="3">
        <v>150</v>
      </c>
      <c r="F136" s="3">
        <v>17.8</v>
      </c>
      <c r="G136" s="3">
        <v>42.9</v>
      </c>
      <c r="H136" s="3">
        <v>5.3</v>
      </c>
      <c r="I136" s="3">
        <v>0.87190000000000001</v>
      </c>
    </row>
    <row r="137" spans="1:9">
      <c r="A137" s="2">
        <v>0</v>
      </c>
      <c r="B137" s="4">
        <v>327</v>
      </c>
      <c r="C137" s="5">
        <v>20</v>
      </c>
      <c r="D137" s="4">
        <v>314</v>
      </c>
      <c r="E137" s="4">
        <v>162</v>
      </c>
      <c r="F137" s="4">
        <v>21.4</v>
      </c>
      <c r="G137" s="4">
        <v>33.299999999999997</v>
      </c>
      <c r="H137" s="4">
        <v>4.0999999999999996</v>
      </c>
      <c r="I137" s="4">
        <v>0.87429999999999997</v>
      </c>
    </row>
    <row r="138" spans="1:9">
      <c r="A138" s="2">
        <v>1</v>
      </c>
      <c r="B138" s="3">
        <v>283</v>
      </c>
      <c r="C138" s="3">
        <v>18.3</v>
      </c>
      <c r="D138" s="3">
        <v>217</v>
      </c>
      <c r="E138" s="3">
        <v>154</v>
      </c>
      <c r="F138" s="3">
        <v>24.4</v>
      </c>
      <c r="G138" s="3">
        <v>27.4</v>
      </c>
      <c r="H138" s="3">
        <v>3.3</v>
      </c>
      <c r="I138" s="3">
        <v>0.86719999999999997</v>
      </c>
    </row>
    <row r="139" spans="1:9">
      <c r="A139" s="2">
        <v>1</v>
      </c>
      <c r="B139" s="4">
        <v>366</v>
      </c>
      <c r="C139" s="4">
        <v>22.3</v>
      </c>
      <c r="D139" s="4">
        <v>252</v>
      </c>
      <c r="E139" s="4">
        <v>161</v>
      </c>
      <c r="F139" s="4">
        <v>25.3</v>
      </c>
      <c r="G139" s="4">
        <v>26.1</v>
      </c>
      <c r="H139" s="5">
        <v>4</v>
      </c>
      <c r="I139" s="4">
        <v>0.8417</v>
      </c>
    </row>
    <row r="140" spans="1:9">
      <c r="A140" s="2">
        <v>0</v>
      </c>
      <c r="B140" s="3">
        <v>318</v>
      </c>
      <c r="C140" s="3">
        <v>20.399999999999999</v>
      </c>
      <c r="D140" s="3">
        <v>263</v>
      </c>
      <c r="E140" s="3">
        <v>161</v>
      </c>
      <c r="F140" s="3">
        <v>25.8</v>
      </c>
      <c r="G140" s="3">
        <v>23.2</v>
      </c>
      <c r="H140" s="3">
        <v>3.8</v>
      </c>
      <c r="I140" s="3">
        <v>0.82310000000000005</v>
      </c>
    </row>
    <row r="141" spans="1:9">
      <c r="A141" s="2">
        <v>0</v>
      </c>
      <c r="B141" s="4">
        <v>228</v>
      </c>
      <c r="C141" s="4">
        <v>14.6</v>
      </c>
      <c r="D141" s="4">
        <v>180</v>
      </c>
      <c r="E141" s="4">
        <v>128</v>
      </c>
      <c r="F141" s="5">
        <v>27</v>
      </c>
      <c r="G141" s="4">
        <v>20.2</v>
      </c>
      <c r="H141" s="4">
        <v>2.8</v>
      </c>
      <c r="I141" s="4">
        <v>0.82640000000000002</v>
      </c>
    </row>
    <row r="142" spans="1:9">
      <c r="A142" s="2">
        <v>0</v>
      </c>
      <c r="B142" s="3">
        <v>201</v>
      </c>
      <c r="C142" s="3">
        <v>16.600000000000001</v>
      </c>
      <c r="D142" s="3">
        <v>184</v>
      </c>
      <c r="E142" s="3">
        <v>129</v>
      </c>
      <c r="F142" s="3">
        <v>28.2</v>
      </c>
      <c r="G142" s="3">
        <v>18.600000000000001</v>
      </c>
      <c r="H142" s="3">
        <v>2.9</v>
      </c>
      <c r="I142" s="3">
        <v>0.75890000000000002</v>
      </c>
    </row>
    <row r="143" spans="1:9">
      <c r="A143" s="2">
        <v>1</v>
      </c>
      <c r="B143" s="4">
        <v>199</v>
      </c>
      <c r="C143" s="4">
        <v>15.8</v>
      </c>
      <c r="D143" s="4">
        <v>190</v>
      </c>
      <c r="E143" s="4">
        <v>133</v>
      </c>
      <c r="F143" s="5">
        <v>28</v>
      </c>
      <c r="G143" s="4">
        <v>19.100000000000001</v>
      </c>
      <c r="H143" s="4">
        <v>2.9</v>
      </c>
      <c r="I143" s="4">
        <v>0.70940000000000003</v>
      </c>
    </row>
    <row r="144" spans="1:9">
      <c r="A144" s="2">
        <v>1</v>
      </c>
      <c r="B144" s="3">
        <v>237</v>
      </c>
      <c r="C144" s="3">
        <v>17.8</v>
      </c>
      <c r="D144" s="3">
        <v>184</v>
      </c>
      <c r="E144" s="3">
        <v>139</v>
      </c>
      <c r="F144" s="3">
        <v>23.9</v>
      </c>
      <c r="G144" s="3">
        <v>25.7</v>
      </c>
      <c r="H144" s="3">
        <v>3.4</v>
      </c>
      <c r="I144" s="3">
        <v>0.70140000000000002</v>
      </c>
    </row>
    <row r="145" spans="1:9">
      <c r="A145" s="2">
        <v>0</v>
      </c>
      <c r="B145" s="4">
        <v>261</v>
      </c>
      <c r="C145" s="4">
        <v>19.100000000000001</v>
      </c>
      <c r="D145" s="4">
        <v>181</v>
      </c>
      <c r="E145" s="4">
        <v>137</v>
      </c>
      <c r="F145" s="4">
        <v>21.3</v>
      </c>
      <c r="G145" s="4">
        <v>34.799999999999997</v>
      </c>
      <c r="H145" s="4">
        <v>3.9</v>
      </c>
      <c r="I145" s="4">
        <v>0.70979999999999999</v>
      </c>
    </row>
    <row r="146" spans="1:9">
      <c r="A146" s="2">
        <v>1</v>
      </c>
      <c r="B146" s="3">
        <v>230</v>
      </c>
      <c r="C146" s="3">
        <v>15.8</v>
      </c>
      <c r="D146" s="3">
        <v>166</v>
      </c>
      <c r="E146" s="3">
        <v>143</v>
      </c>
      <c r="F146" s="3">
        <v>20.399999999999999</v>
      </c>
      <c r="G146" s="3">
        <v>36.700000000000003</v>
      </c>
      <c r="H146" s="3">
        <v>3.2</v>
      </c>
      <c r="I146" s="3">
        <v>0.75190000000000001</v>
      </c>
    </row>
    <row r="147" spans="1:9">
      <c r="A147" s="2">
        <v>0</v>
      </c>
      <c r="B147" s="4">
        <v>349</v>
      </c>
      <c r="C147" s="4">
        <v>24.9</v>
      </c>
      <c r="D147" s="4">
        <v>317</v>
      </c>
      <c r="E147" s="4">
        <v>177</v>
      </c>
      <c r="F147" s="5">
        <v>19</v>
      </c>
      <c r="G147" s="4">
        <v>41.3</v>
      </c>
      <c r="H147" s="4">
        <v>5.0999999999999996</v>
      </c>
      <c r="I147" s="4">
        <v>0.873</v>
      </c>
    </row>
    <row r="148" spans="1:9">
      <c r="A148" s="2">
        <v>0</v>
      </c>
      <c r="B148" s="3">
        <v>183</v>
      </c>
      <c r="C148" s="3">
        <v>13.5</v>
      </c>
      <c r="D148" s="3">
        <v>184</v>
      </c>
      <c r="E148" s="3">
        <v>138</v>
      </c>
      <c r="F148" s="3">
        <v>17.899999999999999</v>
      </c>
      <c r="G148" s="3">
        <v>45.9</v>
      </c>
      <c r="H148" s="3">
        <v>2.6</v>
      </c>
      <c r="I148" s="3">
        <v>0.87039999999999995</v>
      </c>
    </row>
    <row r="149" spans="1:9">
      <c r="A149" s="2">
        <v>0</v>
      </c>
      <c r="B149" s="4">
        <v>88</v>
      </c>
      <c r="C149" s="4">
        <v>9.1</v>
      </c>
      <c r="D149" s="4">
        <v>130</v>
      </c>
      <c r="E149" s="4">
        <v>117</v>
      </c>
      <c r="F149" s="4">
        <v>16.7</v>
      </c>
      <c r="G149" s="4">
        <v>48.9</v>
      </c>
      <c r="H149" s="4">
        <v>1.7</v>
      </c>
      <c r="I149" s="4">
        <v>0.90069999999999995</v>
      </c>
    </row>
    <row r="150" spans="1:9">
      <c r="A150" s="2">
        <v>0</v>
      </c>
      <c r="B150" s="3">
        <v>85</v>
      </c>
      <c r="C150" s="3">
        <v>8.6</v>
      </c>
      <c r="D150" s="3">
        <v>132</v>
      </c>
      <c r="E150" s="3">
        <v>107</v>
      </c>
      <c r="F150" s="3">
        <v>15.5</v>
      </c>
      <c r="G150" s="3">
        <v>52.9</v>
      </c>
      <c r="H150" s="3">
        <v>1.7</v>
      </c>
      <c r="I150" s="3">
        <v>0.93420000000000003</v>
      </c>
    </row>
    <row r="151" spans="1:9">
      <c r="A151" s="2">
        <v>0</v>
      </c>
      <c r="B151" s="4">
        <v>47</v>
      </c>
      <c r="C151" s="4">
        <v>5.4</v>
      </c>
      <c r="D151" s="4">
        <v>95</v>
      </c>
      <c r="E151" s="4">
        <v>90</v>
      </c>
      <c r="F151" s="4">
        <v>15.5</v>
      </c>
      <c r="G151" s="4">
        <v>51.9</v>
      </c>
      <c r="H151" s="4">
        <v>1.2</v>
      </c>
      <c r="I151" s="4">
        <v>0.92259999999999998</v>
      </c>
    </row>
    <row r="152" spans="1:9">
      <c r="A152" s="2">
        <v>0</v>
      </c>
      <c r="B152" s="3">
        <v>34</v>
      </c>
      <c r="C152" s="3">
        <v>4.0999999999999996</v>
      </c>
      <c r="D152" s="3">
        <v>70</v>
      </c>
      <c r="E152" s="3">
        <v>79</v>
      </c>
      <c r="F152" s="3">
        <v>14.1</v>
      </c>
      <c r="G152" s="3">
        <v>55.6</v>
      </c>
      <c r="H152" s="3">
        <v>0.9</v>
      </c>
      <c r="I152" s="3">
        <v>0.92710000000000004</v>
      </c>
    </row>
    <row r="153" spans="1:9">
      <c r="A153" s="2">
        <v>1</v>
      </c>
      <c r="B153" s="4">
        <v>26</v>
      </c>
      <c r="C153" s="4">
        <v>2.6</v>
      </c>
      <c r="D153" s="4">
        <v>200</v>
      </c>
      <c r="E153" s="4">
        <v>200</v>
      </c>
      <c r="F153" s="4">
        <v>13.1</v>
      </c>
      <c r="G153" s="4">
        <v>57.9</v>
      </c>
      <c r="H153" s="4">
        <v>0.7</v>
      </c>
      <c r="I153" s="4">
        <v>0.90590000000000004</v>
      </c>
    </row>
    <row r="154" spans="1:9">
      <c r="A154" s="2">
        <v>1</v>
      </c>
      <c r="B154" s="3">
        <v>17</v>
      </c>
      <c r="C154" s="3">
        <v>1.9</v>
      </c>
      <c r="D154" s="3">
        <v>54</v>
      </c>
      <c r="E154" s="3">
        <v>60</v>
      </c>
      <c r="F154" s="3">
        <v>12.7</v>
      </c>
      <c r="G154" s="3">
        <v>57.9</v>
      </c>
      <c r="H154" s="6">
        <v>200</v>
      </c>
      <c r="I154" s="3">
        <v>0.89100000000000001</v>
      </c>
    </row>
    <row r="155" spans="1:9">
      <c r="A155" s="2">
        <v>0</v>
      </c>
      <c r="B155" s="4">
        <v>11</v>
      </c>
      <c r="C155" s="4">
        <v>1.6</v>
      </c>
      <c r="D155" s="4">
        <v>28</v>
      </c>
      <c r="E155" s="4">
        <v>40</v>
      </c>
      <c r="F155" s="4">
        <v>11.8</v>
      </c>
      <c r="G155" s="5">
        <v>58</v>
      </c>
      <c r="H155" s="4">
        <v>0.5</v>
      </c>
      <c r="I155" s="4">
        <v>0.86660000000000004</v>
      </c>
    </row>
    <row r="156" spans="1:9">
      <c r="A156" s="2">
        <v>0</v>
      </c>
      <c r="B156" s="3">
        <v>18</v>
      </c>
      <c r="C156" s="3">
        <v>1.9</v>
      </c>
      <c r="D156" s="3">
        <v>46</v>
      </c>
      <c r="E156" s="3">
        <v>53</v>
      </c>
      <c r="F156" s="3">
        <v>11.9</v>
      </c>
      <c r="G156" s="3">
        <v>57.4</v>
      </c>
      <c r="H156" s="3">
        <v>0.5</v>
      </c>
      <c r="I156" s="3">
        <v>0.84470000000000001</v>
      </c>
    </row>
    <row r="157" spans="1:9">
      <c r="A157" s="2">
        <v>1</v>
      </c>
      <c r="B157" s="4">
        <v>84</v>
      </c>
      <c r="C157" s="4">
        <v>7.5</v>
      </c>
      <c r="D157" s="4">
        <v>160</v>
      </c>
      <c r="E157" s="4">
        <v>84</v>
      </c>
      <c r="F157" s="4">
        <v>9.9</v>
      </c>
      <c r="G157" s="4">
        <v>65.2</v>
      </c>
      <c r="H157" s="4">
        <v>1.6</v>
      </c>
      <c r="I157" s="4">
        <v>0.80259999999999998</v>
      </c>
    </row>
    <row r="158" spans="1:9">
      <c r="A158" s="2">
        <v>0</v>
      </c>
      <c r="B158" s="3">
        <v>260</v>
      </c>
      <c r="C158" s="3">
        <v>21.4</v>
      </c>
      <c r="D158" s="3">
        <v>320</v>
      </c>
      <c r="E158" s="3">
        <v>108</v>
      </c>
      <c r="F158" s="3">
        <v>11.1</v>
      </c>
      <c r="G158" s="3">
        <v>60.2</v>
      </c>
      <c r="H158" s="3">
        <v>4.0999999999999996</v>
      </c>
      <c r="I158" s="3">
        <v>0.79779999999999995</v>
      </c>
    </row>
    <row r="159" spans="1:9">
      <c r="A159" s="2">
        <v>1</v>
      </c>
      <c r="B159" s="4">
        <v>534</v>
      </c>
      <c r="C159" s="4">
        <v>36.4</v>
      </c>
      <c r="D159" s="4">
        <v>377</v>
      </c>
      <c r="E159" s="4">
        <v>127</v>
      </c>
      <c r="F159" s="4">
        <v>14.1</v>
      </c>
      <c r="G159" s="5">
        <v>50</v>
      </c>
      <c r="H159" s="4">
        <v>6.6</v>
      </c>
      <c r="I159" s="4">
        <v>0.79559999999999997</v>
      </c>
    </row>
    <row r="160" spans="1:9">
      <c r="A160" s="2">
        <v>1</v>
      </c>
      <c r="B160" s="3">
        <v>368</v>
      </c>
      <c r="C160" s="3">
        <v>21.3</v>
      </c>
      <c r="D160" s="3">
        <v>280</v>
      </c>
      <c r="E160" s="3">
        <v>134</v>
      </c>
      <c r="F160" s="3">
        <v>17.7</v>
      </c>
      <c r="G160" s="3">
        <v>40.1</v>
      </c>
      <c r="H160" s="3">
        <v>4.3</v>
      </c>
      <c r="I160" s="3">
        <v>0.79579999999999995</v>
      </c>
    </row>
    <row r="161" spans="1:9">
      <c r="A161" s="2">
        <v>0</v>
      </c>
      <c r="B161" s="4">
        <v>200</v>
      </c>
      <c r="C161" s="4">
        <v>15.4</v>
      </c>
      <c r="D161" s="4">
        <v>221</v>
      </c>
      <c r="E161" s="4">
        <v>135</v>
      </c>
      <c r="F161" s="4">
        <v>21.1</v>
      </c>
      <c r="G161" s="4">
        <v>33.4</v>
      </c>
      <c r="H161" s="4">
        <v>2.9</v>
      </c>
      <c r="I161" s="4">
        <v>0.80200000000000005</v>
      </c>
    </row>
    <row r="162" spans="1:9">
      <c r="A162" s="2">
        <v>0</v>
      </c>
      <c r="B162" s="3">
        <v>145</v>
      </c>
      <c r="C162" s="3">
        <v>12.5</v>
      </c>
      <c r="D162" s="3">
        <v>210</v>
      </c>
      <c r="E162" s="3">
        <v>142</v>
      </c>
      <c r="F162" s="3">
        <v>24.3</v>
      </c>
      <c r="G162" s="3">
        <v>28.3</v>
      </c>
      <c r="H162" s="3">
        <v>2.5</v>
      </c>
      <c r="I162" s="3">
        <v>0.80479999999999996</v>
      </c>
    </row>
    <row r="163" spans="1:9">
      <c r="A163" s="2">
        <v>0</v>
      </c>
      <c r="B163" s="4">
        <v>188</v>
      </c>
      <c r="C163" s="4">
        <v>15.1</v>
      </c>
      <c r="D163" s="4">
        <v>204</v>
      </c>
      <c r="E163" s="4">
        <v>153</v>
      </c>
      <c r="F163" s="4">
        <v>25.6</v>
      </c>
      <c r="G163" s="4">
        <v>25.6</v>
      </c>
      <c r="H163" s="4">
        <v>2.8</v>
      </c>
      <c r="I163" s="4">
        <v>0.82650000000000001</v>
      </c>
    </row>
    <row r="164" spans="1:9">
      <c r="A164" s="2">
        <v>1</v>
      </c>
      <c r="B164" s="3">
        <v>152</v>
      </c>
      <c r="C164" s="3">
        <v>13.7</v>
      </c>
      <c r="D164" s="3">
        <v>161</v>
      </c>
      <c r="E164" s="3">
        <v>123</v>
      </c>
      <c r="F164" s="3">
        <v>25.9</v>
      </c>
      <c r="G164" s="3">
        <v>25.9</v>
      </c>
      <c r="H164" s="3">
        <v>2.6</v>
      </c>
      <c r="I164" s="3">
        <v>0.84709999999999996</v>
      </c>
    </row>
    <row r="165" spans="1:9">
      <c r="A165" s="2">
        <v>1</v>
      </c>
      <c r="B165" s="4">
        <v>103</v>
      </c>
      <c r="C165" s="4">
        <v>10.4</v>
      </c>
      <c r="D165" s="4">
        <v>135</v>
      </c>
      <c r="E165" s="4">
        <v>104</v>
      </c>
      <c r="F165" s="4">
        <v>26.8</v>
      </c>
      <c r="G165" s="4">
        <v>18.7</v>
      </c>
      <c r="H165" s="5">
        <v>2</v>
      </c>
      <c r="I165" s="4">
        <v>0.82540000000000002</v>
      </c>
    </row>
    <row r="166" spans="1:9">
      <c r="A166" s="2">
        <v>1</v>
      </c>
      <c r="B166" s="3">
        <v>193</v>
      </c>
      <c r="C166" s="3">
        <v>15.2</v>
      </c>
      <c r="D166" s="3">
        <v>186</v>
      </c>
      <c r="E166" s="3">
        <v>129</v>
      </c>
      <c r="F166" s="3">
        <v>29.3</v>
      </c>
      <c r="G166" s="3">
        <v>15.8</v>
      </c>
      <c r="H166" s="3">
        <v>2.9</v>
      </c>
      <c r="I166" s="3">
        <v>0.85029999999999994</v>
      </c>
    </row>
    <row r="167" spans="1:9">
      <c r="A167" s="2">
        <v>0</v>
      </c>
      <c r="B167" s="4">
        <v>134</v>
      </c>
      <c r="C167" s="4">
        <v>12.3</v>
      </c>
      <c r="D167" s="4">
        <v>147</v>
      </c>
      <c r="E167" s="4">
        <v>114</v>
      </c>
      <c r="F167" s="4">
        <v>28.5</v>
      </c>
      <c r="G167" s="4">
        <v>14.9</v>
      </c>
      <c r="H167" s="4">
        <v>2.5</v>
      </c>
      <c r="I167" s="4">
        <v>0.65</v>
      </c>
    </row>
    <row r="168" spans="1:9">
      <c r="A168" s="2">
        <v>0</v>
      </c>
      <c r="B168" s="3">
        <v>386</v>
      </c>
      <c r="C168" s="6">
        <v>27</v>
      </c>
      <c r="D168" s="3">
        <v>299</v>
      </c>
      <c r="E168" s="3">
        <v>158</v>
      </c>
      <c r="F168" s="3">
        <v>25.9</v>
      </c>
      <c r="G168" s="6">
        <v>16</v>
      </c>
      <c r="H168" s="6">
        <v>5</v>
      </c>
      <c r="I168" s="3">
        <v>0.63090000000000002</v>
      </c>
    </row>
    <row r="169" spans="1:9">
      <c r="A169" s="2">
        <v>1</v>
      </c>
      <c r="B169" s="4">
        <v>577</v>
      </c>
      <c r="C169" s="4">
        <v>38.4</v>
      </c>
      <c r="D169" s="4">
        <v>411</v>
      </c>
      <c r="E169" s="4">
        <v>194</v>
      </c>
      <c r="F169" s="4">
        <v>23.1</v>
      </c>
      <c r="G169" s="4">
        <v>26.5</v>
      </c>
      <c r="H169" s="4">
        <v>7.6</v>
      </c>
      <c r="I169" s="4">
        <v>0.57079999999999997</v>
      </c>
    </row>
    <row r="170" spans="1:9">
      <c r="A170" s="2">
        <v>1</v>
      </c>
      <c r="B170" s="3">
        <v>523</v>
      </c>
      <c r="C170" s="3">
        <v>35.1</v>
      </c>
      <c r="D170" s="3">
        <v>347</v>
      </c>
      <c r="E170" s="3">
        <v>182</v>
      </c>
      <c r="F170" s="3">
        <v>20.5</v>
      </c>
      <c r="G170" s="3">
        <v>38.200000000000003</v>
      </c>
      <c r="H170" s="3">
        <v>6.7</v>
      </c>
      <c r="I170" s="3">
        <v>0.52370000000000005</v>
      </c>
    </row>
    <row r="171" spans="1:9">
      <c r="A171" s="2">
        <v>0</v>
      </c>
      <c r="B171" s="4">
        <v>472</v>
      </c>
      <c r="C171" s="4">
        <v>27.2</v>
      </c>
      <c r="D171" s="4">
        <v>336</v>
      </c>
      <c r="E171" s="4">
        <v>180</v>
      </c>
      <c r="F171" s="4">
        <v>19.100000000000001</v>
      </c>
      <c r="G171" s="4">
        <v>42.6</v>
      </c>
      <c r="H171" s="4">
        <v>5.7</v>
      </c>
      <c r="I171" s="4">
        <v>0.74029999999999996</v>
      </c>
    </row>
    <row r="172" spans="1:9">
      <c r="A172" s="2">
        <v>0</v>
      </c>
      <c r="B172" s="3">
        <v>206</v>
      </c>
      <c r="C172" s="6">
        <v>15</v>
      </c>
      <c r="D172" s="3">
        <v>202</v>
      </c>
      <c r="E172" s="3">
        <v>136</v>
      </c>
      <c r="F172" s="3">
        <v>17.2</v>
      </c>
      <c r="G172" s="3">
        <v>44.1</v>
      </c>
      <c r="H172" s="3">
        <v>2.8</v>
      </c>
      <c r="I172" s="3">
        <v>0.9133</v>
      </c>
    </row>
    <row r="173" spans="1:9">
      <c r="A173" s="2">
        <v>1</v>
      </c>
      <c r="B173" s="3">
        <v>159</v>
      </c>
      <c r="C173" s="6">
        <v>13</v>
      </c>
      <c r="D173" s="3">
        <v>154</v>
      </c>
      <c r="E173" s="3">
        <v>116</v>
      </c>
      <c r="F173" s="3">
        <v>14.8</v>
      </c>
      <c r="G173" s="3">
        <v>53.9</v>
      </c>
      <c r="H173" s="3">
        <v>2.2999999999999998</v>
      </c>
      <c r="I173" s="4">
        <v>0.9294</v>
      </c>
    </row>
    <row r="174" spans="1:9">
      <c r="A174" s="2">
        <v>0</v>
      </c>
      <c r="B174" s="4">
        <v>70</v>
      </c>
      <c r="C174" s="4">
        <v>8.1</v>
      </c>
      <c r="D174" s="4">
        <v>92</v>
      </c>
      <c r="E174" s="4">
        <v>107</v>
      </c>
      <c r="F174" s="4">
        <v>14.3</v>
      </c>
      <c r="G174" s="4">
        <v>55.4</v>
      </c>
      <c r="H174" s="4">
        <v>1.4</v>
      </c>
      <c r="I174" s="3">
        <v>0.85580000000000001</v>
      </c>
    </row>
    <row r="175" spans="1:9">
      <c r="A175" s="2">
        <v>1</v>
      </c>
      <c r="B175" s="3">
        <v>44</v>
      </c>
      <c r="C175" s="3">
        <v>5.5</v>
      </c>
      <c r="D175" s="3">
        <v>61</v>
      </c>
      <c r="E175" s="3">
        <v>88</v>
      </c>
      <c r="F175" s="3">
        <v>14.8</v>
      </c>
      <c r="G175" s="3">
        <v>52.1</v>
      </c>
      <c r="H175" s="6">
        <v>1</v>
      </c>
      <c r="I175" s="4">
        <v>0.92059999999999997</v>
      </c>
    </row>
    <row r="176" spans="1:9">
      <c r="A176" s="2">
        <v>1</v>
      </c>
      <c r="B176" s="4">
        <v>42</v>
      </c>
      <c r="C176" s="4">
        <v>3.6</v>
      </c>
      <c r="D176" s="4">
        <v>200</v>
      </c>
      <c r="E176" s="4">
        <v>200</v>
      </c>
      <c r="F176" s="4">
        <v>13.9</v>
      </c>
      <c r="G176" s="4">
        <v>53.9</v>
      </c>
      <c r="H176" s="4">
        <v>0.7</v>
      </c>
      <c r="I176" s="3">
        <v>0.90239999999999998</v>
      </c>
    </row>
    <row r="177" spans="1:9">
      <c r="A177" s="2">
        <v>0</v>
      </c>
      <c r="B177" s="3">
        <v>28</v>
      </c>
      <c r="C177" s="3">
        <v>2.9</v>
      </c>
      <c r="D177" s="3">
        <v>60</v>
      </c>
      <c r="E177" s="3">
        <v>78</v>
      </c>
      <c r="F177" s="3">
        <v>11.6</v>
      </c>
      <c r="G177" s="3">
        <v>61.9</v>
      </c>
      <c r="H177" s="6">
        <v>200</v>
      </c>
      <c r="I177" s="4">
        <v>0.89749999999999996</v>
      </c>
    </row>
    <row r="178" spans="1:9">
      <c r="A178" s="2">
        <v>1</v>
      </c>
      <c r="B178" s="4">
        <v>20</v>
      </c>
      <c r="C178" s="4">
        <v>2.5</v>
      </c>
      <c r="D178" s="4">
        <v>37</v>
      </c>
      <c r="E178" s="4">
        <v>57</v>
      </c>
      <c r="F178" s="5">
        <v>12</v>
      </c>
      <c r="G178" s="4">
        <v>58.9</v>
      </c>
      <c r="H178" s="4">
        <v>0.6</v>
      </c>
      <c r="I178" s="3">
        <v>0.86860000000000004</v>
      </c>
    </row>
    <row r="179" spans="1:9">
      <c r="A179" s="2">
        <v>0</v>
      </c>
      <c r="B179" s="3">
        <v>26</v>
      </c>
      <c r="C179" s="6">
        <v>3</v>
      </c>
      <c r="D179" s="3">
        <v>68</v>
      </c>
      <c r="E179" s="3">
        <v>71</v>
      </c>
      <c r="F179" s="3">
        <v>10.9</v>
      </c>
      <c r="G179" s="3">
        <v>62.1</v>
      </c>
      <c r="H179" s="3">
        <v>0.7</v>
      </c>
      <c r="I179" s="4">
        <v>0.85009999999999997</v>
      </c>
    </row>
    <row r="180" spans="1:9">
      <c r="A180" s="2">
        <v>1</v>
      </c>
      <c r="B180" s="4">
        <v>78</v>
      </c>
      <c r="C180" s="4">
        <v>7.7</v>
      </c>
      <c r="D180" s="4">
        <v>139</v>
      </c>
      <c r="E180" s="4">
        <v>85</v>
      </c>
      <c r="F180" s="4">
        <v>10.6</v>
      </c>
      <c r="G180" s="4">
        <v>63.3</v>
      </c>
      <c r="H180" s="4">
        <v>1.5</v>
      </c>
      <c r="I180" s="3">
        <v>0.84419999999999995</v>
      </c>
    </row>
    <row r="181" spans="1:9">
      <c r="A181" s="2">
        <v>0</v>
      </c>
      <c r="B181" s="3">
        <v>319</v>
      </c>
      <c r="C181" s="3">
        <v>23.3</v>
      </c>
      <c r="D181" s="3">
        <v>339</v>
      </c>
      <c r="E181" s="3">
        <v>124</v>
      </c>
      <c r="F181" s="3">
        <v>11.5</v>
      </c>
      <c r="G181" s="6">
        <v>60</v>
      </c>
      <c r="H181" s="3">
        <v>4.7</v>
      </c>
      <c r="I181" s="4">
        <v>0.82330000000000003</v>
      </c>
    </row>
    <row r="182" spans="1:9">
      <c r="A182" s="2">
        <v>1</v>
      </c>
      <c r="B182" s="4">
        <v>506</v>
      </c>
      <c r="C182" s="4">
        <v>35.799999999999997</v>
      </c>
      <c r="D182" s="4">
        <v>421</v>
      </c>
      <c r="E182" s="4">
        <v>151</v>
      </c>
      <c r="F182" s="4">
        <v>14.3</v>
      </c>
      <c r="G182" s="4">
        <v>50.6</v>
      </c>
      <c r="H182" s="4">
        <v>6.6</v>
      </c>
      <c r="I182" s="3">
        <v>0.81130000000000002</v>
      </c>
    </row>
    <row r="183" spans="1:9">
      <c r="A183" s="2">
        <v>0</v>
      </c>
      <c r="B183" s="3">
        <v>200</v>
      </c>
      <c r="C183" s="3">
        <v>21.3</v>
      </c>
      <c r="D183" s="3">
        <v>349</v>
      </c>
      <c r="E183" s="3">
        <v>150</v>
      </c>
      <c r="F183" s="3">
        <v>17.8</v>
      </c>
      <c r="G183" s="3">
        <v>40.5</v>
      </c>
      <c r="H183" s="3">
        <v>4.5</v>
      </c>
      <c r="I183" s="4">
        <v>0.80669999999999997</v>
      </c>
    </row>
    <row r="184" spans="1:9">
      <c r="A184" s="2">
        <v>1</v>
      </c>
      <c r="B184" s="4">
        <v>200</v>
      </c>
      <c r="C184" s="4">
        <v>14.3</v>
      </c>
      <c r="D184" s="4">
        <v>224</v>
      </c>
      <c r="E184" s="4">
        <v>152</v>
      </c>
      <c r="F184" s="4">
        <v>20.8</v>
      </c>
      <c r="G184" s="4">
        <v>34.4</v>
      </c>
      <c r="H184" s="4">
        <v>2.8</v>
      </c>
      <c r="I184" s="3">
        <v>0.81169999999999998</v>
      </c>
    </row>
    <row r="185" spans="1:9">
      <c r="A185" s="2">
        <v>0</v>
      </c>
      <c r="B185" s="3">
        <v>200</v>
      </c>
      <c r="C185" s="3">
        <v>12.5</v>
      </c>
      <c r="D185" s="3">
        <v>171</v>
      </c>
      <c r="E185" s="3">
        <v>139</v>
      </c>
      <c r="F185" s="3">
        <v>23.8</v>
      </c>
      <c r="G185" s="3">
        <v>28.2</v>
      </c>
      <c r="H185" s="3">
        <v>2.2000000000000002</v>
      </c>
      <c r="I185" s="4">
        <v>0.81859999999999999</v>
      </c>
    </row>
    <row r="186" spans="1:9">
      <c r="A186" s="2">
        <v>1</v>
      </c>
      <c r="B186" s="4">
        <v>200</v>
      </c>
      <c r="C186" s="4">
        <v>12.2</v>
      </c>
      <c r="D186" s="4">
        <v>149</v>
      </c>
      <c r="E186" s="4">
        <v>133</v>
      </c>
      <c r="F186" s="4">
        <v>24.2</v>
      </c>
      <c r="G186" s="4">
        <v>28.7</v>
      </c>
      <c r="H186" s="4">
        <v>2.2000000000000002</v>
      </c>
      <c r="I186" s="3">
        <v>0.82099999999999995</v>
      </c>
    </row>
    <row r="187" spans="1:9">
      <c r="A187" s="2">
        <v>0</v>
      </c>
      <c r="B187" s="3">
        <v>200</v>
      </c>
      <c r="C187" s="3">
        <v>13.1</v>
      </c>
      <c r="D187" s="3">
        <v>137</v>
      </c>
      <c r="E187" s="3">
        <v>126</v>
      </c>
      <c r="F187" s="3">
        <v>25.2</v>
      </c>
      <c r="G187" s="3">
        <v>24.9</v>
      </c>
      <c r="H187" s="3">
        <v>2.2999999999999998</v>
      </c>
      <c r="I187" s="4">
        <v>0.83650000000000002</v>
      </c>
    </row>
    <row r="188" spans="1:9">
      <c r="A188" s="2">
        <v>1</v>
      </c>
      <c r="B188" s="4">
        <v>200</v>
      </c>
      <c r="C188" s="4">
        <v>14.4</v>
      </c>
      <c r="D188" s="4">
        <v>149</v>
      </c>
      <c r="E188" s="4">
        <v>128</v>
      </c>
      <c r="F188" s="5">
        <v>27</v>
      </c>
      <c r="G188" s="4">
        <v>17.8</v>
      </c>
      <c r="H188" s="4">
        <v>2.2000000000000002</v>
      </c>
      <c r="I188" s="3">
        <v>0.82189999999999996</v>
      </c>
    </row>
    <row r="189" spans="1:9">
      <c r="A189" s="2">
        <v>1</v>
      </c>
      <c r="B189" s="3">
        <v>200</v>
      </c>
      <c r="C189" s="3">
        <v>16.8</v>
      </c>
      <c r="D189" s="3">
        <v>172</v>
      </c>
      <c r="E189" s="3">
        <v>169</v>
      </c>
      <c r="F189" s="3">
        <v>27.1</v>
      </c>
      <c r="G189" s="3">
        <v>23.1</v>
      </c>
      <c r="H189" s="3">
        <v>2.8</v>
      </c>
      <c r="I189" s="4">
        <v>0.85150000000000003</v>
      </c>
    </row>
    <row r="190" spans="1:9">
      <c r="A190" s="2">
        <v>1</v>
      </c>
      <c r="B190" s="4">
        <v>200</v>
      </c>
      <c r="C190" s="4">
        <v>14.5</v>
      </c>
      <c r="D190" s="4">
        <v>166</v>
      </c>
      <c r="E190" s="4">
        <v>149</v>
      </c>
      <c r="F190" s="4">
        <v>25.8</v>
      </c>
      <c r="G190" s="4">
        <v>23.9</v>
      </c>
      <c r="H190" s="4">
        <v>2.7</v>
      </c>
      <c r="I190" s="3">
        <v>0.78290000000000004</v>
      </c>
    </row>
    <row r="191" spans="1:9">
      <c r="A191" s="2">
        <v>0</v>
      </c>
      <c r="B191" s="3">
        <v>200</v>
      </c>
      <c r="C191" s="3">
        <v>21.5</v>
      </c>
      <c r="D191" s="3">
        <v>214</v>
      </c>
      <c r="E191" s="3">
        <v>156</v>
      </c>
      <c r="F191" s="6">
        <v>23</v>
      </c>
      <c r="G191" s="3">
        <v>26.8</v>
      </c>
      <c r="H191" s="3">
        <v>3.7</v>
      </c>
      <c r="I191" s="4">
        <v>0.62749999999999995</v>
      </c>
    </row>
    <row r="192" spans="1:9">
      <c r="A192" s="2">
        <v>0</v>
      </c>
      <c r="B192" s="4">
        <v>200</v>
      </c>
      <c r="C192" s="4">
        <v>26.4</v>
      </c>
      <c r="D192" s="4">
        <v>280</v>
      </c>
      <c r="E192" s="4">
        <v>168</v>
      </c>
      <c r="F192" s="4">
        <v>20.7</v>
      </c>
      <c r="G192" s="4">
        <v>31.1</v>
      </c>
      <c r="H192" s="4">
        <v>5.0999999999999996</v>
      </c>
      <c r="I192" s="3">
        <v>0.81799999999999995</v>
      </c>
    </row>
    <row r="193" spans="1:9">
      <c r="A193" s="2">
        <v>1</v>
      </c>
      <c r="B193" s="3">
        <v>200</v>
      </c>
      <c r="C193" s="6">
        <v>26</v>
      </c>
      <c r="D193" s="3">
        <v>276</v>
      </c>
      <c r="E193" s="3">
        <v>176</v>
      </c>
      <c r="F193" s="3">
        <v>18.600000000000001</v>
      </c>
      <c r="G193" s="3">
        <v>36.200000000000003</v>
      </c>
      <c r="H193" s="3">
        <v>5.0999999999999996</v>
      </c>
      <c r="I193" s="4">
        <v>0.78320000000000001</v>
      </c>
    </row>
    <row r="194" spans="1:9">
      <c r="A194" s="2">
        <v>0</v>
      </c>
      <c r="B194" s="4">
        <v>200</v>
      </c>
      <c r="C194" s="4">
        <v>14.1</v>
      </c>
      <c r="D194" s="4">
        <v>178</v>
      </c>
      <c r="E194" s="4">
        <v>135</v>
      </c>
      <c r="F194" s="5">
        <v>16</v>
      </c>
      <c r="G194" s="4">
        <v>48.4</v>
      </c>
      <c r="H194" s="4">
        <v>3.2</v>
      </c>
      <c r="I194" s="3">
        <v>0.74460000000000004</v>
      </c>
    </row>
    <row r="195" spans="1:9">
      <c r="A195" s="2">
        <v>1</v>
      </c>
      <c r="B195" s="3">
        <v>200</v>
      </c>
      <c r="C195" s="3">
        <v>10.3</v>
      </c>
      <c r="D195" s="3">
        <v>129</v>
      </c>
      <c r="E195" s="3">
        <v>121</v>
      </c>
      <c r="F195" s="3">
        <v>14.5</v>
      </c>
      <c r="G195" s="3">
        <v>57.8</v>
      </c>
      <c r="H195" s="3">
        <v>2.1</v>
      </c>
      <c r="I195" s="4">
        <v>0.75229999999999997</v>
      </c>
    </row>
    <row r="196" spans="1:9">
      <c r="A196" s="2">
        <v>1</v>
      </c>
      <c r="B196" s="4">
        <v>200</v>
      </c>
      <c r="C196" s="4">
        <v>8.3000000000000007</v>
      </c>
      <c r="D196" s="4">
        <v>95</v>
      </c>
      <c r="E196" s="4">
        <v>99</v>
      </c>
      <c r="F196" s="4">
        <v>13.1</v>
      </c>
      <c r="G196" s="4">
        <v>64.2</v>
      </c>
      <c r="H196" s="4">
        <v>1.7</v>
      </c>
      <c r="I196" s="3">
        <v>0.76759999999999995</v>
      </c>
    </row>
    <row r="197" spans="1:9">
      <c r="A197" s="2">
        <v>0</v>
      </c>
      <c r="B197" s="3">
        <v>200</v>
      </c>
      <c r="C197" s="3">
        <v>8.9</v>
      </c>
      <c r="D197" s="3">
        <v>126</v>
      </c>
      <c r="E197" s="3">
        <v>106</v>
      </c>
      <c r="F197" s="6">
        <v>12</v>
      </c>
      <c r="G197" s="3">
        <v>69.7</v>
      </c>
      <c r="H197" s="6">
        <v>2</v>
      </c>
      <c r="I197" s="4">
        <v>0.87680000000000002</v>
      </c>
    </row>
    <row r="198" spans="1:9">
      <c r="A198" s="2">
        <v>1</v>
      </c>
      <c r="B198" s="4">
        <v>200</v>
      </c>
      <c r="C198" s="4">
        <v>6.6</v>
      </c>
      <c r="D198" s="4">
        <v>103</v>
      </c>
      <c r="E198" s="4">
        <v>96</v>
      </c>
      <c r="F198" s="4">
        <v>11.9</v>
      </c>
      <c r="G198" s="4">
        <v>71.099999999999994</v>
      </c>
      <c r="H198" s="4">
        <v>1.6</v>
      </c>
      <c r="I198" s="3">
        <v>0.9456</v>
      </c>
    </row>
    <row r="199" spans="1:9">
      <c r="A199" s="2">
        <v>0</v>
      </c>
      <c r="B199" s="3">
        <v>200</v>
      </c>
      <c r="C199" s="3">
        <v>3.6</v>
      </c>
      <c r="D199" s="3">
        <v>48</v>
      </c>
      <c r="E199" s="3">
        <v>63</v>
      </c>
      <c r="F199" s="3">
        <v>12.5</v>
      </c>
      <c r="G199" s="3">
        <v>69.3</v>
      </c>
      <c r="H199" s="3">
        <v>0.9</v>
      </c>
      <c r="I199" s="4">
        <v>0.96060000000000001</v>
      </c>
    </row>
    <row r="200" spans="1:9">
      <c r="A200" s="2">
        <v>1</v>
      </c>
      <c r="B200" s="4">
        <v>200</v>
      </c>
      <c r="C200" s="4">
        <v>2.5</v>
      </c>
      <c r="D200" s="4">
        <v>200</v>
      </c>
      <c r="E200" s="4">
        <v>200</v>
      </c>
      <c r="F200" s="4">
        <v>12.5</v>
      </c>
      <c r="G200" s="4">
        <v>67.5</v>
      </c>
      <c r="H200" s="4">
        <v>0.7</v>
      </c>
      <c r="I200" s="3">
        <v>0.97350000000000003</v>
      </c>
    </row>
    <row r="201" spans="1:9">
      <c r="A201" s="2">
        <v>1</v>
      </c>
      <c r="B201" s="3">
        <v>200</v>
      </c>
      <c r="C201" s="3">
        <v>1.8</v>
      </c>
      <c r="D201" s="3">
        <v>20</v>
      </c>
      <c r="E201" s="3">
        <v>32</v>
      </c>
      <c r="F201" s="3">
        <v>12.3</v>
      </c>
      <c r="G201" s="3">
        <v>67.7</v>
      </c>
      <c r="H201" s="6">
        <v>200</v>
      </c>
      <c r="I201" s="4">
        <v>0.99150000000000005</v>
      </c>
    </row>
    <row r="202" spans="1:9">
      <c r="A202" s="2">
        <v>1</v>
      </c>
      <c r="B202" s="4">
        <v>200</v>
      </c>
      <c r="C202" s="4">
        <v>1.3</v>
      </c>
      <c r="D202" s="4">
        <v>18</v>
      </c>
      <c r="E202" s="4">
        <v>28</v>
      </c>
      <c r="F202" s="4">
        <v>12.5</v>
      </c>
      <c r="G202" s="4">
        <v>66.8</v>
      </c>
      <c r="H202" s="4">
        <v>0.5</v>
      </c>
      <c r="I202" s="3">
        <v>1.0028999999999999</v>
      </c>
    </row>
    <row r="203" spans="1:9">
      <c r="A203" s="2">
        <v>0</v>
      </c>
      <c r="B203" s="3">
        <v>200</v>
      </c>
      <c r="C203" s="3">
        <v>2.2999999999999998</v>
      </c>
      <c r="D203" s="3">
        <v>56</v>
      </c>
      <c r="E203" s="3">
        <v>61</v>
      </c>
      <c r="F203" s="3">
        <v>12.3</v>
      </c>
      <c r="G203" s="3">
        <v>66.3</v>
      </c>
      <c r="H203" s="3">
        <v>0.7</v>
      </c>
      <c r="I203" s="4">
        <v>0.9768</v>
      </c>
    </row>
    <row r="204" spans="1:9">
      <c r="A204" s="2">
        <v>1</v>
      </c>
      <c r="B204" s="4">
        <v>200</v>
      </c>
      <c r="C204" s="4">
        <v>6.7</v>
      </c>
      <c r="D204" s="4">
        <v>115</v>
      </c>
      <c r="E204" s="4">
        <v>99</v>
      </c>
      <c r="F204" s="4">
        <v>12.4</v>
      </c>
      <c r="G204" s="4">
        <v>64.900000000000006</v>
      </c>
      <c r="H204" s="4">
        <v>1.5</v>
      </c>
      <c r="I204" s="3">
        <v>0.96650000000000003</v>
      </c>
    </row>
    <row r="205" spans="1:9">
      <c r="A205" s="2">
        <v>1</v>
      </c>
      <c r="B205" s="3">
        <v>200</v>
      </c>
      <c r="C205" s="3">
        <v>22.8</v>
      </c>
      <c r="D205" s="3">
        <v>320</v>
      </c>
      <c r="E205" s="3">
        <v>157</v>
      </c>
      <c r="F205" s="6">
        <v>13</v>
      </c>
      <c r="G205" s="3">
        <v>61.6</v>
      </c>
      <c r="H205" s="3">
        <v>4.8</v>
      </c>
      <c r="I205" s="4">
        <v>0.96199999999999997</v>
      </c>
    </row>
    <row r="206" spans="1:9">
      <c r="A206" s="2">
        <v>0</v>
      </c>
      <c r="B206" s="4">
        <v>200</v>
      </c>
      <c r="C206" s="4">
        <v>31.3</v>
      </c>
      <c r="D206" s="4">
        <v>357</v>
      </c>
      <c r="E206" s="4">
        <v>166</v>
      </c>
      <c r="F206" s="4">
        <v>13.6</v>
      </c>
      <c r="G206" s="4">
        <v>58.8</v>
      </c>
      <c r="H206" s="4">
        <v>6.2</v>
      </c>
      <c r="I206" s="3">
        <v>0.94869999999999999</v>
      </c>
    </row>
    <row r="207" spans="1:9">
      <c r="A207" s="2">
        <v>0</v>
      </c>
      <c r="B207" s="3">
        <v>200</v>
      </c>
      <c r="C207" s="3">
        <v>19.2</v>
      </c>
      <c r="D207" s="3">
        <v>253</v>
      </c>
      <c r="E207" s="3">
        <v>149</v>
      </c>
      <c r="F207" s="3">
        <v>13.9</v>
      </c>
      <c r="G207" s="3">
        <v>57.1</v>
      </c>
      <c r="H207" s="6">
        <v>4</v>
      </c>
      <c r="I207" s="4">
        <v>0.93320000000000003</v>
      </c>
    </row>
    <row r="208" spans="1:9">
      <c r="A208" s="2">
        <v>1</v>
      </c>
      <c r="B208" s="4">
        <v>200</v>
      </c>
      <c r="C208" s="4">
        <v>16.399999999999999</v>
      </c>
      <c r="D208" s="4">
        <v>218</v>
      </c>
      <c r="E208" s="4">
        <v>135</v>
      </c>
      <c r="F208" s="4">
        <v>14.5</v>
      </c>
      <c r="G208" s="4">
        <v>54.4</v>
      </c>
      <c r="H208" s="4">
        <v>3.3</v>
      </c>
      <c r="I208" s="3">
        <v>0.92090000000000005</v>
      </c>
    </row>
    <row r="209" spans="1:9">
      <c r="A209" s="2">
        <v>1</v>
      </c>
      <c r="B209" s="3">
        <v>200</v>
      </c>
      <c r="C209" s="6">
        <v>14</v>
      </c>
      <c r="D209" s="3">
        <v>192</v>
      </c>
      <c r="E209" s="3">
        <v>127</v>
      </c>
      <c r="F209" s="3">
        <v>15.5</v>
      </c>
      <c r="G209" s="3">
        <v>50.1</v>
      </c>
      <c r="H209" s="3">
        <v>2.8</v>
      </c>
      <c r="I209" s="4">
        <v>0.91200000000000003</v>
      </c>
    </row>
    <row r="210" spans="1:9">
      <c r="A210" s="2">
        <v>0</v>
      </c>
      <c r="B210" s="4">
        <v>200</v>
      </c>
      <c r="C210" s="4">
        <v>15.3</v>
      </c>
      <c r="D210" s="4">
        <v>176</v>
      </c>
      <c r="E210" s="4">
        <v>122</v>
      </c>
      <c r="F210" s="4">
        <v>16.100000000000001</v>
      </c>
      <c r="G210" s="4">
        <v>47.6</v>
      </c>
      <c r="H210" s="5">
        <v>3</v>
      </c>
      <c r="I210" s="3">
        <v>0.9032</v>
      </c>
    </row>
    <row r="211" spans="1:9">
      <c r="A211" s="2">
        <v>1</v>
      </c>
      <c r="B211" s="3">
        <v>200</v>
      </c>
      <c r="C211" s="3">
        <v>16.7</v>
      </c>
      <c r="D211" s="3">
        <v>198</v>
      </c>
      <c r="E211" s="3">
        <v>135</v>
      </c>
      <c r="F211" s="3">
        <v>16.3</v>
      </c>
      <c r="G211" s="3">
        <v>47.1</v>
      </c>
      <c r="H211" s="3">
        <v>3.3</v>
      </c>
      <c r="I211" s="4">
        <v>0.89170000000000005</v>
      </c>
    </row>
    <row r="212" spans="1:9">
      <c r="A212" s="2">
        <v>0</v>
      </c>
      <c r="B212" s="4">
        <v>200</v>
      </c>
      <c r="C212" s="5">
        <v>19</v>
      </c>
      <c r="D212" s="4">
        <v>212</v>
      </c>
      <c r="E212" s="4">
        <v>139</v>
      </c>
      <c r="F212" s="4">
        <v>16.399999999999999</v>
      </c>
      <c r="G212" s="4">
        <v>47.5</v>
      </c>
      <c r="H212" s="4">
        <v>3.5</v>
      </c>
      <c r="I212" s="3">
        <v>0.87439999999999996</v>
      </c>
    </row>
    <row r="213" spans="1:9">
      <c r="A213" s="2">
        <v>0</v>
      </c>
      <c r="B213" s="3">
        <v>200</v>
      </c>
      <c r="C213" s="3">
        <v>19.399999999999999</v>
      </c>
      <c r="D213" s="3">
        <v>249</v>
      </c>
      <c r="E213" s="3">
        <v>147</v>
      </c>
      <c r="F213" s="3">
        <v>16.100000000000001</v>
      </c>
      <c r="G213" s="3">
        <v>50.2</v>
      </c>
      <c r="H213" s="6">
        <v>4</v>
      </c>
      <c r="I213" s="4">
        <v>0.86550000000000005</v>
      </c>
    </row>
    <row r="214" spans="1:9">
      <c r="A214" s="2">
        <v>0</v>
      </c>
      <c r="B214" s="4">
        <v>200</v>
      </c>
      <c r="C214" s="4">
        <v>20.9</v>
      </c>
      <c r="D214" s="4">
        <v>270</v>
      </c>
      <c r="E214" s="4">
        <v>158</v>
      </c>
      <c r="F214" s="5">
        <v>16</v>
      </c>
      <c r="G214" s="4">
        <v>50.7</v>
      </c>
      <c r="H214" s="4">
        <v>4.5999999999999996</v>
      </c>
      <c r="I214" s="3">
        <v>0.86399999999999999</v>
      </c>
    </row>
    <row r="215" spans="1:9">
      <c r="A215" s="2">
        <v>1</v>
      </c>
      <c r="B215" s="3">
        <v>200</v>
      </c>
      <c r="C215" s="3">
        <v>20.2</v>
      </c>
      <c r="D215" s="3">
        <v>231</v>
      </c>
      <c r="E215" s="3">
        <v>146</v>
      </c>
      <c r="F215" s="3">
        <v>15.8</v>
      </c>
      <c r="G215" s="3">
        <v>50.3</v>
      </c>
      <c r="H215" s="3">
        <v>4.0999999999999996</v>
      </c>
      <c r="I215" s="4">
        <v>0.87909999999999999</v>
      </c>
    </row>
    <row r="216" spans="1:9">
      <c r="A216" s="2">
        <v>1</v>
      </c>
      <c r="B216" s="4">
        <v>200</v>
      </c>
      <c r="C216" s="4">
        <v>21.7</v>
      </c>
      <c r="D216" s="4">
        <v>251</v>
      </c>
      <c r="E216" s="4">
        <v>144</v>
      </c>
      <c r="F216" s="4">
        <v>15.5</v>
      </c>
      <c r="G216" s="4">
        <v>50.6</v>
      </c>
      <c r="H216" s="4">
        <v>4.5</v>
      </c>
      <c r="I216" s="3">
        <v>0.90939999999999999</v>
      </c>
    </row>
    <row r="217" spans="1:9">
      <c r="A217" s="2">
        <v>1</v>
      </c>
      <c r="B217" s="3">
        <v>200</v>
      </c>
      <c r="C217" s="3">
        <v>19.8</v>
      </c>
      <c r="D217" s="3">
        <v>210</v>
      </c>
      <c r="E217" s="3">
        <v>138</v>
      </c>
      <c r="F217" s="3">
        <v>15.4</v>
      </c>
      <c r="G217" s="3">
        <v>51.4</v>
      </c>
      <c r="H217" s="3">
        <v>3.9</v>
      </c>
      <c r="I217" s="4">
        <v>0.91420000000000001</v>
      </c>
    </row>
    <row r="218" spans="1:9">
      <c r="A218" s="2">
        <v>1</v>
      </c>
      <c r="B218" s="4">
        <v>200</v>
      </c>
      <c r="C218" s="4">
        <v>16.7</v>
      </c>
      <c r="D218" s="4">
        <v>249</v>
      </c>
      <c r="E218" s="4">
        <v>143</v>
      </c>
      <c r="F218" s="4">
        <v>15.2</v>
      </c>
      <c r="G218" s="4">
        <v>53.1</v>
      </c>
      <c r="H218" s="5">
        <v>4</v>
      </c>
      <c r="I218" s="3">
        <v>0.89890000000000003</v>
      </c>
    </row>
    <row r="219" spans="1:9">
      <c r="A219" s="2">
        <v>1</v>
      </c>
      <c r="B219" s="3">
        <v>200</v>
      </c>
      <c r="C219" s="3">
        <v>9.1</v>
      </c>
      <c r="D219" s="3">
        <v>143</v>
      </c>
      <c r="E219" s="3">
        <v>116</v>
      </c>
      <c r="F219" s="3">
        <v>14.7</v>
      </c>
      <c r="G219" s="3">
        <v>57.6</v>
      </c>
      <c r="H219" s="3">
        <v>2.2000000000000002</v>
      </c>
      <c r="I219" s="4">
        <v>0.88400000000000001</v>
      </c>
    </row>
    <row r="220" spans="1:9">
      <c r="A220" s="2">
        <v>1</v>
      </c>
      <c r="B220" s="4">
        <v>200</v>
      </c>
      <c r="C220" s="4">
        <v>8.3000000000000007</v>
      </c>
      <c r="D220" s="4">
        <v>127</v>
      </c>
      <c r="E220" s="4">
        <v>109</v>
      </c>
      <c r="F220" s="4">
        <v>14.2</v>
      </c>
      <c r="G220" s="4">
        <v>58.3</v>
      </c>
      <c r="H220" s="4">
        <v>2.1</v>
      </c>
      <c r="I220" s="3">
        <v>0.89559999999999995</v>
      </c>
    </row>
    <row r="221" spans="1:9">
      <c r="A221" s="2">
        <v>0</v>
      </c>
      <c r="B221" s="3">
        <v>200</v>
      </c>
      <c r="C221" s="3">
        <v>5.8</v>
      </c>
      <c r="D221" s="3">
        <v>104</v>
      </c>
      <c r="E221" s="3">
        <v>92</v>
      </c>
      <c r="F221" s="3">
        <v>13.8</v>
      </c>
      <c r="G221" s="3">
        <v>57.9</v>
      </c>
      <c r="H221" s="3">
        <v>1.7</v>
      </c>
      <c r="I221" s="4">
        <v>0.91169999999999995</v>
      </c>
    </row>
    <row r="222" spans="1:9">
      <c r="A222" s="2">
        <v>1</v>
      </c>
      <c r="B222" s="4">
        <v>200</v>
      </c>
      <c r="C222" s="4">
        <v>5.2</v>
      </c>
      <c r="D222" s="4">
        <v>86</v>
      </c>
      <c r="E222" s="4">
        <v>83</v>
      </c>
      <c r="F222" s="4">
        <v>13.9</v>
      </c>
      <c r="G222" s="4">
        <v>55.9</v>
      </c>
      <c r="H222" s="4">
        <v>1.6</v>
      </c>
      <c r="I222" s="3">
        <v>0.95730000000000004</v>
      </c>
    </row>
    <row r="223" spans="1:9">
      <c r="A223" s="2">
        <v>0</v>
      </c>
      <c r="B223" s="3">
        <v>200</v>
      </c>
      <c r="C223" s="3">
        <v>4.0999999999999996</v>
      </c>
      <c r="D223" s="3">
        <v>74</v>
      </c>
      <c r="E223" s="3">
        <v>81</v>
      </c>
      <c r="F223" s="3">
        <v>13.9</v>
      </c>
      <c r="G223" s="3">
        <v>55.6</v>
      </c>
      <c r="H223" s="3">
        <v>1.3</v>
      </c>
      <c r="I223" s="4">
        <v>0.93799999999999994</v>
      </c>
    </row>
    <row r="224" spans="1:9">
      <c r="A224" s="2">
        <v>0</v>
      </c>
      <c r="B224" s="4">
        <v>200</v>
      </c>
      <c r="C224" s="4">
        <v>3.4</v>
      </c>
      <c r="D224" s="4">
        <v>200</v>
      </c>
      <c r="E224" s="4">
        <v>200</v>
      </c>
      <c r="F224" s="4">
        <v>13.8</v>
      </c>
      <c r="G224" s="4">
        <v>55.1</v>
      </c>
      <c r="H224" s="4">
        <v>1.3</v>
      </c>
      <c r="I224" s="3">
        <v>0.90849999999999997</v>
      </c>
    </row>
    <row r="225" spans="1:9">
      <c r="A225" s="2">
        <v>1</v>
      </c>
      <c r="B225" s="3">
        <v>200</v>
      </c>
      <c r="C225" s="3">
        <v>2.9</v>
      </c>
      <c r="D225" s="3">
        <v>44</v>
      </c>
      <c r="E225" s="3">
        <v>55</v>
      </c>
      <c r="F225" s="3">
        <v>13.8</v>
      </c>
      <c r="G225" s="3">
        <v>54.6</v>
      </c>
      <c r="H225" s="6">
        <v>200</v>
      </c>
      <c r="I225" s="4">
        <v>0.88419999999999999</v>
      </c>
    </row>
    <row r="226" spans="1:9">
      <c r="A226" s="2">
        <v>0</v>
      </c>
      <c r="B226" s="4">
        <v>200</v>
      </c>
      <c r="C226" s="4">
        <v>3.1</v>
      </c>
      <c r="D226" s="4">
        <v>42</v>
      </c>
      <c r="E226" s="4">
        <v>53</v>
      </c>
      <c r="F226" s="4">
        <v>13.6</v>
      </c>
      <c r="G226" s="4">
        <v>55.1</v>
      </c>
      <c r="H226" s="4">
        <v>0.8</v>
      </c>
      <c r="I226" s="3">
        <v>0.87649999999999995</v>
      </c>
    </row>
    <row r="227" spans="1:9">
      <c r="A227" s="2">
        <v>0</v>
      </c>
      <c r="B227" s="3">
        <v>200</v>
      </c>
      <c r="C227" s="3">
        <v>2.5</v>
      </c>
      <c r="D227" s="3">
        <v>63</v>
      </c>
      <c r="E227" s="3">
        <v>67</v>
      </c>
      <c r="F227" s="3">
        <v>13.6</v>
      </c>
      <c r="G227" s="6">
        <v>59</v>
      </c>
      <c r="H227" s="3">
        <v>0.8</v>
      </c>
      <c r="I227" s="4">
        <v>0.86660000000000004</v>
      </c>
    </row>
    <row r="228" spans="1:9">
      <c r="A228" s="2">
        <v>0</v>
      </c>
      <c r="B228" s="4">
        <v>200</v>
      </c>
      <c r="C228" s="4">
        <v>4.3</v>
      </c>
      <c r="D228" s="4">
        <v>115</v>
      </c>
      <c r="E228" s="4">
        <v>91</v>
      </c>
      <c r="F228" s="4">
        <v>13.5</v>
      </c>
      <c r="G228" s="4">
        <v>58.4</v>
      </c>
      <c r="H228" s="4">
        <v>1.1000000000000001</v>
      </c>
      <c r="I228" s="3">
        <v>0.85740000000000005</v>
      </c>
    </row>
    <row r="229" spans="1:9">
      <c r="A229" s="2">
        <v>1</v>
      </c>
      <c r="B229" s="3">
        <v>200</v>
      </c>
      <c r="C229" s="3">
        <v>8.9</v>
      </c>
      <c r="D229" s="3">
        <v>170</v>
      </c>
      <c r="E229" s="3">
        <v>113</v>
      </c>
      <c r="F229" s="3">
        <v>13.8</v>
      </c>
      <c r="G229" s="6">
        <v>58</v>
      </c>
      <c r="H229" s="3">
        <v>2.1</v>
      </c>
      <c r="I229" s="4">
        <v>0.85599999999999998</v>
      </c>
    </row>
    <row r="230" spans="1:9">
      <c r="A230" s="2">
        <v>1</v>
      </c>
      <c r="B230" s="4">
        <v>200</v>
      </c>
      <c r="C230" s="4">
        <v>10.5</v>
      </c>
      <c r="D230" s="4">
        <v>147</v>
      </c>
      <c r="E230" s="4">
        <v>102</v>
      </c>
      <c r="F230" s="4">
        <v>14.6</v>
      </c>
      <c r="G230" s="4">
        <v>53.1</v>
      </c>
      <c r="H230" s="4">
        <v>2.4</v>
      </c>
      <c r="I230" s="3">
        <v>0.91290000000000004</v>
      </c>
    </row>
    <row r="231" spans="1:9">
      <c r="A231" s="2">
        <v>1</v>
      </c>
      <c r="B231" s="3">
        <v>200</v>
      </c>
      <c r="C231" s="3">
        <v>12.5</v>
      </c>
      <c r="D231" s="3">
        <v>166</v>
      </c>
      <c r="E231" s="3">
        <v>107</v>
      </c>
      <c r="F231" s="6">
        <v>15</v>
      </c>
      <c r="G231" s="3">
        <v>52.3</v>
      </c>
      <c r="H231" s="3">
        <v>2.6</v>
      </c>
      <c r="I231" s="4">
        <v>0.89600000000000002</v>
      </c>
    </row>
    <row r="232" spans="1:9">
      <c r="A232" s="2">
        <v>1</v>
      </c>
      <c r="B232" s="4">
        <v>200</v>
      </c>
      <c r="C232" s="4">
        <v>12.3</v>
      </c>
      <c r="D232" s="4">
        <v>195</v>
      </c>
      <c r="E232" s="4">
        <v>113</v>
      </c>
      <c r="F232" s="4">
        <v>15.4</v>
      </c>
      <c r="G232" s="4">
        <v>52.1</v>
      </c>
      <c r="H232" s="4">
        <v>2.8</v>
      </c>
      <c r="I232" s="3">
        <v>0.9083</v>
      </c>
    </row>
    <row r="233" spans="1:9">
      <c r="A233" s="2">
        <v>0</v>
      </c>
      <c r="B233" s="3">
        <v>200</v>
      </c>
      <c r="C233" s="3">
        <v>11.7</v>
      </c>
      <c r="D233" s="3">
        <v>182</v>
      </c>
      <c r="E233" s="3">
        <v>108</v>
      </c>
      <c r="F233" s="3">
        <v>16.3</v>
      </c>
      <c r="G233" s="6">
        <v>50</v>
      </c>
      <c r="H233" s="3">
        <v>2.6</v>
      </c>
      <c r="I233" s="4">
        <v>0.87649999999999995</v>
      </c>
    </row>
    <row r="234" spans="1:9">
      <c r="A234" s="2">
        <v>1</v>
      </c>
      <c r="B234" s="4">
        <v>200</v>
      </c>
      <c r="C234" s="4">
        <v>11.7</v>
      </c>
      <c r="D234" s="4">
        <v>168</v>
      </c>
      <c r="E234" s="4">
        <v>105</v>
      </c>
      <c r="F234" s="4">
        <v>17.100000000000001</v>
      </c>
      <c r="G234" s="4">
        <v>47.9</v>
      </c>
      <c r="H234" s="4">
        <v>2.6</v>
      </c>
      <c r="I234" s="3">
        <v>0.8881</v>
      </c>
    </row>
    <row r="235" spans="1:9">
      <c r="A235" s="2">
        <v>0</v>
      </c>
      <c r="B235" s="3">
        <v>200</v>
      </c>
      <c r="C235" s="3">
        <v>9.3000000000000007</v>
      </c>
      <c r="D235" s="3">
        <v>125</v>
      </c>
      <c r="E235" s="3">
        <v>93</v>
      </c>
      <c r="F235" s="6">
        <v>19</v>
      </c>
      <c r="G235" s="3">
        <v>42.9</v>
      </c>
      <c r="H235" s="3">
        <v>2.1</v>
      </c>
      <c r="I235" s="4">
        <v>0.90459999999999996</v>
      </c>
    </row>
    <row r="236" spans="1:9">
      <c r="A236" s="2">
        <v>0</v>
      </c>
      <c r="B236" s="4">
        <v>200</v>
      </c>
      <c r="C236" s="4">
        <v>7.6</v>
      </c>
      <c r="D236" s="4">
        <v>95</v>
      </c>
      <c r="E236" s="4">
        <v>87</v>
      </c>
      <c r="F236" s="4">
        <v>19.5</v>
      </c>
      <c r="G236" s="4">
        <v>42.3</v>
      </c>
      <c r="H236" s="4">
        <v>1.7</v>
      </c>
      <c r="I236" s="3">
        <v>0.91579999999999995</v>
      </c>
    </row>
    <row r="237" spans="1:9">
      <c r="A237" s="2">
        <v>1</v>
      </c>
      <c r="B237" s="3">
        <v>200</v>
      </c>
      <c r="C237" s="3">
        <v>6.7</v>
      </c>
      <c r="D237" s="3">
        <v>79</v>
      </c>
      <c r="E237" s="3">
        <v>76</v>
      </c>
      <c r="F237" s="3">
        <v>19.5</v>
      </c>
      <c r="G237" s="3">
        <v>42.3</v>
      </c>
      <c r="H237" s="3">
        <v>1.6</v>
      </c>
      <c r="I237" s="4">
        <v>0.92810000000000004</v>
      </c>
    </row>
    <row r="238" spans="1:9">
      <c r="A238" s="2">
        <v>0</v>
      </c>
      <c r="B238" s="4">
        <v>200</v>
      </c>
      <c r="C238" s="4">
        <v>9.6999999999999993</v>
      </c>
      <c r="D238" s="4">
        <v>119</v>
      </c>
      <c r="E238" s="4">
        <v>94</v>
      </c>
      <c r="F238" s="4">
        <v>19.100000000000001</v>
      </c>
      <c r="G238" s="4">
        <v>43.8</v>
      </c>
      <c r="H238" s="4">
        <v>2.1</v>
      </c>
      <c r="I238" s="3">
        <v>0.93700000000000006</v>
      </c>
    </row>
    <row r="239" spans="1:9">
      <c r="A239" s="2">
        <v>1</v>
      </c>
      <c r="B239" s="3">
        <v>200</v>
      </c>
      <c r="C239" s="3">
        <v>12.4</v>
      </c>
      <c r="D239" s="3">
        <v>142</v>
      </c>
      <c r="E239" s="3">
        <v>110</v>
      </c>
      <c r="F239" s="3">
        <v>18.5</v>
      </c>
      <c r="G239" s="3">
        <v>46.3</v>
      </c>
      <c r="H239" s="3">
        <v>2.2999999999999998</v>
      </c>
      <c r="I239" s="4">
        <v>0.9476</v>
      </c>
    </row>
    <row r="240" spans="1:9">
      <c r="A240" s="2">
        <v>1</v>
      </c>
      <c r="B240" s="4">
        <v>200</v>
      </c>
      <c r="C240" s="4">
        <v>16.600000000000001</v>
      </c>
      <c r="D240" s="4">
        <v>215</v>
      </c>
      <c r="E240" s="4">
        <v>136</v>
      </c>
      <c r="F240" s="4">
        <v>17.399999999999999</v>
      </c>
      <c r="G240" s="4">
        <v>51.6</v>
      </c>
      <c r="H240" s="4">
        <v>3.5</v>
      </c>
      <c r="I240" s="3">
        <v>0.94930000000000003</v>
      </c>
    </row>
    <row r="241" spans="1:9">
      <c r="A241" s="2">
        <v>0</v>
      </c>
      <c r="B241" s="3">
        <v>200</v>
      </c>
      <c r="C241" s="3">
        <v>16.399999999999999</v>
      </c>
      <c r="D241" s="3">
        <v>229</v>
      </c>
      <c r="E241" s="3">
        <v>139</v>
      </c>
      <c r="F241" s="3">
        <v>17.100000000000001</v>
      </c>
      <c r="G241" s="3">
        <v>51.3</v>
      </c>
      <c r="H241" s="3">
        <v>3.9</v>
      </c>
      <c r="I241" s="4">
        <v>0.9556</v>
      </c>
    </row>
    <row r="242" spans="1:9">
      <c r="A242" s="2">
        <v>0</v>
      </c>
      <c r="B242" s="4">
        <v>200</v>
      </c>
      <c r="C242" s="4">
        <v>13.7</v>
      </c>
      <c r="D242" s="4">
        <v>206</v>
      </c>
      <c r="E242" s="4">
        <v>125</v>
      </c>
      <c r="F242" s="4">
        <v>16.399999999999999</v>
      </c>
      <c r="G242" s="4">
        <v>53.8</v>
      </c>
      <c r="H242" s="4">
        <v>3.3</v>
      </c>
      <c r="I242" s="3">
        <v>0.97440000000000004</v>
      </c>
    </row>
    <row r="243" spans="1:9">
      <c r="A243" s="2">
        <v>1</v>
      </c>
      <c r="B243" s="3">
        <v>200</v>
      </c>
      <c r="C243" s="3">
        <v>9.9</v>
      </c>
      <c r="D243" s="3">
        <v>147</v>
      </c>
      <c r="E243" s="3">
        <v>111</v>
      </c>
      <c r="F243" s="3">
        <v>16.2</v>
      </c>
      <c r="G243" s="3">
        <v>55.4</v>
      </c>
      <c r="H243" s="3">
        <v>2.2999999999999998</v>
      </c>
      <c r="I243" s="4">
        <v>1.0159</v>
      </c>
    </row>
    <row r="244" spans="1:9">
      <c r="A244" s="2">
        <v>1</v>
      </c>
      <c r="B244" s="4">
        <v>200</v>
      </c>
      <c r="C244" s="4">
        <v>8.9</v>
      </c>
      <c r="D244" s="4">
        <v>122</v>
      </c>
      <c r="E244" s="4">
        <v>97</v>
      </c>
      <c r="F244" s="4">
        <v>15.9</v>
      </c>
      <c r="G244" s="4">
        <v>57.7</v>
      </c>
      <c r="H244" s="4">
        <v>2.1</v>
      </c>
      <c r="I244" s="3">
        <v>0.99139999999999995</v>
      </c>
    </row>
    <row r="245" spans="1:9">
      <c r="A245" s="2">
        <v>1</v>
      </c>
      <c r="B245" s="3">
        <v>200</v>
      </c>
      <c r="C245" s="3">
        <v>10.6</v>
      </c>
      <c r="D245" s="3">
        <v>175</v>
      </c>
      <c r="E245" s="3">
        <v>107</v>
      </c>
      <c r="F245" s="3">
        <v>15.7</v>
      </c>
      <c r="G245" s="3">
        <v>58.6</v>
      </c>
      <c r="H245" s="3">
        <v>2.8</v>
      </c>
      <c r="I245" s="4">
        <v>0.99639999999999995</v>
      </c>
    </row>
    <row r="246" spans="1:9">
      <c r="A246" s="2">
        <v>1</v>
      </c>
      <c r="B246" s="4">
        <v>200</v>
      </c>
      <c r="C246" s="4">
        <v>7.4</v>
      </c>
      <c r="D246" s="4">
        <v>133</v>
      </c>
      <c r="E246" s="4">
        <v>90</v>
      </c>
      <c r="F246" s="4">
        <v>15.1</v>
      </c>
      <c r="G246" s="4">
        <v>60.9</v>
      </c>
      <c r="H246" s="4">
        <v>2.1</v>
      </c>
      <c r="I246" s="3">
        <v>1.0132000000000001</v>
      </c>
    </row>
    <row r="247" spans="1:9">
      <c r="A247" s="2">
        <v>1</v>
      </c>
      <c r="B247" s="3">
        <v>200</v>
      </c>
      <c r="C247" s="3">
        <v>6.2</v>
      </c>
      <c r="D247" s="3">
        <v>89</v>
      </c>
      <c r="E247" s="3">
        <v>84</v>
      </c>
      <c r="F247" s="3">
        <v>15.6</v>
      </c>
      <c r="G247" s="3">
        <v>56.6</v>
      </c>
      <c r="H247" s="3">
        <v>1.6</v>
      </c>
      <c r="I247" s="4">
        <v>1.0356000000000001</v>
      </c>
    </row>
    <row r="248" spans="1:9">
      <c r="A248" s="2">
        <v>1</v>
      </c>
      <c r="B248" s="4">
        <v>200</v>
      </c>
      <c r="C248" s="4">
        <v>6.5</v>
      </c>
      <c r="D248" s="4">
        <v>200</v>
      </c>
      <c r="E248" s="4">
        <v>200</v>
      </c>
      <c r="F248" s="4">
        <v>15.2</v>
      </c>
      <c r="G248" s="4">
        <v>57.9</v>
      </c>
      <c r="H248" s="4">
        <v>1.6</v>
      </c>
      <c r="I248" s="3">
        <v>1.0396000000000001</v>
      </c>
    </row>
    <row r="249" spans="1:9">
      <c r="A249" s="2">
        <v>1</v>
      </c>
      <c r="B249" s="3">
        <v>200</v>
      </c>
      <c r="C249" s="3">
        <v>5.8</v>
      </c>
      <c r="D249" s="3">
        <v>85</v>
      </c>
      <c r="E249" s="3">
        <v>87</v>
      </c>
      <c r="F249" s="3">
        <v>15.4</v>
      </c>
      <c r="G249" s="3">
        <v>57.8</v>
      </c>
      <c r="H249" s="6">
        <v>200</v>
      </c>
      <c r="I249" s="4">
        <v>1.0398000000000001</v>
      </c>
    </row>
    <row r="250" spans="1:9">
      <c r="A250" s="2">
        <v>1</v>
      </c>
      <c r="B250" s="4">
        <v>200</v>
      </c>
      <c r="C250" s="5">
        <v>4</v>
      </c>
      <c r="D250" s="4">
        <v>55</v>
      </c>
      <c r="E250" s="4">
        <v>66</v>
      </c>
      <c r="F250" s="4">
        <v>14.9</v>
      </c>
      <c r="G250" s="4">
        <v>60.6</v>
      </c>
      <c r="H250" s="4">
        <v>1.1000000000000001</v>
      </c>
      <c r="I250" s="3">
        <v>0.99509999999999998</v>
      </c>
    </row>
    <row r="251" spans="1:9">
      <c r="A251" s="2">
        <v>0</v>
      </c>
      <c r="B251" s="3">
        <v>200</v>
      </c>
      <c r="C251" s="3">
        <v>2.1</v>
      </c>
      <c r="D251" s="3">
        <v>24</v>
      </c>
      <c r="E251" s="3">
        <v>36</v>
      </c>
      <c r="F251" s="3">
        <v>14.5</v>
      </c>
      <c r="G251" s="6">
        <v>63</v>
      </c>
      <c r="H251" s="3">
        <v>0.7</v>
      </c>
      <c r="I251" s="4">
        <v>0.99409999999999998</v>
      </c>
    </row>
    <row r="252" spans="1:9">
      <c r="A252" s="2">
        <v>1</v>
      </c>
      <c r="B252" s="4">
        <v>200</v>
      </c>
      <c r="C252" s="4">
        <v>3.6</v>
      </c>
      <c r="D252" s="4">
        <v>72</v>
      </c>
      <c r="E252" s="4">
        <v>62</v>
      </c>
      <c r="F252" s="4">
        <v>14.2</v>
      </c>
      <c r="G252" s="4">
        <v>66.2</v>
      </c>
      <c r="H252" s="4">
        <v>0.8</v>
      </c>
      <c r="I252" s="3">
        <v>1.0021</v>
      </c>
    </row>
    <row r="253" spans="1:9">
      <c r="A253" s="2">
        <v>0</v>
      </c>
      <c r="B253" s="3">
        <v>200</v>
      </c>
      <c r="C253" s="3">
        <v>4.4000000000000004</v>
      </c>
      <c r="D253" s="3">
        <v>122</v>
      </c>
      <c r="E253" s="3">
        <v>91</v>
      </c>
      <c r="F253" s="3">
        <v>14.5</v>
      </c>
      <c r="G253" s="3">
        <v>65.3</v>
      </c>
      <c r="H253" s="3">
        <v>1.2</v>
      </c>
      <c r="I253" s="4">
        <v>1.0196000000000001</v>
      </c>
    </row>
    <row r="254" spans="1:9">
      <c r="A254" s="2">
        <v>1</v>
      </c>
      <c r="B254" s="4">
        <v>200</v>
      </c>
      <c r="C254" s="4">
        <v>5.4</v>
      </c>
      <c r="D254" s="4">
        <v>111</v>
      </c>
      <c r="E254" s="4">
        <v>89</v>
      </c>
      <c r="F254" s="4">
        <v>15.3</v>
      </c>
      <c r="G254" s="4">
        <v>62.1</v>
      </c>
      <c r="H254" s="4">
        <v>1.4</v>
      </c>
      <c r="I254" s="3">
        <v>1.0316000000000001</v>
      </c>
    </row>
    <row r="255" spans="1:9">
      <c r="A255" s="2">
        <v>0</v>
      </c>
      <c r="B255" s="3">
        <v>200</v>
      </c>
      <c r="C255" s="3">
        <v>7.1</v>
      </c>
      <c r="D255" s="3">
        <v>123</v>
      </c>
      <c r="E255" s="3">
        <v>93</v>
      </c>
      <c r="F255" s="3">
        <v>16.3</v>
      </c>
      <c r="G255" s="6">
        <v>59</v>
      </c>
      <c r="H255" s="3">
        <v>1.7</v>
      </c>
      <c r="I255" s="4">
        <v>1.0629999999999999</v>
      </c>
    </row>
    <row r="256" spans="1:9">
      <c r="A256" s="2">
        <v>1</v>
      </c>
      <c r="B256" s="4">
        <v>200</v>
      </c>
      <c r="C256" s="4">
        <v>7.3</v>
      </c>
      <c r="D256" s="4">
        <v>106</v>
      </c>
      <c r="E256" s="4">
        <v>81</v>
      </c>
      <c r="F256" s="4">
        <v>18.899999999999999</v>
      </c>
      <c r="G256" s="4">
        <v>49.6</v>
      </c>
      <c r="H256" s="4">
        <v>1.8</v>
      </c>
      <c r="I256" s="3">
        <v>1.0704</v>
      </c>
    </row>
    <row r="257" spans="1:9">
      <c r="A257" s="2">
        <v>0</v>
      </c>
      <c r="B257" s="3">
        <v>200</v>
      </c>
      <c r="C257" s="3">
        <v>7.6</v>
      </c>
      <c r="D257" s="3">
        <v>103</v>
      </c>
      <c r="E257" s="3">
        <v>82</v>
      </c>
      <c r="F257" s="3">
        <v>19.399999999999999</v>
      </c>
      <c r="G257" s="3">
        <v>46.1</v>
      </c>
      <c r="H257" s="3">
        <v>1.8</v>
      </c>
      <c r="I257" s="4">
        <v>1.073</v>
      </c>
    </row>
    <row r="258" spans="1:9">
      <c r="A258" s="2">
        <v>1</v>
      </c>
      <c r="B258" s="4">
        <v>200</v>
      </c>
      <c r="C258" s="4">
        <v>6.8</v>
      </c>
      <c r="D258" s="4">
        <v>102</v>
      </c>
      <c r="E258" s="4">
        <v>80</v>
      </c>
      <c r="F258" s="4">
        <v>20.8</v>
      </c>
      <c r="G258" s="4">
        <v>41.6</v>
      </c>
      <c r="H258" s="4">
        <v>1.9</v>
      </c>
      <c r="I258" s="3">
        <v>1.0868</v>
      </c>
    </row>
    <row r="259" spans="1:9">
      <c r="A259" s="2">
        <v>0</v>
      </c>
      <c r="B259" s="3">
        <v>200</v>
      </c>
      <c r="C259" s="3">
        <v>4.5999999999999996</v>
      </c>
      <c r="D259" s="3">
        <v>48</v>
      </c>
      <c r="E259" s="3">
        <v>48</v>
      </c>
      <c r="F259" s="3">
        <v>21.4</v>
      </c>
      <c r="G259" s="3">
        <v>40.299999999999997</v>
      </c>
      <c r="H259" s="3">
        <v>1.3</v>
      </c>
      <c r="I259" s="4">
        <v>1.07</v>
      </c>
    </row>
    <row r="260" spans="1:9">
      <c r="A260" s="2">
        <v>0</v>
      </c>
      <c r="B260" s="4">
        <v>200</v>
      </c>
      <c r="C260" s="4">
        <v>8.4</v>
      </c>
      <c r="D260" s="4">
        <v>63</v>
      </c>
      <c r="E260" s="4">
        <v>61</v>
      </c>
      <c r="F260" s="4">
        <v>21.2</v>
      </c>
      <c r="G260" s="4">
        <v>39.299999999999997</v>
      </c>
      <c r="H260" s="4">
        <v>1.6</v>
      </c>
      <c r="I260" s="3">
        <v>1.0248999999999999</v>
      </c>
    </row>
    <row r="261" spans="1:9">
      <c r="A261" s="2">
        <v>1</v>
      </c>
      <c r="B261" s="3">
        <v>200</v>
      </c>
      <c r="C261" s="3">
        <v>6.9</v>
      </c>
      <c r="D261" s="3">
        <v>98</v>
      </c>
      <c r="E261" s="3">
        <v>89</v>
      </c>
      <c r="F261" s="3">
        <v>20.3</v>
      </c>
      <c r="G261" s="6">
        <v>38</v>
      </c>
      <c r="H261" s="3">
        <v>1.9</v>
      </c>
      <c r="I261" s="4">
        <v>1.0091000000000001</v>
      </c>
    </row>
    <row r="262" spans="1:9">
      <c r="A262" s="2">
        <v>1</v>
      </c>
      <c r="B262" s="4">
        <v>200</v>
      </c>
      <c r="C262" s="5">
        <v>9</v>
      </c>
      <c r="D262" s="4">
        <v>132</v>
      </c>
      <c r="E262" s="4">
        <v>105</v>
      </c>
      <c r="F262" s="4">
        <v>19.399999999999999</v>
      </c>
      <c r="G262" s="4">
        <v>41.3</v>
      </c>
      <c r="H262" s="4">
        <v>2.2999999999999998</v>
      </c>
      <c r="I262" s="3">
        <v>1.0125999999999999</v>
      </c>
    </row>
    <row r="263" spans="1:9">
      <c r="A263" s="2">
        <v>0</v>
      </c>
      <c r="B263" s="3">
        <v>200</v>
      </c>
      <c r="C263" s="3">
        <v>15.1</v>
      </c>
      <c r="D263" s="3">
        <v>173</v>
      </c>
      <c r="E263" s="3">
        <v>116</v>
      </c>
      <c r="F263" s="3">
        <v>18.5</v>
      </c>
      <c r="G263" s="3">
        <v>43.8</v>
      </c>
      <c r="H263" s="3">
        <v>3.8</v>
      </c>
      <c r="I263" s="4">
        <v>0.97909999999999997</v>
      </c>
    </row>
    <row r="264" spans="1:9">
      <c r="A264" s="2">
        <v>1</v>
      </c>
      <c r="B264" s="4">
        <v>200</v>
      </c>
      <c r="C264" s="4">
        <v>12.6</v>
      </c>
      <c r="D264" s="4">
        <v>185</v>
      </c>
      <c r="E264" s="4">
        <v>119</v>
      </c>
      <c r="F264" s="4">
        <v>17.8</v>
      </c>
      <c r="G264" s="4">
        <v>48.1</v>
      </c>
      <c r="H264" s="4">
        <v>3.5</v>
      </c>
      <c r="I264" s="3">
        <v>0.89419999999999999</v>
      </c>
    </row>
    <row r="265" spans="1:9">
      <c r="A265" s="2">
        <v>1</v>
      </c>
      <c r="B265" s="3">
        <v>200</v>
      </c>
      <c r="C265" s="3">
        <v>15.1</v>
      </c>
      <c r="D265" s="3">
        <v>266</v>
      </c>
      <c r="E265" s="3">
        <v>144</v>
      </c>
      <c r="F265" s="3">
        <v>17.899999999999999</v>
      </c>
      <c r="G265" s="3">
        <v>46.9</v>
      </c>
      <c r="H265" s="3">
        <v>4.3</v>
      </c>
      <c r="I265" s="4">
        <v>0.92059999999999997</v>
      </c>
    </row>
    <row r="266" spans="1:9">
      <c r="A266" s="2">
        <v>0</v>
      </c>
      <c r="B266" s="4">
        <v>200</v>
      </c>
      <c r="C266" s="4">
        <v>9.9</v>
      </c>
      <c r="D266" s="4">
        <v>188</v>
      </c>
      <c r="E266" s="4">
        <v>123</v>
      </c>
      <c r="F266" s="4">
        <v>17.399999999999999</v>
      </c>
      <c r="G266" s="4">
        <v>49.1</v>
      </c>
      <c r="H266" s="4">
        <v>2.8</v>
      </c>
      <c r="I266" s="3">
        <v>0.92520000000000002</v>
      </c>
    </row>
    <row r="267" spans="1:9">
      <c r="A267" s="2">
        <v>0</v>
      </c>
      <c r="B267" s="3">
        <v>200</v>
      </c>
      <c r="C267" s="6">
        <v>8</v>
      </c>
      <c r="D267" s="3">
        <v>122</v>
      </c>
      <c r="E267" s="3">
        <v>105</v>
      </c>
      <c r="F267" s="6">
        <v>17</v>
      </c>
      <c r="G267" s="3">
        <v>51.7</v>
      </c>
      <c r="H267" s="3">
        <v>1.9</v>
      </c>
      <c r="I267" s="4">
        <v>0.96889999999999998</v>
      </c>
    </row>
    <row r="268" spans="1:9">
      <c r="A268" s="2">
        <v>0</v>
      </c>
      <c r="B268" s="4">
        <v>200</v>
      </c>
      <c r="C268" s="4">
        <v>7.9</v>
      </c>
      <c r="D268" s="4">
        <v>112</v>
      </c>
      <c r="E268" s="4">
        <v>93</v>
      </c>
      <c r="F268" s="4">
        <v>16.399999999999999</v>
      </c>
      <c r="G268" s="4">
        <v>55.1</v>
      </c>
      <c r="H268" s="4">
        <v>1.9</v>
      </c>
      <c r="I268" s="3">
        <v>0.95199999999999996</v>
      </c>
    </row>
    <row r="269" spans="1:9">
      <c r="A269" s="2">
        <v>0</v>
      </c>
      <c r="B269" s="3">
        <v>200</v>
      </c>
      <c r="C269" s="3">
        <v>6.1</v>
      </c>
      <c r="D269" s="3">
        <v>93</v>
      </c>
      <c r="E269" s="3">
        <v>86</v>
      </c>
      <c r="F269" s="3">
        <v>16.100000000000001</v>
      </c>
      <c r="G269" s="6">
        <v>60</v>
      </c>
      <c r="H269" s="3">
        <v>1.7</v>
      </c>
      <c r="I269" s="4">
        <v>0.96879999999999999</v>
      </c>
    </row>
    <row r="270" spans="1:9">
      <c r="A270" s="2">
        <v>1</v>
      </c>
      <c r="B270" s="4">
        <v>200</v>
      </c>
      <c r="C270" s="4">
        <v>5.0999999999999996</v>
      </c>
      <c r="D270" s="4">
        <v>74</v>
      </c>
      <c r="E270" s="4">
        <v>76</v>
      </c>
      <c r="F270" s="4">
        <v>15.8</v>
      </c>
      <c r="G270" s="4">
        <v>60.5</v>
      </c>
      <c r="H270" s="4">
        <v>1.5</v>
      </c>
      <c r="I270" s="3">
        <v>0.99139999999999995</v>
      </c>
    </row>
    <row r="271" spans="1:9">
      <c r="A271" s="2">
        <v>1</v>
      </c>
      <c r="B271" s="3">
        <v>200</v>
      </c>
      <c r="C271" s="3">
        <v>1.7</v>
      </c>
      <c r="D271" s="3">
        <v>23</v>
      </c>
      <c r="E271" s="3">
        <v>33</v>
      </c>
      <c r="F271" s="3">
        <v>16.3</v>
      </c>
      <c r="G271" s="6">
        <v>57</v>
      </c>
      <c r="H271" s="3">
        <v>0.6</v>
      </c>
      <c r="I271" s="4">
        <v>1.0198</v>
      </c>
    </row>
    <row r="272" spans="1:9">
      <c r="A272" s="2">
        <v>1</v>
      </c>
      <c r="B272" s="4">
        <v>200</v>
      </c>
      <c r="C272" s="4">
        <v>0.7</v>
      </c>
      <c r="D272" s="4">
        <v>200</v>
      </c>
      <c r="E272" s="4">
        <v>200</v>
      </c>
      <c r="F272" s="4">
        <v>16.899999999999999</v>
      </c>
      <c r="G272" s="4">
        <v>53.9</v>
      </c>
      <c r="H272" s="4">
        <v>0.4</v>
      </c>
      <c r="I272" s="3">
        <v>1.0919000000000001</v>
      </c>
    </row>
    <row r="273" spans="1:9">
      <c r="A273" s="2">
        <v>1</v>
      </c>
      <c r="B273" s="3">
        <v>200</v>
      </c>
      <c r="C273" s="3">
        <v>0.8</v>
      </c>
      <c r="D273" s="3">
        <v>17</v>
      </c>
      <c r="E273" s="3">
        <v>27</v>
      </c>
      <c r="F273" s="3">
        <v>16.100000000000001</v>
      </c>
      <c r="G273" s="3">
        <v>55.9</v>
      </c>
      <c r="H273" s="6">
        <v>200</v>
      </c>
      <c r="I273" s="4">
        <v>1.0805</v>
      </c>
    </row>
    <row r="275" spans="1:9">
      <c r="A275" t="s">
        <v>56</v>
      </c>
    </row>
    <row r="276" spans="1:9">
      <c r="A276">
        <f>COUNTBLANK(A1:A273)</f>
        <v>0</v>
      </c>
      <c r="B276">
        <f t="shared" ref="B276:I276" si="0">COUNTBLANK(B1:B273)</f>
        <v>0</v>
      </c>
      <c r="C276">
        <f t="shared" si="0"/>
        <v>0</v>
      </c>
      <c r="D276">
        <f t="shared" si="0"/>
        <v>0</v>
      </c>
      <c r="E276">
        <f t="shared" si="0"/>
        <v>0</v>
      </c>
      <c r="F276">
        <f t="shared" si="0"/>
        <v>0</v>
      </c>
      <c r="G276">
        <f t="shared" si="0"/>
        <v>0</v>
      </c>
      <c r="H276">
        <f t="shared" si="0"/>
        <v>0</v>
      </c>
      <c r="I276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9EFB-BA96-0E4C-9B66-A95889B1AB66}">
  <dimension ref="B4:F14"/>
  <sheetViews>
    <sheetView workbookViewId="0">
      <selection activeCell="G19" sqref="G19"/>
    </sheetView>
  </sheetViews>
  <sheetFormatPr defaultColWidth="11.5546875" defaultRowHeight="14.4"/>
  <sheetData>
    <row r="4" spans="2:6" ht="18">
      <c r="B4" s="7">
        <v>1</v>
      </c>
      <c r="C4" s="8" t="s">
        <v>9</v>
      </c>
      <c r="D4" s="8"/>
      <c r="E4" s="8"/>
    </row>
    <row r="5" spans="2:6" ht="18">
      <c r="B5" s="7">
        <v>2</v>
      </c>
      <c r="C5" s="8" t="s">
        <v>10</v>
      </c>
      <c r="D5" s="8"/>
      <c r="E5" s="8"/>
    </row>
    <row r="6" spans="2:6" ht="18">
      <c r="B6" s="7">
        <v>3</v>
      </c>
      <c r="C6" s="8" t="s">
        <v>11</v>
      </c>
      <c r="D6" s="8"/>
      <c r="E6" s="8"/>
    </row>
    <row r="7" spans="2:6" ht="18">
      <c r="B7" s="7">
        <v>4</v>
      </c>
      <c r="C7" s="8" t="s">
        <v>12</v>
      </c>
      <c r="D7" s="8"/>
      <c r="E7" s="8"/>
    </row>
    <row r="8" spans="2:6" ht="18">
      <c r="B8" s="7">
        <v>5</v>
      </c>
      <c r="C8" s="8" t="s">
        <v>13</v>
      </c>
      <c r="D8" s="8"/>
      <c r="E8" s="8"/>
    </row>
    <row r="9" spans="2:6" ht="18">
      <c r="B9" s="7">
        <v>6</v>
      </c>
      <c r="C9" s="8" t="s">
        <v>14</v>
      </c>
      <c r="D9" s="8"/>
      <c r="E9" s="8"/>
    </row>
    <row r="10" spans="2:6" ht="18">
      <c r="B10" s="7">
        <v>7</v>
      </c>
      <c r="C10" s="8" t="s">
        <v>15</v>
      </c>
      <c r="D10" s="8"/>
      <c r="E10" s="8"/>
    </row>
    <row r="11" spans="2:6" ht="18">
      <c r="B11" s="7">
        <v>8</v>
      </c>
      <c r="C11" s="8" t="s">
        <v>16</v>
      </c>
      <c r="D11" s="8"/>
      <c r="E11" s="8"/>
    </row>
    <row r="14" spans="2:6" ht="17.399999999999999">
      <c r="C14" s="9" t="s">
        <v>17</v>
      </c>
      <c r="D14" s="9"/>
      <c r="E14" s="9"/>
      <c r="F1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18DF-6684-F845-9B8B-6C599EECC59B}">
  <dimension ref="A1:AH275"/>
  <sheetViews>
    <sheetView tabSelected="1" topLeftCell="R1" zoomScale="51" zoomScaleNormal="42" workbookViewId="0">
      <selection activeCell="R12" sqref="R12"/>
    </sheetView>
  </sheetViews>
  <sheetFormatPr defaultColWidth="10.77734375" defaultRowHeight="18"/>
  <cols>
    <col min="1" max="1" width="17.33203125" style="8" customWidth="1"/>
    <col min="2" max="11" width="10.88671875" style="8" bestFit="1" customWidth="1"/>
    <col min="12" max="12" width="18.6640625" style="8" customWidth="1"/>
    <col min="13" max="13" width="17.6640625" style="8" customWidth="1"/>
    <col min="14" max="14" width="16.44140625" style="8" customWidth="1"/>
    <col min="15" max="15" width="17" style="8" customWidth="1"/>
    <col min="16" max="19" width="10.77734375" style="8"/>
    <col min="20" max="20" width="10.77734375" style="10"/>
    <col min="21" max="21" width="11.21875" style="10" bestFit="1" customWidth="1"/>
    <col min="22" max="24" width="15.77734375" style="10" bestFit="1" customWidth="1"/>
    <col min="25" max="25" width="10.77734375" style="8"/>
    <col min="26" max="26" width="11" style="8" bestFit="1" customWidth="1"/>
    <col min="27" max="28" width="14.77734375" style="8" bestFit="1" customWidth="1"/>
    <col min="29" max="29" width="10.88671875" style="8" bestFit="1" customWidth="1"/>
    <col min="30" max="30" width="10.77734375" style="8"/>
    <col min="31" max="31" width="11" style="8" bestFit="1" customWidth="1"/>
    <col min="32" max="33" width="10.88671875" style="8" bestFit="1" customWidth="1"/>
    <col min="34" max="16384" width="10.77734375" style="8"/>
  </cols>
  <sheetData>
    <row r="1" spans="1:34" ht="50.4" customHeight="1">
      <c r="A1" s="49" t="s">
        <v>48</v>
      </c>
      <c r="B1" s="48" t="s">
        <v>47</v>
      </c>
      <c r="C1" s="48" t="s">
        <v>46</v>
      </c>
      <c r="D1" s="48" t="s">
        <v>45</v>
      </c>
      <c r="E1" s="48" t="s">
        <v>44</v>
      </c>
      <c r="F1" s="48" t="s">
        <v>43</v>
      </c>
      <c r="G1" s="48" t="s">
        <v>42</v>
      </c>
      <c r="H1" s="48" t="s">
        <v>49</v>
      </c>
      <c r="I1" s="48" t="s">
        <v>50</v>
      </c>
      <c r="L1" s="47" t="s">
        <v>41</v>
      </c>
      <c r="M1" s="8">
        <v>0.5</v>
      </c>
      <c r="N1" s="47" t="s">
        <v>40</v>
      </c>
      <c r="O1" s="8">
        <f>SUM(N4:N275)</f>
        <v>-182.24020516356936</v>
      </c>
      <c r="T1" s="19"/>
      <c r="U1" s="25"/>
      <c r="V1" s="46" t="s">
        <v>39</v>
      </c>
      <c r="W1" s="46" t="s">
        <v>39</v>
      </c>
      <c r="X1" s="19"/>
      <c r="Z1" s="45" t="s">
        <v>38</v>
      </c>
      <c r="AA1" s="44" t="s">
        <v>28</v>
      </c>
      <c r="AB1" s="44" t="s">
        <v>27</v>
      </c>
      <c r="AC1" s="44" t="s">
        <v>26</v>
      </c>
      <c r="AD1" s="43"/>
      <c r="AE1" s="42" t="s">
        <v>38</v>
      </c>
      <c r="AF1" s="41" t="s">
        <v>37</v>
      </c>
      <c r="AG1" s="41" t="s">
        <v>36</v>
      </c>
    </row>
    <row r="2" spans="1:34">
      <c r="A2" s="8">
        <v>-2.406414413883124</v>
      </c>
      <c r="B2" s="8">
        <v>-4.175116534947055E-3</v>
      </c>
      <c r="C2" s="8">
        <v>3.1559572992772844E-2</v>
      </c>
      <c r="D2" s="8">
        <v>3.1258361284125622E-3</v>
      </c>
      <c r="E2" s="8">
        <v>-9.5059148063292975E-3</v>
      </c>
      <c r="F2" s="8">
        <v>0.1324148702806647</v>
      </c>
      <c r="G2" s="8">
        <v>3.422231419829453E-2</v>
      </c>
      <c r="H2" s="8">
        <v>-5.7969346651371911E-3</v>
      </c>
      <c r="I2" s="8">
        <v>-0.69568331241234005</v>
      </c>
      <c r="J2" s="40"/>
      <c r="K2" s="40"/>
      <c r="L2" s="40"/>
      <c r="M2" s="40"/>
      <c r="N2" s="40"/>
      <c r="O2" s="40"/>
      <c r="P2" s="40"/>
      <c r="T2" s="19"/>
      <c r="U2" s="39"/>
      <c r="V2" s="19">
        <v>0</v>
      </c>
      <c r="W2" s="19">
        <v>1</v>
      </c>
      <c r="X2" s="19"/>
      <c r="Z2" s="38"/>
      <c r="AA2" s="50">
        <f>R7</f>
        <v>0.58823529411764708</v>
      </c>
      <c r="AB2" s="50">
        <f>R8</f>
        <v>0.59595959595959591</v>
      </c>
      <c r="AC2" s="50">
        <f>R9</f>
        <v>0.78666666666666663</v>
      </c>
      <c r="AE2" s="37"/>
      <c r="AF2" s="36">
        <f>R11</f>
        <v>0.65573770491803274</v>
      </c>
      <c r="AG2" s="36">
        <f>R10</f>
        <v>0.78666666666666663</v>
      </c>
    </row>
    <row r="3" spans="1:34" s="32" customFormat="1" ht="52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32" t="s">
        <v>35</v>
      </c>
      <c r="K3" s="32" t="s">
        <v>34</v>
      </c>
      <c r="L3" s="32" t="s">
        <v>51</v>
      </c>
      <c r="M3" s="32" t="s">
        <v>33</v>
      </c>
      <c r="N3" s="32" t="s">
        <v>32</v>
      </c>
      <c r="O3" s="32" t="s">
        <v>31</v>
      </c>
      <c r="T3" s="31" t="s">
        <v>30</v>
      </c>
      <c r="U3" s="30">
        <v>0</v>
      </c>
      <c r="V3" s="35">
        <f>COUNTIFS(A4:A275,U3,O4:O275,V2)</f>
        <v>42</v>
      </c>
      <c r="W3" s="34">
        <f>COUNTIFS(A4:A275,U3,O4:O275,W2)</f>
        <v>80</v>
      </c>
      <c r="X3" s="27">
        <f>SUM(V3:W3)</f>
        <v>122</v>
      </c>
      <c r="Z3" s="21">
        <v>0.1</v>
      </c>
      <c r="AA3" s="20">
        <f t="dataTable" ref="AA3:AC11" dt2D="0" dtr="0" r1="M1"/>
        <v>0.55147058823529416</v>
      </c>
      <c r="AB3" s="20">
        <v>0.55147058823529416</v>
      </c>
      <c r="AC3" s="20">
        <v>1</v>
      </c>
      <c r="AD3" s="33"/>
      <c r="AE3" s="21">
        <v>0.1</v>
      </c>
      <c r="AF3" s="26">
        <f t="dataTable" ref="AF3:AG11" dt2D="0" dtr="0" r1="M1" ca="1"/>
        <v>1</v>
      </c>
      <c r="AG3" s="26">
        <v>1</v>
      </c>
    </row>
    <row r="4" spans="1:34">
      <c r="A4" s="2">
        <v>0</v>
      </c>
      <c r="B4" s="3">
        <v>150</v>
      </c>
      <c r="C4" s="3">
        <v>11.9</v>
      </c>
      <c r="D4" s="3">
        <v>166</v>
      </c>
      <c r="E4" s="3">
        <v>113</v>
      </c>
      <c r="F4" s="3">
        <v>13.6</v>
      </c>
      <c r="G4" s="3">
        <v>48.9</v>
      </c>
      <c r="H4" s="3">
        <v>2.6</v>
      </c>
      <c r="I4" s="3">
        <v>0.75780000000000003</v>
      </c>
      <c r="J4" s="8">
        <f>$A$2+SUMPRODUCT($B$2:$I$2,B4:I4)</f>
        <v>-0.28034999547169637</v>
      </c>
      <c r="K4" s="8">
        <f>EXP(J4)</f>
        <v>0.75551926685379056</v>
      </c>
      <c r="L4" s="8">
        <f>1/(1+K4)</f>
        <v>0.56963202790259404</v>
      </c>
      <c r="M4" s="8">
        <f>IF(A4=1,L4,1-L4)</f>
        <v>0.43036797209740596</v>
      </c>
      <c r="N4" s="8">
        <f>LN(M4)</f>
        <v>-0.84311468717526794</v>
      </c>
      <c r="O4" s="8">
        <f>IF(L4&gt;$M$1,1,0)</f>
        <v>1</v>
      </c>
      <c r="T4" s="31" t="s">
        <v>30</v>
      </c>
      <c r="U4" s="30">
        <v>1</v>
      </c>
      <c r="V4" s="29">
        <f>COUNTIFS(A4:A275,U4,O4:O275,V2)</f>
        <v>32</v>
      </c>
      <c r="W4" s="28">
        <f>COUNTIFS(A4:A275,U4,O4:O275,W2)</f>
        <v>118</v>
      </c>
      <c r="X4" s="27">
        <f>SUM(V4:W4)</f>
        <v>150</v>
      </c>
      <c r="Z4" s="21">
        <v>0.2</v>
      </c>
      <c r="AA4" s="51">
        <v>0.55147058823529416</v>
      </c>
      <c r="AB4" s="51">
        <v>0.55147058823529416</v>
      </c>
      <c r="AC4" s="51">
        <v>1</v>
      </c>
      <c r="AD4" s="18"/>
      <c r="AE4" s="21">
        <v>0.2</v>
      </c>
      <c r="AF4" s="26">
        <v>1</v>
      </c>
      <c r="AG4" s="26">
        <v>1</v>
      </c>
    </row>
    <row r="5" spans="1:34">
      <c r="A5" s="2">
        <v>1</v>
      </c>
      <c r="B5" s="4">
        <v>112</v>
      </c>
      <c r="C5" s="4">
        <v>9.4</v>
      </c>
      <c r="D5" s="4">
        <v>103</v>
      </c>
      <c r="E5" s="4">
        <v>92</v>
      </c>
      <c r="F5" s="4">
        <v>13.3</v>
      </c>
      <c r="G5" s="4">
        <v>47.7</v>
      </c>
      <c r="H5" s="5">
        <v>2</v>
      </c>
      <c r="I5" s="4">
        <v>0.72550000000000003</v>
      </c>
      <c r="J5" s="8">
        <f t="shared" ref="J5:J68" si="0">$A$2+SUMPRODUCT($B$2:$I$2,B5:I5)</f>
        <v>-0.25274047111486819</v>
      </c>
      <c r="K5" s="8">
        <f t="shared" ref="K5:K68" si="1">EXP(J5)</f>
        <v>0.77666942381930171</v>
      </c>
      <c r="L5" s="8">
        <f t="shared" ref="L5:L68" si="2">1/(1+K5)</f>
        <v>0.56285090889350853</v>
      </c>
      <c r="M5" s="8">
        <f t="shared" ref="M5:M68" si="3">IF(A5=1,L5,1-L5)</f>
        <v>0.56285090889350853</v>
      </c>
      <c r="N5" s="8">
        <f t="shared" ref="N5:N68" si="4">LN(M5)</f>
        <v>-0.57474050137671417</v>
      </c>
      <c r="O5" s="8">
        <f t="shared" ref="O5:O68" si="5">IF(L5&gt;$M$1,1,0)</f>
        <v>1</v>
      </c>
      <c r="T5" s="19"/>
      <c r="U5" s="25" t="s">
        <v>29</v>
      </c>
      <c r="V5" s="24">
        <f>SUM(V3:V4)</f>
        <v>74</v>
      </c>
      <c r="W5" s="23">
        <f>SUM(W3:W4)</f>
        <v>198</v>
      </c>
      <c r="X5" s="22">
        <f>SUM(X3:X4)</f>
        <v>272</v>
      </c>
      <c r="Z5" s="21">
        <v>0.3</v>
      </c>
      <c r="AA5" s="20">
        <v>0.55147058823529416</v>
      </c>
      <c r="AB5" s="20">
        <v>0.55147058823529416</v>
      </c>
      <c r="AC5" s="20">
        <v>1</v>
      </c>
      <c r="AD5" s="18"/>
      <c r="AE5" s="21">
        <v>0.3</v>
      </c>
      <c r="AF5" s="20">
        <v>1</v>
      </c>
      <c r="AG5" s="20">
        <v>1</v>
      </c>
    </row>
    <row r="6" spans="1:34">
      <c r="A6" s="2">
        <v>0</v>
      </c>
      <c r="B6" s="3">
        <v>88</v>
      </c>
      <c r="C6" s="6">
        <v>9</v>
      </c>
      <c r="D6" s="3">
        <v>131</v>
      </c>
      <c r="E6" s="3">
        <v>114</v>
      </c>
      <c r="F6" s="3">
        <v>11.9</v>
      </c>
      <c r="G6" s="6">
        <v>54</v>
      </c>
      <c r="H6" s="3">
        <v>2.2000000000000002</v>
      </c>
      <c r="I6" s="3">
        <v>0.75019999999999998</v>
      </c>
      <c r="J6" s="8">
        <f t="shared" si="0"/>
        <v>-0.27489122131022814</v>
      </c>
      <c r="K6" s="8">
        <f t="shared" si="1"/>
        <v>0.75965475297941687</v>
      </c>
      <c r="L6" s="8">
        <f t="shared" si="2"/>
        <v>0.56829329634510262</v>
      </c>
      <c r="M6" s="8">
        <f t="shared" si="3"/>
        <v>0.43170670365489738</v>
      </c>
      <c r="N6" s="8">
        <f t="shared" si="4"/>
        <v>-0.84000884803791842</v>
      </c>
      <c r="O6" s="8">
        <f t="shared" si="5"/>
        <v>1</v>
      </c>
      <c r="Z6" s="21">
        <v>0.4</v>
      </c>
      <c r="AA6" s="20">
        <v>0.53308823529411764</v>
      </c>
      <c r="AB6" s="20">
        <v>0.54372623574144485</v>
      </c>
      <c r="AC6" s="20">
        <v>0.95333333333333337</v>
      </c>
      <c r="AD6" s="18"/>
      <c r="AE6" s="21">
        <v>0.4</v>
      </c>
      <c r="AF6" s="20">
        <v>0.98360655737704916</v>
      </c>
      <c r="AG6" s="20">
        <v>0.95333333333333337</v>
      </c>
    </row>
    <row r="7" spans="1:34">
      <c r="A7" s="2">
        <v>1</v>
      </c>
      <c r="B7" s="4">
        <v>80</v>
      </c>
      <c r="C7" s="4">
        <v>9.1999999999999993</v>
      </c>
      <c r="D7" s="4">
        <v>172</v>
      </c>
      <c r="E7" s="4">
        <v>122</v>
      </c>
      <c r="F7" s="5">
        <v>11</v>
      </c>
      <c r="G7" s="5">
        <v>60</v>
      </c>
      <c r="H7" s="4">
        <v>2.2000000000000002</v>
      </c>
      <c r="I7" s="4">
        <v>0.78669999999999995</v>
      </c>
      <c r="J7" s="8">
        <f t="shared" si="0"/>
        <v>-0.12229835058369831</v>
      </c>
      <c r="K7" s="8">
        <f t="shared" si="1"/>
        <v>0.88488432336119438</v>
      </c>
      <c r="L7" s="8">
        <f t="shared" si="2"/>
        <v>0.53053653617149499</v>
      </c>
      <c r="M7" s="8">
        <f t="shared" si="3"/>
        <v>0.53053653617149499</v>
      </c>
      <c r="N7" s="8">
        <f t="shared" si="4"/>
        <v>-0.63386645209980941</v>
      </c>
      <c r="O7" s="8">
        <f t="shared" si="5"/>
        <v>1</v>
      </c>
      <c r="Q7" s="12" t="s">
        <v>28</v>
      </c>
      <c r="R7" s="8">
        <f>(V3+W4)/X5</f>
        <v>0.58823529411764708</v>
      </c>
      <c r="Z7" s="21">
        <v>0.5</v>
      </c>
      <c r="AA7" s="20">
        <v>0.58823529411764708</v>
      </c>
      <c r="AB7" s="20">
        <v>0.59595959595959591</v>
      </c>
      <c r="AC7" s="20">
        <v>0.78666666666666663</v>
      </c>
      <c r="AD7" s="18"/>
      <c r="AE7" s="21">
        <v>0.5</v>
      </c>
      <c r="AF7" s="20">
        <v>0.65573770491803274</v>
      </c>
      <c r="AG7" s="20">
        <v>0.78666666666666663</v>
      </c>
    </row>
    <row r="8" spans="1:34">
      <c r="A8" s="2">
        <v>1</v>
      </c>
      <c r="B8" s="3">
        <v>51</v>
      </c>
      <c r="C8" s="3">
        <v>6.5</v>
      </c>
      <c r="D8" s="3">
        <v>131</v>
      </c>
      <c r="E8" s="3">
        <v>116</v>
      </c>
      <c r="F8" s="3">
        <v>11.2</v>
      </c>
      <c r="G8" s="3">
        <v>59.6</v>
      </c>
      <c r="H8" s="3">
        <v>1.6</v>
      </c>
      <c r="I8" s="3">
        <v>0.78879999999999995</v>
      </c>
      <c r="J8" s="8">
        <f t="shared" si="0"/>
        <v>-0.1427433363578281</v>
      </c>
      <c r="K8" s="8">
        <f t="shared" si="1"/>
        <v>0.86697656170336479</v>
      </c>
      <c r="L8" s="8">
        <f t="shared" si="2"/>
        <v>0.53562536376334291</v>
      </c>
      <c r="M8" s="8">
        <f t="shared" si="3"/>
        <v>0.53562536376334291</v>
      </c>
      <c r="N8" s="8">
        <f t="shared" si="4"/>
        <v>-0.62432031049222703</v>
      </c>
      <c r="O8" s="8">
        <f t="shared" si="5"/>
        <v>1</v>
      </c>
      <c r="Q8" s="12" t="s">
        <v>27</v>
      </c>
      <c r="R8" s="8">
        <f>W4/W5</f>
        <v>0.59595959595959591</v>
      </c>
      <c r="Z8" s="21">
        <v>0.6</v>
      </c>
      <c r="AA8" s="20">
        <v>0.53308823529411764</v>
      </c>
      <c r="AB8" s="20">
        <v>0.67164179104477617</v>
      </c>
      <c r="AC8" s="20">
        <v>0.3</v>
      </c>
      <c r="AD8" s="18"/>
      <c r="AE8" s="21">
        <v>0.6</v>
      </c>
      <c r="AF8" s="20">
        <v>0.18032786885245902</v>
      </c>
      <c r="AG8" s="20">
        <v>0.3</v>
      </c>
    </row>
    <row r="9" spans="1:34">
      <c r="A9" s="2">
        <v>1</v>
      </c>
      <c r="B9" s="4">
        <v>38</v>
      </c>
      <c r="C9" s="4">
        <v>4.7</v>
      </c>
      <c r="D9" s="4">
        <v>89</v>
      </c>
      <c r="E9" s="4">
        <v>96</v>
      </c>
      <c r="F9" s="4">
        <v>11.2</v>
      </c>
      <c r="G9" s="4">
        <v>59.2</v>
      </c>
      <c r="H9" s="4">
        <v>1.2</v>
      </c>
      <c r="I9" s="4">
        <v>0.78480000000000005</v>
      </c>
      <c r="J9" s="8">
        <f t="shared" si="0"/>
        <v>-9.5028292620862764E-2</v>
      </c>
      <c r="K9" s="8">
        <f t="shared" si="1"/>
        <v>0.90934720628853416</v>
      </c>
      <c r="L9" s="8">
        <f t="shared" si="2"/>
        <v>0.52373921134220536</v>
      </c>
      <c r="M9" s="8">
        <f t="shared" si="3"/>
        <v>0.52373921134220536</v>
      </c>
      <c r="N9" s="8">
        <f t="shared" si="4"/>
        <v>-0.64676140682724681</v>
      </c>
      <c r="O9" s="8">
        <f t="shared" si="5"/>
        <v>1</v>
      </c>
      <c r="Q9" s="12" t="s">
        <v>26</v>
      </c>
      <c r="R9" s="8">
        <f>W4/X4</f>
        <v>0.78666666666666663</v>
      </c>
      <c r="Z9" s="21">
        <v>0.7</v>
      </c>
      <c r="AA9" s="20">
        <v>0.4889705882352941</v>
      </c>
      <c r="AB9" s="20">
        <v>0.76190476190476186</v>
      </c>
      <c r="AC9" s="20">
        <v>0.10666666666666667</v>
      </c>
      <c r="AD9" s="18"/>
      <c r="AE9" s="21">
        <v>0.7</v>
      </c>
      <c r="AF9" s="20">
        <v>4.0983606557377046E-2</v>
      </c>
      <c r="AG9" s="20">
        <v>0.10666666666666667</v>
      </c>
    </row>
    <row r="10" spans="1:34">
      <c r="A10" s="2">
        <v>1</v>
      </c>
      <c r="B10" s="3">
        <v>31</v>
      </c>
      <c r="C10" s="3">
        <v>3.6</v>
      </c>
      <c r="D10" s="3">
        <v>62</v>
      </c>
      <c r="E10" s="3">
        <v>77</v>
      </c>
      <c r="F10" s="3">
        <v>11.3</v>
      </c>
      <c r="G10" s="3">
        <v>56.8</v>
      </c>
      <c r="H10" s="3">
        <v>1.2</v>
      </c>
      <c r="I10" s="3">
        <v>0.76029999999999998</v>
      </c>
      <c r="J10" s="8">
        <f t="shared" si="0"/>
        <v>-5.6151027208903859E-2</v>
      </c>
      <c r="K10" s="8">
        <f t="shared" si="1"/>
        <v>0.94539634453675458</v>
      </c>
      <c r="L10" s="8">
        <f t="shared" si="2"/>
        <v>0.5140340696168646</v>
      </c>
      <c r="M10" s="8">
        <f t="shared" si="3"/>
        <v>0.5140340696168646</v>
      </c>
      <c r="N10" s="8">
        <f t="shared" si="4"/>
        <v>-0.66546573242231988</v>
      </c>
      <c r="O10" s="8">
        <f t="shared" si="5"/>
        <v>1</v>
      </c>
      <c r="Q10" s="12" t="s">
        <v>25</v>
      </c>
      <c r="R10" s="8">
        <f>W4/X4</f>
        <v>0.78666666666666663</v>
      </c>
      <c r="T10" s="19"/>
      <c r="Z10" s="21">
        <v>0.8</v>
      </c>
      <c r="AA10" s="20">
        <v>0.45955882352941174</v>
      </c>
      <c r="AB10" s="20">
        <v>1</v>
      </c>
      <c r="AC10" s="20">
        <v>0.02</v>
      </c>
      <c r="AD10" s="18"/>
      <c r="AE10" s="21">
        <v>0.8</v>
      </c>
      <c r="AF10" s="20">
        <v>0</v>
      </c>
      <c r="AG10" s="20">
        <v>0.02</v>
      </c>
    </row>
    <row r="11" spans="1:34">
      <c r="A11" s="2">
        <v>0</v>
      </c>
      <c r="B11" s="4">
        <v>31</v>
      </c>
      <c r="C11" s="4">
        <v>3.3</v>
      </c>
      <c r="D11" s="4">
        <v>62</v>
      </c>
      <c r="E11" s="4">
        <v>76</v>
      </c>
      <c r="F11" s="4">
        <v>10.7</v>
      </c>
      <c r="G11" s="5">
        <v>60</v>
      </c>
      <c r="H11" s="5">
        <v>1</v>
      </c>
      <c r="I11" s="4">
        <v>0.7702</v>
      </c>
      <c r="J11" s="8">
        <f t="shared" si="0"/>
        <v>-3.1778378894117498E-2</v>
      </c>
      <c r="K11" s="8">
        <f t="shared" si="1"/>
        <v>0.96872124736527288</v>
      </c>
      <c r="L11" s="8">
        <f t="shared" si="2"/>
        <v>0.50794392621011919</v>
      </c>
      <c r="M11" s="8">
        <f t="shared" si="3"/>
        <v>0.49205607378988081</v>
      </c>
      <c r="N11" s="8">
        <f t="shared" si="4"/>
        <v>-0.70916259786639946</v>
      </c>
      <c r="O11" s="8">
        <f t="shared" si="5"/>
        <v>1</v>
      </c>
      <c r="Q11" s="12" t="s">
        <v>24</v>
      </c>
      <c r="R11" s="8">
        <f>W3/X3</f>
        <v>0.65573770491803274</v>
      </c>
      <c r="T11" s="19"/>
      <c r="Z11" s="21">
        <v>0.9</v>
      </c>
      <c r="AA11" s="20">
        <v>0.45220588235294118</v>
      </c>
      <c r="AB11" s="20">
        <v>1</v>
      </c>
      <c r="AC11" s="20">
        <v>6.6666666666666671E-3</v>
      </c>
      <c r="AD11" s="18"/>
      <c r="AE11" s="21">
        <v>0.9</v>
      </c>
      <c r="AF11" s="20">
        <v>0</v>
      </c>
      <c r="AG11" s="20">
        <v>6.6666666666666671E-3</v>
      </c>
    </row>
    <row r="12" spans="1:34">
      <c r="A12" s="2">
        <v>1</v>
      </c>
      <c r="B12" s="3">
        <v>24</v>
      </c>
      <c r="C12" s="3">
        <v>2.2999999999999998</v>
      </c>
      <c r="D12" s="3">
        <v>45</v>
      </c>
      <c r="E12" s="3">
        <v>60</v>
      </c>
      <c r="F12" s="3">
        <v>10.7</v>
      </c>
      <c r="G12" s="3">
        <v>59.7</v>
      </c>
      <c r="H12" s="3">
        <v>0.9</v>
      </c>
      <c r="I12" s="3">
        <v>0.76480000000000004</v>
      </c>
      <c r="J12" s="8">
        <f t="shared" si="0"/>
        <v>5.8912975670046386E-2</v>
      </c>
      <c r="K12" s="8">
        <f t="shared" si="1"/>
        <v>1.0606829315022352</v>
      </c>
      <c r="L12" s="8">
        <f t="shared" si="2"/>
        <v>0.48527601442838236</v>
      </c>
      <c r="M12" s="8">
        <f t="shared" si="3"/>
        <v>0.48527601442838236</v>
      </c>
      <c r="N12" s="8">
        <f t="shared" si="4"/>
        <v>-0.72303744800754433</v>
      </c>
      <c r="O12" s="8">
        <f t="shared" si="5"/>
        <v>0</v>
      </c>
      <c r="T12" s="19"/>
      <c r="Z12" s="17"/>
      <c r="AA12" s="17"/>
      <c r="AB12" s="17"/>
      <c r="AC12" s="17"/>
      <c r="AD12" s="18"/>
      <c r="AE12" s="17"/>
      <c r="AF12" s="17"/>
      <c r="AG12" s="17"/>
    </row>
    <row r="13" spans="1:34" ht="18.600000000000001" thickBot="1">
      <c r="A13" s="2">
        <v>1</v>
      </c>
      <c r="B13" s="4">
        <v>19</v>
      </c>
      <c r="C13" s="4">
        <v>1.7</v>
      </c>
      <c r="D13" s="4">
        <v>200</v>
      </c>
      <c r="E13" s="4">
        <v>200</v>
      </c>
      <c r="F13" s="4">
        <v>10.3</v>
      </c>
      <c r="G13" s="4">
        <v>60.2</v>
      </c>
      <c r="H13" s="4">
        <v>0.6</v>
      </c>
      <c r="I13" s="4">
        <v>0.75170000000000003</v>
      </c>
      <c r="J13" s="8">
        <f t="shared" si="0"/>
        <v>-0.81047291765401241</v>
      </c>
      <c r="K13" s="8">
        <f t="shared" si="1"/>
        <v>0.44464773472855301</v>
      </c>
      <c r="L13" s="8">
        <f t="shared" si="2"/>
        <v>0.69221027103046573</v>
      </c>
      <c r="M13" s="8">
        <f t="shared" si="3"/>
        <v>0.69221027103046573</v>
      </c>
      <c r="N13" s="8">
        <f t="shared" si="4"/>
        <v>-0.36786550964991299</v>
      </c>
      <c r="O13" s="8">
        <f t="shared" si="5"/>
        <v>1</v>
      </c>
      <c r="Q13" s="13" t="s">
        <v>23</v>
      </c>
      <c r="R13" s="14"/>
      <c r="S13" s="12"/>
      <c r="T13" s="16"/>
    </row>
    <row r="14" spans="1:34" ht="21" thickBot="1">
      <c r="A14" s="2">
        <v>1</v>
      </c>
      <c r="B14" s="3">
        <v>14</v>
      </c>
      <c r="C14" s="3">
        <v>1.3</v>
      </c>
      <c r="D14" s="3">
        <v>21</v>
      </c>
      <c r="E14" s="3">
        <v>34</v>
      </c>
      <c r="F14" s="3">
        <v>10.1</v>
      </c>
      <c r="G14" s="3">
        <v>60.5</v>
      </c>
      <c r="H14" s="6">
        <v>200</v>
      </c>
      <c r="I14" s="3">
        <v>0.74650000000000005</v>
      </c>
      <c r="J14" s="8">
        <f t="shared" si="0"/>
        <v>-0.95227147211202823</v>
      </c>
      <c r="K14" s="8">
        <f t="shared" si="1"/>
        <v>0.38586354896185027</v>
      </c>
      <c r="L14" s="8">
        <f t="shared" si="2"/>
        <v>0.72157175989591438</v>
      </c>
      <c r="M14" s="8">
        <f t="shared" si="3"/>
        <v>0.72157175989591438</v>
      </c>
      <c r="N14" s="8">
        <f t="shared" si="4"/>
        <v>-0.32632344639876459</v>
      </c>
      <c r="O14" s="8">
        <f t="shared" si="5"/>
        <v>1</v>
      </c>
      <c r="Q14" s="13" t="s">
        <v>22</v>
      </c>
      <c r="R14" s="14"/>
      <c r="S14" s="12"/>
      <c r="T14" s="16"/>
      <c r="Z14" s="63" t="s">
        <v>21</v>
      </c>
      <c r="AA14" s="64"/>
      <c r="AB14" s="64"/>
      <c r="AC14" s="64"/>
      <c r="AD14" s="64"/>
      <c r="AE14" s="64"/>
      <c r="AF14" s="64"/>
      <c r="AG14" s="64"/>
      <c r="AH14" s="65"/>
    </row>
    <row r="15" spans="1:34" ht="25.95" customHeight="1">
      <c r="A15" s="2">
        <v>0</v>
      </c>
      <c r="B15" s="4">
        <v>8</v>
      </c>
      <c r="C15" s="4">
        <v>1.1000000000000001</v>
      </c>
      <c r="D15" s="4">
        <v>16</v>
      </c>
      <c r="E15" s="4">
        <v>28</v>
      </c>
      <c r="F15" s="5">
        <v>11</v>
      </c>
      <c r="G15" s="4">
        <v>56.2</v>
      </c>
      <c r="H15" s="4">
        <v>0.7</v>
      </c>
      <c r="I15" s="4">
        <v>0.73660000000000003</v>
      </c>
      <c r="J15" s="8">
        <f t="shared" si="0"/>
        <v>0.2421073964496685</v>
      </c>
      <c r="K15" s="8">
        <f t="shared" si="1"/>
        <v>1.2739310011363441</v>
      </c>
      <c r="L15" s="8">
        <f t="shared" si="2"/>
        <v>0.43976708154305177</v>
      </c>
      <c r="M15" s="8">
        <f t="shared" si="3"/>
        <v>0.56023291845694823</v>
      </c>
      <c r="N15" s="8">
        <f t="shared" si="4"/>
        <v>-0.57940265591012863</v>
      </c>
      <c r="O15" s="8">
        <f t="shared" si="5"/>
        <v>0</v>
      </c>
      <c r="Q15" s="15" t="s">
        <v>20</v>
      </c>
      <c r="R15" s="14"/>
      <c r="S15" s="12"/>
      <c r="X15" s="52"/>
      <c r="Y15" s="53"/>
      <c r="Z15" s="54" t="s">
        <v>57</v>
      </c>
      <c r="AA15" s="55"/>
      <c r="AB15" s="55"/>
      <c r="AC15" s="55"/>
      <c r="AD15" s="55"/>
      <c r="AE15" s="55"/>
      <c r="AF15" s="55"/>
      <c r="AG15" s="55"/>
      <c r="AH15" s="56"/>
    </row>
    <row r="16" spans="1:34" ht="18" customHeight="1">
      <c r="A16" s="2">
        <v>1</v>
      </c>
      <c r="B16" s="3">
        <v>16</v>
      </c>
      <c r="C16" s="3">
        <v>1.6</v>
      </c>
      <c r="D16" s="3">
        <v>34</v>
      </c>
      <c r="E16" s="3">
        <v>48</v>
      </c>
      <c r="F16" s="3">
        <v>10.5</v>
      </c>
      <c r="G16" s="3">
        <v>58.1</v>
      </c>
      <c r="H16" s="3">
        <v>0.7</v>
      </c>
      <c r="I16" s="3">
        <v>0.73529999999999995</v>
      </c>
      <c r="J16" s="8">
        <f t="shared" si="0"/>
        <v>9.03523549938825E-2</v>
      </c>
      <c r="K16" s="8">
        <f t="shared" si="1"/>
        <v>1.0945598894093098</v>
      </c>
      <c r="L16" s="8">
        <f t="shared" si="2"/>
        <v>0.47742726529629642</v>
      </c>
      <c r="M16" s="8">
        <f t="shared" si="3"/>
        <v>0.47742726529629642</v>
      </c>
      <c r="N16" s="8">
        <f t="shared" si="4"/>
        <v>-0.73934345465064266</v>
      </c>
      <c r="O16" s="8">
        <f t="shared" si="5"/>
        <v>0</v>
      </c>
      <c r="Q16" s="13" t="s">
        <v>19</v>
      </c>
      <c r="R16" s="11"/>
      <c r="S16" s="12"/>
      <c r="X16" s="53"/>
      <c r="Y16" s="53"/>
      <c r="Z16" s="57"/>
      <c r="AA16" s="58"/>
      <c r="AB16" s="58"/>
      <c r="AC16" s="58"/>
      <c r="AD16" s="58"/>
      <c r="AE16" s="58"/>
      <c r="AF16" s="58"/>
      <c r="AG16" s="58"/>
      <c r="AH16" s="59"/>
    </row>
    <row r="17" spans="1:34">
      <c r="A17" s="2">
        <v>0</v>
      </c>
      <c r="B17" s="4">
        <v>29</v>
      </c>
      <c r="C17" s="4">
        <v>3.2</v>
      </c>
      <c r="D17" s="4">
        <v>98</v>
      </c>
      <c r="E17" s="4">
        <v>82</v>
      </c>
      <c r="F17" s="4">
        <v>10.199999999999999</v>
      </c>
      <c r="G17" s="4">
        <v>59.6</v>
      </c>
      <c r="H17" s="4">
        <v>1.1000000000000001</v>
      </c>
      <c r="I17" s="4">
        <v>0.74170000000000003</v>
      </c>
      <c r="J17" s="8">
        <f t="shared" si="0"/>
        <v>-3.1738571221036516E-2</v>
      </c>
      <c r="K17" s="8">
        <f t="shared" si="1"/>
        <v>0.96875981067154726</v>
      </c>
      <c r="L17" s="8">
        <f t="shared" si="2"/>
        <v>0.50793397680080554</v>
      </c>
      <c r="M17" s="8">
        <f t="shared" si="3"/>
        <v>0.49206602319919446</v>
      </c>
      <c r="N17" s="8">
        <f t="shared" si="4"/>
        <v>-0.70914237799867275</v>
      </c>
      <c r="O17" s="8">
        <f t="shared" si="5"/>
        <v>1</v>
      </c>
      <c r="Q17" s="13" t="s">
        <v>18</v>
      </c>
      <c r="R17" s="11"/>
      <c r="S17" s="12"/>
      <c r="Z17" s="57"/>
      <c r="AA17" s="58"/>
      <c r="AB17" s="58"/>
      <c r="AC17" s="58"/>
      <c r="AD17" s="58"/>
      <c r="AE17" s="58"/>
      <c r="AF17" s="58"/>
      <c r="AG17" s="58"/>
      <c r="AH17" s="59"/>
    </row>
    <row r="18" spans="1:34">
      <c r="A18" s="2">
        <v>1</v>
      </c>
      <c r="B18" s="3">
        <v>64</v>
      </c>
      <c r="C18" s="6">
        <v>8</v>
      </c>
      <c r="D18" s="3">
        <v>174</v>
      </c>
      <c r="E18" s="3">
        <v>112</v>
      </c>
      <c r="F18" s="3">
        <v>10.8</v>
      </c>
      <c r="G18" s="3">
        <v>57.4</v>
      </c>
      <c r="H18" s="6">
        <v>2</v>
      </c>
      <c r="I18" s="3">
        <v>0.74080000000000001</v>
      </c>
      <c r="J18" s="8">
        <f t="shared" si="0"/>
        <v>-7.4426893294699425E-2</v>
      </c>
      <c r="K18" s="8">
        <f t="shared" si="1"/>
        <v>0.92827533472975199</v>
      </c>
      <c r="L18" s="8">
        <f t="shared" si="2"/>
        <v>0.51859813896346396</v>
      </c>
      <c r="M18" s="8">
        <f t="shared" si="3"/>
        <v>0.51859813896346396</v>
      </c>
      <c r="N18" s="8">
        <f t="shared" si="4"/>
        <v>-0.65662599446198355</v>
      </c>
      <c r="O18" s="8">
        <f t="shared" si="5"/>
        <v>1</v>
      </c>
      <c r="Z18" s="57"/>
      <c r="AA18" s="58"/>
      <c r="AB18" s="58"/>
      <c r="AC18" s="58"/>
      <c r="AD18" s="58"/>
      <c r="AE18" s="58"/>
      <c r="AF18" s="58"/>
      <c r="AG18" s="58"/>
      <c r="AH18" s="59"/>
    </row>
    <row r="19" spans="1:34">
      <c r="A19" s="2">
        <v>0</v>
      </c>
      <c r="B19" s="4">
        <v>87</v>
      </c>
      <c r="C19" s="4">
        <v>9.5</v>
      </c>
      <c r="D19" s="4">
        <v>129</v>
      </c>
      <c r="E19" s="4">
        <v>101</v>
      </c>
      <c r="F19" s="4">
        <v>10.5</v>
      </c>
      <c r="G19" s="4">
        <v>60.6</v>
      </c>
      <c r="H19" s="4">
        <v>2.2000000000000002</v>
      </c>
      <c r="I19" s="4">
        <v>0.76910000000000001</v>
      </c>
      <c r="J19" s="8">
        <f t="shared" si="0"/>
        <v>-0.11027305734221926</v>
      </c>
      <c r="K19" s="8">
        <f t="shared" si="1"/>
        <v>0.89558955460227174</v>
      </c>
      <c r="L19" s="8">
        <f t="shared" si="2"/>
        <v>0.52754036208530264</v>
      </c>
      <c r="M19" s="8">
        <f t="shared" si="3"/>
        <v>0.47245963791469736</v>
      </c>
      <c r="N19" s="8">
        <f t="shared" si="4"/>
        <v>-0.7498029580997978</v>
      </c>
      <c r="O19" s="8">
        <f t="shared" si="5"/>
        <v>1</v>
      </c>
      <c r="Z19" s="57"/>
      <c r="AA19" s="58"/>
      <c r="AB19" s="58"/>
      <c r="AC19" s="58"/>
      <c r="AD19" s="58"/>
      <c r="AE19" s="58"/>
      <c r="AF19" s="58"/>
      <c r="AG19" s="58"/>
      <c r="AH19" s="59"/>
    </row>
    <row r="20" spans="1:34">
      <c r="A20" s="2">
        <v>0</v>
      </c>
      <c r="B20" s="3">
        <v>77</v>
      </c>
      <c r="C20" s="3">
        <v>6.3</v>
      </c>
      <c r="D20" s="3">
        <v>112</v>
      </c>
      <c r="E20" s="3">
        <v>98</v>
      </c>
      <c r="F20" s="3">
        <v>10.8</v>
      </c>
      <c r="G20" s="3">
        <v>58.4</v>
      </c>
      <c r="H20" s="3">
        <v>1.7</v>
      </c>
      <c r="I20" s="3">
        <v>0.75519999999999998</v>
      </c>
      <c r="J20" s="8">
        <f t="shared" si="0"/>
        <v>-0.21713016011059594</v>
      </c>
      <c r="K20" s="8">
        <f t="shared" si="1"/>
        <v>0.80482520634930155</v>
      </c>
      <c r="L20" s="8">
        <f t="shared" si="2"/>
        <v>0.55407027588158719</v>
      </c>
      <c r="M20" s="8">
        <f t="shared" si="3"/>
        <v>0.44592972411841281</v>
      </c>
      <c r="N20" s="8">
        <f t="shared" si="4"/>
        <v>-0.807593908618637</v>
      </c>
      <c r="O20" s="8">
        <f t="shared" si="5"/>
        <v>1</v>
      </c>
      <c r="Z20" s="57"/>
      <c r="AA20" s="58"/>
      <c r="AB20" s="58"/>
      <c r="AC20" s="58"/>
      <c r="AD20" s="58"/>
      <c r="AE20" s="58"/>
      <c r="AF20" s="58"/>
      <c r="AG20" s="58"/>
      <c r="AH20" s="59"/>
    </row>
    <row r="21" spans="1:34">
      <c r="A21" s="2">
        <v>1</v>
      </c>
      <c r="B21" s="4">
        <v>43</v>
      </c>
      <c r="C21" s="5">
        <v>5</v>
      </c>
      <c r="D21" s="4">
        <v>95</v>
      </c>
      <c r="E21" s="4">
        <v>92</v>
      </c>
      <c r="F21" s="4">
        <v>10.5</v>
      </c>
      <c r="G21" s="4">
        <v>57.9</v>
      </c>
      <c r="H21" s="4">
        <v>1.5</v>
      </c>
      <c r="I21" s="4">
        <v>0.73519999999999996</v>
      </c>
      <c r="J21" s="8">
        <f t="shared" si="0"/>
        <v>-0.15406993316011075</v>
      </c>
      <c r="K21" s="8">
        <f t="shared" si="1"/>
        <v>0.85721207136621214</v>
      </c>
      <c r="L21" s="8">
        <f t="shared" si="2"/>
        <v>0.53844147118017316</v>
      </c>
      <c r="M21" s="8">
        <f t="shared" si="3"/>
        <v>0.53844147118017316</v>
      </c>
      <c r="N21" s="8">
        <f t="shared" si="4"/>
        <v>-0.6190764769089353</v>
      </c>
      <c r="O21" s="8">
        <f t="shared" si="5"/>
        <v>1</v>
      </c>
      <c r="Q21" s="7">
        <v>1</v>
      </c>
      <c r="R21" s="8" t="s">
        <v>52</v>
      </c>
      <c r="Z21" s="57"/>
      <c r="AA21" s="58"/>
      <c r="AB21" s="58"/>
      <c r="AC21" s="58"/>
      <c r="AD21" s="58"/>
      <c r="AE21" s="58"/>
      <c r="AF21" s="58"/>
      <c r="AG21" s="58"/>
      <c r="AH21" s="59"/>
    </row>
    <row r="22" spans="1:34">
      <c r="A22" s="2">
        <v>0</v>
      </c>
      <c r="B22" s="3">
        <v>61</v>
      </c>
      <c r="C22" s="3">
        <v>5.2</v>
      </c>
      <c r="D22" s="3">
        <v>104</v>
      </c>
      <c r="E22" s="3">
        <v>95</v>
      </c>
      <c r="F22" s="3">
        <v>9.5</v>
      </c>
      <c r="G22" s="3">
        <v>66.8</v>
      </c>
      <c r="H22" s="3">
        <v>1.6</v>
      </c>
      <c r="I22" s="3">
        <v>0.79510000000000003</v>
      </c>
      <c r="J22" s="8">
        <f t="shared" si="0"/>
        <v>-9.338273324973434E-2</v>
      </c>
      <c r="K22" s="8">
        <f t="shared" si="1"/>
        <v>0.91084482297609359</v>
      </c>
      <c r="L22" s="8">
        <f t="shared" si="2"/>
        <v>0.52332873291224391</v>
      </c>
      <c r="M22" s="8">
        <f t="shared" si="3"/>
        <v>0.47667126708775609</v>
      </c>
      <c r="N22" s="8">
        <f t="shared" si="4"/>
        <v>-0.74092819320981185</v>
      </c>
      <c r="O22" s="8">
        <f t="shared" si="5"/>
        <v>1</v>
      </c>
      <c r="Q22" s="7">
        <v>2</v>
      </c>
      <c r="R22" s="8" t="s">
        <v>53</v>
      </c>
      <c r="Z22" s="57"/>
      <c r="AA22" s="58"/>
      <c r="AB22" s="58"/>
      <c r="AC22" s="58"/>
      <c r="AD22" s="58"/>
      <c r="AE22" s="58"/>
      <c r="AF22" s="58"/>
      <c r="AG22" s="58"/>
      <c r="AH22" s="59"/>
    </row>
    <row r="23" spans="1:34">
      <c r="A23" s="2">
        <v>1</v>
      </c>
      <c r="B23" s="4">
        <v>63</v>
      </c>
      <c r="C23" s="4">
        <v>7.3</v>
      </c>
      <c r="D23" s="4">
        <v>146</v>
      </c>
      <c r="E23" s="4">
        <v>112</v>
      </c>
      <c r="F23" s="4">
        <v>8.3000000000000007</v>
      </c>
      <c r="G23" s="4">
        <v>76.400000000000006</v>
      </c>
      <c r="H23" s="4">
        <v>1.9</v>
      </c>
      <c r="I23" s="4">
        <v>0.83930000000000005</v>
      </c>
      <c r="J23" s="8">
        <f t="shared" si="0"/>
        <v>7.1374791809587723E-2</v>
      </c>
      <c r="K23" s="8">
        <f t="shared" si="1"/>
        <v>1.0739836707305481</v>
      </c>
      <c r="L23" s="8">
        <f t="shared" si="2"/>
        <v>0.48216387337695676</v>
      </c>
      <c r="M23" s="8">
        <f t="shared" si="3"/>
        <v>0.48216387337695676</v>
      </c>
      <c r="N23" s="8">
        <f t="shared" si="4"/>
        <v>-0.72947123645452217</v>
      </c>
      <c r="O23" s="8">
        <f t="shared" si="5"/>
        <v>0</v>
      </c>
      <c r="Q23" s="7">
        <v>3</v>
      </c>
      <c r="R23" s="8" t="s">
        <v>54</v>
      </c>
      <c r="Z23" s="57"/>
      <c r="AA23" s="58"/>
      <c r="AB23" s="58"/>
      <c r="AC23" s="58"/>
      <c r="AD23" s="58"/>
      <c r="AE23" s="58"/>
      <c r="AF23" s="58"/>
      <c r="AG23" s="58"/>
      <c r="AH23" s="59"/>
    </row>
    <row r="24" spans="1:34" ht="18.600000000000001" thickBot="1">
      <c r="A24" s="2">
        <v>0</v>
      </c>
      <c r="B24" s="3">
        <v>164</v>
      </c>
      <c r="C24" s="3">
        <v>11.5</v>
      </c>
      <c r="D24" s="3">
        <v>207</v>
      </c>
      <c r="E24" s="3">
        <v>128</v>
      </c>
      <c r="F24" s="6">
        <v>8</v>
      </c>
      <c r="G24" s="3">
        <v>81.099999999999994</v>
      </c>
      <c r="H24" s="3">
        <v>2.9</v>
      </c>
      <c r="I24" s="3">
        <v>0.87360000000000004</v>
      </c>
      <c r="J24" s="8">
        <f t="shared" si="0"/>
        <v>-8.7718861351617328E-2</v>
      </c>
      <c r="K24" s="8">
        <f t="shared" si="1"/>
        <v>0.91601836869222542</v>
      </c>
      <c r="L24" s="8">
        <f t="shared" si="2"/>
        <v>0.52191566445291859</v>
      </c>
      <c r="M24" s="8">
        <f t="shared" si="3"/>
        <v>0.47808433554708141</v>
      </c>
      <c r="N24" s="8">
        <f t="shared" si="4"/>
        <v>-0.73796812785444876</v>
      </c>
      <c r="O24" s="8">
        <f t="shared" si="5"/>
        <v>1</v>
      </c>
      <c r="Q24" s="7">
        <v>4</v>
      </c>
      <c r="R24" s="8" t="s">
        <v>55</v>
      </c>
      <c r="Z24" s="60"/>
      <c r="AA24" s="61"/>
      <c r="AB24" s="61"/>
      <c r="AC24" s="61"/>
      <c r="AD24" s="61"/>
      <c r="AE24" s="61"/>
      <c r="AF24" s="61"/>
      <c r="AG24" s="61"/>
      <c r="AH24" s="62"/>
    </row>
    <row r="25" spans="1:34">
      <c r="A25" s="2">
        <v>1</v>
      </c>
      <c r="B25" s="4">
        <v>79</v>
      </c>
      <c r="C25" s="4">
        <v>8.8000000000000007</v>
      </c>
      <c r="D25" s="4">
        <v>184</v>
      </c>
      <c r="E25" s="4">
        <v>126</v>
      </c>
      <c r="F25" s="4">
        <v>8.3000000000000007</v>
      </c>
      <c r="G25" s="4">
        <v>79.8</v>
      </c>
      <c r="H25" s="4">
        <v>2.2000000000000002</v>
      </c>
      <c r="I25" s="4">
        <v>0.87780000000000002</v>
      </c>
      <c r="J25" s="8">
        <f t="shared" si="0"/>
        <v>0.12544423267744698</v>
      </c>
      <c r="K25" s="8">
        <f t="shared" si="1"/>
        <v>1.133651946463907</v>
      </c>
      <c r="L25" s="8">
        <f t="shared" si="2"/>
        <v>0.4686800026861439</v>
      </c>
      <c r="M25" s="8">
        <f t="shared" si="3"/>
        <v>0.4686800026861439</v>
      </c>
      <c r="N25" s="8">
        <f t="shared" si="4"/>
        <v>-0.75783504045088601</v>
      </c>
      <c r="O25" s="8">
        <f t="shared" si="5"/>
        <v>0</v>
      </c>
    </row>
    <row r="26" spans="1:34">
      <c r="A26" s="2">
        <v>0</v>
      </c>
      <c r="B26" s="3">
        <v>95</v>
      </c>
      <c r="C26" s="3">
        <v>8.3000000000000007</v>
      </c>
      <c r="D26" s="3">
        <v>193</v>
      </c>
      <c r="E26" s="3">
        <v>131</v>
      </c>
      <c r="F26" s="3">
        <v>9.6999999999999993</v>
      </c>
      <c r="G26" s="3">
        <v>71.2</v>
      </c>
      <c r="H26" s="3">
        <v>2.2000000000000002</v>
      </c>
      <c r="I26" s="3">
        <v>0.8569</v>
      </c>
      <c r="J26" s="8">
        <f t="shared" si="0"/>
        <v>-7.0925769737010924E-2</v>
      </c>
      <c r="K26" s="8">
        <f t="shared" si="1"/>
        <v>0.93153103735511145</v>
      </c>
      <c r="L26" s="8">
        <f t="shared" si="2"/>
        <v>0.51772401305511628</v>
      </c>
      <c r="M26" s="8">
        <f t="shared" si="3"/>
        <v>0.48227598694488372</v>
      </c>
      <c r="N26" s="8">
        <f t="shared" si="4"/>
        <v>-0.7292387417743571</v>
      </c>
      <c r="O26" s="8">
        <f t="shared" si="5"/>
        <v>1</v>
      </c>
    </row>
    <row r="27" spans="1:34">
      <c r="A27" s="2">
        <v>0</v>
      </c>
      <c r="B27" s="4">
        <v>150</v>
      </c>
      <c r="C27" s="4">
        <v>11.2</v>
      </c>
      <c r="D27" s="4">
        <v>243</v>
      </c>
      <c r="E27" s="4">
        <v>135</v>
      </c>
      <c r="F27" s="4">
        <v>9.8000000000000007</v>
      </c>
      <c r="G27" s="4">
        <v>67.599999999999994</v>
      </c>
      <c r="H27" s="4">
        <v>2.9</v>
      </c>
      <c r="I27" s="4">
        <v>0.81850000000000001</v>
      </c>
      <c r="J27" s="8">
        <f t="shared" si="0"/>
        <v>-0.17806872943950225</v>
      </c>
      <c r="K27" s="8">
        <f t="shared" si="1"/>
        <v>0.83688490288180817</v>
      </c>
      <c r="L27" s="8">
        <f t="shared" si="2"/>
        <v>0.5443999231694614</v>
      </c>
      <c r="M27" s="8">
        <f t="shared" si="3"/>
        <v>0.4556000768305386</v>
      </c>
      <c r="N27" s="8">
        <f t="shared" si="4"/>
        <v>-0.78613987877317471</v>
      </c>
      <c r="O27" s="8">
        <f t="shared" si="5"/>
        <v>1</v>
      </c>
    </row>
    <row r="28" spans="1:34">
      <c r="A28" s="2">
        <v>1</v>
      </c>
      <c r="B28" s="3">
        <v>307</v>
      </c>
      <c r="C28" s="3">
        <v>20.8</v>
      </c>
      <c r="D28" s="3">
        <v>281</v>
      </c>
      <c r="E28" s="3">
        <v>151</v>
      </c>
      <c r="F28" s="3">
        <v>10.3</v>
      </c>
      <c r="G28" s="3">
        <v>64.2</v>
      </c>
      <c r="H28" s="3">
        <v>4.8</v>
      </c>
      <c r="I28" s="3">
        <v>0.80649999999999999</v>
      </c>
      <c r="J28" s="8">
        <f t="shared" si="0"/>
        <v>-0.61671739796584379</v>
      </c>
      <c r="K28" s="8">
        <f t="shared" si="1"/>
        <v>0.53971319657743511</v>
      </c>
      <c r="L28" s="8">
        <f t="shared" si="2"/>
        <v>0.64947160433700168</v>
      </c>
      <c r="M28" s="8">
        <f t="shared" si="3"/>
        <v>0.64947160433700168</v>
      </c>
      <c r="N28" s="8">
        <f t="shared" si="4"/>
        <v>-0.43159616309278409</v>
      </c>
      <c r="O28" s="8">
        <f t="shared" si="5"/>
        <v>1</v>
      </c>
    </row>
    <row r="29" spans="1:34">
      <c r="A29" s="2">
        <v>1</v>
      </c>
      <c r="B29" s="4">
        <v>461</v>
      </c>
      <c r="C29" s="4">
        <v>27.4</v>
      </c>
      <c r="D29" s="4">
        <v>383</v>
      </c>
      <c r="E29" s="4">
        <v>172</v>
      </c>
      <c r="F29" s="4">
        <v>9.6999999999999993</v>
      </c>
      <c r="G29" s="4">
        <v>69.3</v>
      </c>
      <c r="H29" s="4">
        <v>6.9</v>
      </c>
      <c r="I29" s="4">
        <v>0.83189999999999997</v>
      </c>
      <c r="J29" s="8">
        <f t="shared" si="0"/>
        <v>-0.86694012711938218</v>
      </c>
      <c r="K29" s="8">
        <f t="shared" si="1"/>
        <v>0.42023545101783349</v>
      </c>
      <c r="L29" s="8">
        <f t="shared" si="2"/>
        <v>0.70410860345961279</v>
      </c>
      <c r="M29" s="8">
        <f t="shared" si="3"/>
        <v>0.70410860345961279</v>
      </c>
      <c r="N29" s="8">
        <f t="shared" si="4"/>
        <v>-0.35082266844405419</v>
      </c>
      <c r="O29" s="8">
        <f t="shared" si="5"/>
        <v>1</v>
      </c>
    </row>
    <row r="30" spans="1:34">
      <c r="A30" s="2">
        <v>1</v>
      </c>
      <c r="B30" s="3">
        <v>401</v>
      </c>
      <c r="C30" s="6">
        <v>24</v>
      </c>
      <c r="D30" s="3">
        <v>351</v>
      </c>
      <c r="E30" s="3">
        <v>165</v>
      </c>
      <c r="F30" s="3">
        <v>9.6</v>
      </c>
      <c r="G30" s="3">
        <v>67.8</v>
      </c>
      <c r="H30" s="3">
        <v>6.1</v>
      </c>
      <c r="I30" s="3">
        <v>0.81330000000000002</v>
      </c>
      <c r="J30" s="8">
        <f t="shared" si="0"/>
        <v>-0.8042187366454121</v>
      </c>
      <c r="K30" s="8">
        <f t="shared" si="1"/>
        <v>0.44743735645326799</v>
      </c>
      <c r="L30" s="8">
        <f t="shared" si="2"/>
        <v>0.69087618579249099</v>
      </c>
      <c r="M30" s="8">
        <f t="shared" si="3"/>
        <v>0.69087618579249099</v>
      </c>
      <c r="N30" s="8">
        <f t="shared" si="4"/>
        <v>-0.36979465246688864</v>
      </c>
      <c r="O30" s="8">
        <f t="shared" si="5"/>
        <v>1</v>
      </c>
    </row>
    <row r="31" spans="1:34">
      <c r="A31" s="2">
        <v>0</v>
      </c>
      <c r="B31" s="4">
        <v>197</v>
      </c>
      <c r="C31" s="4">
        <v>12.8</v>
      </c>
      <c r="D31" s="4">
        <v>240</v>
      </c>
      <c r="E31" s="4">
        <v>136</v>
      </c>
      <c r="F31" s="4">
        <v>9.1</v>
      </c>
      <c r="G31" s="5">
        <v>64</v>
      </c>
      <c r="H31" s="4">
        <v>3.9</v>
      </c>
      <c r="I31" s="4">
        <v>0.7419</v>
      </c>
      <c r="J31" s="8">
        <f t="shared" si="0"/>
        <v>-0.51108564622982255</v>
      </c>
      <c r="K31" s="8">
        <f t="shared" si="1"/>
        <v>0.5998440068034474</v>
      </c>
      <c r="L31" s="8">
        <f t="shared" si="2"/>
        <v>0.62506094078387064</v>
      </c>
      <c r="M31" s="8">
        <f t="shared" si="3"/>
        <v>0.37493905921612936</v>
      </c>
      <c r="N31" s="8">
        <f t="shared" si="4"/>
        <v>-0.98099177497469336</v>
      </c>
      <c r="O31" s="8">
        <f t="shared" si="5"/>
        <v>1</v>
      </c>
    </row>
    <row r="32" spans="1:34">
      <c r="A32" s="2">
        <v>1</v>
      </c>
      <c r="B32" s="3">
        <v>61</v>
      </c>
      <c r="C32" s="3">
        <v>4.7</v>
      </c>
      <c r="D32" s="3">
        <v>94</v>
      </c>
      <c r="E32" s="3">
        <v>85</v>
      </c>
      <c r="F32" s="3">
        <v>8.1999999999999993</v>
      </c>
      <c r="G32" s="3">
        <v>63.4</v>
      </c>
      <c r="H32" s="3">
        <v>1.5</v>
      </c>
      <c r="I32" s="3">
        <v>0.6905</v>
      </c>
      <c r="J32" s="8">
        <f t="shared" si="0"/>
        <v>-0.26050876466117456</v>
      </c>
      <c r="K32" s="8">
        <f t="shared" si="1"/>
        <v>0.7706594017779127</v>
      </c>
      <c r="L32" s="8">
        <f t="shared" si="2"/>
        <v>0.56476135331046928</v>
      </c>
      <c r="M32" s="8">
        <f t="shared" si="3"/>
        <v>0.56476135331046928</v>
      </c>
      <c r="N32" s="8">
        <f t="shared" si="4"/>
        <v>-0.57135202058603574</v>
      </c>
      <c r="O32" s="8">
        <f t="shared" si="5"/>
        <v>1</v>
      </c>
    </row>
    <row r="33" spans="1:15">
      <c r="A33" s="2">
        <v>1</v>
      </c>
      <c r="B33" s="3">
        <v>55</v>
      </c>
      <c r="C33" s="3">
        <v>5.9</v>
      </c>
      <c r="D33" s="3">
        <v>122</v>
      </c>
      <c r="E33" s="3">
        <v>97</v>
      </c>
      <c r="F33" s="3">
        <v>8.3000000000000007</v>
      </c>
      <c r="G33" s="3">
        <v>58.5</v>
      </c>
      <c r="H33" s="3">
        <v>1.7</v>
      </c>
      <c r="I33" s="4">
        <v>0.66569999999999996</v>
      </c>
      <c r="J33" s="8">
        <f t="shared" si="0"/>
        <v>-0.36248843726934243</v>
      </c>
      <c r="K33" s="8">
        <f t="shared" si="1"/>
        <v>0.69594236062618864</v>
      </c>
      <c r="L33" s="8">
        <f t="shared" si="2"/>
        <v>0.58964268079887605</v>
      </c>
      <c r="M33" s="8">
        <f t="shared" si="3"/>
        <v>0.58964268079887605</v>
      </c>
      <c r="N33" s="8">
        <f t="shared" si="4"/>
        <v>-0.52823855131235009</v>
      </c>
      <c r="O33" s="8">
        <f t="shared" si="5"/>
        <v>1</v>
      </c>
    </row>
    <row r="34" spans="1:15">
      <c r="A34" s="2">
        <v>1</v>
      </c>
      <c r="B34" s="4">
        <v>53</v>
      </c>
      <c r="C34" s="4">
        <v>6.4</v>
      </c>
      <c r="D34" s="4">
        <v>133</v>
      </c>
      <c r="E34" s="4">
        <v>110</v>
      </c>
      <c r="F34" s="4">
        <v>7.7</v>
      </c>
      <c r="G34" s="4">
        <v>59.7</v>
      </c>
      <c r="H34" s="4">
        <v>1.9</v>
      </c>
      <c r="I34" s="3">
        <v>0.64380000000000004</v>
      </c>
      <c r="J34" s="8">
        <f t="shared" si="0"/>
        <v>-0.45185718029444732</v>
      </c>
      <c r="K34" s="8">
        <f t="shared" si="1"/>
        <v>0.63644506013055036</v>
      </c>
      <c r="L34" s="8">
        <f t="shared" si="2"/>
        <v>0.61108070436548789</v>
      </c>
      <c r="M34" s="8">
        <f t="shared" si="3"/>
        <v>0.61108070436548789</v>
      </c>
      <c r="N34" s="8">
        <f t="shared" si="4"/>
        <v>-0.49252624282852747</v>
      </c>
      <c r="O34" s="8">
        <f t="shared" si="5"/>
        <v>1</v>
      </c>
    </row>
    <row r="35" spans="1:15">
      <c r="A35" s="2">
        <v>1</v>
      </c>
      <c r="B35" s="3">
        <v>40</v>
      </c>
      <c r="C35" s="3">
        <v>4.0999999999999996</v>
      </c>
      <c r="D35" s="3">
        <v>82</v>
      </c>
      <c r="E35" s="3">
        <v>91</v>
      </c>
      <c r="F35" s="3">
        <v>7.1</v>
      </c>
      <c r="G35" s="3">
        <v>61.8</v>
      </c>
      <c r="H35" s="3">
        <v>1.4</v>
      </c>
      <c r="I35" s="4">
        <v>0.63080000000000003</v>
      </c>
      <c r="J35" s="8">
        <f t="shared" si="0"/>
        <v>-0.44461265641034831</v>
      </c>
      <c r="K35" s="8">
        <f t="shared" si="1"/>
        <v>0.64107254328699381</v>
      </c>
      <c r="L35" s="8">
        <f t="shared" si="2"/>
        <v>0.60935758391097405</v>
      </c>
      <c r="M35" s="8">
        <f t="shared" si="3"/>
        <v>0.60935758391097405</v>
      </c>
      <c r="N35" s="8">
        <f t="shared" si="4"/>
        <v>-0.49535001788710648</v>
      </c>
      <c r="O35" s="8">
        <f t="shared" si="5"/>
        <v>1</v>
      </c>
    </row>
    <row r="36" spans="1:15">
      <c r="A36" s="2">
        <v>1</v>
      </c>
      <c r="B36" s="4">
        <v>21</v>
      </c>
      <c r="C36" s="4">
        <v>1.9</v>
      </c>
      <c r="D36" s="4">
        <v>200</v>
      </c>
      <c r="E36" s="4">
        <v>200</v>
      </c>
      <c r="F36" s="5">
        <v>7</v>
      </c>
      <c r="G36" s="4">
        <v>62.3</v>
      </c>
      <c r="H36" s="4">
        <v>0.8</v>
      </c>
      <c r="I36" s="3">
        <v>0.62760000000000005</v>
      </c>
      <c r="J36" s="8">
        <f t="shared" si="0"/>
        <v>-1.0924385360977831</v>
      </c>
      <c r="K36" s="8">
        <f t="shared" si="1"/>
        <v>0.33539761648677457</v>
      </c>
      <c r="L36" s="8">
        <f t="shared" si="2"/>
        <v>0.74884063566838321</v>
      </c>
      <c r="M36" s="8">
        <f t="shared" si="3"/>
        <v>0.74884063566838321</v>
      </c>
      <c r="N36" s="8">
        <f t="shared" si="4"/>
        <v>-0.28922908757166532</v>
      </c>
      <c r="O36" s="8">
        <f t="shared" si="5"/>
        <v>1</v>
      </c>
    </row>
    <row r="37" spans="1:15">
      <c r="A37" s="2">
        <v>1</v>
      </c>
      <c r="B37" s="3">
        <v>10</v>
      </c>
      <c r="C37" s="3">
        <v>1.1000000000000001</v>
      </c>
      <c r="D37" s="3">
        <v>21</v>
      </c>
      <c r="E37" s="3">
        <v>32</v>
      </c>
      <c r="F37" s="3">
        <v>6.1</v>
      </c>
      <c r="G37" s="3">
        <v>65.900000000000006</v>
      </c>
      <c r="H37" s="6">
        <v>200</v>
      </c>
      <c r="I37" s="4">
        <v>0.62609999999999999</v>
      </c>
      <c r="J37" s="8">
        <f t="shared" si="0"/>
        <v>-1.183969804595558</v>
      </c>
      <c r="K37" s="8">
        <f t="shared" si="1"/>
        <v>0.30606132010808917</v>
      </c>
      <c r="L37" s="8">
        <f t="shared" si="2"/>
        <v>0.76566083429929643</v>
      </c>
      <c r="M37" s="8">
        <f t="shared" si="3"/>
        <v>0.76566083429929643</v>
      </c>
      <c r="N37" s="8">
        <f t="shared" si="4"/>
        <v>-0.26701598236156293</v>
      </c>
      <c r="O37" s="8">
        <f t="shared" si="5"/>
        <v>1</v>
      </c>
    </row>
    <row r="38" spans="1:15">
      <c r="A38" s="2">
        <v>0</v>
      </c>
      <c r="B38" s="4">
        <v>7</v>
      </c>
      <c r="C38" s="5">
        <v>1</v>
      </c>
      <c r="D38" s="4">
        <v>30</v>
      </c>
      <c r="E38" s="4">
        <v>44</v>
      </c>
      <c r="F38" s="4">
        <v>6.3</v>
      </c>
      <c r="G38" s="5">
        <v>65</v>
      </c>
      <c r="H38" s="4">
        <v>0.6</v>
      </c>
      <c r="I38" s="3">
        <v>0.62480000000000002</v>
      </c>
      <c r="J38" s="8">
        <f t="shared" si="0"/>
        <v>-0.10804281299807306</v>
      </c>
      <c r="K38" s="8">
        <f t="shared" si="1"/>
        <v>0.8975891671245213</v>
      </c>
      <c r="L38" s="8">
        <f t="shared" si="2"/>
        <v>0.52698445866200461</v>
      </c>
      <c r="M38" s="8">
        <f t="shared" si="3"/>
        <v>0.47301554133799539</v>
      </c>
      <c r="N38" s="8">
        <f t="shared" si="4"/>
        <v>-0.74862703407861741</v>
      </c>
      <c r="O38" s="8">
        <f t="shared" si="5"/>
        <v>1</v>
      </c>
    </row>
    <row r="39" spans="1:15">
      <c r="A39" s="2">
        <v>1</v>
      </c>
      <c r="B39" s="3">
        <v>17</v>
      </c>
      <c r="C39" s="3">
        <v>1.8</v>
      </c>
      <c r="D39" s="3">
        <v>56</v>
      </c>
      <c r="E39" s="3">
        <v>71</v>
      </c>
      <c r="F39" s="3">
        <v>6.8</v>
      </c>
      <c r="G39" s="3">
        <v>62.9</v>
      </c>
      <c r="H39" s="3">
        <v>0.8</v>
      </c>
      <c r="I39" s="4">
        <v>0.62329999999999997</v>
      </c>
      <c r="J39" s="8">
        <f t="shared" si="0"/>
        <v>-0.30570956702598462</v>
      </c>
      <c r="K39" s="8">
        <f t="shared" si="1"/>
        <v>0.73660052147260968</v>
      </c>
      <c r="L39" s="8">
        <f t="shared" si="2"/>
        <v>0.57583767114846651</v>
      </c>
      <c r="M39" s="8">
        <f t="shared" si="3"/>
        <v>0.57583767114846651</v>
      </c>
      <c r="N39" s="8">
        <f t="shared" si="4"/>
        <v>-0.55192947892802591</v>
      </c>
      <c r="O39" s="8">
        <f t="shared" si="5"/>
        <v>1</v>
      </c>
    </row>
    <row r="40" spans="1:15">
      <c r="A40" s="2">
        <v>1</v>
      </c>
      <c r="B40" s="4">
        <v>33</v>
      </c>
      <c r="C40" s="4">
        <v>4.4000000000000004</v>
      </c>
      <c r="D40" s="4">
        <v>109</v>
      </c>
      <c r="E40" s="4">
        <v>104</v>
      </c>
      <c r="F40" s="4">
        <v>6.4</v>
      </c>
      <c r="G40" s="4">
        <v>65.099999999999994</v>
      </c>
      <c r="H40" s="4">
        <v>1.4</v>
      </c>
      <c r="I40" s="3">
        <v>0.62339999999999995</v>
      </c>
      <c r="J40" s="8">
        <f t="shared" si="0"/>
        <v>-0.4197070016132709</v>
      </c>
      <c r="K40" s="8">
        <f t="shared" si="1"/>
        <v>0.65723936167911845</v>
      </c>
      <c r="L40" s="8">
        <f t="shared" si="2"/>
        <v>0.60341313579880096</v>
      </c>
      <c r="M40" s="8">
        <f t="shared" si="3"/>
        <v>0.60341313579880096</v>
      </c>
      <c r="N40" s="8">
        <f t="shared" si="4"/>
        <v>-0.50515318285740463</v>
      </c>
      <c r="O40" s="8">
        <f t="shared" si="5"/>
        <v>1</v>
      </c>
    </row>
    <row r="41" spans="1:15">
      <c r="A41" s="2">
        <v>1</v>
      </c>
      <c r="B41" s="3">
        <v>202</v>
      </c>
      <c r="C41" s="3">
        <v>17.899999999999999</v>
      </c>
      <c r="D41" s="3">
        <v>307</v>
      </c>
      <c r="E41" s="3">
        <v>141</v>
      </c>
      <c r="F41" s="3">
        <v>7.3</v>
      </c>
      <c r="G41" s="3">
        <v>63.1</v>
      </c>
      <c r="H41" s="3">
        <v>4.4000000000000004</v>
      </c>
      <c r="I41" s="4">
        <v>0.63160000000000005</v>
      </c>
      <c r="J41" s="8">
        <f t="shared" si="0"/>
        <v>-0.40441740732657028</v>
      </c>
      <c r="K41" s="8">
        <f t="shared" si="1"/>
        <v>0.66736549987452065</v>
      </c>
      <c r="L41" s="8">
        <f t="shared" si="2"/>
        <v>0.59974852548841628</v>
      </c>
      <c r="M41" s="8">
        <f t="shared" si="3"/>
        <v>0.59974852548841628</v>
      </c>
      <c r="N41" s="8">
        <f t="shared" si="4"/>
        <v>-0.51124483580905478</v>
      </c>
      <c r="O41" s="8">
        <f t="shared" si="5"/>
        <v>1</v>
      </c>
    </row>
    <row r="42" spans="1:15">
      <c r="A42" s="2">
        <v>1</v>
      </c>
      <c r="B42" s="4">
        <v>200</v>
      </c>
      <c r="C42" s="4">
        <v>22.1</v>
      </c>
      <c r="D42" s="4">
        <v>200</v>
      </c>
      <c r="E42" s="4">
        <v>200</v>
      </c>
      <c r="F42" s="4">
        <v>9.1999999999999993</v>
      </c>
      <c r="G42" s="4">
        <v>56.2</v>
      </c>
      <c r="H42" s="5">
        <v>200</v>
      </c>
      <c r="I42" s="3">
        <v>0.64990000000000003</v>
      </c>
      <c r="J42" s="8">
        <f t="shared" si="0"/>
        <v>-2.2899875465535522</v>
      </c>
      <c r="K42" s="8">
        <f t="shared" si="1"/>
        <v>0.10126772297819572</v>
      </c>
      <c r="L42" s="8">
        <f t="shared" si="2"/>
        <v>0.908044410214499</v>
      </c>
      <c r="M42" s="8">
        <f t="shared" si="3"/>
        <v>0.908044410214499</v>
      </c>
      <c r="N42" s="8">
        <f t="shared" si="4"/>
        <v>-9.6461991649032949E-2</v>
      </c>
      <c r="O42" s="8">
        <f t="shared" si="5"/>
        <v>1</v>
      </c>
    </row>
    <row r="43" spans="1:15">
      <c r="A43" s="2">
        <v>1</v>
      </c>
      <c r="B43" s="3">
        <v>208</v>
      </c>
      <c r="C43" s="6">
        <v>14</v>
      </c>
      <c r="D43" s="3">
        <v>187</v>
      </c>
      <c r="E43" s="3">
        <v>122</v>
      </c>
      <c r="F43" s="3">
        <v>13.2</v>
      </c>
      <c r="G43" s="3">
        <v>41.7</v>
      </c>
      <c r="H43" s="3">
        <v>3.1</v>
      </c>
      <c r="I43" s="4">
        <v>0.65610000000000002</v>
      </c>
      <c r="J43" s="8">
        <f t="shared" si="0"/>
        <v>-0.7076564105743226</v>
      </c>
      <c r="K43" s="8">
        <f t="shared" si="1"/>
        <v>0.49279776081478222</v>
      </c>
      <c r="L43" s="8">
        <f t="shared" si="2"/>
        <v>0.66988310556829289</v>
      </c>
      <c r="M43" s="8">
        <f t="shared" si="3"/>
        <v>0.66988310556829289</v>
      </c>
      <c r="N43" s="8">
        <f t="shared" si="4"/>
        <v>-0.40065205111971969</v>
      </c>
      <c r="O43" s="8">
        <f t="shared" si="5"/>
        <v>1</v>
      </c>
    </row>
    <row r="44" spans="1:15">
      <c r="A44" s="2">
        <v>1</v>
      </c>
      <c r="B44" s="4">
        <v>166</v>
      </c>
      <c r="C44" s="4">
        <v>11.6</v>
      </c>
      <c r="D44" s="4">
        <v>216</v>
      </c>
      <c r="E44" s="4">
        <v>143</v>
      </c>
      <c r="F44" s="4">
        <v>14.3</v>
      </c>
      <c r="G44" s="4">
        <v>38.4</v>
      </c>
      <c r="H44" s="4">
        <v>2.7</v>
      </c>
      <c r="I44" s="3">
        <v>0.63200000000000001</v>
      </c>
      <c r="J44" s="8">
        <f t="shared" si="0"/>
        <v>-0.66521199234860062</v>
      </c>
      <c r="K44" s="8">
        <f t="shared" si="1"/>
        <v>0.51416451720877432</v>
      </c>
      <c r="L44" s="8">
        <f t="shared" si="2"/>
        <v>0.66043021655494194</v>
      </c>
      <c r="M44" s="8">
        <f t="shared" si="3"/>
        <v>0.66043021655494194</v>
      </c>
      <c r="N44" s="8">
        <f t="shared" si="4"/>
        <v>-0.41486381305414582</v>
      </c>
      <c r="O44" s="8">
        <f t="shared" si="5"/>
        <v>1</v>
      </c>
    </row>
    <row r="45" spans="1:15">
      <c r="A45" s="2">
        <v>1</v>
      </c>
      <c r="B45" s="3">
        <v>114</v>
      </c>
      <c r="C45" s="3">
        <v>10.199999999999999</v>
      </c>
      <c r="D45" s="3">
        <v>143</v>
      </c>
      <c r="E45" s="3">
        <v>113</v>
      </c>
      <c r="F45" s="6">
        <v>15</v>
      </c>
      <c r="G45" s="3">
        <v>36.5</v>
      </c>
      <c r="H45" s="3">
        <v>2.1</v>
      </c>
      <c r="I45" s="4">
        <v>0.62429999999999997</v>
      </c>
      <c r="J45" s="8">
        <f t="shared" si="0"/>
        <v>-0.39879499338111035</v>
      </c>
      <c r="K45" s="8">
        <f t="shared" si="1"/>
        <v>0.67112827298950295</v>
      </c>
      <c r="L45" s="8">
        <f t="shared" si="2"/>
        <v>0.59839810992550979</v>
      </c>
      <c r="M45" s="8">
        <f t="shared" si="3"/>
        <v>0.59839810992550979</v>
      </c>
      <c r="N45" s="8">
        <f t="shared" si="4"/>
        <v>-0.51349901087380001</v>
      </c>
      <c r="O45" s="8">
        <f t="shared" si="5"/>
        <v>1</v>
      </c>
    </row>
    <row r="46" spans="1:15">
      <c r="A46" s="2">
        <v>1</v>
      </c>
      <c r="B46" s="4">
        <v>140</v>
      </c>
      <c r="C46" s="5">
        <v>11</v>
      </c>
      <c r="D46" s="4">
        <v>160</v>
      </c>
      <c r="E46" s="4">
        <v>116</v>
      </c>
      <c r="F46" s="4">
        <v>16.100000000000001</v>
      </c>
      <c r="G46" s="4">
        <v>34.5</v>
      </c>
      <c r="H46" s="4">
        <v>2.5</v>
      </c>
      <c r="I46" s="3">
        <v>0.61950000000000005</v>
      </c>
      <c r="J46" s="8">
        <f t="shared" si="0"/>
        <v>-0.37924666018582354</v>
      </c>
      <c r="K46" s="8">
        <f t="shared" si="1"/>
        <v>0.68437678334084562</v>
      </c>
      <c r="L46" s="8">
        <f t="shared" si="2"/>
        <v>0.59369139368958102</v>
      </c>
      <c r="M46" s="8">
        <f t="shared" si="3"/>
        <v>0.59369139368958102</v>
      </c>
      <c r="N46" s="8">
        <f t="shared" si="4"/>
        <v>-0.5213956338698974</v>
      </c>
      <c r="O46" s="8">
        <f t="shared" si="5"/>
        <v>1</v>
      </c>
    </row>
    <row r="47" spans="1:15">
      <c r="A47" s="2">
        <v>0</v>
      </c>
      <c r="B47" s="3">
        <v>169</v>
      </c>
      <c r="C47" s="3">
        <v>12.8</v>
      </c>
      <c r="D47" s="3">
        <v>163</v>
      </c>
      <c r="E47" s="3">
        <v>123</v>
      </c>
      <c r="F47" s="3">
        <v>16.3</v>
      </c>
      <c r="G47" s="3">
        <v>35.700000000000003</v>
      </c>
      <c r="H47" s="3">
        <v>2.7</v>
      </c>
      <c r="I47" s="4">
        <v>0.62619999999999998</v>
      </c>
      <c r="J47" s="8">
        <f t="shared" si="0"/>
        <v>-0.43895241760346781</v>
      </c>
      <c r="K47" s="8">
        <f t="shared" si="1"/>
        <v>0.64471145581611178</v>
      </c>
      <c r="L47" s="8">
        <f t="shared" si="2"/>
        <v>0.60800938454204201</v>
      </c>
      <c r="M47" s="8">
        <f t="shared" si="3"/>
        <v>0.39199061545795799</v>
      </c>
      <c r="N47" s="8">
        <f t="shared" si="4"/>
        <v>-0.93651737963651516</v>
      </c>
      <c r="O47" s="8">
        <f t="shared" si="5"/>
        <v>1</v>
      </c>
    </row>
    <row r="48" spans="1:15">
      <c r="A48" s="2">
        <v>1</v>
      </c>
      <c r="B48" s="4">
        <v>185</v>
      </c>
      <c r="C48" s="4">
        <v>14.2</v>
      </c>
      <c r="D48" s="4">
        <v>190</v>
      </c>
      <c r="E48" s="4">
        <v>126</v>
      </c>
      <c r="F48" s="4">
        <v>15.8</v>
      </c>
      <c r="G48" s="5">
        <v>37</v>
      </c>
      <c r="H48" s="4">
        <v>2.9</v>
      </c>
      <c r="I48" s="3">
        <v>0.65600000000000003</v>
      </c>
      <c r="J48" s="8">
        <f t="shared" si="0"/>
        <v>-0.4493002252500522</v>
      </c>
      <c r="K48" s="8">
        <f t="shared" si="1"/>
        <v>0.63807450385693165</v>
      </c>
      <c r="L48" s="8">
        <f t="shared" si="2"/>
        <v>0.61047284335690954</v>
      </c>
      <c r="M48" s="8">
        <f t="shared" si="3"/>
        <v>0.61047284335690954</v>
      </c>
      <c r="N48" s="8">
        <f t="shared" si="4"/>
        <v>-0.49352146904662381</v>
      </c>
      <c r="O48" s="8">
        <f t="shared" si="5"/>
        <v>1</v>
      </c>
    </row>
    <row r="49" spans="1:15">
      <c r="A49" s="2">
        <v>0</v>
      </c>
      <c r="B49" s="3">
        <v>165</v>
      </c>
      <c r="C49" s="3">
        <v>12.7</v>
      </c>
      <c r="D49" s="3">
        <v>178</v>
      </c>
      <c r="E49" s="3">
        <v>120</v>
      </c>
      <c r="F49" s="3">
        <v>15.9</v>
      </c>
      <c r="G49" s="3">
        <v>37.200000000000003</v>
      </c>
      <c r="H49" s="3">
        <v>2.8</v>
      </c>
      <c r="I49" s="4">
        <v>0.66100000000000003</v>
      </c>
      <c r="J49" s="8">
        <f t="shared" si="0"/>
        <v>-0.37642457197106838</v>
      </c>
      <c r="K49" s="8">
        <f t="shared" si="1"/>
        <v>0.68631088281159869</v>
      </c>
      <c r="L49" s="8">
        <f t="shared" si="2"/>
        <v>0.59301046455484685</v>
      </c>
      <c r="M49" s="8">
        <f t="shared" si="3"/>
        <v>0.40698953544515315</v>
      </c>
      <c r="N49" s="8">
        <f t="shared" si="4"/>
        <v>-0.89896780530705689</v>
      </c>
      <c r="O49" s="8">
        <f t="shared" si="5"/>
        <v>1</v>
      </c>
    </row>
    <row r="50" spans="1:15">
      <c r="A50" s="2">
        <v>0</v>
      </c>
      <c r="B50" s="4">
        <v>133</v>
      </c>
      <c r="C50" s="4">
        <v>11.7</v>
      </c>
      <c r="D50" s="4">
        <v>150</v>
      </c>
      <c r="E50" s="4">
        <v>119</v>
      </c>
      <c r="F50" s="4">
        <v>16.899999999999999</v>
      </c>
      <c r="G50" s="4">
        <v>34.299999999999997</v>
      </c>
      <c r="H50" s="4">
        <v>2.4</v>
      </c>
      <c r="I50" s="3">
        <v>0.66569999999999996</v>
      </c>
      <c r="J50" s="8">
        <f t="shared" si="0"/>
        <v>-0.32017869123143106</v>
      </c>
      <c r="K50" s="8">
        <f t="shared" si="1"/>
        <v>0.72601929220053452</v>
      </c>
      <c r="L50" s="8">
        <f t="shared" si="2"/>
        <v>0.57936779995377763</v>
      </c>
      <c r="M50" s="8">
        <f t="shared" si="3"/>
        <v>0.42063220004622237</v>
      </c>
      <c r="N50" s="8">
        <f t="shared" si="4"/>
        <v>-0.86599646123491369</v>
      </c>
      <c r="O50" s="8">
        <f t="shared" si="5"/>
        <v>1</v>
      </c>
    </row>
    <row r="51" spans="1:15">
      <c r="A51" s="2">
        <v>1</v>
      </c>
      <c r="B51" s="3">
        <v>233</v>
      </c>
      <c r="C51" s="3">
        <v>19.3</v>
      </c>
      <c r="D51" s="3">
        <v>206</v>
      </c>
      <c r="E51" s="3">
        <v>149</v>
      </c>
      <c r="F51" s="3">
        <v>15.1</v>
      </c>
      <c r="G51" s="3">
        <v>39.6</v>
      </c>
      <c r="H51" s="3">
        <v>3.9</v>
      </c>
      <c r="I51" s="4">
        <v>0.65490000000000004</v>
      </c>
      <c r="J51" s="8">
        <f t="shared" si="0"/>
        <v>-0.66611873445772574</v>
      </c>
      <c r="K51" s="8">
        <f t="shared" si="1"/>
        <v>0.51369851389434551</v>
      </c>
      <c r="L51" s="8">
        <f t="shared" si="2"/>
        <v>0.66063353489544274</v>
      </c>
      <c r="M51" s="8">
        <f t="shared" si="3"/>
        <v>0.66063353489544274</v>
      </c>
      <c r="N51" s="8">
        <f t="shared" si="4"/>
        <v>-0.41455600301563272</v>
      </c>
      <c r="O51" s="8">
        <f t="shared" si="5"/>
        <v>1</v>
      </c>
    </row>
    <row r="52" spans="1:15">
      <c r="A52" s="2">
        <v>0</v>
      </c>
      <c r="B52" s="4">
        <v>242</v>
      </c>
      <c r="C52" s="4">
        <v>18.2</v>
      </c>
      <c r="D52" s="4">
        <v>202</v>
      </c>
      <c r="E52" s="4">
        <v>145</v>
      </c>
      <c r="F52" s="4">
        <v>14.4</v>
      </c>
      <c r="G52" s="4">
        <v>43.4</v>
      </c>
      <c r="H52" s="4">
        <v>3.7</v>
      </c>
      <c r="I52" s="3">
        <v>0.67659999999999998</v>
      </c>
      <c r="J52" s="8">
        <f t="shared" si="0"/>
        <v>-0.68947255504189853</v>
      </c>
      <c r="K52" s="8">
        <f t="shared" si="1"/>
        <v>0.50184069261583253</v>
      </c>
      <c r="L52" s="8">
        <f t="shared" si="2"/>
        <v>0.6658495837253211</v>
      </c>
      <c r="M52" s="8">
        <f t="shared" si="3"/>
        <v>0.3341504162746789</v>
      </c>
      <c r="N52" s="8">
        <f t="shared" si="4"/>
        <v>-1.0961640392539382</v>
      </c>
      <c r="O52" s="8">
        <f t="shared" si="5"/>
        <v>1</v>
      </c>
    </row>
    <row r="53" spans="1:15">
      <c r="A53" s="2">
        <v>0</v>
      </c>
      <c r="B53" s="3">
        <v>488</v>
      </c>
      <c r="C53" s="3">
        <v>32.6</v>
      </c>
      <c r="D53" s="3">
        <v>340</v>
      </c>
      <c r="E53" s="3">
        <v>170</v>
      </c>
      <c r="F53" s="3">
        <v>12.9</v>
      </c>
      <c r="G53" s="3">
        <v>50.5</v>
      </c>
      <c r="H53" s="3">
        <v>6.6</v>
      </c>
      <c r="I53" s="4">
        <v>0.70840000000000003</v>
      </c>
      <c r="J53" s="8">
        <f t="shared" si="0"/>
        <v>-1.0629535704569606</v>
      </c>
      <c r="K53" s="8">
        <f t="shared" si="1"/>
        <v>0.34543403836456199</v>
      </c>
      <c r="L53" s="8">
        <f t="shared" si="2"/>
        <v>0.74325457174812282</v>
      </c>
      <c r="M53" s="8">
        <f t="shared" si="3"/>
        <v>0.25674542825187718</v>
      </c>
      <c r="N53" s="8">
        <f t="shared" si="4"/>
        <v>-1.3596702365564337</v>
      </c>
      <c r="O53" s="8">
        <f t="shared" si="5"/>
        <v>1</v>
      </c>
    </row>
    <row r="54" spans="1:15">
      <c r="A54" s="2">
        <v>0</v>
      </c>
      <c r="B54" s="4">
        <v>333</v>
      </c>
      <c r="C54" s="4">
        <v>20.100000000000001</v>
      </c>
      <c r="D54" s="4">
        <v>274</v>
      </c>
      <c r="E54" s="4">
        <v>149</v>
      </c>
      <c r="F54" s="4">
        <v>12.1</v>
      </c>
      <c r="G54" s="4">
        <v>53.3</v>
      </c>
      <c r="H54" s="4">
        <v>4.4000000000000004</v>
      </c>
      <c r="I54" s="3">
        <v>0.74780000000000002</v>
      </c>
      <c r="J54" s="8">
        <f t="shared" si="0"/>
        <v>-0.84175222620719259</v>
      </c>
      <c r="K54" s="8">
        <f t="shared" si="1"/>
        <v>0.43095473128877965</v>
      </c>
      <c r="L54" s="8">
        <f t="shared" si="2"/>
        <v>0.69883412670878609</v>
      </c>
      <c r="M54" s="8">
        <f t="shared" si="3"/>
        <v>0.30116587329121391</v>
      </c>
      <c r="N54" s="8">
        <f t="shared" si="4"/>
        <v>-1.2000940919616196</v>
      </c>
      <c r="O54" s="8">
        <f t="shared" si="5"/>
        <v>1</v>
      </c>
    </row>
    <row r="55" spans="1:15">
      <c r="A55" s="2">
        <v>1</v>
      </c>
      <c r="B55" s="3">
        <v>215</v>
      </c>
      <c r="C55" s="3">
        <v>14.3</v>
      </c>
      <c r="D55" s="3">
        <v>253</v>
      </c>
      <c r="E55" s="3">
        <v>139</v>
      </c>
      <c r="F55" s="6">
        <v>11</v>
      </c>
      <c r="G55" s="3">
        <v>59.1</v>
      </c>
      <c r="H55" s="3">
        <v>3.5</v>
      </c>
      <c r="I55" s="4">
        <v>0.75360000000000005</v>
      </c>
      <c r="J55" s="8">
        <f t="shared" si="0"/>
        <v>-0.44870206604688434</v>
      </c>
      <c r="K55" s="8">
        <f t="shared" si="1"/>
        <v>0.63845628816623623</v>
      </c>
      <c r="L55" s="8">
        <f t="shared" si="2"/>
        <v>0.61033059424441649</v>
      </c>
      <c r="M55" s="8">
        <f t="shared" si="3"/>
        <v>0.61033059424441649</v>
      </c>
      <c r="N55" s="8">
        <f t="shared" si="4"/>
        <v>-0.49375451084312516</v>
      </c>
      <c r="O55" s="8">
        <f t="shared" si="5"/>
        <v>1</v>
      </c>
    </row>
    <row r="56" spans="1:15">
      <c r="A56" s="2">
        <v>1</v>
      </c>
      <c r="B56" s="4">
        <v>367</v>
      </c>
      <c r="C56" s="4">
        <v>21.8</v>
      </c>
      <c r="D56" s="4">
        <v>300</v>
      </c>
      <c r="E56" s="4">
        <v>134</v>
      </c>
      <c r="F56" s="4">
        <v>9.6999999999999993</v>
      </c>
      <c r="G56" s="4">
        <v>64.599999999999994</v>
      </c>
      <c r="H56" s="4">
        <v>5.4</v>
      </c>
      <c r="I56" s="3">
        <v>0.77400000000000002</v>
      </c>
      <c r="J56" s="8">
        <f t="shared" si="0"/>
        <v>-0.66130182855722097</v>
      </c>
      <c r="K56" s="8">
        <f t="shared" si="1"/>
        <v>0.51617892044349023</v>
      </c>
      <c r="L56" s="8">
        <f t="shared" si="2"/>
        <v>0.6595527655189235</v>
      </c>
      <c r="M56" s="8">
        <f t="shared" si="3"/>
        <v>0.6595527655189235</v>
      </c>
      <c r="N56" s="8">
        <f t="shared" si="4"/>
        <v>-0.41619330165692159</v>
      </c>
      <c r="O56" s="8">
        <f t="shared" si="5"/>
        <v>1</v>
      </c>
    </row>
    <row r="57" spans="1:15">
      <c r="A57" s="2">
        <v>0</v>
      </c>
      <c r="B57" s="3">
        <v>122</v>
      </c>
      <c r="C57" s="3">
        <v>9.6</v>
      </c>
      <c r="D57" s="3">
        <v>193</v>
      </c>
      <c r="E57" s="3">
        <v>113</v>
      </c>
      <c r="F57" s="3">
        <v>9.5</v>
      </c>
      <c r="G57" s="3">
        <v>64.099999999999994</v>
      </c>
      <c r="H57" s="3">
        <v>2.7</v>
      </c>
      <c r="I57" s="4">
        <v>0.77710000000000001</v>
      </c>
      <c r="J57" s="8">
        <f t="shared" si="0"/>
        <v>-0.1883643486421378</v>
      </c>
      <c r="K57" s="8">
        <f t="shared" si="1"/>
        <v>0.82831285758183937</v>
      </c>
      <c r="L57" s="8">
        <f t="shared" si="2"/>
        <v>0.54695234234835421</v>
      </c>
      <c r="M57" s="8">
        <f t="shared" si="3"/>
        <v>0.45304765765164579</v>
      </c>
      <c r="N57" s="8">
        <f t="shared" si="4"/>
        <v>-0.79175795450369202</v>
      </c>
      <c r="O57" s="8">
        <f t="shared" si="5"/>
        <v>1</v>
      </c>
    </row>
    <row r="58" spans="1:15">
      <c r="A58" s="2">
        <v>1</v>
      </c>
      <c r="B58" s="4">
        <v>67</v>
      </c>
      <c r="C58" s="4">
        <v>7.4</v>
      </c>
      <c r="D58" s="4">
        <v>139</v>
      </c>
      <c r="E58" s="4">
        <v>97</v>
      </c>
      <c r="F58" s="4">
        <v>9.1</v>
      </c>
      <c r="G58" s="4">
        <v>63.9</v>
      </c>
      <c r="H58" s="4">
        <v>1.9</v>
      </c>
      <c r="I58" s="3">
        <v>0.75970000000000004</v>
      </c>
      <c r="J58" s="8">
        <f t="shared" si="0"/>
        <v>-8.7932487420999905E-2</v>
      </c>
      <c r="K58" s="8">
        <f t="shared" si="1"/>
        <v>0.91582270418890299</v>
      </c>
      <c r="L58" s="8">
        <f t="shared" si="2"/>
        <v>0.52196896811668558</v>
      </c>
      <c r="M58" s="8">
        <f t="shared" si="3"/>
        <v>0.52196896811668558</v>
      </c>
      <c r="N58" s="8">
        <f t="shared" si="4"/>
        <v>-0.65014714091893033</v>
      </c>
      <c r="O58" s="8">
        <f t="shared" si="5"/>
        <v>1</v>
      </c>
    </row>
    <row r="59" spans="1:15">
      <c r="A59" s="2">
        <v>1</v>
      </c>
      <c r="B59" s="3">
        <v>43</v>
      </c>
      <c r="C59" s="3">
        <v>5.4</v>
      </c>
      <c r="D59" s="3">
        <v>83</v>
      </c>
      <c r="E59" s="3">
        <v>82</v>
      </c>
      <c r="F59" s="3">
        <v>8.8000000000000007</v>
      </c>
      <c r="G59" s="3">
        <v>63.9</v>
      </c>
      <c r="H59" s="3">
        <v>1.6</v>
      </c>
      <c r="I59" s="4">
        <v>0.74229999999999996</v>
      </c>
      <c r="J59" s="8">
        <f t="shared" si="0"/>
        <v>-0.10918742871266307</v>
      </c>
      <c r="K59" s="8">
        <f t="shared" si="1"/>
        <v>0.89656236022034952</v>
      </c>
      <c r="L59" s="8">
        <f t="shared" si="2"/>
        <v>0.52726977028259514</v>
      </c>
      <c r="M59" s="8">
        <f t="shared" si="3"/>
        <v>0.52726977028259514</v>
      </c>
      <c r="N59" s="8">
        <f t="shared" si="4"/>
        <v>-0.64004296334645561</v>
      </c>
      <c r="O59" s="8">
        <f t="shared" si="5"/>
        <v>1</v>
      </c>
    </row>
    <row r="60" spans="1:15">
      <c r="A60" s="2">
        <v>0</v>
      </c>
      <c r="B60" s="4">
        <v>46</v>
      </c>
      <c r="C60" s="4">
        <v>5.4</v>
      </c>
      <c r="D60" s="4">
        <v>200</v>
      </c>
      <c r="E60" s="4">
        <v>200</v>
      </c>
      <c r="F60" s="4">
        <v>7.8</v>
      </c>
      <c r="G60" s="4">
        <v>67.5</v>
      </c>
      <c r="H60" s="4">
        <v>1.7</v>
      </c>
      <c r="I60" s="3">
        <v>0.72560000000000002</v>
      </c>
      <c r="J60" s="8">
        <f t="shared" si="0"/>
        <v>-0.87586421975612394</v>
      </c>
      <c r="K60" s="8">
        <f t="shared" si="1"/>
        <v>0.41650191491276373</v>
      </c>
      <c r="L60" s="8">
        <f t="shared" si="2"/>
        <v>0.70596445332838509</v>
      </c>
      <c r="M60" s="8">
        <f t="shared" si="3"/>
        <v>0.29403554667161491</v>
      </c>
      <c r="N60" s="8">
        <f t="shared" si="4"/>
        <v>-1.224054611905814</v>
      </c>
      <c r="O60" s="8">
        <f t="shared" si="5"/>
        <v>1</v>
      </c>
    </row>
    <row r="61" spans="1:15">
      <c r="A61" s="2">
        <v>1</v>
      </c>
      <c r="B61" s="3">
        <v>56</v>
      </c>
      <c r="C61" s="3">
        <v>6.2</v>
      </c>
      <c r="D61" s="3">
        <v>109</v>
      </c>
      <c r="E61" s="3">
        <v>83</v>
      </c>
      <c r="F61" s="6">
        <v>7</v>
      </c>
      <c r="G61" s="3">
        <v>71.099999999999994</v>
      </c>
      <c r="H61" s="6">
        <v>200</v>
      </c>
      <c r="I61" s="4">
        <v>0.71730000000000005</v>
      </c>
      <c r="J61" s="8">
        <f t="shared" si="0"/>
        <v>-1.1911163197707459</v>
      </c>
      <c r="K61" s="8">
        <f t="shared" si="1"/>
        <v>0.30388184534011037</v>
      </c>
      <c r="L61" s="8">
        <f t="shared" si="2"/>
        <v>0.76694065767834618</v>
      </c>
      <c r="M61" s="8">
        <f t="shared" si="3"/>
        <v>0.76694065767834618</v>
      </c>
      <c r="N61" s="8">
        <f t="shared" si="4"/>
        <v>-0.26534584999742561</v>
      </c>
      <c r="O61" s="8">
        <f t="shared" si="5"/>
        <v>1</v>
      </c>
    </row>
    <row r="62" spans="1:15">
      <c r="A62" s="2">
        <v>1</v>
      </c>
      <c r="B62" s="4">
        <v>30</v>
      </c>
      <c r="C62" s="4">
        <v>2.6</v>
      </c>
      <c r="D62" s="4">
        <v>62</v>
      </c>
      <c r="E62" s="4">
        <v>65</v>
      </c>
      <c r="F62" s="4">
        <v>8.3000000000000007</v>
      </c>
      <c r="G62" s="4">
        <v>63.6</v>
      </c>
      <c r="H62" s="5">
        <v>1</v>
      </c>
      <c r="I62" s="3">
        <v>0.71579999999999999</v>
      </c>
      <c r="J62" s="8">
        <f t="shared" si="0"/>
        <v>-0.10188008594899234</v>
      </c>
      <c r="K62" s="8">
        <f t="shared" si="1"/>
        <v>0.90313784409335895</v>
      </c>
      <c r="L62" s="8">
        <f t="shared" si="2"/>
        <v>0.52544801371252892</v>
      </c>
      <c r="M62" s="8">
        <f t="shared" si="3"/>
        <v>0.52544801371252892</v>
      </c>
      <c r="N62" s="8">
        <f t="shared" si="4"/>
        <v>-0.64350402084224212</v>
      </c>
      <c r="O62" s="8">
        <f t="shared" si="5"/>
        <v>1</v>
      </c>
    </row>
    <row r="63" spans="1:15">
      <c r="A63" s="2">
        <v>1</v>
      </c>
      <c r="B63" s="3">
        <v>27</v>
      </c>
      <c r="C63" s="3">
        <v>2.9</v>
      </c>
      <c r="D63" s="3">
        <v>53</v>
      </c>
      <c r="E63" s="3">
        <v>60</v>
      </c>
      <c r="F63" s="3">
        <v>7.2</v>
      </c>
      <c r="G63" s="3">
        <v>67.5</v>
      </c>
      <c r="H63" s="3">
        <v>1.2</v>
      </c>
      <c r="I63" s="4">
        <v>0.69820000000000004</v>
      </c>
      <c r="J63" s="8">
        <f t="shared" si="0"/>
        <v>-6.1594508140339066E-2</v>
      </c>
      <c r="K63" s="8">
        <f t="shared" si="1"/>
        <v>0.94026407893064901</v>
      </c>
      <c r="L63" s="8">
        <f t="shared" si="2"/>
        <v>0.5153937604983837</v>
      </c>
      <c r="M63" s="8">
        <f t="shared" si="3"/>
        <v>0.5153937604983837</v>
      </c>
      <c r="N63" s="8">
        <f t="shared" si="4"/>
        <v>-0.66282408697144846</v>
      </c>
      <c r="O63" s="8">
        <f t="shared" si="5"/>
        <v>1</v>
      </c>
    </row>
    <row r="64" spans="1:15">
      <c r="A64" s="2">
        <v>0</v>
      </c>
      <c r="B64" s="4">
        <v>47</v>
      </c>
      <c r="C64" s="4">
        <v>5.0999999999999996</v>
      </c>
      <c r="D64" s="4">
        <v>139</v>
      </c>
      <c r="E64" s="4">
        <v>77</v>
      </c>
      <c r="F64" s="4">
        <v>6.3</v>
      </c>
      <c r="G64" s="4">
        <v>71.900000000000006</v>
      </c>
      <c r="H64" s="4">
        <v>1.5</v>
      </c>
      <c r="I64" s="3">
        <v>0.68869999999999998</v>
      </c>
      <c r="J64" s="8">
        <f t="shared" si="0"/>
        <v>6.783028736897645E-2</v>
      </c>
      <c r="K64" s="8">
        <f t="shared" si="1"/>
        <v>1.0701836693797768</v>
      </c>
      <c r="L64" s="8">
        <f t="shared" si="2"/>
        <v>0.48304892690975493</v>
      </c>
      <c r="M64" s="8">
        <f t="shared" si="3"/>
        <v>0.51695107309024513</v>
      </c>
      <c r="N64" s="8">
        <f t="shared" si="4"/>
        <v>-0.65980704514107558</v>
      </c>
      <c r="O64" s="8">
        <f t="shared" si="5"/>
        <v>0</v>
      </c>
    </row>
    <row r="65" spans="1:15">
      <c r="A65" s="2">
        <v>1</v>
      </c>
      <c r="B65" s="3">
        <v>132</v>
      </c>
      <c r="C65" s="3">
        <v>11.8</v>
      </c>
      <c r="D65" s="3">
        <v>256</v>
      </c>
      <c r="E65" s="3">
        <v>96</v>
      </c>
      <c r="F65" s="3">
        <v>6.5</v>
      </c>
      <c r="G65" s="3">
        <v>71.599999999999994</v>
      </c>
      <c r="H65" s="3">
        <v>2.7</v>
      </c>
      <c r="I65" s="4">
        <v>0.69320000000000004</v>
      </c>
      <c r="J65" s="8">
        <f t="shared" si="0"/>
        <v>0.11563434994669208</v>
      </c>
      <c r="K65" s="8">
        <f t="shared" si="1"/>
        <v>1.1225853236958478</v>
      </c>
      <c r="L65" s="8">
        <f t="shared" si="2"/>
        <v>0.47112358162299878</v>
      </c>
      <c r="M65" s="8">
        <f t="shared" si="3"/>
        <v>0.47112358162299878</v>
      </c>
      <c r="N65" s="8">
        <f t="shared" si="4"/>
        <v>-0.75263483801651188</v>
      </c>
      <c r="O65" s="8">
        <f t="shared" si="5"/>
        <v>0</v>
      </c>
    </row>
    <row r="66" spans="1:15">
      <c r="A66" s="2">
        <v>0</v>
      </c>
      <c r="B66" s="4">
        <v>239</v>
      </c>
      <c r="C66" s="4">
        <v>15.1</v>
      </c>
      <c r="D66" s="4">
        <v>295</v>
      </c>
      <c r="E66" s="4">
        <v>119</v>
      </c>
      <c r="F66" s="4">
        <v>9.6</v>
      </c>
      <c r="G66" s="4">
        <v>59.7</v>
      </c>
      <c r="H66" s="4">
        <v>3.7</v>
      </c>
      <c r="I66" s="3">
        <v>0.69450000000000001</v>
      </c>
      <c r="J66" s="8">
        <f t="shared" si="0"/>
        <v>-0.32714572401489406</v>
      </c>
      <c r="K66" s="8">
        <f t="shared" si="1"/>
        <v>0.72097867146440919</v>
      </c>
      <c r="L66" s="8">
        <f t="shared" si="2"/>
        <v>0.5810647258917413</v>
      </c>
      <c r="M66" s="8">
        <f t="shared" si="3"/>
        <v>0.4189352741082587</v>
      </c>
      <c r="N66" s="8">
        <f t="shared" si="4"/>
        <v>-0.87003884806140552</v>
      </c>
      <c r="O66" s="8">
        <f t="shared" si="5"/>
        <v>1</v>
      </c>
    </row>
    <row r="67" spans="1:15">
      <c r="A67" s="2">
        <v>1</v>
      </c>
      <c r="B67" s="3">
        <v>160</v>
      </c>
      <c r="C67" s="3">
        <v>12.9</v>
      </c>
      <c r="D67" s="3">
        <v>250</v>
      </c>
      <c r="E67" s="3">
        <v>126</v>
      </c>
      <c r="F67" s="3">
        <v>12.4</v>
      </c>
      <c r="G67" s="3">
        <v>51.2</v>
      </c>
      <c r="H67" s="3">
        <v>3.2</v>
      </c>
      <c r="I67" s="4">
        <v>0.71240000000000003</v>
      </c>
      <c r="J67" s="8">
        <f t="shared" si="0"/>
        <v>-0.203628905620302</v>
      </c>
      <c r="K67" s="8">
        <f t="shared" si="1"/>
        <v>0.81576504084612667</v>
      </c>
      <c r="L67" s="8">
        <f t="shared" si="2"/>
        <v>0.5507320482026743</v>
      </c>
      <c r="M67" s="8">
        <f t="shared" si="3"/>
        <v>0.5507320482026743</v>
      </c>
      <c r="N67" s="8">
        <f t="shared" si="4"/>
        <v>-0.59650688901444282</v>
      </c>
      <c r="O67" s="8">
        <f t="shared" si="5"/>
        <v>1</v>
      </c>
    </row>
    <row r="68" spans="1:15">
      <c r="A68" s="2">
        <v>0</v>
      </c>
      <c r="B68" s="4">
        <v>283</v>
      </c>
      <c r="C68" s="4">
        <v>16.100000000000001</v>
      </c>
      <c r="D68" s="4">
        <v>296</v>
      </c>
      <c r="E68" s="4">
        <v>158</v>
      </c>
      <c r="F68" s="4">
        <v>15.6</v>
      </c>
      <c r="G68" s="4">
        <v>42.2</v>
      </c>
      <c r="H68" s="4">
        <v>4.0999999999999996</v>
      </c>
      <c r="I68" s="3">
        <v>0.73350000000000004</v>
      </c>
      <c r="J68" s="8">
        <f t="shared" si="0"/>
        <v>-0.68074781971452358</v>
      </c>
      <c r="K68" s="8">
        <f t="shared" si="1"/>
        <v>0.50623827581448677</v>
      </c>
      <c r="L68" s="8">
        <f t="shared" si="2"/>
        <v>0.66390558257408361</v>
      </c>
      <c r="M68" s="8">
        <f t="shared" si="3"/>
        <v>0.33609441742591639</v>
      </c>
      <c r="N68" s="8">
        <f t="shared" si="4"/>
        <v>-1.0903631542494319</v>
      </c>
      <c r="O68" s="8">
        <f t="shared" si="5"/>
        <v>1</v>
      </c>
    </row>
    <row r="69" spans="1:15">
      <c r="A69" s="2">
        <v>1</v>
      </c>
      <c r="B69" s="3">
        <v>210</v>
      </c>
      <c r="C69" s="6">
        <v>14</v>
      </c>
      <c r="D69" s="3">
        <v>239</v>
      </c>
      <c r="E69" s="3">
        <v>161</v>
      </c>
      <c r="F69" s="3">
        <v>18.399999999999999</v>
      </c>
      <c r="G69" s="3">
        <v>33.799999999999997</v>
      </c>
      <c r="H69" s="3">
        <v>3.6</v>
      </c>
      <c r="I69" s="4">
        <v>0.74509999999999998</v>
      </c>
      <c r="J69" s="8">
        <f t="shared" ref="J69:J132" si="6">$A$2+SUMPRODUCT($B$2:$I$2,B69:I69)</f>
        <v>-0.57080708125794333</v>
      </c>
      <c r="K69" s="8">
        <f t="shared" ref="K69:K132" si="7">EXP(J69)</f>
        <v>0.56506919785355603</v>
      </c>
      <c r="L69" s="8">
        <f t="shared" ref="L69:L132" si="8">1/(1+K69)</f>
        <v>0.63894938407290169</v>
      </c>
      <c r="M69" s="8">
        <f t="shared" ref="M69:M132" si="9">IF(A69=1,L69,1-L69)</f>
        <v>0.63894938407290169</v>
      </c>
      <c r="N69" s="8">
        <f t="shared" ref="N69:N132" si="10">LN(M69)</f>
        <v>-0.44793003889548982</v>
      </c>
      <c r="O69" s="8">
        <f t="shared" ref="O69:O132" si="11">IF(L69&gt;$M$1,1,0)</f>
        <v>1</v>
      </c>
    </row>
    <row r="70" spans="1:15">
      <c r="A70" s="2">
        <v>1</v>
      </c>
      <c r="B70" s="4">
        <v>154</v>
      </c>
      <c r="C70" s="4">
        <v>12.3</v>
      </c>
      <c r="D70" s="4">
        <v>153</v>
      </c>
      <c r="E70" s="4">
        <v>124</v>
      </c>
      <c r="F70" s="4">
        <v>19.399999999999999</v>
      </c>
      <c r="G70" s="4">
        <v>31.3</v>
      </c>
      <c r="H70" s="4">
        <v>2.8</v>
      </c>
      <c r="I70" s="3">
        <v>0.70899999999999996</v>
      </c>
      <c r="J70" s="8">
        <f t="shared" si="6"/>
        <v>-0.23114408850279444</v>
      </c>
      <c r="K70" s="8">
        <f t="shared" si="7"/>
        <v>0.79362510554318677</v>
      </c>
      <c r="L70" s="8">
        <f t="shared" si="8"/>
        <v>0.55753010866624608</v>
      </c>
      <c r="M70" s="8">
        <f t="shared" si="9"/>
        <v>0.55753010866624608</v>
      </c>
      <c r="N70" s="8">
        <f t="shared" si="10"/>
        <v>-0.58423877052993967</v>
      </c>
      <c r="O70" s="8">
        <f t="shared" si="11"/>
        <v>1</v>
      </c>
    </row>
    <row r="71" spans="1:15">
      <c r="A71" s="2">
        <v>0</v>
      </c>
      <c r="B71" s="3">
        <v>112</v>
      </c>
      <c r="C71" s="3">
        <v>8.6</v>
      </c>
      <c r="D71" s="3">
        <v>118</v>
      </c>
      <c r="E71" s="3">
        <v>102</v>
      </c>
      <c r="F71" s="6">
        <v>18</v>
      </c>
      <c r="G71" s="3">
        <v>34.799999999999997</v>
      </c>
      <c r="H71" s="6">
        <v>2</v>
      </c>
      <c r="I71" s="4">
        <v>0.69499999999999995</v>
      </c>
      <c r="J71" s="8">
        <f t="shared" si="6"/>
        <v>-0.12405935745649055</v>
      </c>
      <c r="K71" s="8">
        <f t="shared" si="7"/>
        <v>0.88332740725845971</v>
      </c>
      <c r="L71" s="8">
        <f t="shared" si="8"/>
        <v>0.53097512208760855</v>
      </c>
      <c r="M71" s="8">
        <f t="shared" si="9"/>
        <v>0.46902487791239145</v>
      </c>
      <c r="N71" s="8">
        <f t="shared" si="10"/>
        <v>-0.75709946735335143</v>
      </c>
      <c r="O71" s="8">
        <f t="shared" si="11"/>
        <v>1</v>
      </c>
    </row>
    <row r="72" spans="1:15">
      <c r="A72" s="2">
        <v>1</v>
      </c>
      <c r="B72" s="4">
        <v>108</v>
      </c>
      <c r="C72" s="4">
        <v>9.1999999999999993</v>
      </c>
      <c r="D72" s="4">
        <v>119</v>
      </c>
      <c r="E72" s="4">
        <v>116</v>
      </c>
      <c r="F72" s="4">
        <v>18.399999999999999</v>
      </c>
      <c r="G72" s="4">
        <v>33.6</v>
      </c>
      <c r="H72" s="5">
        <v>2</v>
      </c>
      <c r="I72" s="3">
        <v>0.7127</v>
      </c>
      <c r="J72" s="8">
        <f t="shared" si="6"/>
        <v>-0.21879454223662176</v>
      </c>
      <c r="K72" s="8">
        <f t="shared" si="7"/>
        <v>0.80348678379353944</v>
      </c>
      <c r="L72" s="8">
        <f t="shared" si="8"/>
        <v>0.55448146833466272</v>
      </c>
      <c r="M72" s="8">
        <f t="shared" si="9"/>
        <v>0.55448146833466272</v>
      </c>
      <c r="N72" s="8">
        <f t="shared" si="10"/>
        <v>-0.58972189324674307</v>
      </c>
      <c r="O72" s="8">
        <f t="shared" si="11"/>
        <v>1</v>
      </c>
    </row>
    <row r="73" spans="1:15">
      <c r="A73" s="2">
        <v>0</v>
      </c>
      <c r="B73" s="3">
        <v>111</v>
      </c>
      <c r="C73" s="3">
        <v>10.199999999999999</v>
      </c>
      <c r="D73" s="3">
        <v>138</v>
      </c>
      <c r="E73" s="3">
        <v>124</v>
      </c>
      <c r="F73" s="3">
        <v>17.600000000000001</v>
      </c>
      <c r="G73" s="3">
        <v>35.1</v>
      </c>
      <c r="H73" s="3">
        <v>2.5</v>
      </c>
      <c r="I73" s="4">
        <v>0.70420000000000005</v>
      </c>
      <c r="J73" s="8">
        <f t="shared" si="6"/>
        <v>-0.26800033496363973</v>
      </c>
      <c r="K73" s="8">
        <f t="shared" si="7"/>
        <v>0.76490752488661251</v>
      </c>
      <c r="L73" s="8">
        <f t="shared" si="8"/>
        <v>0.56660192440634849</v>
      </c>
      <c r="M73" s="8">
        <f t="shared" si="9"/>
        <v>0.43339807559365151</v>
      </c>
      <c r="N73" s="8">
        <f t="shared" si="10"/>
        <v>-0.83609863014434749</v>
      </c>
      <c r="O73" s="8">
        <f t="shared" si="11"/>
        <v>1</v>
      </c>
    </row>
    <row r="74" spans="1:15">
      <c r="A74" s="2">
        <v>0</v>
      </c>
      <c r="B74" s="4">
        <v>97</v>
      </c>
      <c r="C74" s="4">
        <v>10.6</v>
      </c>
      <c r="D74" s="4">
        <v>148</v>
      </c>
      <c r="E74" s="4">
        <v>125</v>
      </c>
      <c r="F74" s="4">
        <v>16.7</v>
      </c>
      <c r="G74" s="4">
        <v>37.799999999999997</v>
      </c>
      <c r="H74" s="4">
        <v>2.2999999999999998</v>
      </c>
      <c r="I74" s="3">
        <v>0.70120000000000005</v>
      </c>
      <c r="J74" s="8">
        <f t="shared" si="6"/>
        <v>-0.19869912584641369</v>
      </c>
      <c r="K74" s="8">
        <f t="shared" si="7"/>
        <v>0.81979651181210655</v>
      </c>
      <c r="L74" s="8">
        <f t="shared" si="8"/>
        <v>0.54951198857075823</v>
      </c>
      <c r="M74" s="8">
        <f t="shared" si="9"/>
        <v>0.45048801142924177</v>
      </c>
      <c r="N74" s="8">
        <f t="shared" si="10"/>
        <v>-0.79742381398763829</v>
      </c>
      <c r="O74" s="8">
        <f t="shared" si="11"/>
        <v>1</v>
      </c>
    </row>
    <row r="75" spans="1:15">
      <c r="A75" s="2">
        <v>1</v>
      </c>
      <c r="B75" s="3">
        <v>191</v>
      </c>
      <c r="C75" s="3">
        <v>15.5</v>
      </c>
      <c r="D75" s="3">
        <v>227</v>
      </c>
      <c r="E75" s="3">
        <v>148</v>
      </c>
      <c r="F75" s="3">
        <v>16.100000000000001</v>
      </c>
      <c r="G75" s="6">
        <v>41</v>
      </c>
      <c r="H75" s="3">
        <v>3.2</v>
      </c>
      <c r="I75" s="4">
        <v>0.7117</v>
      </c>
      <c r="J75" s="8">
        <f t="shared" si="6"/>
        <v>-0.39067259158064083</v>
      </c>
      <c r="K75" s="8">
        <f t="shared" si="7"/>
        <v>0.67660164485373664</v>
      </c>
      <c r="L75" s="8">
        <f t="shared" si="8"/>
        <v>0.59644460153636436</v>
      </c>
      <c r="M75" s="8">
        <f t="shared" si="9"/>
        <v>0.59644460153636436</v>
      </c>
      <c r="N75" s="8">
        <f t="shared" si="10"/>
        <v>-0.51676891428623273</v>
      </c>
      <c r="O75" s="8">
        <f t="shared" si="11"/>
        <v>1</v>
      </c>
    </row>
    <row r="76" spans="1:15">
      <c r="A76" s="2">
        <v>0</v>
      </c>
      <c r="B76" s="4">
        <v>258</v>
      </c>
      <c r="C76" s="4">
        <v>19.600000000000001</v>
      </c>
      <c r="D76" s="4">
        <v>277</v>
      </c>
      <c r="E76" s="4">
        <v>165</v>
      </c>
      <c r="F76" s="4">
        <v>15.8</v>
      </c>
      <c r="G76" s="4">
        <v>42.4</v>
      </c>
      <c r="H76" s="4">
        <v>4.2</v>
      </c>
      <c r="I76" s="3">
        <v>0.74509999999999998</v>
      </c>
      <c r="J76" s="8">
        <f t="shared" si="6"/>
        <v>-0.56716587394499118</v>
      </c>
      <c r="K76" s="8">
        <f t="shared" si="7"/>
        <v>0.56713048245394226</v>
      </c>
      <c r="L76" s="8">
        <f t="shared" si="8"/>
        <v>0.63810895850492133</v>
      </c>
      <c r="M76" s="8">
        <f t="shared" si="9"/>
        <v>0.36189104149507867</v>
      </c>
      <c r="N76" s="8">
        <f t="shared" si="10"/>
        <v>-1.0164121028081379</v>
      </c>
      <c r="O76" s="8">
        <f t="shared" si="11"/>
        <v>1</v>
      </c>
    </row>
    <row r="77" spans="1:15">
      <c r="A77" s="2">
        <v>1</v>
      </c>
      <c r="B77" s="3">
        <v>284</v>
      </c>
      <c r="C77" s="3">
        <v>19.2</v>
      </c>
      <c r="D77" s="3">
        <v>279</v>
      </c>
      <c r="E77" s="3">
        <v>161</v>
      </c>
      <c r="F77" s="3">
        <v>15.7</v>
      </c>
      <c r="G77" s="3">
        <v>44.1</v>
      </c>
      <c r="H77" s="3">
        <v>4.2</v>
      </c>
      <c r="I77" s="4">
        <v>0.75690000000000002</v>
      </c>
      <c r="J77" s="8">
        <f t="shared" si="6"/>
        <v>-0.60734001754601263</v>
      </c>
      <c r="K77" s="8">
        <f t="shared" si="7"/>
        <v>0.54479809679945201</v>
      </c>
      <c r="L77" s="8">
        <f t="shared" si="8"/>
        <v>0.64733378560720833</v>
      </c>
      <c r="M77" s="8">
        <f t="shared" si="9"/>
        <v>0.64733378560720833</v>
      </c>
      <c r="N77" s="8">
        <f t="shared" si="10"/>
        <v>-0.43489322012691112</v>
      </c>
      <c r="O77" s="8">
        <f t="shared" si="11"/>
        <v>1</v>
      </c>
    </row>
    <row r="78" spans="1:15">
      <c r="A78" s="2">
        <v>0</v>
      </c>
      <c r="B78" s="4">
        <v>269</v>
      </c>
      <c r="C78" s="4">
        <v>18.3</v>
      </c>
      <c r="D78" s="4">
        <v>283</v>
      </c>
      <c r="E78" s="4">
        <v>159</v>
      </c>
      <c r="F78" s="4">
        <v>15.3</v>
      </c>
      <c r="G78" s="4">
        <v>46.8</v>
      </c>
      <c r="H78" s="4">
        <v>4.2</v>
      </c>
      <c r="I78" s="3">
        <v>0.77859999999999996</v>
      </c>
      <c r="J78" s="8">
        <f t="shared" si="6"/>
        <v>-0.51726373874521148</v>
      </c>
      <c r="K78" s="8">
        <f t="shared" si="7"/>
        <v>0.59614953916715741</v>
      </c>
      <c r="L78" s="8">
        <f t="shared" si="8"/>
        <v>0.62650771463542343</v>
      </c>
      <c r="M78" s="8">
        <f t="shared" si="9"/>
        <v>0.37349228536457657</v>
      </c>
      <c r="N78" s="8">
        <f t="shared" si="10"/>
        <v>-0.9848579296036355</v>
      </c>
      <c r="O78" s="8">
        <f t="shared" si="11"/>
        <v>1</v>
      </c>
    </row>
    <row r="79" spans="1:15">
      <c r="A79" s="2">
        <v>1</v>
      </c>
      <c r="B79" s="3">
        <v>180</v>
      </c>
      <c r="C79" s="3">
        <v>13.1</v>
      </c>
      <c r="D79" s="3">
        <v>214</v>
      </c>
      <c r="E79" s="3">
        <v>143</v>
      </c>
      <c r="F79" s="3">
        <v>14.6</v>
      </c>
      <c r="G79" s="3">
        <v>48.6</v>
      </c>
      <c r="H79" s="3">
        <v>3.1</v>
      </c>
      <c r="I79" s="4">
        <v>0.80910000000000004</v>
      </c>
      <c r="J79" s="8">
        <f t="shared" si="6"/>
        <v>-0.41930815919300191</v>
      </c>
      <c r="K79" s="8">
        <f t="shared" si="7"/>
        <v>0.65750154889904366</v>
      </c>
      <c r="L79" s="8">
        <f t="shared" si="8"/>
        <v>0.60331768658932861</v>
      </c>
      <c r="M79" s="8">
        <f t="shared" si="9"/>
        <v>0.60331768658932861</v>
      </c>
      <c r="N79" s="8">
        <f t="shared" si="10"/>
        <v>-0.50531137755650501</v>
      </c>
      <c r="O79" s="8">
        <f t="shared" si="11"/>
        <v>1</v>
      </c>
    </row>
    <row r="80" spans="1:15">
      <c r="A80" s="2">
        <v>0</v>
      </c>
      <c r="B80" s="4">
        <v>116</v>
      </c>
      <c r="C80" s="4">
        <v>10.9</v>
      </c>
      <c r="D80" s="4">
        <v>172</v>
      </c>
      <c r="E80" s="4">
        <v>130</v>
      </c>
      <c r="F80" s="4">
        <v>14.7</v>
      </c>
      <c r="G80" s="4">
        <v>49.3</v>
      </c>
      <c r="H80" s="4">
        <v>2.6</v>
      </c>
      <c r="I80" s="3">
        <v>0.80600000000000005</v>
      </c>
      <c r="J80" s="8">
        <f t="shared" si="6"/>
        <v>-0.18698779388361819</v>
      </c>
      <c r="K80" s="8">
        <f t="shared" si="7"/>
        <v>0.82945386073397176</v>
      </c>
      <c r="L80" s="8">
        <f t="shared" si="8"/>
        <v>0.54661121631064413</v>
      </c>
      <c r="M80" s="8">
        <f t="shared" si="9"/>
        <v>0.45338878368935587</v>
      </c>
      <c r="N80" s="8">
        <f t="shared" si="10"/>
        <v>-0.79100527943844423</v>
      </c>
      <c r="O80" s="8">
        <f t="shared" si="11"/>
        <v>1</v>
      </c>
    </row>
    <row r="81" spans="1:15">
      <c r="A81" s="2">
        <v>1</v>
      </c>
      <c r="B81" s="3">
        <v>93</v>
      </c>
      <c r="C81" s="6">
        <v>11</v>
      </c>
      <c r="D81" s="3">
        <v>190</v>
      </c>
      <c r="E81" s="3">
        <v>129</v>
      </c>
      <c r="F81" s="3">
        <v>13.9</v>
      </c>
      <c r="G81" s="3">
        <v>53.6</v>
      </c>
      <c r="H81" s="3">
        <v>2.9</v>
      </c>
      <c r="I81" s="4">
        <v>0.81930000000000003</v>
      </c>
      <c r="J81" s="8">
        <f t="shared" si="6"/>
        <v>8.1991952107069999E-3</v>
      </c>
      <c r="K81" s="8">
        <f t="shared" si="7"/>
        <v>1.0082329006679902</v>
      </c>
      <c r="L81" s="8">
        <f t="shared" si="8"/>
        <v>0.49795021268069756</v>
      </c>
      <c r="M81" s="8">
        <f t="shared" si="9"/>
        <v>0.49795021268069756</v>
      </c>
      <c r="N81" s="8">
        <f t="shared" si="10"/>
        <v>-0.69725518149202315</v>
      </c>
      <c r="O81" s="8">
        <f t="shared" si="11"/>
        <v>0</v>
      </c>
    </row>
    <row r="82" spans="1:15">
      <c r="A82" s="2">
        <v>0</v>
      </c>
      <c r="B82" s="4">
        <v>131</v>
      </c>
      <c r="C82" s="4">
        <v>11.9</v>
      </c>
      <c r="D82" s="4">
        <v>174</v>
      </c>
      <c r="E82" s="4">
        <v>119</v>
      </c>
      <c r="F82" s="4">
        <v>14.6</v>
      </c>
      <c r="G82" s="4">
        <v>51.5</v>
      </c>
      <c r="H82" s="4">
        <v>2.8</v>
      </c>
      <c r="I82" s="3">
        <v>0.8498</v>
      </c>
      <c r="J82" s="8">
        <f t="shared" si="6"/>
        <v>-7.6820945597109613E-2</v>
      </c>
      <c r="K82" s="8">
        <f t="shared" si="7"/>
        <v>0.92605565310449722</v>
      </c>
      <c r="L82" s="8">
        <f t="shared" si="8"/>
        <v>0.5191957970623321</v>
      </c>
      <c r="M82" s="8">
        <f t="shared" si="9"/>
        <v>0.4808042029376679</v>
      </c>
      <c r="N82" s="8">
        <f t="shared" si="10"/>
        <v>-0.73229515424845637</v>
      </c>
      <c r="O82" s="8">
        <f t="shared" si="11"/>
        <v>1</v>
      </c>
    </row>
    <row r="83" spans="1:15">
      <c r="A83" s="2">
        <v>0</v>
      </c>
      <c r="B83" s="3">
        <v>92</v>
      </c>
      <c r="C83" s="3">
        <v>8.6</v>
      </c>
      <c r="D83" s="3">
        <v>128</v>
      </c>
      <c r="E83" s="3">
        <v>104</v>
      </c>
      <c r="F83" s="3">
        <v>12.5</v>
      </c>
      <c r="G83" s="3">
        <v>58.9</v>
      </c>
      <c r="H83" s="3">
        <v>2.5</v>
      </c>
      <c r="I83" s="4">
        <v>0.85360000000000003</v>
      </c>
      <c r="J83" s="8">
        <f t="shared" si="6"/>
        <v>-4.5068350132005719E-2</v>
      </c>
      <c r="K83" s="8">
        <f t="shared" si="7"/>
        <v>0.95593214151205474</v>
      </c>
      <c r="L83" s="8">
        <f t="shared" si="8"/>
        <v>0.51126518081907435</v>
      </c>
      <c r="M83" s="8">
        <f t="shared" si="9"/>
        <v>0.48873481918092565</v>
      </c>
      <c r="N83" s="8">
        <f t="shared" si="10"/>
        <v>-0.71593522866433368</v>
      </c>
      <c r="O83" s="8">
        <f t="shared" si="11"/>
        <v>1</v>
      </c>
    </row>
    <row r="84" spans="1:15">
      <c r="A84" s="2">
        <v>1</v>
      </c>
      <c r="B84" s="4">
        <v>132</v>
      </c>
      <c r="C84" s="4">
        <v>9.6999999999999993</v>
      </c>
      <c r="D84" s="4">
        <v>200</v>
      </c>
      <c r="E84" s="4">
        <v>200</v>
      </c>
      <c r="F84" s="4">
        <v>11.6</v>
      </c>
      <c r="G84" s="4">
        <v>63.4</v>
      </c>
      <c r="H84" s="4">
        <v>2.4</v>
      </c>
      <c r="I84" s="3">
        <v>0.85370000000000001</v>
      </c>
      <c r="J84" s="8">
        <f t="shared" si="6"/>
        <v>-0.82952794562474663</v>
      </c>
      <c r="K84" s="8">
        <f t="shared" si="7"/>
        <v>0.43625517388620938</v>
      </c>
      <c r="L84" s="8">
        <f t="shared" si="8"/>
        <v>0.69625510715773908</v>
      </c>
      <c r="M84" s="8">
        <f t="shared" si="9"/>
        <v>0.69625510715773908</v>
      </c>
      <c r="N84" s="8">
        <f t="shared" si="10"/>
        <v>-0.36203915253201407</v>
      </c>
      <c r="O84" s="8">
        <f t="shared" si="11"/>
        <v>1</v>
      </c>
    </row>
    <row r="85" spans="1:15">
      <c r="A85" s="2">
        <v>0</v>
      </c>
      <c r="B85" s="3">
        <v>56</v>
      </c>
      <c r="C85" s="3">
        <v>5.2</v>
      </c>
      <c r="D85" s="3">
        <v>70</v>
      </c>
      <c r="E85" s="3">
        <v>82</v>
      </c>
      <c r="F85" s="3">
        <v>12.1</v>
      </c>
      <c r="G85" s="3">
        <v>61.1</v>
      </c>
      <c r="H85" s="6">
        <v>200</v>
      </c>
      <c r="I85" s="4">
        <v>0.86739999999999995</v>
      </c>
      <c r="J85" s="8">
        <f t="shared" si="6"/>
        <v>-1.1064069557099265</v>
      </c>
      <c r="K85" s="8">
        <f t="shared" si="7"/>
        <v>0.33074521086633862</v>
      </c>
      <c r="L85" s="8">
        <f t="shared" si="8"/>
        <v>0.75145865026182002</v>
      </c>
      <c r="M85" s="8">
        <f t="shared" si="9"/>
        <v>0.24854134973817998</v>
      </c>
      <c r="N85" s="8">
        <f t="shared" si="10"/>
        <v>-1.3921460499512146</v>
      </c>
      <c r="O85" s="8">
        <f t="shared" si="11"/>
        <v>1</v>
      </c>
    </row>
    <row r="86" spans="1:15">
      <c r="A86" s="2">
        <v>1</v>
      </c>
      <c r="B86" s="4">
        <v>32</v>
      </c>
      <c r="C86" s="4">
        <v>3.7</v>
      </c>
      <c r="D86" s="4">
        <v>53</v>
      </c>
      <c r="E86" s="4">
        <v>70</v>
      </c>
      <c r="F86" s="4">
        <v>11.5</v>
      </c>
      <c r="G86" s="4">
        <v>63.1</v>
      </c>
      <c r="H86" s="4">
        <v>1.2</v>
      </c>
      <c r="I86" s="3">
        <v>0.86029999999999995</v>
      </c>
      <c r="J86" s="8">
        <f t="shared" si="6"/>
        <v>0.15375391430817231</v>
      </c>
      <c r="K86" s="8">
        <f t="shared" si="7"/>
        <v>1.1662038653789342</v>
      </c>
      <c r="L86" s="8">
        <f t="shared" si="8"/>
        <v>0.46163706749044597</v>
      </c>
      <c r="M86" s="8">
        <f t="shared" si="9"/>
        <v>0.46163706749044597</v>
      </c>
      <c r="N86" s="8">
        <f t="shared" si="10"/>
        <v>-0.77297626482328774</v>
      </c>
      <c r="O86" s="8">
        <f t="shared" si="11"/>
        <v>0</v>
      </c>
    </row>
    <row r="87" spans="1:15">
      <c r="A87" s="2">
        <v>0</v>
      </c>
      <c r="B87" s="3">
        <v>29</v>
      </c>
      <c r="C87" s="3">
        <v>2.5</v>
      </c>
      <c r="D87" s="3">
        <v>44</v>
      </c>
      <c r="E87" s="3">
        <v>63</v>
      </c>
      <c r="F87" s="3">
        <v>11.6</v>
      </c>
      <c r="G87" s="3">
        <v>62.2</v>
      </c>
      <c r="H87" s="6">
        <v>1</v>
      </c>
      <c r="I87" s="4">
        <v>0.85329999999999995</v>
      </c>
      <c r="J87" s="8">
        <f t="shared" si="6"/>
        <v>0.15528722917979421</v>
      </c>
      <c r="K87" s="8">
        <f t="shared" si="7"/>
        <v>1.1679933947144276</v>
      </c>
      <c r="L87" s="8">
        <f t="shared" si="8"/>
        <v>0.46125601786333953</v>
      </c>
      <c r="M87" s="8">
        <f t="shared" si="9"/>
        <v>0.53874398213666042</v>
      </c>
      <c r="N87" s="8">
        <f t="shared" si="10"/>
        <v>-0.61851480767452705</v>
      </c>
      <c r="O87" s="8">
        <f t="shared" si="11"/>
        <v>0</v>
      </c>
    </row>
    <row r="88" spans="1:15">
      <c r="A88" s="2">
        <v>0</v>
      </c>
      <c r="B88" s="4">
        <v>27</v>
      </c>
      <c r="C88" s="4">
        <v>2.4</v>
      </c>
      <c r="D88" s="4">
        <v>74</v>
      </c>
      <c r="E88" s="4">
        <v>67</v>
      </c>
      <c r="F88" s="4">
        <v>10.4</v>
      </c>
      <c r="G88" s="4">
        <v>67.599999999999994</v>
      </c>
      <c r="H88" s="4">
        <v>0.9</v>
      </c>
      <c r="I88" s="3">
        <v>0.84730000000000005</v>
      </c>
      <c r="J88" s="8">
        <f t="shared" si="6"/>
        <v>0.2468893752524508</v>
      </c>
      <c r="K88" s="8">
        <f t="shared" si="7"/>
        <v>1.2800375011201226</v>
      </c>
      <c r="L88" s="8">
        <f t="shared" si="8"/>
        <v>0.43858927737316877</v>
      </c>
      <c r="M88" s="8">
        <f t="shared" si="9"/>
        <v>0.56141072262683123</v>
      </c>
      <c r="N88" s="8">
        <f t="shared" si="10"/>
        <v>-0.57730251543833688</v>
      </c>
      <c r="O88" s="8">
        <f t="shared" si="11"/>
        <v>0</v>
      </c>
    </row>
    <row r="89" spans="1:15">
      <c r="A89" s="2">
        <v>1</v>
      </c>
      <c r="B89" s="3">
        <v>36</v>
      </c>
      <c r="C89" s="3">
        <v>4.2</v>
      </c>
      <c r="D89" s="3">
        <v>101</v>
      </c>
      <c r="E89" s="3">
        <v>84</v>
      </c>
      <c r="F89" s="3">
        <v>11.6</v>
      </c>
      <c r="G89" s="3">
        <v>62.7</v>
      </c>
      <c r="H89" s="3">
        <v>1.4</v>
      </c>
      <c r="I89" s="4">
        <v>0.85299999999999998</v>
      </c>
      <c r="J89" s="8">
        <f t="shared" si="6"/>
        <v>0.17326222413629511</v>
      </c>
      <c r="K89" s="8">
        <f t="shared" si="7"/>
        <v>1.1891778953492882</v>
      </c>
      <c r="L89" s="8">
        <f t="shared" si="8"/>
        <v>0.45679248001014916</v>
      </c>
      <c r="M89" s="8">
        <f t="shared" si="9"/>
        <v>0.45679248001014916</v>
      </c>
      <c r="N89" s="8">
        <f t="shared" si="10"/>
        <v>-0.7835260831003843</v>
      </c>
      <c r="O89" s="8">
        <f t="shared" si="11"/>
        <v>0</v>
      </c>
    </row>
    <row r="90" spans="1:15">
      <c r="A90" s="2">
        <v>0</v>
      </c>
      <c r="B90" s="4">
        <v>57</v>
      </c>
      <c r="C90" s="4">
        <v>6.4</v>
      </c>
      <c r="D90" s="4">
        <v>118</v>
      </c>
      <c r="E90" s="4">
        <v>83</v>
      </c>
      <c r="F90" s="4">
        <v>12.4</v>
      </c>
      <c r="G90" s="5">
        <v>60</v>
      </c>
      <c r="H90" s="4">
        <v>1.6</v>
      </c>
      <c r="I90" s="3">
        <v>0.85299999999999998</v>
      </c>
      <c r="J90" s="8">
        <f t="shared" si="6"/>
        <v>0.2300332274319592</v>
      </c>
      <c r="K90" s="8">
        <f t="shared" si="7"/>
        <v>1.2586418306704656</v>
      </c>
      <c r="L90" s="8">
        <f t="shared" si="8"/>
        <v>0.44274394745587237</v>
      </c>
      <c r="M90" s="8">
        <f t="shared" si="9"/>
        <v>0.55725605254412769</v>
      </c>
      <c r="N90" s="8">
        <f t="shared" si="10"/>
        <v>-0.58473044532314267</v>
      </c>
      <c r="O90" s="8">
        <f t="shared" si="11"/>
        <v>0</v>
      </c>
    </row>
    <row r="91" spans="1:15">
      <c r="A91" s="2">
        <v>0</v>
      </c>
      <c r="B91" s="3">
        <v>129</v>
      </c>
      <c r="C91" s="3">
        <v>8.6</v>
      </c>
      <c r="D91" s="3">
        <v>144</v>
      </c>
      <c r="E91" s="3">
        <v>98</v>
      </c>
      <c r="F91" s="3">
        <v>14.5</v>
      </c>
      <c r="G91" s="3">
        <v>53.1</v>
      </c>
      <c r="H91" s="3">
        <v>2.2000000000000002</v>
      </c>
      <c r="I91" s="4">
        <v>0.86270000000000002</v>
      </c>
      <c r="J91" s="8">
        <f t="shared" si="6"/>
        <v>-3.075011456465937E-2</v>
      </c>
      <c r="K91" s="8">
        <f t="shared" si="7"/>
        <v>0.96971786117252867</v>
      </c>
      <c r="L91" s="8">
        <f t="shared" si="8"/>
        <v>0.50768692294069084</v>
      </c>
      <c r="M91" s="8">
        <f t="shared" si="9"/>
        <v>0.49231307705930916</v>
      </c>
      <c r="N91" s="8">
        <f t="shared" si="10"/>
        <v>-0.70864042937900584</v>
      </c>
      <c r="O91" s="8">
        <f t="shared" si="11"/>
        <v>1</v>
      </c>
    </row>
    <row r="92" spans="1:15">
      <c r="A92" s="2">
        <v>0</v>
      </c>
      <c r="B92" s="4">
        <v>148</v>
      </c>
      <c r="C92" s="4">
        <v>10.9</v>
      </c>
      <c r="D92" s="4">
        <v>176</v>
      </c>
      <c r="E92" s="4">
        <v>114</v>
      </c>
      <c r="F92" s="4">
        <v>16.899999999999999</v>
      </c>
      <c r="G92" s="4">
        <v>46.1</v>
      </c>
      <c r="H92" s="4">
        <v>2.8</v>
      </c>
      <c r="I92" s="3">
        <v>0.87280000000000002</v>
      </c>
      <c r="J92" s="8">
        <f t="shared" si="6"/>
        <v>-2.1823264606255943E-2</v>
      </c>
      <c r="K92" s="8">
        <f t="shared" si="7"/>
        <v>0.97841314000309043</v>
      </c>
      <c r="L92" s="8">
        <f t="shared" si="8"/>
        <v>0.50545559963195452</v>
      </c>
      <c r="M92" s="8">
        <f t="shared" si="9"/>
        <v>0.49454440036804548</v>
      </c>
      <c r="N92" s="8">
        <f t="shared" si="10"/>
        <v>-0.7041183435415227</v>
      </c>
      <c r="O92" s="8">
        <f t="shared" si="11"/>
        <v>1</v>
      </c>
    </row>
    <row r="93" spans="1:15">
      <c r="A93" s="2">
        <v>1</v>
      </c>
      <c r="B93" s="3">
        <v>145</v>
      </c>
      <c r="C93" s="3">
        <v>10.7</v>
      </c>
      <c r="D93" s="3">
        <v>161</v>
      </c>
      <c r="E93" s="3">
        <v>119</v>
      </c>
      <c r="F93" s="3">
        <v>19.3</v>
      </c>
      <c r="G93" s="3">
        <v>38.299999999999997</v>
      </c>
      <c r="H93" s="3">
        <v>2.8</v>
      </c>
      <c r="I93" s="4">
        <v>0.87890000000000001</v>
      </c>
      <c r="J93" s="8">
        <f t="shared" si="6"/>
        <v>-6.3408975836621639E-2</v>
      </c>
      <c r="K93" s="8">
        <f t="shared" si="7"/>
        <v>0.93855954701015953</v>
      </c>
      <c r="L93" s="8">
        <f t="shared" si="8"/>
        <v>0.5158469346697655</v>
      </c>
      <c r="M93" s="8">
        <f t="shared" si="9"/>
        <v>0.5158469346697655</v>
      </c>
      <c r="N93" s="8">
        <f t="shared" si="10"/>
        <v>-0.66194519574328747</v>
      </c>
      <c r="O93" s="8">
        <f t="shared" si="11"/>
        <v>1</v>
      </c>
    </row>
    <row r="94" spans="1:15">
      <c r="A94" s="2">
        <v>0</v>
      </c>
      <c r="B94" s="4">
        <v>93</v>
      </c>
      <c r="C94" s="4">
        <v>7.5</v>
      </c>
      <c r="D94" s="4">
        <v>113</v>
      </c>
      <c r="E94" s="4">
        <v>104</v>
      </c>
      <c r="F94" s="4">
        <v>21.2</v>
      </c>
      <c r="G94" s="4">
        <v>31.4</v>
      </c>
      <c r="H94" s="5">
        <v>2</v>
      </c>
      <c r="I94" s="3">
        <v>0.84740000000000004</v>
      </c>
      <c r="J94" s="8">
        <f t="shared" si="6"/>
        <v>8.7260895973017227E-2</v>
      </c>
      <c r="K94" s="8">
        <f t="shared" si="7"/>
        <v>1.0911813273990965</v>
      </c>
      <c r="L94" s="8">
        <f t="shared" si="8"/>
        <v>0.47819860807754461</v>
      </c>
      <c r="M94" s="8">
        <f t="shared" si="9"/>
        <v>0.52180139192245534</v>
      </c>
      <c r="N94" s="8">
        <f t="shared" si="10"/>
        <v>-0.65046823874290716</v>
      </c>
      <c r="O94" s="8">
        <f t="shared" si="11"/>
        <v>0</v>
      </c>
    </row>
    <row r="95" spans="1:15">
      <c r="A95" s="2">
        <v>0</v>
      </c>
      <c r="B95" s="3">
        <v>84</v>
      </c>
      <c r="C95" s="3">
        <v>7.5</v>
      </c>
      <c r="D95" s="3">
        <v>103</v>
      </c>
      <c r="E95" s="3">
        <v>102</v>
      </c>
      <c r="F95" s="3">
        <v>21.4</v>
      </c>
      <c r="G95" s="3">
        <v>30.2</v>
      </c>
      <c r="H95" s="3">
        <v>1.8</v>
      </c>
      <c r="I95" s="4">
        <v>0.78120000000000001</v>
      </c>
      <c r="J95" s="8">
        <f t="shared" si="6"/>
        <v>0.14522023234897752</v>
      </c>
      <c r="K95" s="8">
        <f t="shared" si="7"/>
        <v>1.1562941956154327</v>
      </c>
      <c r="L95" s="8">
        <f t="shared" si="8"/>
        <v>0.46375861050564476</v>
      </c>
      <c r="M95" s="8">
        <f t="shared" si="9"/>
        <v>0.53624138949435518</v>
      </c>
      <c r="N95" s="8">
        <f t="shared" si="10"/>
        <v>-0.62317086575580682</v>
      </c>
      <c r="O95" s="8">
        <f t="shared" si="11"/>
        <v>0</v>
      </c>
    </row>
    <row r="96" spans="1:15">
      <c r="A96" s="2">
        <v>1</v>
      </c>
      <c r="B96" s="4">
        <v>99</v>
      </c>
      <c r="C96" s="4">
        <v>8.1999999999999993</v>
      </c>
      <c r="D96" s="4">
        <v>112</v>
      </c>
      <c r="E96" s="4">
        <v>107</v>
      </c>
      <c r="F96" s="4">
        <v>21.9</v>
      </c>
      <c r="G96" s="5">
        <v>29</v>
      </c>
      <c r="H96" s="4">
        <v>1.9</v>
      </c>
      <c r="I96" s="3">
        <v>0.76160000000000005</v>
      </c>
      <c r="J96" s="8">
        <f t="shared" si="6"/>
        <v>0.12348449410292606</v>
      </c>
      <c r="K96" s="8">
        <f t="shared" si="7"/>
        <v>1.1314324605307822</v>
      </c>
      <c r="L96" s="8">
        <f t="shared" si="8"/>
        <v>0.46916804473878282</v>
      </c>
      <c r="M96" s="8">
        <f t="shared" si="9"/>
        <v>0.46916804473878282</v>
      </c>
      <c r="N96" s="8">
        <f t="shared" si="10"/>
        <v>-0.75679427036444624</v>
      </c>
      <c r="O96" s="8">
        <f t="shared" si="11"/>
        <v>0</v>
      </c>
    </row>
    <row r="97" spans="1:15">
      <c r="A97" s="2">
        <v>1</v>
      </c>
      <c r="B97" s="3">
        <v>150</v>
      </c>
      <c r="C97" s="3">
        <v>11.9</v>
      </c>
      <c r="D97" s="3">
        <v>170</v>
      </c>
      <c r="E97" s="3">
        <v>129</v>
      </c>
      <c r="F97" s="3">
        <v>22.2</v>
      </c>
      <c r="G97" s="3">
        <v>28.4</v>
      </c>
      <c r="H97" s="6">
        <v>3</v>
      </c>
      <c r="I97" s="4">
        <v>0.75249999999999995</v>
      </c>
      <c r="J97" s="8">
        <f t="shared" si="6"/>
        <v>1.863750317909485E-2</v>
      </c>
      <c r="K97" s="8">
        <f t="shared" si="7"/>
        <v>1.0188122654640135</v>
      </c>
      <c r="L97" s="8">
        <f t="shared" si="8"/>
        <v>0.49534075907259023</v>
      </c>
      <c r="M97" s="8">
        <f t="shared" si="9"/>
        <v>0.49534075907259023</v>
      </c>
      <c r="N97" s="8">
        <f t="shared" si="10"/>
        <v>-0.70250935108668155</v>
      </c>
      <c r="O97" s="8">
        <f t="shared" si="11"/>
        <v>0</v>
      </c>
    </row>
    <row r="98" spans="1:15">
      <c r="A98" s="2">
        <v>1</v>
      </c>
      <c r="B98" s="4">
        <v>156</v>
      </c>
      <c r="C98" s="5">
        <v>12</v>
      </c>
      <c r="D98" s="4">
        <v>180</v>
      </c>
      <c r="E98" s="4">
        <v>128</v>
      </c>
      <c r="F98" s="4">
        <v>21.3</v>
      </c>
      <c r="G98" s="4">
        <v>30.8</v>
      </c>
      <c r="H98" s="4">
        <v>2.9</v>
      </c>
      <c r="I98" s="3">
        <v>0.75160000000000005</v>
      </c>
      <c r="J98" s="8">
        <f t="shared" si="6"/>
        <v>1.673016630137969E-3</v>
      </c>
      <c r="K98" s="8">
        <f t="shared" si="7"/>
        <v>1.0016744169032448</v>
      </c>
      <c r="L98" s="8">
        <f t="shared" si="8"/>
        <v>0.49958174594002275</v>
      </c>
      <c r="M98" s="8">
        <f t="shared" si="9"/>
        <v>0.49958174594002275</v>
      </c>
      <c r="N98" s="8">
        <f t="shared" si="10"/>
        <v>-0.69398403874805403</v>
      </c>
      <c r="O98" s="8">
        <f t="shared" si="11"/>
        <v>0</v>
      </c>
    </row>
    <row r="99" spans="1:15">
      <c r="A99" s="2">
        <v>0</v>
      </c>
      <c r="B99" s="3">
        <v>122</v>
      </c>
      <c r="C99" s="3">
        <v>12.2</v>
      </c>
      <c r="D99" s="3">
        <v>160</v>
      </c>
      <c r="E99" s="3">
        <v>121</v>
      </c>
      <c r="F99" s="3">
        <v>19.7</v>
      </c>
      <c r="G99" s="3">
        <v>36.700000000000003</v>
      </c>
      <c r="H99" s="3">
        <v>2.5</v>
      </c>
      <c r="I99" s="4">
        <v>0.76959999999999995</v>
      </c>
      <c r="J99" s="8">
        <f t="shared" si="6"/>
        <v>0.13380791005645243</v>
      </c>
      <c r="K99" s="8">
        <f t="shared" si="7"/>
        <v>1.1431732064758846</v>
      </c>
      <c r="L99" s="8">
        <f t="shared" si="8"/>
        <v>0.46659784518505842</v>
      </c>
      <c r="M99" s="8">
        <f t="shared" si="9"/>
        <v>0.53340215481494158</v>
      </c>
      <c r="N99" s="8">
        <f t="shared" si="10"/>
        <v>-0.62847962746933916</v>
      </c>
      <c r="O99" s="8">
        <f t="shared" si="11"/>
        <v>0</v>
      </c>
    </row>
    <row r="100" spans="1:15">
      <c r="A100" s="2">
        <v>1</v>
      </c>
      <c r="B100" s="4">
        <v>262</v>
      </c>
      <c r="C100" s="4">
        <v>20.6</v>
      </c>
      <c r="D100" s="4">
        <v>261</v>
      </c>
      <c r="E100" s="4">
        <v>157</v>
      </c>
      <c r="F100" s="4">
        <v>18.399999999999999</v>
      </c>
      <c r="G100" s="4">
        <v>41.7</v>
      </c>
      <c r="H100" s="4">
        <v>4.5999999999999996</v>
      </c>
      <c r="I100" s="3">
        <v>0.83069999999999999</v>
      </c>
      <c r="J100" s="8">
        <f t="shared" si="6"/>
        <v>-0.26781904931360234</v>
      </c>
      <c r="K100" s="8">
        <f t="shared" si="7"/>
        <v>0.76504620421438629</v>
      </c>
      <c r="L100" s="8">
        <f t="shared" si="8"/>
        <v>0.56655740660630205</v>
      </c>
      <c r="M100" s="8">
        <f t="shared" si="9"/>
        <v>0.56655740660630205</v>
      </c>
      <c r="N100" s="8">
        <f t="shared" si="10"/>
        <v>-0.56817686806776946</v>
      </c>
      <c r="O100" s="8">
        <f t="shared" si="11"/>
        <v>1</v>
      </c>
    </row>
    <row r="101" spans="1:15">
      <c r="A101" s="2">
        <v>0</v>
      </c>
      <c r="B101" s="3">
        <v>341</v>
      </c>
      <c r="C101" s="3">
        <v>23.1</v>
      </c>
      <c r="D101" s="3">
        <v>325</v>
      </c>
      <c r="E101" s="3">
        <v>173</v>
      </c>
      <c r="F101" s="3">
        <v>17.600000000000001</v>
      </c>
      <c r="G101" s="3">
        <v>46.1</v>
      </c>
      <c r="H101" s="3">
        <v>5.9</v>
      </c>
      <c r="I101" s="4">
        <v>0.87319999999999998</v>
      </c>
      <c r="J101" s="8">
        <f t="shared" si="6"/>
        <v>-0.46325171736959092</v>
      </c>
      <c r="K101" s="8">
        <f t="shared" si="7"/>
        <v>0.62923422338826795</v>
      </c>
      <c r="L101" s="8">
        <f t="shared" si="8"/>
        <v>0.61378528982796043</v>
      </c>
      <c r="M101" s="8">
        <f t="shared" si="9"/>
        <v>0.38621471017203957</v>
      </c>
      <c r="N101" s="8">
        <f t="shared" si="10"/>
        <v>-0.95136182019462356</v>
      </c>
      <c r="O101" s="8">
        <f t="shared" si="11"/>
        <v>1</v>
      </c>
    </row>
    <row r="102" spans="1:15">
      <c r="A102" s="2">
        <v>0</v>
      </c>
      <c r="B102" s="4">
        <v>214</v>
      </c>
      <c r="C102" s="4">
        <v>14.7</v>
      </c>
      <c r="D102" s="4">
        <v>217</v>
      </c>
      <c r="E102" s="4">
        <v>146</v>
      </c>
      <c r="F102" s="4">
        <v>16.7</v>
      </c>
      <c r="G102" s="4">
        <v>49.6</v>
      </c>
      <c r="H102" s="4">
        <v>3.4</v>
      </c>
      <c r="I102" s="3">
        <v>0.92100000000000004</v>
      </c>
      <c r="J102" s="8">
        <f t="shared" si="6"/>
        <v>-0.29719954189730657</v>
      </c>
      <c r="K102" s="8">
        <f t="shared" si="7"/>
        <v>0.74289575874182712</v>
      </c>
      <c r="L102" s="8">
        <f t="shared" si="8"/>
        <v>0.57375777925002613</v>
      </c>
      <c r="M102" s="8">
        <f t="shared" si="9"/>
        <v>0.42624222074997387</v>
      </c>
      <c r="N102" s="8">
        <f t="shared" si="10"/>
        <v>-0.8527475009908958</v>
      </c>
      <c r="O102" s="8">
        <f t="shared" si="11"/>
        <v>1</v>
      </c>
    </row>
    <row r="103" spans="1:15">
      <c r="A103" s="2">
        <v>1</v>
      </c>
      <c r="B103" s="3">
        <v>100</v>
      </c>
      <c r="C103" s="6">
        <v>9</v>
      </c>
      <c r="D103" s="3">
        <v>146</v>
      </c>
      <c r="E103" s="3">
        <v>121</v>
      </c>
      <c r="F103" s="3">
        <v>16.3</v>
      </c>
      <c r="G103" s="6">
        <v>51</v>
      </c>
      <c r="H103" s="3">
        <v>2.1</v>
      </c>
      <c r="I103" s="4">
        <v>0.93200000000000005</v>
      </c>
      <c r="J103" s="8">
        <f t="shared" si="6"/>
        <v>9.4164724622816109E-3</v>
      </c>
      <c r="K103" s="8">
        <f t="shared" si="7"/>
        <v>1.0094609469270104</v>
      </c>
      <c r="L103" s="8">
        <f t="shared" si="8"/>
        <v>0.49764589927923741</v>
      </c>
      <c r="M103" s="8">
        <f t="shared" si="9"/>
        <v>0.49764589927923741</v>
      </c>
      <c r="N103" s="8">
        <f t="shared" si="10"/>
        <v>-0.69786650049434062</v>
      </c>
      <c r="O103" s="8">
        <f t="shared" si="11"/>
        <v>0</v>
      </c>
    </row>
    <row r="104" spans="1:15">
      <c r="A104" s="2">
        <v>0</v>
      </c>
      <c r="B104" s="4">
        <v>79</v>
      </c>
      <c r="C104" s="4">
        <v>8.8000000000000007</v>
      </c>
      <c r="D104" s="4">
        <v>152</v>
      </c>
      <c r="E104" s="4">
        <v>119</v>
      </c>
      <c r="F104" s="4">
        <v>14.7</v>
      </c>
      <c r="G104" s="4">
        <v>55.9</v>
      </c>
      <c r="H104" s="4">
        <v>2.2000000000000002</v>
      </c>
      <c r="I104" s="3">
        <v>0.93410000000000004</v>
      </c>
      <c r="J104" s="8">
        <f t="shared" si="6"/>
        <v>8.2333770180749166E-2</v>
      </c>
      <c r="K104" s="8">
        <f t="shared" si="7"/>
        <v>1.0858181630793819</v>
      </c>
      <c r="L104" s="8">
        <f t="shared" si="8"/>
        <v>0.47942817724995629</v>
      </c>
      <c r="M104" s="8">
        <f t="shared" si="9"/>
        <v>0.52057182275004377</v>
      </c>
      <c r="N104" s="8">
        <f t="shared" si="10"/>
        <v>-0.65282741245418163</v>
      </c>
      <c r="O104" s="8">
        <f t="shared" si="11"/>
        <v>0</v>
      </c>
    </row>
    <row r="105" spans="1:15">
      <c r="A105" s="2">
        <v>1</v>
      </c>
      <c r="B105" s="3">
        <v>66</v>
      </c>
      <c r="C105" s="3">
        <v>7.4</v>
      </c>
      <c r="D105" s="3">
        <v>104</v>
      </c>
      <c r="E105" s="3">
        <v>99</v>
      </c>
      <c r="F105" s="3">
        <v>14.8</v>
      </c>
      <c r="G105" s="3">
        <v>54.7</v>
      </c>
      <c r="H105" s="3">
        <v>1.8</v>
      </c>
      <c r="I105" s="4">
        <v>0.93140000000000001</v>
      </c>
      <c r="J105" s="8">
        <f t="shared" si="6"/>
        <v>0.1088768737076431</v>
      </c>
      <c r="K105" s="8">
        <f t="shared" si="7"/>
        <v>1.1150250529885046</v>
      </c>
      <c r="L105" s="8">
        <f t="shared" si="8"/>
        <v>0.47280763818235261</v>
      </c>
      <c r="M105" s="8">
        <f t="shared" si="9"/>
        <v>0.47280763818235261</v>
      </c>
      <c r="N105" s="8">
        <f t="shared" si="10"/>
        <v>-0.74906665781272097</v>
      </c>
      <c r="O105" s="8">
        <f t="shared" si="11"/>
        <v>0</v>
      </c>
    </row>
    <row r="106" spans="1:15">
      <c r="A106" s="2">
        <v>0</v>
      </c>
      <c r="B106" s="3">
        <v>66</v>
      </c>
      <c r="C106" s="6">
        <v>7</v>
      </c>
      <c r="D106" s="3">
        <v>108</v>
      </c>
      <c r="E106" s="3">
        <v>88</v>
      </c>
      <c r="F106" s="3">
        <v>13.4</v>
      </c>
      <c r="G106" s="3">
        <v>61.3</v>
      </c>
      <c r="H106" s="3">
        <v>1.8</v>
      </c>
      <c r="I106" s="3">
        <v>0.91639999999999999</v>
      </c>
      <c r="J106" s="8">
        <f t="shared" si="6"/>
        <v>0.26424315689580435</v>
      </c>
      <c r="K106" s="8">
        <f t="shared" si="7"/>
        <v>1.3024448562485107</v>
      </c>
      <c r="L106" s="8">
        <f t="shared" si="8"/>
        <v>0.43432093380483838</v>
      </c>
      <c r="M106" s="8">
        <f t="shared" si="9"/>
        <v>0.56567906619516162</v>
      </c>
      <c r="N106" s="8">
        <f t="shared" si="10"/>
        <v>-0.56972838245267898</v>
      </c>
      <c r="O106" s="8">
        <f t="shared" si="11"/>
        <v>0</v>
      </c>
    </row>
    <row r="107" spans="1:15">
      <c r="A107" s="2">
        <v>0</v>
      </c>
      <c r="B107" s="4">
        <v>44</v>
      </c>
      <c r="C107" s="4">
        <v>4.4000000000000004</v>
      </c>
      <c r="D107" s="4">
        <v>200</v>
      </c>
      <c r="E107" s="4">
        <v>200</v>
      </c>
      <c r="F107" s="4">
        <v>12.6</v>
      </c>
      <c r="G107" s="4">
        <v>63.5</v>
      </c>
      <c r="H107" s="4">
        <v>1.1000000000000001</v>
      </c>
      <c r="I107" s="4">
        <v>0.90939999999999999</v>
      </c>
      <c r="J107" s="8">
        <f t="shared" si="6"/>
        <v>-0.52475987114729605</v>
      </c>
      <c r="K107" s="8">
        <f t="shared" si="7"/>
        <v>0.59169743093422966</v>
      </c>
      <c r="L107" s="8">
        <f t="shared" si="8"/>
        <v>0.62826010808666122</v>
      </c>
      <c r="M107" s="8">
        <f t="shared" si="9"/>
        <v>0.37173989191333878</v>
      </c>
      <c r="N107" s="8">
        <f t="shared" si="10"/>
        <v>-0.98956088456073188</v>
      </c>
      <c r="O107" s="8">
        <f t="shared" si="11"/>
        <v>1</v>
      </c>
    </row>
    <row r="108" spans="1:15">
      <c r="A108" s="2">
        <v>1</v>
      </c>
      <c r="B108" s="3">
        <v>44</v>
      </c>
      <c r="C108" s="6">
        <v>4</v>
      </c>
      <c r="D108" s="3">
        <v>66</v>
      </c>
      <c r="E108" s="3">
        <v>71</v>
      </c>
      <c r="F108" s="3">
        <v>12.3</v>
      </c>
      <c r="G108" s="3">
        <v>65.400000000000006</v>
      </c>
      <c r="H108" s="6">
        <v>200</v>
      </c>
      <c r="I108" s="3">
        <v>0.93610000000000004</v>
      </c>
      <c r="J108" s="8">
        <f t="shared" si="6"/>
        <v>-0.87626984497984495</v>
      </c>
      <c r="K108" s="8">
        <f t="shared" si="7"/>
        <v>0.41633300548962421</v>
      </c>
      <c r="L108" s="8">
        <f t="shared" si="8"/>
        <v>0.70604864542735235</v>
      </c>
      <c r="M108" s="8">
        <f t="shared" si="9"/>
        <v>0.70604864542735235</v>
      </c>
      <c r="N108" s="8">
        <f t="shared" si="10"/>
        <v>-0.34807114099098491</v>
      </c>
      <c r="O108" s="8">
        <f t="shared" si="11"/>
        <v>1</v>
      </c>
    </row>
    <row r="109" spans="1:15">
      <c r="A109" s="2">
        <v>0</v>
      </c>
      <c r="B109" s="4">
        <v>39</v>
      </c>
      <c r="C109" s="4">
        <v>3.9</v>
      </c>
      <c r="D109" s="4">
        <v>88</v>
      </c>
      <c r="E109" s="4">
        <v>74</v>
      </c>
      <c r="F109" s="4">
        <v>11.9</v>
      </c>
      <c r="G109" s="4">
        <v>67.400000000000006</v>
      </c>
      <c r="H109" s="5">
        <v>1</v>
      </c>
      <c r="I109" s="4">
        <v>0.92300000000000004</v>
      </c>
      <c r="J109" s="8">
        <f t="shared" si="6"/>
        <v>0.35988256084092685</v>
      </c>
      <c r="K109" s="8">
        <f t="shared" si="7"/>
        <v>1.4331610954430407</v>
      </c>
      <c r="L109" s="8">
        <f t="shared" si="8"/>
        <v>0.41098799494733645</v>
      </c>
      <c r="M109" s="8">
        <f t="shared" si="9"/>
        <v>0.58901200505266349</v>
      </c>
      <c r="N109" s="8">
        <f t="shared" si="10"/>
        <v>-0.52930871344545505</v>
      </c>
      <c r="O109" s="8">
        <f t="shared" si="11"/>
        <v>0</v>
      </c>
    </row>
    <row r="110" spans="1:15">
      <c r="A110" s="2">
        <v>1</v>
      </c>
      <c r="B110" s="3">
        <v>51</v>
      </c>
      <c r="C110" s="3">
        <v>6.4</v>
      </c>
      <c r="D110" s="3">
        <v>138</v>
      </c>
      <c r="E110" s="3">
        <v>80</v>
      </c>
      <c r="F110" s="3">
        <v>11.4</v>
      </c>
      <c r="G110" s="3">
        <v>70.5</v>
      </c>
      <c r="H110" s="3">
        <v>1.4</v>
      </c>
      <c r="I110" s="3">
        <v>0.93510000000000004</v>
      </c>
      <c r="J110" s="8">
        <f t="shared" si="6"/>
        <v>0.51708160941428316</v>
      </c>
      <c r="K110" s="8">
        <f t="shared" si="7"/>
        <v>1.6771259919958896</v>
      </c>
      <c r="L110" s="8">
        <f t="shared" si="8"/>
        <v>0.3735349038445761</v>
      </c>
      <c r="M110" s="8">
        <f t="shared" si="9"/>
        <v>0.3735349038445761</v>
      </c>
      <c r="N110" s="8">
        <f t="shared" si="10"/>
        <v>-0.98474382805375504</v>
      </c>
      <c r="O110" s="8">
        <f t="shared" si="11"/>
        <v>0</v>
      </c>
    </row>
    <row r="111" spans="1:15">
      <c r="A111" s="2">
        <v>1</v>
      </c>
      <c r="B111" s="4">
        <v>107</v>
      </c>
      <c r="C111" s="4">
        <v>9.6999999999999993</v>
      </c>
      <c r="D111" s="4">
        <v>228</v>
      </c>
      <c r="E111" s="4">
        <v>89</v>
      </c>
      <c r="F111" s="4">
        <v>11.3</v>
      </c>
      <c r="G111" s="4">
        <v>70.2</v>
      </c>
      <c r="H111" s="4">
        <v>2.2000000000000002</v>
      </c>
      <c r="I111" s="4">
        <v>0.9375</v>
      </c>
      <c r="J111" s="8">
        <f t="shared" si="6"/>
        <v>0.55337832366411144</v>
      </c>
      <c r="K111" s="8">
        <f t="shared" si="7"/>
        <v>1.739118409570835</v>
      </c>
      <c r="L111" s="8">
        <f t="shared" si="8"/>
        <v>0.36508096784201455</v>
      </c>
      <c r="M111" s="8">
        <f t="shared" si="9"/>
        <v>0.36508096784201455</v>
      </c>
      <c r="N111" s="8">
        <f t="shared" si="10"/>
        <v>-1.0076361202960669</v>
      </c>
      <c r="O111" s="8">
        <f t="shared" si="11"/>
        <v>0</v>
      </c>
    </row>
    <row r="112" spans="1:15">
      <c r="A112" s="2">
        <v>0</v>
      </c>
      <c r="B112" s="3">
        <v>336</v>
      </c>
      <c r="C112" s="3">
        <v>25.9</v>
      </c>
      <c r="D112" s="3">
        <v>360</v>
      </c>
      <c r="E112" s="3">
        <v>114</v>
      </c>
      <c r="F112" s="3">
        <v>12.4</v>
      </c>
      <c r="G112" s="3">
        <v>63.9</v>
      </c>
      <c r="H112" s="3">
        <v>5.5</v>
      </c>
      <c r="I112" s="3">
        <v>0.94750000000000001</v>
      </c>
      <c r="J112" s="8">
        <f t="shared" si="6"/>
        <v>0.18747327877678099</v>
      </c>
      <c r="K112" s="8">
        <f t="shared" si="7"/>
        <v>1.2061980179038672</v>
      </c>
      <c r="L112" s="8">
        <f t="shared" si="8"/>
        <v>0.4532684699581549</v>
      </c>
      <c r="M112" s="8">
        <f t="shared" si="9"/>
        <v>0.54673153004184516</v>
      </c>
      <c r="N112" s="8">
        <f t="shared" si="10"/>
        <v>-0.60379740135508519</v>
      </c>
      <c r="O112" s="8">
        <f t="shared" si="11"/>
        <v>0</v>
      </c>
    </row>
    <row r="113" spans="1:15">
      <c r="A113" s="2">
        <v>1</v>
      </c>
      <c r="B113" s="4">
        <v>618</v>
      </c>
      <c r="C113" s="4">
        <v>36.700000000000003</v>
      </c>
      <c r="D113" s="4">
        <v>478</v>
      </c>
      <c r="E113" s="4">
        <v>149</v>
      </c>
      <c r="F113" s="4">
        <v>14.8</v>
      </c>
      <c r="G113" s="4">
        <v>54.3</v>
      </c>
      <c r="H113" s="4">
        <v>8.1</v>
      </c>
      <c r="I113" s="4">
        <v>0.94010000000000005</v>
      </c>
      <c r="J113" s="8">
        <f t="shared" si="6"/>
        <v>-0.63358705207272292</v>
      </c>
      <c r="K113" s="8">
        <f t="shared" si="7"/>
        <v>0.53068478880400194</v>
      </c>
      <c r="L113" s="8">
        <f t="shared" si="8"/>
        <v>0.65330236983758638</v>
      </c>
      <c r="M113" s="8">
        <f t="shared" si="9"/>
        <v>0.65330236983758638</v>
      </c>
      <c r="N113" s="8">
        <f t="shared" si="10"/>
        <v>-0.42571520965450765</v>
      </c>
      <c r="O113" s="8">
        <f t="shared" si="11"/>
        <v>1</v>
      </c>
    </row>
    <row r="114" spans="1:15">
      <c r="A114" s="2">
        <v>1</v>
      </c>
      <c r="B114" s="3">
        <v>438</v>
      </c>
      <c r="C114" s="3">
        <v>26.6</v>
      </c>
      <c r="D114" s="3">
        <v>394</v>
      </c>
      <c r="E114" s="3">
        <v>157</v>
      </c>
      <c r="F114" s="3">
        <v>17.399999999999999</v>
      </c>
      <c r="G114" s="3">
        <v>45.6</v>
      </c>
      <c r="H114" s="3">
        <v>5.8</v>
      </c>
      <c r="I114" s="3">
        <v>0.91700000000000004</v>
      </c>
      <c r="J114" s="8">
        <f t="shared" si="6"/>
        <v>-0.46348755279544251</v>
      </c>
      <c r="K114" s="8">
        <f t="shared" si="7"/>
        <v>0.62908584516434329</v>
      </c>
      <c r="L114" s="8">
        <f t="shared" si="8"/>
        <v>0.61384119380100521</v>
      </c>
      <c r="M114" s="8">
        <f t="shared" si="9"/>
        <v>0.61384119380100521</v>
      </c>
      <c r="N114" s="8">
        <f t="shared" si="10"/>
        <v>-0.48801902630651661</v>
      </c>
      <c r="O114" s="8">
        <f t="shared" si="11"/>
        <v>1</v>
      </c>
    </row>
    <row r="115" spans="1:15">
      <c r="A115" s="2">
        <v>1</v>
      </c>
      <c r="B115" s="4">
        <v>334</v>
      </c>
      <c r="C115" s="4">
        <v>20.100000000000001</v>
      </c>
      <c r="D115" s="4">
        <v>319</v>
      </c>
      <c r="E115" s="4">
        <v>155</v>
      </c>
      <c r="F115" s="4">
        <v>19.8</v>
      </c>
      <c r="G115" s="4">
        <v>38.5</v>
      </c>
      <c r="H115" s="4">
        <v>4.2</v>
      </c>
      <c r="I115" s="4">
        <v>0.90759999999999996</v>
      </c>
      <c r="J115" s="8">
        <f t="shared" si="6"/>
        <v>-0.35920676116565531</v>
      </c>
      <c r="K115" s="8">
        <f t="shared" si="7"/>
        <v>0.6982299695834101</v>
      </c>
      <c r="L115" s="8">
        <f t="shared" si="8"/>
        <v>0.58884839975195369</v>
      </c>
      <c r="M115" s="8">
        <f t="shared" si="9"/>
        <v>0.58884839975195369</v>
      </c>
      <c r="N115" s="8">
        <f t="shared" si="10"/>
        <v>-0.52958651428007797</v>
      </c>
      <c r="O115" s="8">
        <f t="shared" si="11"/>
        <v>1</v>
      </c>
    </row>
    <row r="116" spans="1:15">
      <c r="A116" s="2">
        <v>0</v>
      </c>
      <c r="B116" s="3">
        <v>221</v>
      </c>
      <c r="C116" s="3">
        <v>14.1</v>
      </c>
      <c r="D116" s="3">
        <v>201</v>
      </c>
      <c r="E116" s="3">
        <v>134</v>
      </c>
      <c r="F116" s="6">
        <v>22</v>
      </c>
      <c r="G116" s="3">
        <v>34.1</v>
      </c>
      <c r="H116" s="3">
        <v>3.1</v>
      </c>
      <c r="I116" s="3">
        <v>0.89929999999999999</v>
      </c>
      <c r="J116" s="8">
        <f t="shared" si="6"/>
        <v>-9.311515112340274E-2</v>
      </c>
      <c r="K116" s="8">
        <f t="shared" si="7"/>
        <v>0.91108858138182558</v>
      </c>
      <c r="L116" s="8">
        <f t="shared" si="8"/>
        <v>0.5232619825905418</v>
      </c>
      <c r="M116" s="8">
        <f t="shared" si="9"/>
        <v>0.4767380174094582</v>
      </c>
      <c r="N116" s="8">
        <f t="shared" si="10"/>
        <v>-0.74078816872526665</v>
      </c>
      <c r="O116" s="8">
        <f t="shared" si="11"/>
        <v>1</v>
      </c>
    </row>
    <row r="117" spans="1:15">
      <c r="A117" s="2">
        <v>0</v>
      </c>
      <c r="B117" s="4">
        <v>207</v>
      </c>
      <c r="C117" s="4">
        <v>14.9</v>
      </c>
      <c r="D117" s="4">
        <v>171</v>
      </c>
      <c r="E117" s="4">
        <v>119</v>
      </c>
      <c r="F117" s="4">
        <v>23.3</v>
      </c>
      <c r="G117" s="4">
        <v>32.200000000000003</v>
      </c>
      <c r="H117" s="4">
        <v>2.9</v>
      </c>
      <c r="I117" s="4">
        <v>0.88009999999999999</v>
      </c>
      <c r="J117" s="8">
        <f t="shared" si="6"/>
        <v>0.16103121792208608</v>
      </c>
      <c r="K117" s="8">
        <f t="shared" si="7"/>
        <v>1.1747216406101093</v>
      </c>
      <c r="L117" s="8">
        <f t="shared" si="8"/>
        <v>0.45982896446436888</v>
      </c>
      <c r="M117" s="8">
        <f t="shared" si="9"/>
        <v>0.54017103553563106</v>
      </c>
      <c r="N117" s="8">
        <f t="shared" si="10"/>
        <v>-0.61586945709956697</v>
      </c>
      <c r="O117" s="8">
        <f t="shared" si="11"/>
        <v>0</v>
      </c>
    </row>
    <row r="118" spans="1:15">
      <c r="A118" s="2">
        <v>1</v>
      </c>
      <c r="B118" s="3">
        <v>191</v>
      </c>
      <c r="C118" s="3">
        <v>15.4</v>
      </c>
      <c r="D118" s="3">
        <v>159</v>
      </c>
      <c r="E118" s="3">
        <v>111</v>
      </c>
      <c r="F118" s="3">
        <v>23.9</v>
      </c>
      <c r="G118" s="6">
        <v>30</v>
      </c>
      <c r="H118" s="3">
        <v>2.9</v>
      </c>
      <c r="I118" s="3">
        <v>0.89039999999999997</v>
      </c>
      <c r="J118" s="8">
        <f t="shared" si="6"/>
        <v>0.2791444467016122</v>
      </c>
      <c r="K118" s="8">
        <f t="shared" si="7"/>
        <v>1.3219982883708477</v>
      </c>
      <c r="L118" s="8">
        <f t="shared" si="8"/>
        <v>0.43066353881837544</v>
      </c>
      <c r="M118" s="8">
        <f t="shared" si="9"/>
        <v>0.43066353881837544</v>
      </c>
      <c r="N118" s="8">
        <f t="shared" si="10"/>
        <v>-0.84242814613970363</v>
      </c>
      <c r="O118" s="8">
        <f t="shared" si="11"/>
        <v>0</v>
      </c>
    </row>
    <row r="119" spans="1:15">
      <c r="A119" s="2">
        <v>1</v>
      </c>
      <c r="B119" s="4">
        <v>185</v>
      </c>
      <c r="C119" s="4">
        <v>12.1</v>
      </c>
      <c r="D119" s="4">
        <v>153</v>
      </c>
      <c r="E119" s="4">
        <v>104</v>
      </c>
      <c r="F119" s="4">
        <v>24.4</v>
      </c>
      <c r="G119" s="4">
        <v>28.9</v>
      </c>
      <c r="H119" s="4">
        <v>2.5</v>
      </c>
      <c r="I119" s="4">
        <v>0.90959999999999996</v>
      </c>
      <c r="J119" s="8">
        <f t="shared" si="6"/>
        <v>0.26535948569892032</v>
      </c>
      <c r="K119" s="8">
        <f t="shared" si="7"/>
        <v>1.3038996248049555</v>
      </c>
      <c r="L119" s="8">
        <f t="shared" si="8"/>
        <v>0.43404668729205526</v>
      </c>
      <c r="M119" s="8">
        <f t="shared" si="9"/>
        <v>0.43404668729205526</v>
      </c>
      <c r="N119" s="8">
        <f t="shared" si="10"/>
        <v>-0.83460317626178637</v>
      </c>
      <c r="O119" s="8">
        <f t="shared" si="11"/>
        <v>0</v>
      </c>
    </row>
    <row r="120" spans="1:15">
      <c r="A120" s="2">
        <v>1</v>
      </c>
      <c r="B120" s="3">
        <v>141</v>
      </c>
      <c r="C120" s="3">
        <v>11.5</v>
      </c>
      <c r="D120" s="3">
        <v>143</v>
      </c>
      <c r="E120" s="3">
        <v>99</v>
      </c>
      <c r="F120" s="3">
        <v>24.4</v>
      </c>
      <c r="G120" s="3">
        <v>29.4</v>
      </c>
      <c r="H120" s="3">
        <v>2.2999999999999998</v>
      </c>
      <c r="I120" s="3">
        <v>0.87570000000000003</v>
      </c>
      <c r="J120" s="8">
        <f t="shared" si="6"/>
        <v>0.48825429051140068</v>
      </c>
      <c r="K120" s="8">
        <f t="shared" si="7"/>
        <v>1.6294691558382663</v>
      </c>
      <c r="L120" s="8">
        <f t="shared" si="8"/>
        <v>0.38030489834029002</v>
      </c>
      <c r="M120" s="8">
        <f t="shared" si="9"/>
        <v>0.38030489834029002</v>
      </c>
      <c r="N120" s="8">
        <f t="shared" si="10"/>
        <v>-0.96678198393026726</v>
      </c>
      <c r="O120" s="8">
        <f t="shared" si="11"/>
        <v>0</v>
      </c>
    </row>
    <row r="121" spans="1:15">
      <c r="A121" s="2">
        <v>0</v>
      </c>
      <c r="B121" s="4">
        <v>214</v>
      </c>
      <c r="C121" s="4">
        <v>14.8</v>
      </c>
      <c r="D121" s="4">
        <v>156</v>
      </c>
      <c r="E121" s="4">
        <v>110</v>
      </c>
      <c r="F121" s="4">
        <v>23.8</v>
      </c>
      <c r="G121" s="4">
        <v>31.3</v>
      </c>
      <c r="H121" s="4">
        <v>2.8</v>
      </c>
      <c r="I121" s="4">
        <v>0.87360000000000004</v>
      </c>
      <c r="J121" s="8">
        <f t="shared" si="6"/>
        <v>0.20782412356801583</v>
      </c>
      <c r="K121" s="8">
        <f t="shared" si="7"/>
        <v>1.2309966472107419</v>
      </c>
      <c r="L121" s="8">
        <f t="shared" si="8"/>
        <v>0.4482301671094977</v>
      </c>
      <c r="M121" s="8">
        <f t="shared" si="9"/>
        <v>0.5517698328905023</v>
      </c>
      <c r="N121" s="8">
        <f t="shared" si="10"/>
        <v>-0.59462428906221931</v>
      </c>
      <c r="O121" s="8">
        <f t="shared" si="11"/>
        <v>0</v>
      </c>
    </row>
    <row r="122" spans="1:15">
      <c r="A122" s="2">
        <v>1</v>
      </c>
      <c r="B122" s="3">
        <v>471</v>
      </c>
      <c r="C122" s="3">
        <v>32.1</v>
      </c>
      <c r="D122" s="3">
        <v>314</v>
      </c>
      <c r="E122" s="3">
        <v>162</v>
      </c>
      <c r="F122" s="3">
        <v>22.5</v>
      </c>
      <c r="G122" s="3">
        <v>35.4</v>
      </c>
      <c r="H122" s="3">
        <v>6.1</v>
      </c>
      <c r="I122" s="3">
        <v>0.88480000000000003</v>
      </c>
      <c r="J122" s="8">
        <f t="shared" si="6"/>
        <v>-0.37837505542417338</v>
      </c>
      <c r="K122" s="8">
        <f t="shared" si="7"/>
        <v>0.68497354943827438</v>
      </c>
      <c r="L122" s="8">
        <f t="shared" si="8"/>
        <v>0.59348112635558792</v>
      </c>
      <c r="M122" s="8">
        <f t="shared" si="9"/>
        <v>0.59348112635558792</v>
      </c>
      <c r="N122" s="8">
        <f t="shared" si="10"/>
        <v>-0.52174986601837026</v>
      </c>
      <c r="O122" s="8">
        <f t="shared" si="11"/>
        <v>1</v>
      </c>
    </row>
    <row r="123" spans="1:15">
      <c r="A123" s="2">
        <v>1</v>
      </c>
      <c r="B123" s="4">
        <v>685</v>
      </c>
      <c r="C123" s="4">
        <v>39.200000000000003</v>
      </c>
      <c r="D123" s="4">
        <v>404</v>
      </c>
      <c r="E123" s="4">
        <v>187</v>
      </c>
      <c r="F123" s="4">
        <v>20.399999999999999</v>
      </c>
      <c r="G123" s="4">
        <v>42.5</v>
      </c>
      <c r="H123" s="5">
        <v>8</v>
      </c>
      <c r="I123" s="4">
        <v>0.91369999999999996</v>
      </c>
      <c r="J123" s="8">
        <f t="shared" si="6"/>
        <v>-1.0703118646292402</v>
      </c>
      <c r="K123" s="8">
        <f t="shared" si="7"/>
        <v>0.3429015618732883</v>
      </c>
      <c r="L123" s="8">
        <f t="shared" si="8"/>
        <v>0.74465621933229731</v>
      </c>
      <c r="M123" s="8">
        <f t="shared" si="9"/>
        <v>0.74465621933229731</v>
      </c>
      <c r="N123" s="8">
        <f t="shared" si="10"/>
        <v>-0.29483261766432683</v>
      </c>
      <c r="O123" s="8">
        <f t="shared" si="11"/>
        <v>1</v>
      </c>
    </row>
    <row r="124" spans="1:15">
      <c r="A124" s="2">
        <v>0</v>
      </c>
      <c r="B124" s="3">
        <v>538</v>
      </c>
      <c r="C124" s="6">
        <v>31</v>
      </c>
      <c r="D124" s="3">
        <v>320</v>
      </c>
      <c r="E124" s="3">
        <v>165</v>
      </c>
      <c r="F124" s="3">
        <v>18.3</v>
      </c>
      <c r="G124" s="3">
        <v>52.6</v>
      </c>
      <c r="H124" s="3">
        <v>6.5</v>
      </c>
      <c r="I124" s="3">
        <v>0.95469999999999999</v>
      </c>
      <c r="J124" s="8">
        <f t="shared" si="6"/>
        <v>-0.72105180957799186</v>
      </c>
      <c r="K124" s="8">
        <f t="shared" si="7"/>
        <v>0.4862405544285045</v>
      </c>
      <c r="L124" s="8">
        <f t="shared" si="8"/>
        <v>0.67283859064424756</v>
      </c>
      <c r="M124" s="8">
        <f t="shared" si="9"/>
        <v>0.32716140935575244</v>
      </c>
      <c r="N124" s="8">
        <f t="shared" si="10"/>
        <v>-1.1173016232760289</v>
      </c>
      <c r="O124" s="8">
        <f t="shared" si="11"/>
        <v>1</v>
      </c>
    </row>
    <row r="125" spans="1:15">
      <c r="A125" s="2">
        <v>1</v>
      </c>
      <c r="B125" s="4">
        <v>319</v>
      </c>
      <c r="C125" s="4">
        <v>19.899999999999999</v>
      </c>
      <c r="D125" s="4">
        <v>256</v>
      </c>
      <c r="E125" s="4">
        <v>145</v>
      </c>
      <c r="F125" s="4">
        <v>16.7</v>
      </c>
      <c r="G125" s="4">
        <v>57.4</v>
      </c>
      <c r="H125" s="4">
        <v>4.2</v>
      </c>
      <c r="I125" s="4">
        <v>1.0085999999999999</v>
      </c>
      <c r="J125" s="8">
        <f t="shared" si="6"/>
        <v>-0.23870882984264252</v>
      </c>
      <c r="K125" s="8">
        <f t="shared" si="7"/>
        <v>0.78764418746967457</v>
      </c>
      <c r="L125" s="8">
        <f t="shared" si="8"/>
        <v>0.55939543618881582</v>
      </c>
      <c r="M125" s="8">
        <f t="shared" si="9"/>
        <v>0.55939543618881582</v>
      </c>
      <c r="N125" s="8">
        <f t="shared" si="10"/>
        <v>-0.58089865665153362</v>
      </c>
      <c r="O125" s="8">
        <f t="shared" si="11"/>
        <v>1</v>
      </c>
    </row>
    <row r="126" spans="1:15">
      <c r="A126" s="2">
        <v>1</v>
      </c>
      <c r="B126" s="3">
        <v>224</v>
      </c>
      <c r="C126" s="3">
        <v>15.3</v>
      </c>
      <c r="D126" s="3">
        <v>193</v>
      </c>
      <c r="E126" s="3">
        <v>125</v>
      </c>
      <c r="F126" s="3">
        <v>15.7</v>
      </c>
      <c r="G126" s="3">
        <v>60.2</v>
      </c>
      <c r="H126" s="3">
        <v>3.2</v>
      </c>
      <c r="I126" s="3">
        <v>1.0945</v>
      </c>
      <c r="J126" s="8">
        <f t="shared" si="6"/>
        <v>-8.4610827149356194E-2</v>
      </c>
      <c r="K126" s="8">
        <f t="shared" si="7"/>
        <v>0.91886981401142553</v>
      </c>
      <c r="L126" s="8">
        <f t="shared" si="8"/>
        <v>0.52114009647662618</v>
      </c>
      <c r="M126" s="8">
        <f t="shared" si="9"/>
        <v>0.52114009647662618</v>
      </c>
      <c r="N126" s="8">
        <f t="shared" si="10"/>
        <v>-0.65173637418829455</v>
      </c>
      <c r="O126" s="8">
        <f t="shared" si="11"/>
        <v>1</v>
      </c>
    </row>
    <row r="127" spans="1:15">
      <c r="A127" s="2">
        <v>0</v>
      </c>
      <c r="B127" s="4">
        <v>67</v>
      </c>
      <c r="C127" s="4">
        <v>6.9</v>
      </c>
      <c r="D127" s="4">
        <v>89</v>
      </c>
      <c r="E127" s="4">
        <v>101</v>
      </c>
      <c r="F127" s="4">
        <v>15.3</v>
      </c>
      <c r="G127" s="4">
        <v>61.4</v>
      </c>
      <c r="H127" s="4">
        <v>1.4</v>
      </c>
      <c r="I127" s="4">
        <v>1.0786</v>
      </c>
      <c r="J127" s="8">
        <f t="shared" si="6"/>
        <v>0.21843372968532693</v>
      </c>
      <c r="K127" s="8">
        <f t="shared" si="7"/>
        <v>1.2441265652361853</v>
      </c>
      <c r="L127" s="8">
        <f t="shared" si="8"/>
        <v>0.44560766557957215</v>
      </c>
      <c r="M127" s="8">
        <f t="shared" si="9"/>
        <v>0.55439233442042779</v>
      </c>
      <c r="N127" s="8">
        <f t="shared" si="10"/>
        <v>-0.58988265800501483</v>
      </c>
      <c r="O127" s="8">
        <f t="shared" si="11"/>
        <v>0</v>
      </c>
    </row>
    <row r="128" spans="1:15">
      <c r="A128" s="2">
        <v>0</v>
      </c>
      <c r="B128" s="3">
        <v>155</v>
      </c>
      <c r="C128" s="3">
        <v>11.1</v>
      </c>
      <c r="D128" s="3">
        <v>127</v>
      </c>
      <c r="E128" s="3">
        <v>103</v>
      </c>
      <c r="F128" s="3">
        <v>14.1</v>
      </c>
      <c r="G128" s="3">
        <v>65.7</v>
      </c>
      <c r="H128" s="3">
        <v>2.1</v>
      </c>
      <c r="I128" s="3">
        <v>1.0653999999999999</v>
      </c>
      <c r="J128" s="8">
        <f t="shared" si="6"/>
        <v>7.6726896620766372E-2</v>
      </c>
      <c r="K128" s="8">
        <f t="shared" si="7"/>
        <v>1.0797471535258718</v>
      </c>
      <c r="L128" s="8">
        <f t="shared" si="8"/>
        <v>0.4808276805690842</v>
      </c>
      <c r="M128" s="8">
        <f t="shared" si="9"/>
        <v>0.5191723194309158</v>
      </c>
      <c r="N128" s="8">
        <f t="shared" si="10"/>
        <v>-0.65551942889847747</v>
      </c>
      <c r="O128" s="8">
        <f t="shared" si="11"/>
        <v>0</v>
      </c>
    </row>
    <row r="129" spans="1:15">
      <c r="A129" s="2">
        <v>1</v>
      </c>
      <c r="B129" s="4">
        <v>49</v>
      </c>
      <c r="C129" s="4">
        <v>5.4</v>
      </c>
      <c r="D129" s="4">
        <v>79</v>
      </c>
      <c r="E129" s="4">
        <v>88</v>
      </c>
      <c r="F129" s="4">
        <v>14.8</v>
      </c>
      <c r="G129" s="4">
        <v>60.6</v>
      </c>
      <c r="H129" s="4">
        <v>1.2</v>
      </c>
      <c r="I129" s="4">
        <v>1.0580000000000001</v>
      </c>
      <c r="J129" s="8">
        <f t="shared" si="6"/>
        <v>0.26047017569312336</v>
      </c>
      <c r="K129" s="8">
        <f t="shared" si="7"/>
        <v>1.2975400150437151</v>
      </c>
      <c r="L129" s="8">
        <f t="shared" si="8"/>
        <v>0.43524813211184615</v>
      </c>
      <c r="M129" s="8">
        <f t="shared" si="9"/>
        <v>0.43524813211184615</v>
      </c>
      <c r="N129" s="8">
        <f t="shared" si="10"/>
        <v>-0.83183899187240706</v>
      </c>
      <c r="O129" s="8">
        <f t="shared" si="11"/>
        <v>0</v>
      </c>
    </row>
    <row r="130" spans="1:15">
      <c r="A130" s="2">
        <v>1</v>
      </c>
      <c r="B130" s="3">
        <v>29</v>
      </c>
      <c r="C130" s="3">
        <v>2.8</v>
      </c>
      <c r="D130" s="3">
        <v>43</v>
      </c>
      <c r="E130" s="3">
        <v>61</v>
      </c>
      <c r="F130" s="3">
        <v>14.8</v>
      </c>
      <c r="G130" s="3">
        <v>59.2</v>
      </c>
      <c r="H130" s="3">
        <v>0.8</v>
      </c>
      <c r="I130" s="3">
        <v>1.0494000000000001</v>
      </c>
      <c r="J130" s="8">
        <f t="shared" si="6"/>
        <v>0.36643762623408271</v>
      </c>
      <c r="K130" s="8">
        <f t="shared" si="7"/>
        <v>1.4425864181964891</v>
      </c>
      <c r="L130" s="8">
        <f t="shared" si="8"/>
        <v>0.40940209629854613</v>
      </c>
      <c r="M130" s="8">
        <f t="shared" si="9"/>
        <v>0.40940209629854613</v>
      </c>
      <c r="N130" s="8">
        <f t="shared" si="10"/>
        <v>-0.89305748535148144</v>
      </c>
      <c r="O130" s="8">
        <f t="shared" si="11"/>
        <v>0</v>
      </c>
    </row>
    <row r="131" spans="1:15">
      <c r="A131" s="2">
        <v>1</v>
      </c>
      <c r="B131" s="4">
        <v>25</v>
      </c>
      <c r="C131" s="4">
        <v>2.2999999999999998</v>
      </c>
      <c r="D131" s="4">
        <v>200</v>
      </c>
      <c r="E131" s="4">
        <v>200</v>
      </c>
      <c r="F131" s="4">
        <v>13.6</v>
      </c>
      <c r="G131" s="4">
        <v>62.1</v>
      </c>
      <c r="H131" s="4">
        <v>0.7</v>
      </c>
      <c r="I131" s="4">
        <v>1.0147999999999999</v>
      </c>
      <c r="J131" s="8">
        <f t="shared" si="6"/>
        <v>-0.49821037712727811</v>
      </c>
      <c r="K131" s="8">
        <f t="shared" si="7"/>
        <v>0.60761709271697495</v>
      </c>
      <c r="L131" s="8">
        <f t="shared" si="8"/>
        <v>0.6220386711054039</v>
      </c>
      <c r="M131" s="8">
        <f t="shared" si="9"/>
        <v>0.6220386711054039</v>
      </c>
      <c r="N131" s="8">
        <f t="shared" si="10"/>
        <v>-0.47475301598038533</v>
      </c>
      <c r="O131" s="8">
        <f t="shared" si="11"/>
        <v>1</v>
      </c>
    </row>
    <row r="132" spans="1:15">
      <c r="A132" s="2">
        <v>0</v>
      </c>
      <c r="B132" s="3">
        <v>25</v>
      </c>
      <c r="C132" s="3">
        <v>2.6</v>
      </c>
      <c r="D132" s="3">
        <v>59</v>
      </c>
      <c r="E132" s="3">
        <v>59</v>
      </c>
      <c r="F132" s="3">
        <v>12.3</v>
      </c>
      <c r="G132" s="3">
        <v>66.2</v>
      </c>
      <c r="H132" s="6">
        <v>200</v>
      </c>
      <c r="I132" s="3">
        <v>0.9879</v>
      </c>
      <c r="J132" s="8">
        <f t="shared" si="6"/>
        <v>-0.75759445245299317</v>
      </c>
      <c r="K132" s="8">
        <f t="shared" si="7"/>
        <v>0.46879277503493544</v>
      </c>
      <c r="L132" s="8">
        <f t="shared" si="8"/>
        <v>0.68083123569028647</v>
      </c>
      <c r="M132" s="8">
        <f t="shared" si="9"/>
        <v>0.31916876430971353</v>
      </c>
      <c r="N132" s="8">
        <f t="shared" si="10"/>
        <v>-1.1420352743672877</v>
      </c>
      <c r="O132" s="8">
        <f t="shared" si="11"/>
        <v>1</v>
      </c>
    </row>
    <row r="133" spans="1:15">
      <c r="A133" s="2">
        <v>0</v>
      </c>
      <c r="B133" s="4">
        <v>17</v>
      </c>
      <c r="C133" s="5">
        <v>2</v>
      </c>
      <c r="D133" s="4">
        <v>38</v>
      </c>
      <c r="E133" s="4">
        <v>52</v>
      </c>
      <c r="F133" s="4">
        <v>12.8</v>
      </c>
      <c r="G133" s="4">
        <v>63.2</v>
      </c>
      <c r="H133" s="4">
        <v>0.6</v>
      </c>
      <c r="I133" s="4">
        <v>0.96360000000000001</v>
      </c>
      <c r="J133" s="8">
        <f t="shared" ref="J133:J196" si="12">$A$2+SUMPRODUCT($B$2:$I$2,B133:I133)</f>
        <v>0.39412395024398528</v>
      </c>
      <c r="K133" s="8">
        <f t="shared" ref="K133:K196" si="13">EXP(J133)</f>
        <v>1.4830843659514301</v>
      </c>
      <c r="L133" s="8">
        <f t="shared" ref="L133:L196" si="14">1/(1+K133)</f>
        <v>0.4027249390766614</v>
      </c>
      <c r="M133" s="8">
        <f t="shared" ref="M133:M196" si="15">IF(A133=1,L133,1-L133)</f>
        <v>0.5972750609233386</v>
      </c>
      <c r="N133" s="8">
        <f t="shared" ref="N133:N196" si="16">LN(M133)</f>
        <v>-0.51537753313190071</v>
      </c>
      <c r="O133" s="8">
        <f t="shared" ref="O133:O196" si="17">IF(L133&gt;$M$1,1,0)</f>
        <v>0</v>
      </c>
    </row>
    <row r="134" spans="1:15">
      <c r="A134" s="2">
        <v>0</v>
      </c>
      <c r="B134" s="3">
        <v>27</v>
      </c>
      <c r="C134" s="3">
        <v>3.5</v>
      </c>
      <c r="D134" s="3">
        <v>82</v>
      </c>
      <c r="E134" s="3">
        <v>64</v>
      </c>
      <c r="F134" s="3">
        <v>11.2</v>
      </c>
      <c r="G134" s="3">
        <v>68.5</v>
      </c>
      <c r="H134" s="3">
        <v>0.9</v>
      </c>
      <c r="I134" s="3">
        <v>0.94499999999999995</v>
      </c>
      <c r="J134" s="8">
        <f t="shared" si="12"/>
        <v>0.4038930583711009</v>
      </c>
      <c r="K134" s="8">
        <f t="shared" si="13"/>
        <v>1.4976437779288008</v>
      </c>
      <c r="L134" s="8">
        <f t="shared" si="14"/>
        <v>0.40037735118066409</v>
      </c>
      <c r="M134" s="8">
        <f t="shared" si="15"/>
        <v>0.59962264881933591</v>
      </c>
      <c r="N134" s="8">
        <f t="shared" si="16"/>
        <v>-0.51145474025271487</v>
      </c>
      <c r="O134" s="8">
        <f t="shared" si="17"/>
        <v>0</v>
      </c>
    </row>
    <row r="135" spans="1:15">
      <c r="A135" s="2">
        <v>0</v>
      </c>
      <c r="B135" s="4">
        <v>50</v>
      </c>
      <c r="C135" s="4">
        <v>5.0999999999999996</v>
      </c>
      <c r="D135" s="4">
        <v>99</v>
      </c>
      <c r="E135" s="4">
        <v>70</v>
      </c>
      <c r="F135" s="5">
        <v>11</v>
      </c>
      <c r="G135" s="4">
        <v>66.5</v>
      </c>
      <c r="H135" s="4">
        <v>1.3</v>
      </c>
      <c r="I135" s="4">
        <v>0.92830000000000001</v>
      </c>
      <c r="J135" s="8">
        <f t="shared" si="12"/>
        <v>0.26883595519930203</v>
      </c>
      <c r="K135" s="8">
        <f t="shared" si="13"/>
        <v>1.3084404805821193</v>
      </c>
      <c r="L135" s="8">
        <f t="shared" si="14"/>
        <v>0.43319288862402472</v>
      </c>
      <c r="M135" s="8">
        <f t="shared" si="15"/>
        <v>0.56680711137597528</v>
      </c>
      <c r="N135" s="8">
        <f t="shared" si="16"/>
        <v>-0.56773622470942942</v>
      </c>
      <c r="O135" s="8">
        <f t="shared" si="17"/>
        <v>0</v>
      </c>
    </row>
    <row r="136" spans="1:15">
      <c r="A136" s="2">
        <v>0</v>
      </c>
      <c r="B136" s="3">
        <v>218</v>
      </c>
      <c r="C136" s="3">
        <v>16.2</v>
      </c>
      <c r="D136" s="3">
        <v>263</v>
      </c>
      <c r="E136" s="3">
        <v>97</v>
      </c>
      <c r="F136" s="3">
        <v>11.7</v>
      </c>
      <c r="G136" s="3">
        <v>63.7</v>
      </c>
      <c r="H136" s="3">
        <v>3.4</v>
      </c>
      <c r="I136" s="3">
        <v>0.90810000000000002</v>
      </c>
      <c r="J136" s="8">
        <f t="shared" si="12"/>
        <v>0.17245223239192597</v>
      </c>
      <c r="K136" s="8">
        <f t="shared" si="13"/>
        <v>1.1882150610680204</v>
      </c>
      <c r="L136" s="8">
        <f t="shared" si="14"/>
        <v>0.45699347280423236</v>
      </c>
      <c r="M136" s="8">
        <f t="shared" si="15"/>
        <v>0.54300652719576759</v>
      </c>
      <c r="N136" s="8">
        <f t="shared" si="16"/>
        <v>-0.61063393850209213</v>
      </c>
      <c r="O136" s="8">
        <f t="shared" si="17"/>
        <v>0</v>
      </c>
    </row>
    <row r="137" spans="1:15">
      <c r="A137" s="2">
        <v>1</v>
      </c>
      <c r="B137" s="4">
        <v>285</v>
      </c>
      <c r="C137" s="4">
        <v>19.7</v>
      </c>
      <c r="D137" s="4">
        <v>229</v>
      </c>
      <c r="E137" s="4">
        <v>95</v>
      </c>
      <c r="F137" s="4">
        <v>13.6</v>
      </c>
      <c r="G137" s="4">
        <v>56.3</v>
      </c>
      <c r="H137" s="4">
        <v>3.7</v>
      </c>
      <c r="I137" s="4">
        <v>0.87050000000000005</v>
      </c>
      <c r="J137" s="8">
        <f t="shared" si="12"/>
        <v>-6.1326928115144064E-2</v>
      </c>
      <c r="K137" s="8">
        <f t="shared" si="13"/>
        <v>0.94051570848059851</v>
      </c>
      <c r="L137" s="8">
        <f t="shared" si="14"/>
        <v>0.51532692862506557</v>
      </c>
      <c r="M137" s="8">
        <f t="shared" si="15"/>
        <v>0.51532692862506557</v>
      </c>
      <c r="N137" s="8">
        <f t="shared" si="16"/>
        <v>-0.66295376686264895</v>
      </c>
      <c r="O137" s="8">
        <f t="shared" si="17"/>
        <v>1</v>
      </c>
    </row>
    <row r="138" spans="1:15">
      <c r="A138" s="2">
        <v>1</v>
      </c>
      <c r="B138" s="3">
        <v>437</v>
      </c>
      <c r="C138" s="3">
        <v>25.1</v>
      </c>
      <c r="D138" s="3">
        <v>396</v>
      </c>
      <c r="E138" s="3">
        <v>150</v>
      </c>
      <c r="F138" s="3">
        <v>17.8</v>
      </c>
      <c r="G138" s="3">
        <v>42.9</v>
      </c>
      <c r="H138" s="3">
        <v>5.3</v>
      </c>
      <c r="I138" s="3">
        <v>0.87190000000000001</v>
      </c>
      <c r="J138" s="8">
        <f t="shared" si="12"/>
        <v>-0.43901923534928833</v>
      </c>
      <c r="K138" s="8">
        <f t="shared" si="13"/>
        <v>0.64466837908909036</v>
      </c>
      <c r="L138" s="8">
        <f t="shared" si="14"/>
        <v>0.60802530936592591</v>
      </c>
      <c r="M138" s="8">
        <f t="shared" si="15"/>
        <v>0.60802530936592591</v>
      </c>
      <c r="N138" s="8">
        <f t="shared" si="16"/>
        <v>-0.49753877063577118</v>
      </c>
      <c r="O138" s="8">
        <f t="shared" si="17"/>
        <v>1</v>
      </c>
    </row>
    <row r="139" spans="1:15">
      <c r="A139" s="2">
        <v>0</v>
      </c>
      <c r="B139" s="4">
        <v>327</v>
      </c>
      <c r="C139" s="5">
        <v>20</v>
      </c>
      <c r="D139" s="4">
        <v>314</v>
      </c>
      <c r="E139" s="4">
        <v>162</v>
      </c>
      <c r="F139" s="4">
        <v>21.4</v>
      </c>
      <c r="G139" s="4">
        <v>33.299999999999997</v>
      </c>
      <c r="H139" s="4">
        <v>4.0999999999999996</v>
      </c>
      <c r="I139" s="4">
        <v>0.87429999999999997</v>
      </c>
      <c r="J139" s="8">
        <f t="shared" si="12"/>
        <v>-0.35765378061889486</v>
      </c>
      <c r="K139" s="8">
        <f t="shared" si="13"/>
        <v>0.69931514955693408</v>
      </c>
      <c r="L139" s="8">
        <f t="shared" si="14"/>
        <v>0.588472362092889</v>
      </c>
      <c r="M139" s="8">
        <f t="shared" si="15"/>
        <v>0.411527637907111</v>
      </c>
      <c r="N139" s="8">
        <f t="shared" si="16"/>
        <v>-0.8878790973121109</v>
      </c>
      <c r="O139" s="8">
        <f t="shared" si="17"/>
        <v>1</v>
      </c>
    </row>
    <row r="140" spans="1:15">
      <c r="A140" s="2">
        <v>1</v>
      </c>
      <c r="B140" s="3">
        <v>283</v>
      </c>
      <c r="C140" s="3">
        <v>18.3</v>
      </c>
      <c r="D140" s="3">
        <v>217</v>
      </c>
      <c r="E140" s="3">
        <v>154</v>
      </c>
      <c r="F140" s="3">
        <v>24.4</v>
      </c>
      <c r="G140" s="3">
        <v>27.4</v>
      </c>
      <c r="H140" s="3">
        <v>3.3</v>
      </c>
      <c r="I140" s="3">
        <v>0.86719999999999997</v>
      </c>
      <c r="J140" s="8">
        <f t="shared" si="12"/>
        <v>-0.24984885685202851</v>
      </c>
      <c r="K140" s="8">
        <f t="shared" si="13"/>
        <v>0.77891850236940952</v>
      </c>
      <c r="L140" s="8">
        <f t="shared" si="14"/>
        <v>0.56213929905617466</v>
      </c>
      <c r="M140" s="8">
        <f t="shared" si="15"/>
        <v>0.56213929905617466</v>
      </c>
      <c r="N140" s="8">
        <f t="shared" si="16"/>
        <v>-0.57600559671214779</v>
      </c>
      <c r="O140" s="8">
        <f t="shared" si="17"/>
        <v>1</v>
      </c>
    </row>
    <row r="141" spans="1:15">
      <c r="A141" s="2">
        <v>1</v>
      </c>
      <c r="B141" s="4">
        <v>366</v>
      </c>
      <c r="C141" s="4">
        <v>22.3</v>
      </c>
      <c r="D141" s="4">
        <v>252</v>
      </c>
      <c r="E141" s="4">
        <v>161</v>
      </c>
      <c r="F141" s="4">
        <v>25.3</v>
      </c>
      <c r="G141" s="4">
        <v>26.1</v>
      </c>
      <c r="H141" s="5">
        <v>4</v>
      </c>
      <c r="I141" s="4">
        <v>0.8417</v>
      </c>
      <c r="J141" s="8">
        <f t="shared" si="12"/>
        <v>-0.33891593143567356</v>
      </c>
      <c r="K141" s="8">
        <f t="shared" si="13"/>
        <v>0.71254234898360824</v>
      </c>
      <c r="L141" s="8">
        <f t="shared" si="14"/>
        <v>0.58392716570979908</v>
      </c>
      <c r="M141" s="8">
        <f t="shared" si="15"/>
        <v>0.58392716570979908</v>
      </c>
      <c r="N141" s="8">
        <f t="shared" si="16"/>
        <v>-0.5379790201819723</v>
      </c>
      <c r="O141" s="8">
        <f t="shared" si="17"/>
        <v>1</v>
      </c>
    </row>
    <row r="142" spans="1:15">
      <c r="A142" s="2">
        <v>0</v>
      </c>
      <c r="B142" s="3">
        <v>318</v>
      </c>
      <c r="C142" s="3">
        <v>20.399999999999999</v>
      </c>
      <c r="D142" s="3">
        <v>263</v>
      </c>
      <c r="E142" s="3">
        <v>161</v>
      </c>
      <c r="F142" s="3">
        <v>25.8</v>
      </c>
      <c r="G142" s="3">
        <v>23.2</v>
      </c>
      <c r="H142" s="3">
        <v>3.8</v>
      </c>
      <c r="I142" s="3">
        <v>0.82310000000000005</v>
      </c>
      <c r="J142" s="8">
        <f t="shared" si="12"/>
        <v>-0.18302750852277061</v>
      </c>
      <c r="K142" s="8">
        <f t="shared" si="13"/>
        <v>0.83274524783039905</v>
      </c>
      <c r="L142" s="8">
        <f t="shared" si="14"/>
        <v>0.54562956918524197</v>
      </c>
      <c r="M142" s="8">
        <f t="shared" si="15"/>
        <v>0.45437043081475803</v>
      </c>
      <c r="N142" s="8">
        <f t="shared" si="16"/>
        <v>-0.78884248672343926</v>
      </c>
      <c r="O142" s="8">
        <f t="shared" si="17"/>
        <v>1</v>
      </c>
    </row>
    <row r="143" spans="1:15">
      <c r="A143" s="2">
        <v>0</v>
      </c>
      <c r="B143" s="4">
        <v>228</v>
      </c>
      <c r="C143" s="4">
        <v>14.6</v>
      </c>
      <c r="D143" s="4">
        <v>180</v>
      </c>
      <c r="E143" s="4">
        <v>128</v>
      </c>
      <c r="F143" s="5">
        <v>27</v>
      </c>
      <c r="G143" s="4">
        <v>20.2</v>
      </c>
      <c r="H143" s="4">
        <v>2.8</v>
      </c>
      <c r="I143" s="4">
        <v>0.82640000000000002</v>
      </c>
      <c r="J143" s="8">
        <f t="shared" si="12"/>
        <v>0.1236703276910962</v>
      </c>
      <c r="K143" s="8">
        <f t="shared" si="13"/>
        <v>1.1316427382224186</v>
      </c>
      <c r="L143" s="8">
        <f t="shared" si="14"/>
        <v>0.46912176326221633</v>
      </c>
      <c r="M143" s="8">
        <f t="shared" si="15"/>
        <v>0.53087823673778367</v>
      </c>
      <c r="N143" s="8">
        <f t="shared" si="16"/>
        <v>-0.63322259338064613</v>
      </c>
      <c r="O143" s="8">
        <f t="shared" si="17"/>
        <v>0</v>
      </c>
    </row>
    <row r="144" spans="1:15">
      <c r="A144" s="2">
        <v>0</v>
      </c>
      <c r="B144" s="3">
        <v>201</v>
      </c>
      <c r="C144" s="3">
        <v>16.600000000000001</v>
      </c>
      <c r="D144" s="3">
        <v>184</v>
      </c>
      <c r="E144" s="3">
        <v>129</v>
      </c>
      <c r="F144" s="3">
        <v>28.2</v>
      </c>
      <c r="G144" s="3">
        <v>18.600000000000001</v>
      </c>
      <c r="H144" s="3">
        <v>2.9</v>
      </c>
      <c r="I144" s="3">
        <v>0.75890000000000002</v>
      </c>
      <c r="J144" s="8">
        <f t="shared" si="12"/>
        <v>0.45303612156837936</v>
      </c>
      <c r="K144" s="8">
        <f t="shared" si="13"/>
        <v>1.5730810076411186</v>
      </c>
      <c r="L144" s="8">
        <f t="shared" si="14"/>
        <v>0.38863914390194565</v>
      </c>
      <c r="M144" s="8">
        <f t="shared" si="15"/>
        <v>0.61136085609805435</v>
      </c>
      <c r="N144" s="8">
        <f t="shared" si="16"/>
        <v>-0.49206789496711345</v>
      </c>
      <c r="O144" s="8">
        <f t="shared" si="17"/>
        <v>0</v>
      </c>
    </row>
    <row r="145" spans="1:15">
      <c r="A145" s="2">
        <v>1</v>
      </c>
      <c r="B145" s="4">
        <v>199</v>
      </c>
      <c r="C145" s="4">
        <v>15.8</v>
      </c>
      <c r="D145" s="4">
        <v>190</v>
      </c>
      <c r="E145" s="4">
        <v>133</v>
      </c>
      <c r="F145" s="5">
        <v>28</v>
      </c>
      <c r="G145" s="4">
        <v>19.100000000000001</v>
      </c>
      <c r="H145" s="4">
        <v>2.9</v>
      </c>
      <c r="I145" s="4">
        <v>0.70940000000000003</v>
      </c>
      <c r="J145" s="8">
        <f t="shared" si="12"/>
        <v>0.44193456079663829</v>
      </c>
      <c r="K145" s="8">
        <f t="shared" si="13"/>
        <v>1.5557139324226299</v>
      </c>
      <c r="L145" s="8">
        <f t="shared" si="14"/>
        <v>0.39128009880670533</v>
      </c>
      <c r="M145" s="8">
        <f t="shared" si="15"/>
        <v>0.39128009880670533</v>
      </c>
      <c r="N145" s="8">
        <f t="shared" si="16"/>
        <v>-0.93833161022932998</v>
      </c>
      <c r="O145" s="8">
        <f t="shared" si="17"/>
        <v>0</v>
      </c>
    </row>
    <row r="146" spans="1:15">
      <c r="A146" s="2">
        <v>1</v>
      </c>
      <c r="B146" s="3">
        <v>237</v>
      </c>
      <c r="C146" s="3">
        <v>17.8</v>
      </c>
      <c r="D146" s="3">
        <v>184</v>
      </c>
      <c r="E146" s="3">
        <v>139</v>
      </c>
      <c r="F146" s="3">
        <v>23.9</v>
      </c>
      <c r="G146" s="3">
        <v>25.7</v>
      </c>
      <c r="H146" s="3">
        <v>3.4</v>
      </c>
      <c r="I146" s="3">
        <v>0.70140000000000002</v>
      </c>
      <c r="J146" s="8">
        <f t="shared" si="12"/>
        <v>-4.375792242950638E-2</v>
      </c>
      <c r="K146" s="8">
        <f t="shared" si="13"/>
        <v>0.95718564260390138</v>
      </c>
      <c r="L146" s="8">
        <f t="shared" si="14"/>
        <v>0.5109377354054</v>
      </c>
      <c r="M146" s="8">
        <f t="shared" si="15"/>
        <v>0.5109377354054</v>
      </c>
      <c r="N146" s="8">
        <f t="shared" si="16"/>
        <v>-0.67150754472428897</v>
      </c>
      <c r="O146" s="8">
        <f t="shared" si="17"/>
        <v>1</v>
      </c>
    </row>
    <row r="147" spans="1:15">
      <c r="A147" s="2">
        <v>0</v>
      </c>
      <c r="B147" s="4">
        <v>261</v>
      </c>
      <c r="C147" s="4">
        <v>19.100000000000001</v>
      </c>
      <c r="D147" s="4">
        <v>181</v>
      </c>
      <c r="E147" s="4">
        <v>137</v>
      </c>
      <c r="F147" s="4">
        <v>21.3</v>
      </c>
      <c r="G147" s="4">
        <v>34.799999999999997</v>
      </c>
      <c r="H147" s="4">
        <v>3.9</v>
      </c>
      <c r="I147" s="4">
        <v>0.70979999999999999</v>
      </c>
      <c r="J147" s="8">
        <f t="shared" si="12"/>
        <v>-0.13489676383229021</v>
      </c>
      <c r="K147" s="8">
        <f t="shared" si="13"/>
        <v>0.87380611542648823</v>
      </c>
      <c r="L147" s="8">
        <f t="shared" si="14"/>
        <v>0.53367314353779594</v>
      </c>
      <c r="M147" s="8">
        <f t="shared" si="15"/>
        <v>0.46632685646220406</v>
      </c>
      <c r="N147" s="8">
        <f t="shared" si="16"/>
        <v>-0.76286848201144486</v>
      </c>
      <c r="O147" s="8">
        <f t="shared" si="17"/>
        <v>1</v>
      </c>
    </row>
    <row r="148" spans="1:15">
      <c r="A148" s="2">
        <v>1</v>
      </c>
      <c r="B148" s="3">
        <v>230</v>
      </c>
      <c r="C148" s="3">
        <v>15.8</v>
      </c>
      <c r="D148" s="3">
        <v>166</v>
      </c>
      <c r="E148" s="3">
        <v>143</v>
      </c>
      <c r="F148" s="3">
        <v>20.399999999999999</v>
      </c>
      <c r="G148" s="3">
        <v>36.700000000000003</v>
      </c>
      <c r="H148" s="3">
        <v>3.2</v>
      </c>
      <c r="I148" s="3">
        <v>0.75190000000000001</v>
      </c>
      <c r="J148" s="8">
        <f t="shared" si="12"/>
        <v>-0.29291917235204856</v>
      </c>
      <c r="K148" s="8">
        <f t="shared" si="13"/>
        <v>0.74608244234916121</v>
      </c>
      <c r="L148" s="8">
        <f t="shared" si="14"/>
        <v>0.57271064398002325</v>
      </c>
      <c r="M148" s="8">
        <f t="shared" si="15"/>
        <v>0.57271064398002325</v>
      </c>
      <c r="N148" s="8">
        <f t="shared" si="16"/>
        <v>-0.55737467414298192</v>
      </c>
      <c r="O148" s="8">
        <f t="shared" si="17"/>
        <v>1</v>
      </c>
    </row>
    <row r="149" spans="1:15">
      <c r="A149" s="2">
        <v>0</v>
      </c>
      <c r="B149" s="4">
        <v>349</v>
      </c>
      <c r="C149" s="4">
        <v>24.9</v>
      </c>
      <c r="D149" s="4">
        <v>317</v>
      </c>
      <c r="E149" s="4">
        <v>177</v>
      </c>
      <c r="F149" s="5">
        <v>19</v>
      </c>
      <c r="G149" s="4">
        <v>41.3</v>
      </c>
      <c r="H149" s="4">
        <v>5.0999999999999996</v>
      </c>
      <c r="I149" s="4">
        <v>0.873</v>
      </c>
      <c r="J149" s="8">
        <f t="shared" si="12"/>
        <v>-0.47698537187908574</v>
      </c>
      <c r="K149" s="8">
        <f t="shared" si="13"/>
        <v>0.62065160819380383</v>
      </c>
      <c r="L149" s="8">
        <f t="shared" si="14"/>
        <v>0.61703576200099397</v>
      </c>
      <c r="M149" s="8">
        <f t="shared" si="15"/>
        <v>0.38296423799900603</v>
      </c>
      <c r="N149" s="8">
        <f t="shared" si="16"/>
        <v>-0.95981366753179709</v>
      </c>
      <c r="O149" s="8">
        <f t="shared" si="17"/>
        <v>1</v>
      </c>
    </row>
    <row r="150" spans="1:15">
      <c r="A150" s="2">
        <v>0</v>
      </c>
      <c r="B150" s="3">
        <v>183</v>
      </c>
      <c r="C150" s="3">
        <v>13.5</v>
      </c>
      <c r="D150" s="3">
        <v>184</v>
      </c>
      <c r="E150" s="3">
        <v>138</v>
      </c>
      <c r="F150" s="3">
        <v>17.899999999999999</v>
      </c>
      <c r="G150" s="3">
        <v>45.9</v>
      </c>
      <c r="H150" s="3">
        <v>2.6</v>
      </c>
      <c r="I150" s="3">
        <v>0.87039999999999995</v>
      </c>
      <c r="J150" s="8">
        <f t="shared" si="12"/>
        <v>-0.16063328554897449</v>
      </c>
      <c r="K150" s="8">
        <f t="shared" si="13"/>
        <v>0.85160430945932841</v>
      </c>
      <c r="L150" s="8">
        <f t="shared" si="14"/>
        <v>0.54007219301190856</v>
      </c>
      <c r="M150" s="8">
        <f t="shared" si="15"/>
        <v>0.45992780698809144</v>
      </c>
      <c r="N150" s="8">
        <f t="shared" si="16"/>
        <v>-0.77668574314581162</v>
      </c>
      <c r="O150" s="8">
        <f t="shared" si="17"/>
        <v>1</v>
      </c>
    </row>
    <row r="151" spans="1:15">
      <c r="A151" s="2">
        <v>0</v>
      </c>
      <c r="B151" s="4">
        <v>88</v>
      </c>
      <c r="C151" s="4">
        <v>9.1</v>
      </c>
      <c r="D151" s="4">
        <v>130</v>
      </c>
      <c r="E151" s="4">
        <v>117</v>
      </c>
      <c r="F151" s="4">
        <v>16.7</v>
      </c>
      <c r="G151" s="4">
        <v>48.9</v>
      </c>
      <c r="H151" s="4">
        <v>1.7</v>
      </c>
      <c r="I151" s="4">
        <v>0.90069999999999995</v>
      </c>
      <c r="J151" s="8">
        <f t="shared" si="12"/>
        <v>5.5876859192047768E-2</v>
      </c>
      <c r="K151" s="8">
        <f t="shared" si="13"/>
        <v>1.0574674583215435</v>
      </c>
      <c r="L151" s="8">
        <f t="shared" si="14"/>
        <v>0.48603441865165037</v>
      </c>
      <c r="M151" s="8">
        <f t="shared" si="15"/>
        <v>0.51396558134834969</v>
      </c>
      <c r="N151" s="8">
        <f t="shared" si="16"/>
        <v>-0.66559897812634705</v>
      </c>
      <c r="O151" s="8">
        <f t="shared" si="17"/>
        <v>0</v>
      </c>
    </row>
    <row r="152" spans="1:15">
      <c r="A152" s="2">
        <v>0</v>
      </c>
      <c r="B152" s="3">
        <v>85</v>
      </c>
      <c r="C152" s="3">
        <v>8.6</v>
      </c>
      <c r="D152" s="3">
        <v>132</v>
      </c>
      <c r="E152" s="3">
        <v>107</v>
      </c>
      <c r="F152" s="3">
        <v>15.5</v>
      </c>
      <c r="G152" s="3">
        <v>52.9</v>
      </c>
      <c r="H152" s="3">
        <v>1.7</v>
      </c>
      <c r="I152" s="3">
        <v>0.93420000000000003</v>
      </c>
      <c r="J152" s="8">
        <f t="shared" si="12"/>
        <v>0.10861926411118805</v>
      </c>
      <c r="K152" s="8">
        <f t="shared" si="13"/>
        <v>1.1147378488294291</v>
      </c>
      <c r="L152" s="8">
        <f t="shared" si="14"/>
        <v>0.47287185054806208</v>
      </c>
      <c r="M152" s="8">
        <f t="shared" si="15"/>
        <v>0.52712814945193798</v>
      </c>
      <c r="N152" s="8">
        <f t="shared" si="16"/>
        <v>-0.64031159216079248</v>
      </c>
      <c r="O152" s="8">
        <f t="shared" si="17"/>
        <v>0</v>
      </c>
    </row>
    <row r="153" spans="1:15">
      <c r="A153" s="2">
        <v>0</v>
      </c>
      <c r="B153" s="4">
        <v>47</v>
      </c>
      <c r="C153" s="4">
        <v>5.4</v>
      </c>
      <c r="D153" s="4">
        <v>95</v>
      </c>
      <c r="E153" s="4">
        <v>90</v>
      </c>
      <c r="F153" s="4">
        <v>15.5</v>
      </c>
      <c r="G153" s="4">
        <v>51.9</v>
      </c>
      <c r="H153" s="4">
        <v>1.2</v>
      </c>
      <c r="I153" s="4">
        <v>0.92259999999999998</v>
      </c>
      <c r="J153" s="8">
        <f t="shared" si="12"/>
        <v>0.18897375337689404</v>
      </c>
      <c r="K153" s="8">
        <f t="shared" si="13"/>
        <v>1.2080092459034226</v>
      </c>
      <c r="L153" s="8">
        <f t="shared" si="14"/>
        <v>0.45289665423970765</v>
      </c>
      <c r="M153" s="8">
        <f t="shared" si="15"/>
        <v>0.54710334576029229</v>
      </c>
      <c r="N153" s="8">
        <f t="shared" si="16"/>
        <v>-0.60311756248544779</v>
      </c>
      <c r="O153" s="8">
        <f t="shared" si="17"/>
        <v>0</v>
      </c>
    </row>
    <row r="154" spans="1:15">
      <c r="A154" s="2">
        <v>0</v>
      </c>
      <c r="B154" s="3">
        <v>34</v>
      </c>
      <c r="C154" s="3">
        <v>4.0999999999999996</v>
      </c>
      <c r="D154" s="3">
        <v>70</v>
      </c>
      <c r="E154" s="3">
        <v>79</v>
      </c>
      <c r="F154" s="3">
        <v>14.1</v>
      </c>
      <c r="G154" s="3">
        <v>55.6</v>
      </c>
      <c r="H154" s="3">
        <v>0.9</v>
      </c>
      <c r="I154" s="3">
        <v>0.92710000000000004</v>
      </c>
      <c r="J154" s="8">
        <f t="shared" si="12"/>
        <v>0.1684922327343541</v>
      </c>
      <c r="K154" s="8">
        <f t="shared" si="13"/>
        <v>1.1835190341024227</v>
      </c>
      <c r="L154" s="8">
        <f t="shared" si="14"/>
        <v>0.4579763145554942</v>
      </c>
      <c r="M154" s="8">
        <f t="shared" si="15"/>
        <v>0.54202368544450574</v>
      </c>
      <c r="N154" s="8">
        <f t="shared" si="16"/>
        <v>-0.61244557841519764</v>
      </c>
      <c r="O154" s="8">
        <f t="shared" si="17"/>
        <v>0</v>
      </c>
    </row>
    <row r="155" spans="1:15">
      <c r="A155" s="2">
        <v>1</v>
      </c>
      <c r="B155" s="4">
        <v>26</v>
      </c>
      <c r="C155" s="4">
        <v>2.6</v>
      </c>
      <c r="D155" s="4">
        <v>200</v>
      </c>
      <c r="E155" s="4">
        <v>200</v>
      </c>
      <c r="F155" s="4">
        <v>13.1</v>
      </c>
      <c r="G155" s="4">
        <v>57.9</v>
      </c>
      <c r="H155" s="4">
        <v>0.7</v>
      </c>
      <c r="I155" s="4">
        <v>0.90590000000000004</v>
      </c>
      <c r="J155" s="8">
        <f t="shared" si="12"/>
        <v>-0.627098863815859</v>
      </c>
      <c r="K155" s="8">
        <f t="shared" si="13"/>
        <v>0.53413916582491228</v>
      </c>
      <c r="L155" s="8">
        <f t="shared" si="14"/>
        <v>0.65183134768761108</v>
      </c>
      <c r="M155" s="8">
        <f t="shared" si="15"/>
        <v>0.65183134768761108</v>
      </c>
      <c r="N155" s="8">
        <f t="shared" si="16"/>
        <v>-0.42796941970691005</v>
      </c>
      <c r="O155" s="8">
        <f t="shared" si="17"/>
        <v>1</v>
      </c>
    </row>
    <row r="156" spans="1:15">
      <c r="A156" s="2">
        <v>1</v>
      </c>
      <c r="B156" s="3">
        <v>17</v>
      </c>
      <c r="C156" s="3">
        <v>1.9</v>
      </c>
      <c r="D156" s="3">
        <v>54</v>
      </c>
      <c r="E156" s="3">
        <v>60</v>
      </c>
      <c r="F156" s="3">
        <v>12.7</v>
      </c>
      <c r="G156" s="3">
        <v>57.9</v>
      </c>
      <c r="H156" s="6">
        <v>200</v>
      </c>
      <c r="I156" s="3">
        <v>0.89100000000000001</v>
      </c>
      <c r="J156" s="8">
        <f t="shared" si="12"/>
        <v>-0.93508786347757367</v>
      </c>
      <c r="K156" s="8">
        <f t="shared" si="13"/>
        <v>0.39255137308746174</v>
      </c>
      <c r="L156" s="8">
        <f t="shared" si="14"/>
        <v>0.71810636169412845</v>
      </c>
      <c r="M156" s="8">
        <f t="shared" si="15"/>
        <v>0.71810636169412845</v>
      </c>
      <c r="N156" s="8">
        <f t="shared" si="16"/>
        <v>-0.33113758484073041</v>
      </c>
      <c r="O156" s="8">
        <f t="shared" si="17"/>
        <v>1</v>
      </c>
    </row>
    <row r="157" spans="1:15">
      <c r="A157" s="2">
        <v>0</v>
      </c>
      <c r="B157" s="4">
        <v>11</v>
      </c>
      <c r="C157" s="4">
        <v>1.6</v>
      </c>
      <c r="D157" s="4">
        <v>28</v>
      </c>
      <c r="E157" s="4">
        <v>40</v>
      </c>
      <c r="F157" s="4">
        <v>11.8</v>
      </c>
      <c r="G157" s="5">
        <v>58</v>
      </c>
      <c r="H157" s="4">
        <v>0.5</v>
      </c>
      <c r="I157" s="4">
        <v>0.86660000000000004</v>
      </c>
      <c r="J157" s="8">
        <f t="shared" si="12"/>
        <v>0.2470535073070983</v>
      </c>
      <c r="K157" s="8">
        <f t="shared" si="13"/>
        <v>1.2802476135478278</v>
      </c>
      <c r="L157" s="8">
        <f t="shared" si="14"/>
        <v>0.43854886375436403</v>
      </c>
      <c r="M157" s="8">
        <f t="shared" si="15"/>
        <v>0.56145113624563603</v>
      </c>
      <c r="N157" s="8">
        <f t="shared" si="16"/>
        <v>-0.57723053219569143</v>
      </c>
      <c r="O157" s="8">
        <f t="shared" si="17"/>
        <v>0</v>
      </c>
    </row>
    <row r="158" spans="1:15">
      <c r="A158" s="2">
        <v>0</v>
      </c>
      <c r="B158" s="3">
        <v>18</v>
      </c>
      <c r="C158" s="3">
        <v>1.9</v>
      </c>
      <c r="D158" s="3">
        <v>46</v>
      </c>
      <c r="E158" s="3">
        <v>53</v>
      </c>
      <c r="F158" s="3">
        <v>11.9</v>
      </c>
      <c r="G158" s="3">
        <v>57.4</v>
      </c>
      <c r="H158" s="3">
        <v>0.5</v>
      </c>
      <c r="I158" s="3">
        <v>0.84470000000000001</v>
      </c>
      <c r="J158" s="8">
        <f t="shared" si="12"/>
        <v>0.16792728434036608</v>
      </c>
      <c r="K158" s="8">
        <f t="shared" si="13"/>
        <v>1.182850595759215</v>
      </c>
      <c r="L158" s="8">
        <f t="shared" si="14"/>
        <v>0.45811655728650136</v>
      </c>
      <c r="M158" s="8">
        <f t="shared" si="15"/>
        <v>0.54188344271349864</v>
      </c>
      <c r="N158" s="8">
        <f t="shared" si="16"/>
        <v>-0.61270435101323018</v>
      </c>
      <c r="O158" s="8">
        <f t="shared" si="17"/>
        <v>0</v>
      </c>
    </row>
    <row r="159" spans="1:15">
      <c r="A159" s="2">
        <v>1</v>
      </c>
      <c r="B159" s="4">
        <v>84</v>
      </c>
      <c r="C159" s="4">
        <v>7.5</v>
      </c>
      <c r="D159" s="4">
        <v>160</v>
      </c>
      <c r="E159" s="4">
        <v>84</v>
      </c>
      <c r="F159" s="4">
        <v>9.9</v>
      </c>
      <c r="G159" s="4">
        <v>65.2</v>
      </c>
      <c r="H159" s="4">
        <v>1.6</v>
      </c>
      <c r="I159" s="4">
        <v>0.80259999999999998</v>
      </c>
      <c r="J159" s="8">
        <f t="shared" si="12"/>
        <v>0.15578111094248914</v>
      </c>
      <c r="K159" s="8">
        <f t="shared" si="13"/>
        <v>1.1685703878224836</v>
      </c>
      <c r="L159" s="8">
        <f t="shared" si="14"/>
        <v>0.46113329113754314</v>
      </c>
      <c r="M159" s="8">
        <f t="shared" si="15"/>
        <v>0.46113329113754314</v>
      </c>
      <c r="N159" s="8">
        <f t="shared" si="16"/>
        <v>-0.77406814298829929</v>
      </c>
      <c r="O159" s="8">
        <f t="shared" si="17"/>
        <v>0</v>
      </c>
    </row>
    <row r="160" spans="1:15">
      <c r="A160" s="2">
        <v>0</v>
      </c>
      <c r="B160" s="3">
        <v>260</v>
      </c>
      <c r="C160" s="3">
        <v>21.4</v>
      </c>
      <c r="D160" s="3">
        <v>320</v>
      </c>
      <c r="E160" s="3">
        <v>108</v>
      </c>
      <c r="F160" s="3">
        <v>11.1</v>
      </c>
      <c r="G160" s="3">
        <v>60.2</v>
      </c>
      <c r="H160" s="3">
        <v>4.0999999999999996</v>
      </c>
      <c r="I160" s="3">
        <v>0.79779999999999995</v>
      </c>
      <c r="J160" s="8">
        <f t="shared" si="12"/>
        <v>0.10826370716751788</v>
      </c>
      <c r="K160" s="8">
        <f t="shared" si="13"/>
        <v>1.1143415665015475</v>
      </c>
      <c r="L160" s="8">
        <f t="shared" si="14"/>
        <v>0.47296047897059024</v>
      </c>
      <c r="M160" s="8">
        <f t="shared" si="15"/>
        <v>0.52703952102940976</v>
      </c>
      <c r="N160" s="8">
        <f t="shared" si="16"/>
        <v>-0.64047974078689596</v>
      </c>
      <c r="O160" s="8">
        <f t="shared" si="17"/>
        <v>0</v>
      </c>
    </row>
    <row r="161" spans="1:15">
      <c r="A161" s="2">
        <v>1</v>
      </c>
      <c r="B161" s="4">
        <v>534</v>
      </c>
      <c r="C161" s="4">
        <v>36.4</v>
      </c>
      <c r="D161" s="4">
        <v>377</v>
      </c>
      <c r="E161" s="4">
        <v>127</v>
      </c>
      <c r="F161" s="4">
        <v>14.1</v>
      </c>
      <c r="G161" s="5">
        <v>50</v>
      </c>
      <c r="H161" s="4">
        <v>6.6</v>
      </c>
      <c r="I161" s="4">
        <v>0.79559999999999997</v>
      </c>
      <c r="J161" s="8">
        <f t="shared" si="12"/>
        <v>-0.52954917787326927</v>
      </c>
      <c r="K161" s="8">
        <f t="shared" si="13"/>
        <v>0.58887038564579008</v>
      </c>
      <c r="L161" s="8">
        <f t="shared" si="14"/>
        <v>0.62937795872729674</v>
      </c>
      <c r="M161" s="8">
        <f t="shared" si="15"/>
        <v>0.62937795872729674</v>
      </c>
      <c r="N161" s="8">
        <f t="shared" si="16"/>
        <v>-0.46302331446407941</v>
      </c>
      <c r="O161" s="8">
        <f t="shared" si="17"/>
        <v>1</v>
      </c>
    </row>
    <row r="162" spans="1:15">
      <c r="A162" s="2">
        <v>1</v>
      </c>
      <c r="B162" s="3">
        <v>368</v>
      </c>
      <c r="C162" s="3">
        <v>21.3</v>
      </c>
      <c r="D162" s="3">
        <v>280</v>
      </c>
      <c r="E162" s="3">
        <v>134</v>
      </c>
      <c r="F162" s="3">
        <v>17.7</v>
      </c>
      <c r="G162" s="3">
        <v>40.1</v>
      </c>
      <c r="H162" s="3">
        <v>4.3</v>
      </c>
      <c r="I162" s="3">
        <v>0.79579999999999995</v>
      </c>
      <c r="J162" s="8">
        <f t="shared" si="12"/>
        <v>-0.531690457848641</v>
      </c>
      <c r="K162" s="8">
        <f t="shared" si="13"/>
        <v>0.58761079832674468</v>
      </c>
      <c r="L162" s="8">
        <f t="shared" si="14"/>
        <v>0.62987729804681702</v>
      </c>
      <c r="M162" s="8">
        <f t="shared" si="15"/>
        <v>0.62987729804681702</v>
      </c>
      <c r="N162" s="8">
        <f t="shared" si="16"/>
        <v>-0.46223024357077769</v>
      </c>
      <c r="O162" s="8">
        <f t="shared" si="17"/>
        <v>1</v>
      </c>
    </row>
    <row r="163" spans="1:15">
      <c r="A163" s="2">
        <v>0</v>
      </c>
      <c r="B163" s="4">
        <v>200</v>
      </c>
      <c r="C163" s="4">
        <v>15.4</v>
      </c>
      <c r="D163" s="4">
        <v>221</v>
      </c>
      <c r="E163" s="4">
        <v>135</v>
      </c>
      <c r="F163" s="4">
        <v>21.1</v>
      </c>
      <c r="G163" s="4">
        <v>33.4</v>
      </c>
      <c r="H163" s="4">
        <v>2.9</v>
      </c>
      <c r="I163" s="4">
        <v>0.80200000000000005</v>
      </c>
      <c r="J163" s="8">
        <f t="shared" si="12"/>
        <v>1.4320918802356086E-2</v>
      </c>
      <c r="K163" s="8">
        <f t="shared" si="13"/>
        <v>1.0144239544274238</v>
      </c>
      <c r="L163" s="8">
        <f t="shared" si="14"/>
        <v>0.49641983148688185</v>
      </c>
      <c r="M163" s="8">
        <f t="shared" si="15"/>
        <v>0.50358016851311815</v>
      </c>
      <c r="N163" s="8">
        <f t="shared" si="16"/>
        <v>-0.68601235702911834</v>
      </c>
      <c r="O163" s="8">
        <f t="shared" si="17"/>
        <v>0</v>
      </c>
    </row>
    <row r="164" spans="1:15">
      <c r="A164" s="2">
        <v>0</v>
      </c>
      <c r="B164" s="3">
        <v>145</v>
      </c>
      <c r="C164" s="3">
        <v>12.5</v>
      </c>
      <c r="D164" s="3">
        <v>210</v>
      </c>
      <c r="E164" s="3">
        <v>142</v>
      </c>
      <c r="F164" s="3">
        <v>24.3</v>
      </c>
      <c r="G164" s="3">
        <v>28.3</v>
      </c>
      <c r="H164" s="3">
        <v>2.5</v>
      </c>
      <c r="I164" s="3">
        <v>0.80479999999999996</v>
      </c>
      <c r="J164" s="8">
        <f t="shared" si="12"/>
        <v>0.30106860856668494</v>
      </c>
      <c r="K164" s="8">
        <f t="shared" si="13"/>
        <v>1.3513020492544652</v>
      </c>
      <c r="L164" s="8">
        <f t="shared" si="14"/>
        <v>0.42529627374631568</v>
      </c>
      <c r="M164" s="8">
        <f t="shared" si="15"/>
        <v>0.57470372625368427</v>
      </c>
      <c r="N164" s="8">
        <f t="shared" si="16"/>
        <v>-0.55390062966540632</v>
      </c>
      <c r="O164" s="8">
        <f t="shared" si="17"/>
        <v>0</v>
      </c>
    </row>
    <row r="165" spans="1:15">
      <c r="A165" s="2">
        <v>0</v>
      </c>
      <c r="B165" s="4">
        <v>188</v>
      </c>
      <c r="C165" s="4">
        <v>15.1</v>
      </c>
      <c r="D165" s="4">
        <v>204</v>
      </c>
      <c r="E165" s="4">
        <v>153</v>
      </c>
      <c r="F165" s="4">
        <v>25.6</v>
      </c>
      <c r="G165" s="4">
        <v>25.6</v>
      </c>
      <c r="H165" s="4">
        <v>2.8</v>
      </c>
      <c r="I165" s="4">
        <v>0.82650000000000001</v>
      </c>
      <c r="J165" s="8">
        <f t="shared" si="12"/>
        <v>0.14317708245565308</v>
      </c>
      <c r="K165" s="8">
        <f t="shared" si="13"/>
        <v>1.15393412506296</v>
      </c>
      <c r="L165" s="8">
        <f t="shared" si="14"/>
        <v>0.46426675187699612</v>
      </c>
      <c r="M165" s="8">
        <f t="shared" si="15"/>
        <v>0.53573324812300394</v>
      </c>
      <c r="N165" s="8">
        <f t="shared" si="16"/>
        <v>-0.62411891320316104</v>
      </c>
      <c r="O165" s="8">
        <f t="shared" si="17"/>
        <v>0</v>
      </c>
    </row>
    <row r="166" spans="1:15">
      <c r="A166" s="2">
        <v>1</v>
      </c>
      <c r="B166" s="3">
        <v>152</v>
      </c>
      <c r="C166" s="3">
        <v>13.7</v>
      </c>
      <c r="D166" s="3">
        <v>161</v>
      </c>
      <c r="E166" s="3">
        <v>123</v>
      </c>
      <c r="F166" s="3">
        <v>25.9</v>
      </c>
      <c r="G166" s="3">
        <v>25.9</v>
      </c>
      <c r="H166" s="3">
        <v>2.6</v>
      </c>
      <c r="I166" s="3">
        <v>0.84709999999999996</v>
      </c>
      <c r="J166" s="8">
        <f t="shared" si="12"/>
        <v>0.43688383223302418</v>
      </c>
      <c r="K166" s="8">
        <f t="shared" si="13"/>
        <v>1.5478762532837804</v>
      </c>
      <c r="L166" s="8">
        <f t="shared" si="14"/>
        <v>0.39248373962870831</v>
      </c>
      <c r="M166" s="8">
        <f t="shared" si="15"/>
        <v>0.39248373962870831</v>
      </c>
      <c r="N166" s="8">
        <f t="shared" si="16"/>
        <v>-0.93526017031538311</v>
      </c>
      <c r="O166" s="8">
        <f t="shared" si="17"/>
        <v>0</v>
      </c>
    </row>
    <row r="167" spans="1:15">
      <c r="A167" s="2">
        <v>1</v>
      </c>
      <c r="B167" s="4">
        <v>103</v>
      </c>
      <c r="C167" s="4">
        <v>10.4</v>
      </c>
      <c r="D167" s="4">
        <v>135</v>
      </c>
      <c r="E167" s="4">
        <v>104</v>
      </c>
      <c r="F167" s="4">
        <v>26.8</v>
      </c>
      <c r="G167" s="4">
        <v>18.7</v>
      </c>
      <c r="H167" s="5">
        <v>2</v>
      </c>
      <c r="I167" s="4">
        <v>0.82540000000000002</v>
      </c>
      <c r="J167" s="8">
        <f t="shared" si="12"/>
        <v>0.52800580325411772</v>
      </c>
      <c r="K167" s="8">
        <f t="shared" si="13"/>
        <v>1.6955476792673203</v>
      </c>
      <c r="L167" s="8">
        <f t="shared" si="14"/>
        <v>0.37098212273945425</v>
      </c>
      <c r="M167" s="8">
        <f t="shared" si="15"/>
        <v>0.37098212273945425</v>
      </c>
      <c r="N167" s="8">
        <f t="shared" si="16"/>
        <v>-0.99160140422182474</v>
      </c>
      <c r="O167" s="8">
        <f t="shared" si="17"/>
        <v>0</v>
      </c>
    </row>
    <row r="168" spans="1:15">
      <c r="A168" s="2">
        <v>1</v>
      </c>
      <c r="B168" s="3">
        <v>193</v>
      </c>
      <c r="C168" s="3">
        <v>15.2</v>
      </c>
      <c r="D168" s="3">
        <v>186</v>
      </c>
      <c r="E168" s="3">
        <v>129</v>
      </c>
      <c r="F168" s="3">
        <v>29.3</v>
      </c>
      <c r="G168" s="3">
        <v>15.8</v>
      </c>
      <c r="H168" s="3">
        <v>2.9</v>
      </c>
      <c r="I168" s="3">
        <v>0.85029999999999994</v>
      </c>
      <c r="J168" s="8">
        <f t="shared" si="12"/>
        <v>0.43475374671391798</v>
      </c>
      <c r="K168" s="8">
        <f t="shared" si="13"/>
        <v>1.5445826535611573</v>
      </c>
      <c r="L168" s="8">
        <f t="shared" si="14"/>
        <v>0.39299175391315921</v>
      </c>
      <c r="M168" s="8">
        <f t="shared" si="15"/>
        <v>0.39299175391315921</v>
      </c>
      <c r="N168" s="8">
        <f t="shared" si="16"/>
        <v>-0.93396664974227372</v>
      </c>
      <c r="O168" s="8">
        <f t="shared" si="17"/>
        <v>0</v>
      </c>
    </row>
    <row r="169" spans="1:15">
      <c r="A169" s="2">
        <v>0</v>
      </c>
      <c r="B169" s="4">
        <v>134</v>
      </c>
      <c r="C169" s="4">
        <v>12.3</v>
      </c>
      <c r="D169" s="4">
        <v>147</v>
      </c>
      <c r="E169" s="4">
        <v>114</v>
      </c>
      <c r="F169" s="4">
        <v>28.5</v>
      </c>
      <c r="G169" s="4">
        <v>14.9</v>
      </c>
      <c r="H169" s="4">
        <v>2.5</v>
      </c>
      <c r="I169" s="4">
        <v>0.65</v>
      </c>
      <c r="J169" s="8">
        <f t="shared" si="12"/>
        <v>0.61517613602285204</v>
      </c>
      <c r="K169" s="8">
        <f t="shared" si="13"/>
        <v>1.8499824194088792</v>
      </c>
      <c r="L169" s="8">
        <f t="shared" si="14"/>
        <v>0.35087935742684762</v>
      </c>
      <c r="M169" s="8">
        <f t="shared" si="15"/>
        <v>0.64912064257315238</v>
      </c>
      <c r="N169" s="8">
        <f t="shared" si="16"/>
        <v>-0.43213668961021767</v>
      </c>
      <c r="O169" s="8">
        <f t="shared" si="17"/>
        <v>0</v>
      </c>
    </row>
    <row r="170" spans="1:15">
      <c r="A170" s="2">
        <v>0</v>
      </c>
      <c r="B170" s="3">
        <v>386</v>
      </c>
      <c r="C170" s="6">
        <v>27</v>
      </c>
      <c r="D170" s="3">
        <v>299</v>
      </c>
      <c r="E170" s="3">
        <v>158</v>
      </c>
      <c r="F170" s="3">
        <v>25.9</v>
      </c>
      <c r="G170" s="6">
        <v>16</v>
      </c>
      <c r="H170" s="6">
        <v>5</v>
      </c>
      <c r="I170" s="3">
        <v>0.63090000000000002</v>
      </c>
      <c r="J170" s="8">
        <f t="shared" si="12"/>
        <v>-0.22399957025719663</v>
      </c>
      <c r="K170" s="8">
        <f t="shared" si="13"/>
        <v>0.79931547786936552</v>
      </c>
      <c r="L170" s="8">
        <f t="shared" si="14"/>
        <v>0.55576690819340713</v>
      </c>
      <c r="M170" s="8">
        <f t="shared" si="15"/>
        <v>0.44423309180659287</v>
      </c>
      <c r="N170" s="8">
        <f t="shared" si="16"/>
        <v>-0.81140587275813369</v>
      </c>
      <c r="O170" s="8">
        <f t="shared" si="17"/>
        <v>1</v>
      </c>
    </row>
    <row r="171" spans="1:15">
      <c r="A171" s="2">
        <v>1</v>
      </c>
      <c r="B171" s="4">
        <v>577</v>
      </c>
      <c r="C171" s="4">
        <v>38.4</v>
      </c>
      <c r="D171" s="4">
        <v>411</v>
      </c>
      <c r="E171" s="4">
        <v>194</v>
      </c>
      <c r="F171" s="4">
        <v>23.1</v>
      </c>
      <c r="G171" s="4">
        <v>26.5</v>
      </c>
      <c r="H171" s="4">
        <v>7.6</v>
      </c>
      <c r="I171" s="4">
        <v>0.57079999999999997</v>
      </c>
      <c r="J171" s="8">
        <f t="shared" si="12"/>
        <v>-0.6384757837172641</v>
      </c>
      <c r="K171" s="8">
        <f t="shared" si="13"/>
        <v>0.52809674456503752</v>
      </c>
      <c r="L171" s="8">
        <f t="shared" si="14"/>
        <v>0.65440882820848056</v>
      </c>
      <c r="M171" s="8">
        <f t="shared" si="15"/>
        <v>0.65440882820848056</v>
      </c>
      <c r="N171" s="8">
        <f t="shared" si="16"/>
        <v>-0.42402300324596459</v>
      </c>
      <c r="O171" s="8">
        <f t="shared" si="17"/>
        <v>1</v>
      </c>
    </row>
    <row r="172" spans="1:15">
      <c r="A172" s="2">
        <v>1</v>
      </c>
      <c r="B172" s="3">
        <v>523</v>
      </c>
      <c r="C172" s="3">
        <v>35.1</v>
      </c>
      <c r="D172" s="3">
        <v>347</v>
      </c>
      <c r="E172" s="3">
        <v>182</v>
      </c>
      <c r="F172" s="3">
        <v>20.5</v>
      </c>
      <c r="G172" s="3">
        <v>38.200000000000003</v>
      </c>
      <c r="H172" s="3">
        <v>6.7</v>
      </c>
      <c r="I172" s="3">
        <v>0.52370000000000005</v>
      </c>
      <c r="J172" s="8">
        <f t="shared" si="12"/>
        <v>-0.50904227764516397</v>
      </c>
      <c r="K172" s="8">
        <f t="shared" si="13"/>
        <v>0.6010709623369267</v>
      </c>
      <c r="L172" s="8">
        <f t="shared" si="14"/>
        <v>0.62458193516944305</v>
      </c>
      <c r="M172" s="8">
        <f t="shared" si="15"/>
        <v>0.62458193516944305</v>
      </c>
      <c r="N172" s="8">
        <f t="shared" si="16"/>
        <v>-0.47067275679053905</v>
      </c>
      <c r="O172" s="8">
        <f t="shared" si="17"/>
        <v>1</v>
      </c>
    </row>
    <row r="173" spans="1:15">
      <c r="A173" s="2">
        <v>0</v>
      </c>
      <c r="B173" s="4">
        <v>472</v>
      </c>
      <c r="C173" s="4">
        <v>27.2</v>
      </c>
      <c r="D173" s="4">
        <v>336</v>
      </c>
      <c r="E173" s="4">
        <v>180</v>
      </c>
      <c r="F173" s="4">
        <v>19.100000000000001</v>
      </c>
      <c r="G173" s="4">
        <v>42.6</v>
      </c>
      <c r="H173" s="4">
        <v>5.7</v>
      </c>
      <c r="I173" s="4">
        <v>0.74029999999999996</v>
      </c>
      <c r="J173" s="8">
        <f t="shared" si="12"/>
        <v>-0.7404950355294595</v>
      </c>
      <c r="K173" s="8">
        <f t="shared" si="13"/>
        <v>0.47687778563241634</v>
      </c>
      <c r="L173" s="8">
        <f t="shared" si="14"/>
        <v>0.67710409739272248</v>
      </c>
      <c r="M173" s="8">
        <f t="shared" si="15"/>
        <v>0.32289590260727752</v>
      </c>
      <c r="N173" s="8">
        <f t="shared" si="16"/>
        <v>-1.1304252906533963</v>
      </c>
      <c r="O173" s="8">
        <f t="shared" si="17"/>
        <v>1</v>
      </c>
    </row>
    <row r="174" spans="1:15">
      <c r="A174" s="2">
        <v>0</v>
      </c>
      <c r="B174" s="3">
        <v>206</v>
      </c>
      <c r="C174" s="6">
        <v>15</v>
      </c>
      <c r="D174" s="3">
        <v>202</v>
      </c>
      <c r="E174" s="3">
        <v>136</v>
      </c>
      <c r="F174" s="3">
        <v>17.2</v>
      </c>
      <c r="G174" s="3">
        <v>44.1</v>
      </c>
      <c r="H174" s="3">
        <v>2.8</v>
      </c>
      <c r="I174" s="3">
        <v>0.9133</v>
      </c>
      <c r="J174" s="8">
        <f t="shared" si="12"/>
        <v>-0.31933950222842444</v>
      </c>
      <c r="K174" s="8">
        <f t="shared" si="13"/>
        <v>0.72662881532329993</v>
      </c>
      <c r="L174" s="8">
        <f t="shared" si="14"/>
        <v>0.57916327535212397</v>
      </c>
      <c r="M174" s="8">
        <f t="shared" si="15"/>
        <v>0.42083672464787603</v>
      </c>
      <c r="N174" s="8">
        <f t="shared" si="16"/>
        <v>-0.86551034796399162</v>
      </c>
      <c r="O174" s="8">
        <f t="shared" si="17"/>
        <v>1</v>
      </c>
    </row>
    <row r="175" spans="1:15">
      <c r="A175" s="2">
        <v>1</v>
      </c>
      <c r="B175" s="3">
        <v>159</v>
      </c>
      <c r="C175" s="6">
        <v>13</v>
      </c>
      <c r="D175" s="3">
        <v>154</v>
      </c>
      <c r="E175" s="3">
        <v>116</v>
      </c>
      <c r="F175" s="3">
        <v>14.8</v>
      </c>
      <c r="G175" s="3">
        <v>53.9</v>
      </c>
      <c r="H175" s="3">
        <v>2.2999999999999998</v>
      </c>
      <c r="I175" s="4">
        <v>0.9294</v>
      </c>
      <c r="J175" s="8">
        <f t="shared" si="12"/>
        <v>-0.13686905263625393</v>
      </c>
      <c r="K175" s="8">
        <f t="shared" si="13"/>
        <v>0.87208441581074203</v>
      </c>
      <c r="L175" s="8">
        <f t="shared" si="14"/>
        <v>0.53416394664389688</v>
      </c>
      <c r="M175" s="8">
        <f t="shared" si="15"/>
        <v>0.53416394664389688</v>
      </c>
      <c r="N175" s="8">
        <f t="shared" si="16"/>
        <v>-0.62705247095469485</v>
      </c>
      <c r="O175" s="8">
        <f t="shared" si="17"/>
        <v>1</v>
      </c>
    </row>
    <row r="176" spans="1:15">
      <c r="A176" s="2">
        <v>0</v>
      </c>
      <c r="B176" s="4">
        <v>70</v>
      </c>
      <c r="C176" s="4">
        <v>8.1</v>
      </c>
      <c r="D176" s="4">
        <v>92</v>
      </c>
      <c r="E176" s="4">
        <v>107</v>
      </c>
      <c r="F176" s="4">
        <v>14.3</v>
      </c>
      <c r="G176" s="4">
        <v>55.4</v>
      </c>
      <c r="H176" s="4">
        <v>1.4</v>
      </c>
      <c r="I176" s="3">
        <v>0.85580000000000001</v>
      </c>
      <c r="J176" s="8">
        <f t="shared" si="12"/>
        <v>1.3371373754112348E-2</v>
      </c>
      <c r="K176" s="8">
        <f t="shared" si="13"/>
        <v>1.013461170360439</v>
      </c>
      <c r="L176" s="8">
        <f t="shared" si="14"/>
        <v>0.49665720636717586</v>
      </c>
      <c r="M176" s="8">
        <f t="shared" si="15"/>
        <v>0.50334279363282408</v>
      </c>
      <c r="N176" s="8">
        <f t="shared" si="16"/>
        <v>-0.68648384272090468</v>
      </c>
      <c r="O176" s="8">
        <f t="shared" si="17"/>
        <v>0</v>
      </c>
    </row>
    <row r="177" spans="1:15">
      <c r="A177" s="2">
        <v>1</v>
      </c>
      <c r="B177" s="3">
        <v>44</v>
      </c>
      <c r="C177" s="3">
        <v>5.5</v>
      </c>
      <c r="D177" s="3">
        <v>61</v>
      </c>
      <c r="E177" s="3">
        <v>88</v>
      </c>
      <c r="F177" s="3">
        <v>14.8</v>
      </c>
      <c r="G177" s="3">
        <v>52.1</v>
      </c>
      <c r="H177" s="6">
        <v>1</v>
      </c>
      <c r="I177" s="4">
        <v>0.92059999999999997</v>
      </c>
      <c r="J177" s="8">
        <f t="shared" si="12"/>
        <v>3.4093268728689452E-2</v>
      </c>
      <c r="K177" s="8">
        <f t="shared" si="13"/>
        <v>1.0346811056192036</v>
      </c>
      <c r="L177" s="8">
        <f t="shared" si="14"/>
        <v>0.49147750831237774</v>
      </c>
      <c r="M177" s="8">
        <f t="shared" si="15"/>
        <v>0.49147750831237774</v>
      </c>
      <c r="N177" s="8">
        <f t="shared" si="16"/>
        <v>-0.71033910175964132</v>
      </c>
      <c r="O177" s="8">
        <f t="shared" si="17"/>
        <v>0</v>
      </c>
    </row>
    <row r="178" spans="1:15">
      <c r="A178" s="2">
        <v>1</v>
      </c>
      <c r="B178" s="4">
        <v>42</v>
      </c>
      <c r="C178" s="4">
        <v>3.6</v>
      </c>
      <c r="D178" s="4">
        <v>200</v>
      </c>
      <c r="E178" s="4">
        <v>200</v>
      </c>
      <c r="F178" s="4">
        <v>13.9</v>
      </c>
      <c r="G178" s="4">
        <v>53.9</v>
      </c>
      <c r="H178" s="4">
        <v>0.7</v>
      </c>
      <c r="I178" s="3">
        <v>0.90239999999999998</v>
      </c>
      <c r="J178" s="8">
        <f t="shared" si="12"/>
        <v>-0.69086362435744242</v>
      </c>
      <c r="K178" s="8">
        <f t="shared" si="13"/>
        <v>0.50114308275137553</v>
      </c>
      <c r="L178" s="8">
        <f t="shared" si="14"/>
        <v>0.66615901674552336</v>
      </c>
      <c r="M178" s="8">
        <f t="shared" si="15"/>
        <v>0.66615901674552336</v>
      </c>
      <c r="N178" s="8">
        <f t="shared" si="16"/>
        <v>-0.40622687305914007</v>
      </c>
      <c r="O178" s="8">
        <f t="shared" si="17"/>
        <v>1</v>
      </c>
    </row>
    <row r="179" spans="1:15">
      <c r="A179" s="2">
        <v>0</v>
      </c>
      <c r="B179" s="3">
        <v>28</v>
      </c>
      <c r="C179" s="3">
        <v>2.9</v>
      </c>
      <c r="D179" s="3">
        <v>60</v>
      </c>
      <c r="E179" s="3">
        <v>78</v>
      </c>
      <c r="F179" s="3">
        <v>11.6</v>
      </c>
      <c r="G179" s="3">
        <v>61.9</v>
      </c>
      <c r="H179" s="6">
        <v>200</v>
      </c>
      <c r="I179" s="4">
        <v>0.89749999999999996</v>
      </c>
      <c r="J179" s="8">
        <f t="shared" si="12"/>
        <v>-1.1150950641589035</v>
      </c>
      <c r="K179" s="8">
        <f t="shared" si="13"/>
        <v>0.32788410739107848</v>
      </c>
      <c r="L179" s="8">
        <f t="shared" si="14"/>
        <v>0.75307776818318939</v>
      </c>
      <c r="M179" s="8">
        <f t="shared" si="15"/>
        <v>0.24692223181681061</v>
      </c>
      <c r="N179" s="8">
        <f t="shared" si="16"/>
        <v>-1.3986818428742112</v>
      </c>
      <c r="O179" s="8">
        <f t="shared" si="17"/>
        <v>1</v>
      </c>
    </row>
    <row r="180" spans="1:15">
      <c r="A180" s="2">
        <v>1</v>
      </c>
      <c r="B180" s="4">
        <v>20</v>
      </c>
      <c r="C180" s="4">
        <v>2.5</v>
      </c>
      <c r="D180" s="4">
        <v>37</v>
      </c>
      <c r="E180" s="4">
        <v>57</v>
      </c>
      <c r="F180" s="5">
        <v>12</v>
      </c>
      <c r="G180" s="4">
        <v>58.9</v>
      </c>
      <c r="H180" s="4">
        <v>0.6</v>
      </c>
      <c r="I180" s="3">
        <v>0.86860000000000004</v>
      </c>
      <c r="J180" s="8">
        <f t="shared" si="12"/>
        <v>0.15972504437744517</v>
      </c>
      <c r="K180" s="8">
        <f t="shared" si="13"/>
        <v>1.1731882519346961</v>
      </c>
      <c r="L180" s="8">
        <f t="shared" si="14"/>
        <v>0.46015341704049018</v>
      </c>
      <c r="M180" s="8">
        <f t="shared" si="15"/>
        <v>0.46015341704049018</v>
      </c>
      <c r="N180" s="8">
        <f t="shared" si="16"/>
        <v>-0.77619532979744965</v>
      </c>
      <c r="O180" s="8">
        <f t="shared" si="17"/>
        <v>0</v>
      </c>
    </row>
    <row r="181" spans="1:15">
      <c r="A181" s="2">
        <v>0</v>
      </c>
      <c r="B181" s="3">
        <v>26</v>
      </c>
      <c r="C181" s="6">
        <v>3</v>
      </c>
      <c r="D181" s="3">
        <v>68</v>
      </c>
      <c r="E181" s="3">
        <v>71</v>
      </c>
      <c r="F181" s="3">
        <v>10.9</v>
      </c>
      <c r="G181" s="3">
        <v>62.1</v>
      </c>
      <c r="H181" s="3">
        <v>0.7</v>
      </c>
      <c r="I181" s="4">
        <v>0.85009999999999997</v>
      </c>
      <c r="J181" s="8">
        <f t="shared" si="12"/>
        <v>9.0417740295254845E-2</v>
      </c>
      <c r="K181" s="8">
        <f t="shared" si="13"/>
        <v>1.0946314598773519</v>
      </c>
      <c r="L181" s="8">
        <f t="shared" si="14"/>
        <v>0.4774109523107008</v>
      </c>
      <c r="M181" s="8">
        <f t="shared" si="15"/>
        <v>0.52258904768929915</v>
      </c>
      <c r="N181" s="8">
        <f t="shared" si="16"/>
        <v>-0.64895988346445033</v>
      </c>
      <c r="O181" s="8">
        <f t="shared" si="17"/>
        <v>0</v>
      </c>
    </row>
    <row r="182" spans="1:15">
      <c r="A182" s="2">
        <v>1</v>
      </c>
      <c r="B182" s="4">
        <v>78</v>
      </c>
      <c r="C182" s="4">
        <v>7.7</v>
      </c>
      <c r="D182" s="4">
        <v>139</v>
      </c>
      <c r="E182" s="4">
        <v>85</v>
      </c>
      <c r="F182" s="4">
        <v>10.6</v>
      </c>
      <c r="G182" s="4">
        <v>63.3</v>
      </c>
      <c r="H182" s="4">
        <v>1.5</v>
      </c>
      <c r="I182" s="3">
        <v>0.84419999999999995</v>
      </c>
      <c r="J182" s="8">
        <f t="shared" si="12"/>
        <v>0.11130253113759903</v>
      </c>
      <c r="K182" s="8">
        <f t="shared" si="13"/>
        <v>1.1177330047467675</v>
      </c>
      <c r="L182" s="8">
        <f t="shared" si="14"/>
        <v>0.47220305758967812</v>
      </c>
      <c r="M182" s="8">
        <f t="shared" si="15"/>
        <v>0.47220305758967812</v>
      </c>
      <c r="N182" s="8">
        <f t="shared" si="16"/>
        <v>-0.75034617915118429</v>
      </c>
      <c r="O182" s="8">
        <f t="shared" si="17"/>
        <v>0</v>
      </c>
    </row>
    <row r="183" spans="1:15">
      <c r="A183" s="2">
        <v>0</v>
      </c>
      <c r="B183" s="3">
        <v>319</v>
      </c>
      <c r="C183" s="3">
        <v>23.3</v>
      </c>
      <c r="D183" s="3">
        <v>339</v>
      </c>
      <c r="E183" s="3">
        <v>124</v>
      </c>
      <c r="F183" s="3">
        <v>11.5</v>
      </c>
      <c r="G183" s="6">
        <v>60</v>
      </c>
      <c r="H183" s="3">
        <v>4.7</v>
      </c>
      <c r="I183" s="4">
        <v>0.82330000000000003</v>
      </c>
      <c r="J183" s="8">
        <f t="shared" si="12"/>
        <v>-0.14590533016251017</v>
      </c>
      <c r="K183" s="8">
        <f t="shared" si="13"/>
        <v>0.86423951672654509</v>
      </c>
      <c r="L183" s="8">
        <f t="shared" si="14"/>
        <v>0.53641175987724998</v>
      </c>
      <c r="M183" s="8">
        <f t="shared" si="15"/>
        <v>0.46358824012275002</v>
      </c>
      <c r="N183" s="8">
        <f t="shared" si="16"/>
        <v>-0.76875853426892515</v>
      </c>
      <c r="O183" s="8">
        <f t="shared" si="17"/>
        <v>1</v>
      </c>
    </row>
    <row r="184" spans="1:15">
      <c r="A184" s="2">
        <v>1</v>
      </c>
      <c r="B184" s="4">
        <v>506</v>
      </c>
      <c r="C184" s="4">
        <v>35.799999999999997</v>
      </c>
      <c r="D184" s="4">
        <v>421</v>
      </c>
      <c r="E184" s="4">
        <v>151</v>
      </c>
      <c r="F184" s="4">
        <v>14.3</v>
      </c>
      <c r="G184" s="4">
        <v>50.6</v>
      </c>
      <c r="H184" s="4">
        <v>6.6</v>
      </c>
      <c r="I184" s="3">
        <v>0.81130000000000002</v>
      </c>
      <c r="J184" s="8">
        <f t="shared" si="12"/>
        <v>-0.48609268982192977</v>
      </c>
      <c r="K184" s="8">
        <f t="shared" si="13"/>
        <v>0.6150247981324628</v>
      </c>
      <c r="L184" s="8">
        <f t="shared" si="14"/>
        <v>0.61918553891949646</v>
      </c>
      <c r="M184" s="8">
        <f t="shared" si="15"/>
        <v>0.61918553891949646</v>
      </c>
      <c r="N184" s="8">
        <f t="shared" si="16"/>
        <v>-0.47935031143751683</v>
      </c>
      <c r="O184" s="8">
        <f t="shared" si="17"/>
        <v>1</v>
      </c>
    </row>
    <row r="185" spans="1:15">
      <c r="A185" s="2">
        <v>0</v>
      </c>
      <c r="B185" s="3">
        <v>200</v>
      </c>
      <c r="C185" s="3">
        <v>21.3</v>
      </c>
      <c r="D185" s="3">
        <v>349</v>
      </c>
      <c r="E185" s="3">
        <v>150</v>
      </c>
      <c r="F185" s="3">
        <v>17.8</v>
      </c>
      <c r="G185" s="3">
        <v>40.5</v>
      </c>
      <c r="H185" s="3">
        <v>4.5</v>
      </c>
      <c r="I185" s="4">
        <v>0.80669999999999997</v>
      </c>
      <c r="J185" s="8">
        <f t="shared" si="12"/>
        <v>0.25150525365072429</v>
      </c>
      <c r="K185" s="8">
        <f t="shared" si="13"/>
        <v>1.2859596560290336</v>
      </c>
      <c r="L185" s="8">
        <f t="shared" si="14"/>
        <v>0.43745303962936566</v>
      </c>
      <c r="M185" s="8">
        <f t="shared" si="15"/>
        <v>0.56254696037063434</v>
      </c>
      <c r="N185" s="8">
        <f t="shared" si="16"/>
        <v>-0.57528066328489924</v>
      </c>
      <c r="O185" s="8">
        <f t="shared" si="17"/>
        <v>0</v>
      </c>
    </row>
    <row r="186" spans="1:15">
      <c r="A186" s="2">
        <v>1</v>
      </c>
      <c r="B186" s="4">
        <v>200</v>
      </c>
      <c r="C186" s="4">
        <v>14.3</v>
      </c>
      <c r="D186" s="4">
        <v>224</v>
      </c>
      <c r="E186" s="4">
        <v>152</v>
      </c>
      <c r="F186" s="4">
        <v>20.8</v>
      </c>
      <c r="G186" s="4">
        <v>34.4</v>
      </c>
      <c r="H186" s="4">
        <v>2.8</v>
      </c>
      <c r="I186" s="3">
        <v>0.81169999999999998</v>
      </c>
      <c r="J186" s="8">
        <f t="shared" si="12"/>
        <v>-0.18428823636184566</v>
      </c>
      <c r="K186" s="8">
        <f t="shared" si="13"/>
        <v>0.83169604423266408</v>
      </c>
      <c r="L186" s="8">
        <f t="shared" si="14"/>
        <v>0.54594210821638856</v>
      </c>
      <c r="M186" s="8">
        <f t="shared" si="15"/>
        <v>0.54594210821638856</v>
      </c>
      <c r="N186" s="8">
        <f t="shared" si="16"/>
        <v>-0.60524233776640723</v>
      </c>
      <c r="O186" s="8">
        <f t="shared" si="17"/>
        <v>1</v>
      </c>
    </row>
    <row r="187" spans="1:15">
      <c r="A187" s="2">
        <v>0</v>
      </c>
      <c r="B187" s="3">
        <v>200</v>
      </c>
      <c r="C187" s="3">
        <v>12.5</v>
      </c>
      <c r="D187" s="3">
        <v>171</v>
      </c>
      <c r="E187" s="3">
        <v>139</v>
      </c>
      <c r="F187" s="3">
        <v>23.8</v>
      </c>
      <c r="G187" s="3">
        <v>28.2</v>
      </c>
      <c r="H187" s="3">
        <v>2.2000000000000002</v>
      </c>
      <c r="I187" s="4">
        <v>0.81859999999999999</v>
      </c>
      <c r="J187" s="8">
        <f t="shared" si="12"/>
        <v>-9.9443681316416122E-2</v>
      </c>
      <c r="K187" s="8">
        <f t="shared" si="13"/>
        <v>0.9053409360424699</v>
      </c>
      <c r="L187" s="8">
        <f t="shared" si="14"/>
        <v>0.52484045300421234</v>
      </c>
      <c r="M187" s="8">
        <f t="shared" si="15"/>
        <v>0.47515954699578766</v>
      </c>
      <c r="N187" s="8">
        <f t="shared" si="16"/>
        <v>-0.74410464293319545</v>
      </c>
      <c r="O187" s="8">
        <f t="shared" si="17"/>
        <v>1</v>
      </c>
    </row>
    <row r="188" spans="1:15">
      <c r="A188" s="2">
        <v>1</v>
      </c>
      <c r="B188" s="4">
        <v>200</v>
      </c>
      <c r="C188" s="4">
        <v>12.2</v>
      </c>
      <c r="D188" s="4">
        <v>149</v>
      </c>
      <c r="E188" s="4">
        <v>133</v>
      </c>
      <c r="F188" s="4">
        <v>24.2</v>
      </c>
      <c r="G188" s="4">
        <v>28.7</v>
      </c>
      <c r="H188" s="4">
        <v>2.2000000000000002</v>
      </c>
      <c r="I188" s="3">
        <v>0.82099999999999995</v>
      </c>
      <c r="J188" s="8">
        <f t="shared" si="12"/>
        <v>-5.2236993939725362E-2</v>
      </c>
      <c r="K188" s="8">
        <f t="shared" si="13"/>
        <v>0.94910390831259861</v>
      </c>
      <c r="L188" s="8">
        <f t="shared" si="14"/>
        <v>0.51305627972688839</v>
      </c>
      <c r="M188" s="8">
        <f t="shared" si="15"/>
        <v>0.51305627972688839</v>
      </c>
      <c r="N188" s="8">
        <f t="shared" si="16"/>
        <v>-0.66736973275879019</v>
      </c>
      <c r="O188" s="8">
        <f t="shared" si="17"/>
        <v>1</v>
      </c>
    </row>
    <row r="189" spans="1:15">
      <c r="A189" s="2">
        <v>0</v>
      </c>
      <c r="B189" s="3">
        <v>200</v>
      </c>
      <c r="C189" s="3">
        <v>13.1</v>
      </c>
      <c r="D189" s="3">
        <v>137</v>
      </c>
      <c r="E189" s="3">
        <v>126</v>
      </c>
      <c r="F189" s="3">
        <v>25.2</v>
      </c>
      <c r="G189" s="3">
        <v>24.9</v>
      </c>
      <c r="H189" s="3">
        <v>2.2999999999999998</v>
      </c>
      <c r="I189" s="4">
        <v>0.83650000000000002</v>
      </c>
      <c r="J189" s="8">
        <f t="shared" si="12"/>
        <v>-3.7947166246352637E-3</v>
      </c>
      <c r="K189" s="8">
        <f t="shared" si="13"/>
        <v>0.99621247421388825</v>
      </c>
      <c r="L189" s="8">
        <f t="shared" si="14"/>
        <v>0.50094867801775544</v>
      </c>
      <c r="M189" s="8">
        <f t="shared" si="15"/>
        <v>0.49905132198224456</v>
      </c>
      <c r="N189" s="8">
        <f t="shared" si="16"/>
        <v>-0.69504633885546574</v>
      </c>
      <c r="O189" s="8">
        <f t="shared" si="17"/>
        <v>1</v>
      </c>
    </row>
    <row r="190" spans="1:15">
      <c r="A190" s="2">
        <v>1</v>
      </c>
      <c r="B190" s="4">
        <v>200</v>
      </c>
      <c r="C190" s="4">
        <v>14.4</v>
      </c>
      <c r="D190" s="4">
        <v>149</v>
      </c>
      <c r="E190" s="4">
        <v>128</v>
      </c>
      <c r="F190" s="5">
        <v>27</v>
      </c>
      <c r="G190" s="4">
        <v>17.8</v>
      </c>
      <c r="H190" s="4">
        <v>2.2000000000000002</v>
      </c>
      <c r="I190" s="3">
        <v>0.82189999999999996</v>
      </c>
      <c r="J190" s="8">
        <f t="shared" si="12"/>
        <v>6.1835937719301626E-2</v>
      </c>
      <c r="K190" s="8">
        <f t="shared" si="13"/>
        <v>1.0637878029574324</v>
      </c>
      <c r="L190" s="8">
        <f t="shared" si="14"/>
        <v>0.48454593954232505</v>
      </c>
      <c r="M190" s="8">
        <f t="shared" si="15"/>
        <v>0.48454593954232505</v>
      </c>
      <c r="N190" s="8">
        <f t="shared" si="16"/>
        <v>-0.72454303368949058</v>
      </c>
      <c r="O190" s="8">
        <f t="shared" si="17"/>
        <v>0</v>
      </c>
    </row>
    <row r="191" spans="1:15">
      <c r="A191" s="2">
        <v>1</v>
      </c>
      <c r="B191" s="3">
        <v>200</v>
      </c>
      <c r="C191" s="3">
        <v>16.8</v>
      </c>
      <c r="D191" s="3">
        <v>172</v>
      </c>
      <c r="E191" s="3">
        <v>169</v>
      </c>
      <c r="F191" s="3">
        <v>27.1</v>
      </c>
      <c r="G191" s="3">
        <v>23.1</v>
      </c>
      <c r="H191" s="3">
        <v>2.8</v>
      </c>
      <c r="I191" s="4">
        <v>0.85150000000000003</v>
      </c>
      <c r="J191" s="8">
        <f t="shared" si="12"/>
        <v>-9.7199977715156649E-3</v>
      </c>
      <c r="K191" s="8">
        <f t="shared" si="13"/>
        <v>0.99032708872312225</v>
      </c>
      <c r="L191" s="8">
        <f t="shared" si="14"/>
        <v>0.50242998031119679</v>
      </c>
      <c r="M191" s="8">
        <f t="shared" si="15"/>
        <v>0.50242998031119679</v>
      </c>
      <c r="N191" s="8">
        <f t="shared" si="16"/>
        <v>-0.68829899142228224</v>
      </c>
      <c r="O191" s="8">
        <f t="shared" si="17"/>
        <v>1</v>
      </c>
    </row>
    <row r="192" spans="1:15">
      <c r="A192" s="2">
        <v>1</v>
      </c>
      <c r="B192" s="4">
        <v>200</v>
      </c>
      <c r="C192" s="4">
        <v>14.5</v>
      </c>
      <c r="D192" s="4">
        <v>166</v>
      </c>
      <c r="E192" s="4">
        <v>149</v>
      </c>
      <c r="F192" s="4">
        <v>25.8</v>
      </c>
      <c r="G192" s="4">
        <v>23.9</v>
      </c>
      <c r="H192" s="4">
        <v>2.7</v>
      </c>
      <c r="I192" s="3">
        <v>0.78290000000000004</v>
      </c>
      <c r="J192" s="8">
        <f t="shared" si="12"/>
        <v>-7.4016476070117854E-3</v>
      </c>
      <c r="K192" s="8">
        <f t="shared" si="13"/>
        <v>0.99262567712905303</v>
      </c>
      <c r="L192" s="8">
        <f t="shared" si="14"/>
        <v>0.50185040345399234</v>
      </c>
      <c r="M192" s="8">
        <f t="shared" si="15"/>
        <v>0.50185040345399234</v>
      </c>
      <c r="N192" s="8">
        <f t="shared" si="16"/>
        <v>-0.6894532047892199</v>
      </c>
      <c r="O192" s="8">
        <f t="shared" si="17"/>
        <v>1</v>
      </c>
    </row>
    <row r="193" spans="1:15">
      <c r="A193" s="2">
        <v>0</v>
      </c>
      <c r="B193" s="3">
        <v>200</v>
      </c>
      <c r="C193" s="3">
        <v>21.5</v>
      </c>
      <c r="D193" s="3">
        <v>214</v>
      </c>
      <c r="E193" s="3">
        <v>156</v>
      </c>
      <c r="F193" s="6">
        <v>23</v>
      </c>
      <c r="G193" s="3">
        <v>26.8</v>
      </c>
      <c r="H193" s="3">
        <v>3.7</v>
      </c>
      <c r="I193" s="4">
        <v>0.62749999999999995</v>
      </c>
      <c r="J193" s="8">
        <f t="shared" si="12"/>
        <v>0.12780942033482967</v>
      </c>
      <c r="K193" s="8">
        <f t="shared" si="13"/>
        <v>1.1363364194451953</v>
      </c>
      <c r="L193" s="8">
        <f t="shared" si="14"/>
        <v>0.46809106978558146</v>
      </c>
      <c r="M193" s="8">
        <f t="shared" si="15"/>
        <v>0.53190893021441854</v>
      </c>
      <c r="N193" s="8">
        <f t="shared" si="16"/>
        <v>-0.63128298810159689</v>
      </c>
      <c r="O193" s="8">
        <f t="shared" si="17"/>
        <v>0</v>
      </c>
    </row>
    <row r="194" spans="1:15">
      <c r="A194" s="2">
        <v>0</v>
      </c>
      <c r="B194" s="4">
        <v>200</v>
      </c>
      <c r="C194" s="4">
        <v>26.4</v>
      </c>
      <c r="D194" s="4">
        <v>280</v>
      </c>
      <c r="E194" s="4">
        <v>168</v>
      </c>
      <c r="F194" s="4">
        <v>20.7</v>
      </c>
      <c r="G194" s="4">
        <v>31.1</v>
      </c>
      <c r="H194" s="4">
        <v>5.0999999999999996</v>
      </c>
      <c r="I194" s="3">
        <v>0.81799999999999995</v>
      </c>
      <c r="J194" s="8">
        <f t="shared" si="12"/>
        <v>7.6643904660087969E-2</v>
      </c>
      <c r="K194" s="8">
        <f t="shared" si="13"/>
        <v>1.0796575469109295</v>
      </c>
      <c r="L194" s="8">
        <f t="shared" si="14"/>
        <v>0.48084839808620156</v>
      </c>
      <c r="M194" s="8">
        <f t="shared" si="15"/>
        <v>0.5191516019137985</v>
      </c>
      <c r="N194" s="8">
        <f t="shared" si="16"/>
        <v>-0.65555933459012949</v>
      </c>
      <c r="O194" s="8">
        <f t="shared" si="17"/>
        <v>0</v>
      </c>
    </row>
    <row r="195" spans="1:15">
      <c r="A195" s="2">
        <v>1</v>
      </c>
      <c r="B195" s="3">
        <v>200</v>
      </c>
      <c r="C195" s="6">
        <v>26</v>
      </c>
      <c r="D195" s="3">
        <v>276</v>
      </c>
      <c r="E195" s="3">
        <v>176</v>
      </c>
      <c r="F195" s="3">
        <v>18.600000000000001</v>
      </c>
      <c r="G195" s="3">
        <v>36.200000000000003</v>
      </c>
      <c r="H195" s="3">
        <v>5.0999999999999996</v>
      </c>
      <c r="I195" s="4">
        <v>0.78320000000000001</v>
      </c>
      <c r="J195" s="8">
        <f t="shared" si="12"/>
        <v>-0.10385823340744915</v>
      </c>
      <c r="K195" s="8">
        <f t="shared" si="13"/>
        <v>0.90135307011747667</v>
      </c>
      <c r="L195" s="8">
        <f t="shared" si="14"/>
        <v>0.52594124453603674</v>
      </c>
      <c r="M195" s="8">
        <f t="shared" si="15"/>
        <v>0.52594124453603674</v>
      </c>
      <c r="N195" s="8">
        <f t="shared" si="16"/>
        <v>-0.64256577488657718</v>
      </c>
      <c r="O195" s="8">
        <f t="shared" si="17"/>
        <v>1</v>
      </c>
    </row>
    <row r="196" spans="1:15">
      <c r="A196" s="2">
        <v>0</v>
      </c>
      <c r="B196" s="4">
        <v>200</v>
      </c>
      <c r="C196" s="4">
        <v>14.1</v>
      </c>
      <c r="D196" s="4">
        <v>178</v>
      </c>
      <c r="E196" s="4">
        <v>135</v>
      </c>
      <c r="F196" s="5">
        <v>16</v>
      </c>
      <c r="G196" s="4">
        <v>48.4</v>
      </c>
      <c r="H196" s="4">
        <v>3.2</v>
      </c>
      <c r="I196" s="3">
        <v>0.74460000000000004</v>
      </c>
      <c r="J196" s="8">
        <f t="shared" si="12"/>
        <v>-0.28490546333403444</v>
      </c>
      <c r="K196" s="8">
        <f t="shared" si="13"/>
        <v>0.75208535060029424</v>
      </c>
      <c r="L196" s="8">
        <f t="shared" si="14"/>
        <v>0.57074845107139505</v>
      </c>
      <c r="M196" s="8">
        <f t="shared" si="15"/>
        <v>0.42925154892860495</v>
      </c>
      <c r="N196" s="8">
        <f t="shared" si="16"/>
        <v>-0.84571217075770222</v>
      </c>
      <c r="O196" s="8">
        <f t="shared" si="17"/>
        <v>1</v>
      </c>
    </row>
    <row r="197" spans="1:15">
      <c r="A197" s="2">
        <v>1</v>
      </c>
      <c r="B197" s="3">
        <v>200</v>
      </c>
      <c r="C197" s="3">
        <v>10.3</v>
      </c>
      <c r="D197" s="3">
        <v>129</v>
      </c>
      <c r="E197" s="3">
        <v>121</v>
      </c>
      <c r="F197" s="3">
        <v>14.5</v>
      </c>
      <c r="G197" s="3">
        <v>57.8</v>
      </c>
      <c r="H197" s="3">
        <v>2.1</v>
      </c>
      <c r="I197" s="4">
        <v>0.75229999999999997</v>
      </c>
      <c r="J197" s="8">
        <f t="shared" ref="J197:J260" si="18">$A$2+SUMPRODUCT($B$2:$I$2,B197:I197)</f>
        <v>-0.300827689041129</v>
      </c>
      <c r="K197" s="8">
        <f t="shared" ref="K197:K260" si="19">EXP(J197)</f>
        <v>0.74020530724484901</v>
      </c>
      <c r="L197" s="8">
        <f t="shared" ref="L197:L260" si="20">1/(1+K197)</f>
        <v>0.5746448397995253</v>
      </c>
      <c r="M197" s="8">
        <f t="shared" ref="M197:M260" si="21">IF(A197=1,L197,1-L197)</f>
        <v>0.5746448397995253</v>
      </c>
      <c r="N197" s="8">
        <f t="shared" ref="N197:N260" si="22">LN(M197)</f>
        <v>-0.55400309893530364</v>
      </c>
      <c r="O197" s="8">
        <f t="shared" ref="O197:O260" si="23">IF(L197&gt;$M$1,1,0)</f>
        <v>1</v>
      </c>
    </row>
    <row r="198" spans="1:15">
      <c r="A198" s="2">
        <v>1</v>
      </c>
      <c r="B198" s="4">
        <v>200</v>
      </c>
      <c r="C198" s="4">
        <v>8.3000000000000007</v>
      </c>
      <c r="D198" s="4">
        <v>95</v>
      </c>
      <c r="E198" s="4">
        <v>99</v>
      </c>
      <c r="F198" s="4">
        <v>13.1</v>
      </c>
      <c r="G198" s="4">
        <v>64.2</v>
      </c>
      <c r="H198" s="4">
        <v>1.7</v>
      </c>
      <c r="I198" s="3">
        <v>0.76759999999999995</v>
      </c>
      <c r="J198" s="8">
        <f t="shared" si="18"/>
        <v>-0.23577832599115611</v>
      </c>
      <c r="K198" s="8">
        <f t="shared" si="19"/>
        <v>0.78995576718699567</v>
      </c>
      <c r="L198" s="8">
        <f t="shared" si="20"/>
        <v>0.55867302328456392</v>
      </c>
      <c r="M198" s="8">
        <f t="shared" si="21"/>
        <v>0.55867302328456392</v>
      </c>
      <c r="N198" s="8">
        <f t="shared" si="22"/>
        <v>-0.58219090847862276</v>
      </c>
      <c r="O198" s="8">
        <f t="shared" si="23"/>
        <v>1</v>
      </c>
    </row>
    <row r="199" spans="1:15">
      <c r="A199" s="2">
        <v>0</v>
      </c>
      <c r="B199" s="3">
        <v>200</v>
      </c>
      <c r="C199" s="3">
        <v>8.9</v>
      </c>
      <c r="D199" s="3">
        <v>126</v>
      </c>
      <c r="E199" s="3">
        <v>106</v>
      </c>
      <c r="F199" s="6">
        <v>12</v>
      </c>
      <c r="G199" s="3">
        <v>69.7</v>
      </c>
      <c r="H199" s="6">
        <v>2</v>
      </c>
      <c r="I199" s="4">
        <v>0.87680000000000002</v>
      </c>
      <c r="J199" s="8">
        <f t="shared" si="18"/>
        <v>-0.22162439319208804</v>
      </c>
      <c r="K199" s="8">
        <f t="shared" si="19"/>
        <v>0.80121625010189845</v>
      </c>
      <c r="L199" s="8">
        <f t="shared" si="20"/>
        <v>0.55518042319650851</v>
      </c>
      <c r="M199" s="8">
        <f t="shared" si="21"/>
        <v>0.44481957680349149</v>
      </c>
      <c r="N199" s="8">
        <f t="shared" si="22"/>
        <v>-0.81008652441651274</v>
      </c>
      <c r="O199" s="8">
        <f t="shared" si="23"/>
        <v>1</v>
      </c>
    </row>
    <row r="200" spans="1:15">
      <c r="A200" s="2">
        <v>1</v>
      </c>
      <c r="B200" s="4">
        <v>200</v>
      </c>
      <c r="C200" s="4">
        <v>6.6</v>
      </c>
      <c r="D200" s="4">
        <v>103</v>
      </c>
      <c r="E200" s="4">
        <v>96</v>
      </c>
      <c r="F200" s="4">
        <v>11.9</v>
      </c>
      <c r="G200" s="4">
        <v>71.099999999999994</v>
      </c>
      <c r="H200" s="4">
        <v>1.6</v>
      </c>
      <c r="I200" s="3">
        <v>0.9456</v>
      </c>
      <c r="J200" s="8">
        <f t="shared" si="18"/>
        <v>-0.28192097914403025</v>
      </c>
      <c r="K200" s="8">
        <f t="shared" si="19"/>
        <v>0.75433329024029216</v>
      </c>
      <c r="L200" s="8">
        <f t="shared" si="20"/>
        <v>0.57001711451478487</v>
      </c>
      <c r="M200" s="8">
        <f t="shared" si="21"/>
        <v>0.57001711451478487</v>
      </c>
      <c r="N200" s="8">
        <f t="shared" si="22"/>
        <v>-0.56208889313976163</v>
      </c>
      <c r="O200" s="8">
        <f t="shared" si="23"/>
        <v>1</v>
      </c>
    </row>
    <row r="201" spans="1:15">
      <c r="A201" s="2">
        <v>0</v>
      </c>
      <c r="B201" s="3">
        <v>200</v>
      </c>
      <c r="C201" s="3">
        <v>3.6</v>
      </c>
      <c r="D201" s="3">
        <v>48</v>
      </c>
      <c r="E201" s="3">
        <v>63</v>
      </c>
      <c r="F201" s="3">
        <v>12.5</v>
      </c>
      <c r="G201" s="3">
        <v>69.3</v>
      </c>
      <c r="H201" s="3">
        <v>0.9</v>
      </c>
      <c r="I201" s="4">
        <v>0.96060000000000001</v>
      </c>
      <c r="J201" s="8">
        <f t="shared" si="18"/>
        <v>-0.22335413538529325</v>
      </c>
      <c r="K201" s="8">
        <f t="shared" si="19"/>
        <v>0.79983155048014853</v>
      </c>
      <c r="L201" s="8">
        <f t="shared" si="20"/>
        <v>0.55560755101399673</v>
      </c>
      <c r="M201" s="8">
        <f t="shared" si="21"/>
        <v>0.44439244898600327</v>
      </c>
      <c r="N201" s="8">
        <f t="shared" si="22"/>
        <v>-0.8110472128416597</v>
      </c>
      <c r="O201" s="8">
        <f t="shared" si="23"/>
        <v>1</v>
      </c>
    </row>
    <row r="202" spans="1:15">
      <c r="A202" s="2">
        <v>1</v>
      </c>
      <c r="B202" s="4">
        <v>200</v>
      </c>
      <c r="C202" s="4">
        <v>2.5</v>
      </c>
      <c r="D202" s="4">
        <v>200</v>
      </c>
      <c r="E202" s="4">
        <v>200</v>
      </c>
      <c r="F202" s="4">
        <v>12.5</v>
      </c>
      <c r="G202" s="4">
        <v>67.5</v>
      </c>
      <c r="H202" s="4">
        <v>0.7</v>
      </c>
      <c r="I202" s="3">
        <v>0.97350000000000003</v>
      </c>
      <c r="J202" s="8">
        <f t="shared" si="18"/>
        <v>-1.1546679959797692</v>
      </c>
      <c r="K202" s="8">
        <f t="shared" si="19"/>
        <v>0.31516215463806257</v>
      </c>
      <c r="L202" s="8">
        <f t="shared" si="20"/>
        <v>0.76036251231332286</v>
      </c>
      <c r="M202" s="8">
        <f t="shared" si="21"/>
        <v>0.76036251231332286</v>
      </c>
      <c r="N202" s="8">
        <f t="shared" si="22"/>
        <v>-0.27395996953932295</v>
      </c>
      <c r="O202" s="8">
        <f t="shared" si="23"/>
        <v>1</v>
      </c>
    </row>
    <row r="203" spans="1:15">
      <c r="A203" s="2">
        <v>1</v>
      </c>
      <c r="B203" s="3">
        <v>200</v>
      </c>
      <c r="C203" s="3">
        <v>1.8</v>
      </c>
      <c r="D203" s="3">
        <v>20</v>
      </c>
      <c r="E203" s="3">
        <v>32</v>
      </c>
      <c r="F203" s="3">
        <v>12.3</v>
      </c>
      <c r="G203" s="3">
        <v>67.7</v>
      </c>
      <c r="H203" s="6">
        <v>200</v>
      </c>
      <c r="I203" s="4">
        <v>0.99150000000000005</v>
      </c>
      <c r="J203" s="8">
        <f t="shared" si="18"/>
        <v>-1.3299064023273881</v>
      </c>
      <c r="K203" s="8">
        <f t="shared" si="19"/>
        <v>0.26450201691445629</v>
      </c>
      <c r="L203" s="8">
        <f t="shared" si="20"/>
        <v>0.79082515221298388</v>
      </c>
      <c r="M203" s="8">
        <f t="shared" si="21"/>
        <v>0.79082515221298388</v>
      </c>
      <c r="N203" s="8">
        <f t="shared" si="22"/>
        <v>-0.23467838215583672</v>
      </c>
      <c r="O203" s="8">
        <f t="shared" si="23"/>
        <v>1</v>
      </c>
    </row>
    <row r="204" spans="1:15">
      <c r="A204" s="2">
        <v>1</v>
      </c>
      <c r="B204" s="4">
        <v>200</v>
      </c>
      <c r="C204" s="4">
        <v>1.3</v>
      </c>
      <c r="D204" s="4">
        <v>18</v>
      </c>
      <c r="E204" s="4">
        <v>28</v>
      </c>
      <c r="F204" s="4">
        <v>12.5</v>
      </c>
      <c r="G204" s="4">
        <v>66.8</v>
      </c>
      <c r="H204" s="4">
        <v>0.5</v>
      </c>
      <c r="I204" s="3">
        <v>1.0028999999999999</v>
      </c>
      <c r="J204" s="8">
        <f t="shared" si="18"/>
        <v>-0.16967363464424556</v>
      </c>
      <c r="K204" s="8">
        <f t="shared" si="19"/>
        <v>0.84394020450048091</v>
      </c>
      <c r="L204" s="8">
        <f t="shared" si="20"/>
        <v>0.54231693498482925</v>
      </c>
      <c r="M204" s="8">
        <f t="shared" si="21"/>
        <v>0.54231693498482925</v>
      </c>
      <c r="N204" s="8">
        <f t="shared" si="22"/>
        <v>-0.6119046975481568</v>
      </c>
      <c r="O204" s="8">
        <f t="shared" si="23"/>
        <v>1</v>
      </c>
    </row>
    <row r="205" spans="1:15">
      <c r="A205" s="2">
        <v>0</v>
      </c>
      <c r="B205" s="3">
        <v>200</v>
      </c>
      <c r="C205" s="3">
        <v>2.2999999999999998</v>
      </c>
      <c r="D205" s="3">
        <v>56</v>
      </c>
      <c r="E205" s="3">
        <v>61</v>
      </c>
      <c r="F205" s="3">
        <v>12.3</v>
      </c>
      <c r="G205" s="3">
        <v>66.3</v>
      </c>
      <c r="H205" s="3">
        <v>0.7</v>
      </c>
      <c r="I205" s="4">
        <v>0.9768</v>
      </c>
      <c r="J205" s="8">
        <f t="shared" si="18"/>
        <v>-0.35962366101500809</v>
      </c>
      <c r="K205" s="8">
        <f t="shared" si="19"/>
        <v>0.69793893828394482</v>
      </c>
      <c r="L205" s="8">
        <f t="shared" si="20"/>
        <v>0.58894932995097549</v>
      </c>
      <c r="M205" s="8">
        <f t="shared" si="21"/>
        <v>0.41105067004902451</v>
      </c>
      <c r="N205" s="8">
        <f t="shared" si="22"/>
        <v>-0.88903878729403385</v>
      </c>
      <c r="O205" s="8">
        <f t="shared" si="23"/>
        <v>1</v>
      </c>
    </row>
    <row r="206" spans="1:15">
      <c r="A206" s="2">
        <v>1</v>
      </c>
      <c r="B206" s="4">
        <v>200</v>
      </c>
      <c r="C206" s="4">
        <v>6.7</v>
      </c>
      <c r="D206" s="4">
        <v>115</v>
      </c>
      <c r="E206" s="4">
        <v>99</v>
      </c>
      <c r="F206" s="4">
        <v>12.4</v>
      </c>
      <c r="G206" s="4">
        <v>64.900000000000006</v>
      </c>
      <c r="H206" s="4">
        <v>1.5</v>
      </c>
      <c r="I206" s="3">
        <v>0.96650000000000003</v>
      </c>
      <c r="J206" s="8">
        <f t="shared" si="18"/>
        <v>-0.42970373337478796</v>
      </c>
      <c r="K206" s="8">
        <f t="shared" si="19"/>
        <v>0.65070184740916392</v>
      </c>
      <c r="L206" s="8">
        <f t="shared" si="20"/>
        <v>0.60580292047866557</v>
      </c>
      <c r="M206" s="8">
        <f t="shared" si="21"/>
        <v>0.60580292047866557</v>
      </c>
      <c r="N206" s="8">
        <f t="shared" si="22"/>
        <v>-0.50120055953785125</v>
      </c>
      <c r="O206" s="8">
        <f t="shared" si="23"/>
        <v>1</v>
      </c>
    </row>
    <row r="207" spans="1:15">
      <c r="A207" s="2">
        <v>1</v>
      </c>
      <c r="B207" s="3">
        <v>200</v>
      </c>
      <c r="C207" s="3">
        <v>22.8</v>
      </c>
      <c r="D207" s="3">
        <v>320</v>
      </c>
      <c r="E207" s="3">
        <v>157</v>
      </c>
      <c r="F207" s="6">
        <v>13</v>
      </c>
      <c r="G207" s="3">
        <v>61.6</v>
      </c>
      <c r="H207" s="3">
        <v>4.8</v>
      </c>
      <c r="I207" s="4">
        <v>0.96199999999999997</v>
      </c>
      <c r="J207" s="8">
        <f t="shared" si="18"/>
        <v>0.11837471519126064</v>
      </c>
      <c r="K207" s="8">
        <f t="shared" si="19"/>
        <v>1.1256658364382088</v>
      </c>
      <c r="L207" s="8">
        <f t="shared" si="20"/>
        <v>0.47044082981340657</v>
      </c>
      <c r="M207" s="8">
        <f t="shared" si="21"/>
        <v>0.47044082981340657</v>
      </c>
      <c r="N207" s="8">
        <f t="shared" si="22"/>
        <v>-0.75408508809173658</v>
      </c>
      <c r="O207" s="8">
        <f t="shared" si="23"/>
        <v>0</v>
      </c>
    </row>
    <row r="208" spans="1:15">
      <c r="A208" s="2">
        <v>0</v>
      </c>
      <c r="B208" s="4">
        <v>200</v>
      </c>
      <c r="C208" s="4">
        <v>31.3</v>
      </c>
      <c r="D208" s="4">
        <v>357</v>
      </c>
      <c r="E208" s="4">
        <v>166</v>
      </c>
      <c r="F208" s="4">
        <v>13.6</v>
      </c>
      <c r="G208" s="4">
        <v>58.8</v>
      </c>
      <c r="H208" s="4">
        <v>6.2</v>
      </c>
      <c r="I208" s="3">
        <v>0.94869999999999999</v>
      </c>
      <c r="J208" s="8">
        <f t="shared" si="18"/>
        <v>0.40149711106119668</v>
      </c>
      <c r="K208" s="8">
        <f t="shared" si="19"/>
        <v>1.4940597975764249</v>
      </c>
      <c r="L208" s="8">
        <f t="shared" si="20"/>
        <v>0.40095269607077544</v>
      </c>
      <c r="M208" s="8">
        <f t="shared" si="21"/>
        <v>0.59904730392922456</v>
      </c>
      <c r="N208" s="8">
        <f t="shared" si="22"/>
        <v>-0.51241471248356296</v>
      </c>
      <c r="O208" s="8">
        <f t="shared" si="23"/>
        <v>0</v>
      </c>
    </row>
    <row r="209" spans="1:15">
      <c r="A209" s="2">
        <v>0</v>
      </c>
      <c r="B209" s="3">
        <v>200</v>
      </c>
      <c r="C209" s="3">
        <v>19.2</v>
      </c>
      <c r="D209" s="3">
        <v>253</v>
      </c>
      <c r="E209" s="3">
        <v>149</v>
      </c>
      <c r="F209" s="3">
        <v>13.9</v>
      </c>
      <c r="G209" s="3">
        <v>57.1</v>
      </c>
      <c r="H209" s="6">
        <v>4</v>
      </c>
      <c r="I209" s="4">
        <v>0.93320000000000003</v>
      </c>
      <c r="J209" s="8">
        <f t="shared" si="18"/>
        <v>-0.13877725324587065</v>
      </c>
      <c r="K209" s="8">
        <f t="shared" si="19"/>
        <v>0.87042189051721364</v>
      </c>
      <c r="L209" s="8">
        <f t="shared" si="20"/>
        <v>0.53463873849523735</v>
      </c>
      <c r="M209" s="8">
        <f t="shared" si="21"/>
        <v>0.46536126150476265</v>
      </c>
      <c r="N209" s="8">
        <f t="shared" si="22"/>
        <v>-0.76494126856853251</v>
      </c>
      <c r="O209" s="8">
        <f t="shared" si="23"/>
        <v>1</v>
      </c>
    </row>
    <row r="210" spans="1:15">
      <c r="A210" s="2">
        <v>1</v>
      </c>
      <c r="B210" s="4">
        <v>200</v>
      </c>
      <c r="C210" s="4">
        <v>16.399999999999999</v>
      </c>
      <c r="D210" s="4">
        <v>218</v>
      </c>
      <c r="E210" s="4">
        <v>135</v>
      </c>
      <c r="F210" s="4">
        <v>14.5</v>
      </c>
      <c r="G210" s="4">
        <v>54.4</v>
      </c>
      <c r="H210" s="4">
        <v>3.3</v>
      </c>
      <c r="I210" s="3">
        <v>0.92090000000000005</v>
      </c>
      <c r="J210" s="8">
        <f t="shared" si="18"/>
        <v>-0.2038020819901929</v>
      </c>
      <c r="K210" s="8">
        <f t="shared" si="19"/>
        <v>0.81562378184938222</v>
      </c>
      <c r="L210" s="8">
        <f t="shared" si="20"/>
        <v>0.55077489620752085</v>
      </c>
      <c r="M210" s="8">
        <f t="shared" si="21"/>
        <v>0.55077489620752085</v>
      </c>
      <c r="N210" s="8">
        <f t="shared" si="22"/>
        <v>-0.59642909013158407</v>
      </c>
      <c r="O210" s="8">
        <f t="shared" si="23"/>
        <v>1</v>
      </c>
    </row>
    <row r="211" spans="1:15">
      <c r="A211" s="2">
        <v>1</v>
      </c>
      <c r="B211" s="3">
        <v>200</v>
      </c>
      <c r="C211" s="6">
        <v>14</v>
      </c>
      <c r="D211" s="3">
        <v>192</v>
      </c>
      <c r="E211" s="3">
        <v>127</v>
      </c>
      <c r="F211" s="3">
        <v>15.5</v>
      </c>
      <c r="G211" s="3">
        <v>50.1</v>
      </c>
      <c r="H211" s="3">
        <v>2.8</v>
      </c>
      <c r="I211" s="4">
        <v>0.91200000000000003</v>
      </c>
      <c r="J211" s="8">
        <f t="shared" si="18"/>
        <v>-0.29042051001990377</v>
      </c>
      <c r="K211" s="8">
        <f t="shared" si="19"/>
        <v>0.74794898139882549</v>
      </c>
      <c r="L211" s="8">
        <f t="shared" si="20"/>
        <v>0.57209907762853196</v>
      </c>
      <c r="M211" s="8">
        <f t="shared" si="21"/>
        <v>0.57209907762853196</v>
      </c>
      <c r="N211" s="8">
        <f t="shared" si="22"/>
        <v>-0.55844308996462233</v>
      </c>
      <c r="O211" s="8">
        <f t="shared" si="23"/>
        <v>1</v>
      </c>
    </row>
    <row r="212" spans="1:15">
      <c r="A212" s="2">
        <v>0</v>
      </c>
      <c r="B212" s="4">
        <v>200</v>
      </c>
      <c r="C212" s="4">
        <v>15.3</v>
      </c>
      <c r="D212" s="4">
        <v>176</v>
      </c>
      <c r="E212" s="4">
        <v>122</v>
      </c>
      <c r="F212" s="4">
        <v>16.100000000000001</v>
      </c>
      <c r="G212" s="4">
        <v>47.6</v>
      </c>
      <c r="H212" s="5">
        <v>3</v>
      </c>
      <c r="I212" s="3">
        <v>0.9032</v>
      </c>
      <c r="J212" s="8">
        <f t="shared" si="18"/>
        <v>-0.25302110626338914</v>
      </c>
      <c r="K212" s="8">
        <f t="shared" si="19"/>
        <v>0.77645149366105792</v>
      </c>
      <c r="L212" s="8">
        <f t="shared" si="20"/>
        <v>0.56291995788701066</v>
      </c>
      <c r="M212" s="8">
        <f t="shared" si="21"/>
        <v>0.43708004211298934</v>
      </c>
      <c r="N212" s="8">
        <f t="shared" si="22"/>
        <v>-0.82763893792883902</v>
      </c>
      <c r="O212" s="8">
        <f t="shared" si="23"/>
        <v>1</v>
      </c>
    </row>
    <row r="213" spans="1:15">
      <c r="A213" s="2">
        <v>1</v>
      </c>
      <c r="B213" s="3">
        <v>200</v>
      </c>
      <c r="C213" s="3">
        <v>16.7</v>
      </c>
      <c r="D213" s="3">
        <v>198</v>
      </c>
      <c r="E213" s="3">
        <v>135</v>
      </c>
      <c r="F213" s="3">
        <v>16.3</v>
      </c>
      <c r="G213" s="3">
        <v>47.1</v>
      </c>
      <c r="H213" s="3">
        <v>3.3</v>
      </c>
      <c r="I213" s="4">
        <v>0.89170000000000005</v>
      </c>
      <c r="J213" s="8">
        <f t="shared" si="18"/>
        <v>-0.24801310708052604</v>
      </c>
      <c r="K213" s="8">
        <f t="shared" si="19"/>
        <v>0.78034971510444928</v>
      </c>
      <c r="L213" s="8">
        <f t="shared" si="20"/>
        <v>0.56168739855772221</v>
      </c>
      <c r="M213" s="8">
        <f t="shared" si="21"/>
        <v>0.56168739855772221</v>
      </c>
      <c r="N213" s="8">
        <f t="shared" si="22"/>
        <v>-0.57680981416625887</v>
      </c>
      <c r="O213" s="8">
        <f t="shared" si="23"/>
        <v>1</v>
      </c>
    </row>
    <row r="214" spans="1:15">
      <c r="A214" s="2">
        <v>0</v>
      </c>
      <c r="B214" s="4">
        <v>200</v>
      </c>
      <c r="C214" s="5">
        <v>19</v>
      </c>
      <c r="D214" s="4">
        <v>212</v>
      </c>
      <c r="E214" s="4">
        <v>139</v>
      </c>
      <c r="F214" s="4">
        <v>16.399999999999999</v>
      </c>
      <c r="G214" s="4">
        <v>47.5</v>
      </c>
      <c r="H214" s="4">
        <v>3.5</v>
      </c>
      <c r="I214" s="3">
        <v>0.87439999999999996</v>
      </c>
      <c r="J214" s="8">
        <f t="shared" si="18"/>
        <v>-0.13188169554559881</v>
      </c>
      <c r="K214" s="8">
        <f t="shared" si="19"/>
        <v>0.87644467625551714</v>
      </c>
      <c r="L214" s="8">
        <f t="shared" si="20"/>
        <v>0.53292271957386983</v>
      </c>
      <c r="M214" s="8">
        <f t="shared" si="21"/>
        <v>0.46707728042613017</v>
      </c>
      <c r="N214" s="8">
        <f t="shared" si="22"/>
        <v>-0.76126055229279377</v>
      </c>
      <c r="O214" s="8">
        <f t="shared" si="23"/>
        <v>1</v>
      </c>
    </row>
    <row r="215" spans="1:15">
      <c r="A215" s="2">
        <v>0</v>
      </c>
      <c r="B215" s="3">
        <v>200</v>
      </c>
      <c r="C215" s="3">
        <v>19.399999999999999</v>
      </c>
      <c r="D215" s="3">
        <v>249</v>
      </c>
      <c r="E215" s="3">
        <v>147</v>
      </c>
      <c r="F215" s="3">
        <v>16.100000000000001</v>
      </c>
      <c r="G215" s="3">
        <v>50.2</v>
      </c>
      <c r="H215" s="6">
        <v>4</v>
      </c>
      <c r="I215" s="4">
        <v>0.86550000000000005</v>
      </c>
      <c r="J215" s="8">
        <f t="shared" si="18"/>
        <v>-2.3680346648762285E-2</v>
      </c>
      <c r="K215" s="8">
        <f t="shared" si="19"/>
        <v>0.97659783263970379</v>
      </c>
      <c r="L215" s="8">
        <f t="shared" si="20"/>
        <v>0.50591981003263653</v>
      </c>
      <c r="M215" s="8">
        <f t="shared" si="21"/>
        <v>0.49408018996736347</v>
      </c>
      <c r="N215" s="8">
        <f t="shared" si="22"/>
        <v>-0.70505744709880069</v>
      </c>
      <c r="O215" s="8">
        <f t="shared" si="23"/>
        <v>1</v>
      </c>
    </row>
    <row r="216" spans="1:15">
      <c r="A216" s="2">
        <v>0</v>
      </c>
      <c r="B216" s="4">
        <v>200</v>
      </c>
      <c r="C216" s="4">
        <v>20.9</v>
      </c>
      <c r="D216" s="4">
        <v>270</v>
      </c>
      <c r="E216" s="4">
        <v>158</v>
      </c>
      <c r="F216" s="5">
        <v>16</v>
      </c>
      <c r="G216" s="4">
        <v>50.7</v>
      </c>
      <c r="H216" s="4">
        <v>4.5999999999999996</v>
      </c>
      <c r="I216" s="3">
        <v>0.86399999999999999</v>
      </c>
      <c r="J216" s="8">
        <f t="shared" si="18"/>
        <v>-1.3828457091944912E-2</v>
      </c>
      <c r="K216" s="8">
        <f t="shared" si="19"/>
        <v>0.9862667168129915</v>
      </c>
      <c r="L216" s="8">
        <f t="shared" si="20"/>
        <v>0.50345705918313022</v>
      </c>
      <c r="M216" s="8">
        <f t="shared" si="21"/>
        <v>0.49654294081686978</v>
      </c>
      <c r="N216" s="8">
        <f t="shared" si="22"/>
        <v>-0.70008531219365755</v>
      </c>
      <c r="O216" s="8">
        <f t="shared" si="23"/>
        <v>1</v>
      </c>
    </row>
    <row r="217" spans="1:15">
      <c r="A217" s="2">
        <v>1</v>
      </c>
      <c r="B217" s="3">
        <v>200</v>
      </c>
      <c r="C217" s="3">
        <v>20.2</v>
      </c>
      <c r="D217" s="3">
        <v>231</v>
      </c>
      <c r="E217" s="3">
        <v>146</v>
      </c>
      <c r="F217" s="3">
        <v>15.8</v>
      </c>
      <c r="G217" s="3">
        <v>50.3</v>
      </c>
      <c r="H217" s="3">
        <v>4.0999999999999996</v>
      </c>
      <c r="I217" s="4">
        <v>0.87909999999999999</v>
      </c>
      <c r="J217" s="8">
        <f t="shared" si="18"/>
        <v>-9.1535039939332652E-2</v>
      </c>
      <c r="K217" s="8">
        <f t="shared" si="19"/>
        <v>0.91252934061906954</v>
      </c>
      <c r="L217" s="8">
        <f t="shared" si="20"/>
        <v>0.52286779541709327</v>
      </c>
      <c r="M217" s="8">
        <f t="shared" si="21"/>
        <v>0.52286779541709327</v>
      </c>
      <c r="N217" s="8">
        <f t="shared" si="22"/>
        <v>-0.64842662810104135</v>
      </c>
      <c r="O217" s="8">
        <f t="shared" si="23"/>
        <v>1</v>
      </c>
    </row>
    <row r="218" spans="1:15">
      <c r="A218" s="2">
        <v>1</v>
      </c>
      <c r="B218" s="4">
        <v>200</v>
      </c>
      <c r="C218" s="4">
        <v>21.7</v>
      </c>
      <c r="D218" s="4">
        <v>251</v>
      </c>
      <c r="E218" s="4">
        <v>144</v>
      </c>
      <c r="F218" s="4">
        <v>15.5</v>
      </c>
      <c r="G218" s="4">
        <v>50.6</v>
      </c>
      <c r="H218" s="4">
        <v>4.5</v>
      </c>
      <c r="I218" s="3">
        <v>0.90939999999999999</v>
      </c>
      <c r="J218" s="8">
        <f t="shared" si="18"/>
        <v>-1.5522873326123232E-2</v>
      </c>
      <c r="K218" s="8">
        <f t="shared" si="19"/>
        <v>0.98459698548621688</v>
      </c>
      <c r="L218" s="8">
        <f t="shared" si="20"/>
        <v>0.50388064040871483</v>
      </c>
      <c r="M218" s="8">
        <f t="shared" si="21"/>
        <v>0.50388064040871483</v>
      </c>
      <c r="N218" s="8">
        <f t="shared" si="22"/>
        <v>-0.68541586354402229</v>
      </c>
      <c r="O218" s="8">
        <f t="shared" si="23"/>
        <v>1</v>
      </c>
    </row>
    <row r="219" spans="1:15">
      <c r="A219" s="2">
        <v>1</v>
      </c>
      <c r="B219" s="3">
        <v>200</v>
      </c>
      <c r="C219" s="3">
        <v>19.8</v>
      </c>
      <c r="D219" s="3">
        <v>210</v>
      </c>
      <c r="E219" s="3">
        <v>138</v>
      </c>
      <c r="F219" s="3">
        <v>15.4</v>
      </c>
      <c r="G219" s="3">
        <v>51.4</v>
      </c>
      <c r="H219" s="3">
        <v>3.9</v>
      </c>
      <c r="I219" s="4">
        <v>0.91420000000000001</v>
      </c>
      <c r="J219" s="8">
        <f t="shared" si="18"/>
        <v>-0.13233460920925832</v>
      </c>
      <c r="K219" s="8">
        <f t="shared" si="19"/>
        <v>0.87604781236552265</v>
      </c>
      <c r="L219" s="8">
        <f t="shared" si="20"/>
        <v>0.5330354553912422</v>
      </c>
      <c r="M219" s="8">
        <f t="shared" si="21"/>
        <v>0.5330354553912422</v>
      </c>
      <c r="N219" s="8">
        <f t="shared" si="22"/>
        <v>-0.62916733659482815</v>
      </c>
      <c r="O219" s="8">
        <f t="shared" si="23"/>
        <v>1</v>
      </c>
    </row>
    <row r="220" spans="1:15">
      <c r="A220" s="2">
        <v>1</v>
      </c>
      <c r="B220" s="4">
        <v>200</v>
      </c>
      <c r="C220" s="4">
        <v>16.7</v>
      </c>
      <c r="D220" s="4">
        <v>249</v>
      </c>
      <c r="E220" s="4">
        <v>143</v>
      </c>
      <c r="F220" s="4">
        <v>15.2</v>
      </c>
      <c r="G220" s="4">
        <v>53.1</v>
      </c>
      <c r="H220" s="5">
        <v>4</v>
      </c>
      <c r="I220" s="3">
        <v>0.89890000000000003</v>
      </c>
      <c r="J220" s="8">
        <f t="shared" si="18"/>
        <v>-0.1140320292160486</v>
      </c>
      <c r="K220" s="8">
        <f t="shared" si="19"/>
        <v>0.89222937801723401</v>
      </c>
      <c r="L220" s="8">
        <f t="shared" si="20"/>
        <v>0.52847715589737143</v>
      </c>
      <c r="M220" s="8">
        <f t="shared" si="21"/>
        <v>0.52847715589737143</v>
      </c>
      <c r="N220" s="8">
        <f t="shared" si="22"/>
        <v>-0.63775569901972418</v>
      </c>
      <c r="O220" s="8">
        <f t="shared" si="23"/>
        <v>1</v>
      </c>
    </row>
    <row r="221" spans="1:15">
      <c r="A221" s="2">
        <v>1</v>
      </c>
      <c r="B221" s="3">
        <v>200</v>
      </c>
      <c r="C221" s="3">
        <v>9.1</v>
      </c>
      <c r="D221" s="3">
        <v>143</v>
      </c>
      <c r="E221" s="3">
        <v>116</v>
      </c>
      <c r="F221" s="3">
        <v>14.7</v>
      </c>
      <c r="G221" s="3">
        <v>57.6</v>
      </c>
      <c r="H221" s="3">
        <v>2.2000000000000002</v>
      </c>
      <c r="I221" s="4">
        <v>0.88400000000000001</v>
      </c>
      <c r="J221" s="8">
        <f t="shared" si="18"/>
        <v>-0.31997057129777851</v>
      </c>
      <c r="K221" s="8">
        <f t="shared" si="19"/>
        <v>0.7261704070119146</v>
      </c>
      <c r="L221" s="8">
        <f t="shared" si="20"/>
        <v>0.57931708013176342</v>
      </c>
      <c r="M221" s="8">
        <f t="shared" si="21"/>
        <v>0.57931708013176342</v>
      </c>
      <c r="N221" s="8">
        <f t="shared" si="22"/>
        <v>-0.54590531722692215</v>
      </c>
      <c r="O221" s="8">
        <f t="shared" si="23"/>
        <v>1</v>
      </c>
    </row>
    <row r="222" spans="1:15">
      <c r="A222" s="2">
        <v>1</v>
      </c>
      <c r="B222" s="4">
        <v>200</v>
      </c>
      <c r="C222" s="4">
        <v>8.3000000000000007</v>
      </c>
      <c r="D222" s="4">
        <v>127</v>
      </c>
      <c r="E222" s="4">
        <v>109</v>
      </c>
      <c r="F222" s="4">
        <v>14.2</v>
      </c>
      <c r="G222" s="4">
        <v>58.3</v>
      </c>
      <c r="H222" s="4">
        <v>2.1</v>
      </c>
      <c r="I222" s="3">
        <v>0.89559999999999995</v>
      </c>
      <c r="J222" s="8">
        <f t="shared" si="18"/>
        <v>-0.3784322522612884</v>
      </c>
      <c r="K222" s="8">
        <f t="shared" si="19"/>
        <v>0.68493437223815568</v>
      </c>
      <c r="L222" s="8">
        <f t="shared" si="20"/>
        <v>0.59349492566387974</v>
      </c>
      <c r="M222" s="8">
        <f t="shared" si="21"/>
        <v>0.59349492566387974</v>
      </c>
      <c r="N222" s="8">
        <f t="shared" si="22"/>
        <v>-0.52172661481920923</v>
      </c>
      <c r="O222" s="8">
        <f t="shared" si="23"/>
        <v>1</v>
      </c>
    </row>
    <row r="223" spans="1:15">
      <c r="A223" s="2">
        <v>0</v>
      </c>
      <c r="B223" s="3">
        <v>200</v>
      </c>
      <c r="C223" s="3">
        <v>5.8</v>
      </c>
      <c r="D223" s="3">
        <v>104</v>
      </c>
      <c r="E223" s="3">
        <v>92</v>
      </c>
      <c r="F223" s="3">
        <v>13.8</v>
      </c>
      <c r="G223" s="3">
        <v>57.9</v>
      </c>
      <c r="H223" s="3">
        <v>1.7</v>
      </c>
      <c r="I223" s="4">
        <v>0.91169999999999995</v>
      </c>
      <c r="J223" s="8">
        <f t="shared" si="18"/>
        <v>-0.44316146524447908</v>
      </c>
      <c r="K223" s="8">
        <f t="shared" si="19"/>
        <v>0.64200353746036709</v>
      </c>
      <c r="L223" s="8">
        <f t="shared" si="20"/>
        <v>0.60901208626302172</v>
      </c>
      <c r="M223" s="8">
        <f t="shared" si="21"/>
        <v>0.39098791373697828</v>
      </c>
      <c r="N223" s="8">
        <f t="shared" si="22"/>
        <v>-0.93907863063315433</v>
      </c>
      <c r="O223" s="8">
        <f t="shared" si="23"/>
        <v>1</v>
      </c>
    </row>
    <row r="224" spans="1:15">
      <c r="A224" s="2">
        <v>1</v>
      </c>
      <c r="B224" s="4">
        <v>200</v>
      </c>
      <c r="C224" s="4">
        <v>5.2</v>
      </c>
      <c r="D224" s="4">
        <v>86</v>
      </c>
      <c r="E224" s="4">
        <v>83</v>
      </c>
      <c r="F224" s="4">
        <v>13.9</v>
      </c>
      <c r="G224" s="4">
        <v>55.9</v>
      </c>
      <c r="H224" s="4">
        <v>1.6</v>
      </c>
      <c r="I224" s="3">
        <v>0.95730000000000004</v>
      </c>
      <c r="J224" s="8">
        <f t="shared" si="18"/>
        <v>-0.51915563304261614</v>
      </c>
      <c r="K224" s="8">
        <f t="shared" si="19"/>
        <v>0.59502275346941325</v>
      </c>
      <c r="L224" s="8">
        <f t="shared" si="20"/>
        <v>0.62695030389055595</v>
      </c>
      <c r="M224" s="8">
        <f t="shared" si="21"/>
        <v>0.62695030389055595</v>
      </c>
      <c r="N224" s="8">
        <f t="shared" si="22"/>
        <v>-0.46688800163312144</v>
      </c>
      <c r="O224" s="8">
        <f t="shared" si="23"/>
        <v>1</v>
      </c>
    </row>
    <row r="225" spans="1:15">
      <c r="A225" s="2">
        <v>0</v>
      </c>
      <c r="B225" s="3">
        <v>200</v>
      </c>
      <c r="C225" s="3">
        <v>4.0999999999999996</v>
      </c>
      <c r="D225" s="3">
        <v>74</v>
      </c>
      <c r="E225" s="3">
        <v>81</v>
      </c>
      <c r="F225" s="3">
        <v>13.9</v>
      </c>
      <c r="G225" s="3">
        <v>55.6</v>
      </c>
      <c r="H225" s="3">
        <v>1.3</v>
      </c>
      <c r="I225" s="4">
        <v>0.93799999999999994</v>
      </c>
      <c r="J225" s="8">
        <f t="shared" si="18"/>
        <v>-0.56747029319334752</v>
      </c>
      <c r="K225" s="8">
        <f t="shared" si="19"/>
        <v>0.56695786329438425</v>
      </c>
      <c r="L225" s="8">
        <f t="shared" si="20"/>
        <v>0.63817925384259677</v>
      </c>
      <c r="M225" s="8">
        <f t="shared" si="21"/>
        <v>0.36182074615740323</v>
      </c>
      <c r="N225" s="8">
        <f t="shared" si="22"/>
        <v>-1.0166063661574321</v>
      </c>
      <c r="O225" s="8">
        <f t="shared" si="23"/>
        <v>1</v>
      </c>
    </row>
    <row r="226" spans="1:15">
      <c r="A226" s="2">
        <v>0</v>
      </c>
      <c r="B226" s="4">
        <v>200</v>
      </c>
      <c r="C226" s="4">
        <v>3.4</v>
      </c>
      <c r="D226" s="4">
        <v>200</v>
      </c>
      <c r="E226" s="4">
        <v>200</v>
      </c>
      <c r="F226" s="4">
        <v>13.8</v>
      </c>
      <c r="G226" s="4">
        <v>55.1</v>
      </c>
      <c r="H226" s="4">
        <v>1.3</v>
      </c>
      <c r="I226" s="3">
        <v>0.90849999999999997</v>
      </c>
      <c r="J226" s="8">
        <f t="shared" si="18"/>
        <v>-1.336740490472542</v>
      </c>
      <c r="K226" s="8">
        <f t="shared" si="19"/>
        <v>0.26270054952118987</v>
      </c>
      <c r="L226" s="8">
        <f t="shared" si="20"/>
        <v>0.791953405246553</v>
      </c>
      <c r="M226" s="8">
        <f t="shared" si="21"/>
        <v>0.208046594753447</v>
      </c>
      <c r="N226" s="8">
        <f t="shared" si="22"/>
        <v>-1.5699932111303119</v>
      </c>
      <c r="O226" s="8">
        <f t="shared" si="23"/>
        <v>1</v>
      </c>
    </row>
    <row r="227" spans="1:15">
      <c r="A227" s="2">
        <v>1</v>
      </c>
      <c r="B227" s="3">
        <v>200</v>
      </c>
      <c r="C227" s="3">
        <v>2.9</v>
      </c>
      <c r="D227" s="3">
        <v>44</v>
      </c>
      <c r="E227" s="3">
        <v>55</v>
      </c>
      <c r="F227" s="3">
        <v>13.8</v>
      </c>
      <c r="G227" s="3">
        <v>54.6</v>
      </c>
      <c r="H227" s="6">
        <v>200</v>
      </c>
      <c r="I227" s="4">
        <v>0.88419999999999999</v>
      </c>
      <c r="J227" s="8">
        <f t="shared" si="18"/>
        <v>-1.6138500366538273</v>
      </c>
      <c r="K227" s="8">
        <f t="shared" si="19"/>
        <v>0.19911951898021896</v>
      </c>
      <c r="L227" s="8">
        <f t="shared" si="20"/>
        <v>0.83394522745359168</v>
      </c>
      <c r="M227" s="8">
        <f t="shared" si="21"/>
        <v>0.83394522745359168</v>
      </c>
      <c r="N227" s="8">
        <f t="shared" si="22"/>
        <v>-0.18158755329613288</v>
      </c>
      <c r="O227" s="8">
        <f t="shared" si="23"/>
        <v>1</v>
      </c>
    </row>
    <row r="228" spans="1:15">
      <c r="A228" s="2">
        <v>0</v>
      </c>
      <c r="B228" s="4">
        <v>200</v>
      </c>
      <c r="C228" s="4">
        <v>3.1</v>
      </c>
      <c r="D228" s="4">
        <v>42</v>
      </c>
      <c r="E228" s="4">
        <v>53</v>
      </c>
      <c r="F228" s="4">
        <v>13.6</v>
      </c>
      <c r="G228" s="4">
        <v>55.1</v>
      </c>
      <c r="H228" s="4">
        <v>0.8</v>
      </c>
      <c r="I228" s="3">
        <v>0.87649999999999995</v>
      </c>
      <c r="J228" s="8">
        <f t="shared" si="18"/>
        <v>-0.44404363485552167</v>
      </c>
      <c r="K228" s="8">
        <f t="shared" si="19"/>
        <v>0.64143743118702634</v>
      </c>
      <c r="L228" s="8">
        <f t="shared" si="20"/>
        <v>0.60922212507170459</v>
      </c>
      <c r="M228" s="8">
        <f t="shared" si="21"/>
        <v>0.39077787492829541</v>
      </c>
      <c r="N228" s="8">
        <f t="shared" si="22"/>
        <v>-0.93961597523631313</v>
      </c>
      <c r="O228" s="8">
        <f t="shared" si="23"/>
        <v>1</v>
      </c>
    </row>
    <row r="229" spans="1:15">
      <c r="A229" s="2">
        <v>0</v>
      </c>
      <c r="B229" s="3">
        <v>200</v>
      </c>
      <c r="C229" s="3">
        <v>2.5</v>
      </c>
      <c r="D229" s="3">
        <v>63</v>
      </c>
      <c r="E229" s="3">
        <v>67</v>
      </c>
      <c r="F229" s="3">
        <v>13.6</v>
      </c>
      <c r="G229" s="6">
        <v>59</v>
      </c>
      <c r="H229" s="3">
        <v>0.8</v>
      </c>
      <c r="I229" s="4">
        <v>0.86660000000000004</v>
      </c>
      <c r="J229" s="8">
        <f t="shared" si="18"/>
        <v>-0.3900653370769005</v>
      </c>
      <c r="K229" s="8">
        <f t="shared" si="19"/>
        <v>0.67701263902621356</v>
      </c>
      <c r="L229" s="8">
        <f t="shared" si="20"/>
        <v>0.59629842776895658</v>
      </c>
      <c r="M229" s="8">
        <f t="shared" si="21"/>
        <v>0.40370157223104342</v>
      </c>
      <c r="N229" s="8">
        <f t="shared" si="22"/>
        <v>-0.90707935657783234</v>
      </c>
      <c r="O229" s="8">
        <f t="shared" si="23"/>
        <v>1</v>
      </c>
    </row>
    <row r="230" spans="1:15">
      <c r="A230" s="2">
        <v>0</v>
      </c>
      <c r="B230" s="4">
        <v>200</v>
      </c>
      <c r="C230" s="4">
        <v>4.3</v>
      </c>
      <c r="D230" s="4">
        <v>115</v>
      </c>
      <c r="E230" s="4">
        <v>91</v>
      </c>
      <c r="F230" s="4">
        <v>13.5</v>
      </c>
      <c r="G230" s="4">
        <v>58.4</v>
      </c>
      <c r="H230" s="4">
        <v>1.1000000000000001</v>
      </c>
      <c r="I230" s="3">
        <v>0.85740000000000005</v>
      </c>
      <c r="J230" s="8">
        <f t="shared" si="18"/>
        <v>-0.4279702518367503</v>
      </c>
      <c r="K230" s="8">
        <f t="shared" si="19"/>
        <v>0.65183080527952153</v>
      </c>
      <c r="L230" s="8">
        <f t="shared" si="20"/>
        <v>0.60538887929916085</v>
      </c>
      <c r="M230" s="8">
        <f t="shared" si="21"/>
        <v>0.39461112070083915</v>
      </c>
      <c r="N230" s="8">
        <f t="shared" si="22"/>
        <v>-0.92985450357877386</v>
      </c>
      <c r="O230" s="8">
        <f t="shared" si="23"/>
        <v>1</v>
      </c>
    </row>
    <row r="231" spans="1:15">
      <c r="A231" s="2">
        <v>1</v>
      </c>
      <c r="B231" s="3">
        <v>200</v>
      </c>
      <c r="C231" s="3">
        <v>8.9</v>
      </c>
      <c r="D231" s="3">
        <v>170</v>
      </c>
      <c r="E231" s="3">
        <v>113</v>
      </c>
      <c r="F231" s="3">
        <v>13.8</v>
      </c>
      <c r="G231" s="6">
        <v>58</v>
      </c>
      <c r="H231" s="3">
        <v>2.1</v>
      </c>
      <c r="I231" s="4">
        <v>0.85599999999999998</v>
      </c>
      <c r="J231" s="8">
        <f t="shared" si="18"/>
        <v>-0.2987927973694271</v>
      </c>
      <c r="K231" s="8">
        <f t="shared" si="19"/>
        <v>0.74171307841513023</v>
      </c>
      <c r="L231" s="8">
        <f t="shared" si="20"/>
        <v>0.57414737960740858</v>
      </c>
      <c r="M231" s="8">
        <f t="shared" si="21"/>
        <v>0.57414737960740858</v>
      </c>
      <c r="N231" s="8">
        <f t="shared" si="22"/>
        <v>-0.55486915672157089</v>
      </c>
      <c r="O231" s="8">
        <f t="shared" si="23"/>
        <v>1</v>
      </c>
    </row>
    <row r="232" spans="1:15">
      <c r="A232" s="2">
        <v>1</v>
      </c>
      <c r="B232" s="4">
        <v>200</v>
      </c>
      <c r="C232" s="4">
        <v>10.5</v>
      </c>
      <c r="D232" s="4">
        <v>147</v>
      </c>
      <c r="E232" s="4">
        <v>102</v>
      </c>
      <c r="F232" s="4">
        <v>14.6</v>
      </c>
      <c r="G232" s="4">
        <v>53.1</v>
      </c>
      <c r="H232" s="4">
        <v>2.4</v>
      </c>
      <c r="I232" s="3">
        <v>0.91290000000000004</v>
      </c>
      <c r="J232" s="8">
        <f t="shared" si="18"/>
        <v>-0.31870755288777186</v>
      </c>
      <c r="K232" s="8">
        <f t="shared" si="19"/>
        <v>0.72708815304784202</v>
      </c>
      <c r="L232" s="8">
        <f t="shared" si="20"/>
        <v>0.57900924063156312</v>
      </c>
      <c r="M232" s="8">
        <f t="shared" si="21"/>
        <v>0.57900924063156312</v>
      </c>
      <c r="N232" s="8">
        <f t="shared" si="22"/>
        <v>-0.54643684189649011</v>
      </c>
      <c r="O232" s="8">
        <f t="shared" si="23"/>
        <v>1</v>
      </c>
    </row>
    <row r="233" spans="1:15">
      <c r="A233" s="2">
        <v>1</v>
      </c>
      <c r="B233" s="3">
        <v>200</v>
      </c>
      <c r="C233" s="3">
        <v>12.5</v>
      </c>
      <c r="D233" s="3">
        <v>166</v>
      </c>
      <c r="E233" s="3">
        <v>107</v>
      </c>
      <c r="F233" s="6">
        <v>15</v>
      </c>
      <c r="G233" s="3">
        <v>52.3</v>
      </c>
      <c r="H233" s="3">
        <v>2.6</v>
      </c>
      <c r="I233" s="4">
        <v>0.89600000000000002</v>
      </c>
      <c r="J233" s="8">
        <f t="shared" si="18"/>
        <v>-0.2075413366936627</v>
      </c>
      <c r="K233" s="8">
        <f t="shared" si="19"/>
        <v>0.81257965172271185</v>
      </c>
      <c r="L233" s="8">
        <f t="shared" si="20"/>
        <v>0.55169989304998546</v>
      </c>
      <c r="M233" s="8">
        <f t="shared" si="21"/>
        <v>0.55169989304998546</v>
      </c>
      <c r="N233" s="8">
        <f t="shared" si="22"/>
        <v>-0.59475105255915328</v>
      </c>
      <c r="O233" s="8">
        <f t="shared" si="23"/>
        <v>1</v>
      </c>
    </row>
    <row r="234" spans="1:15">
      <c r="A234" s="2">
        <v>1</v>
      </c>
      <c r="B234" s="4">
        <v>200</v>
      </c>
      <c r="C234" s="4">
        <v>12.3</v>
      </c>
      <c r="D234" s="4">
        <v>195</v>
      </c>
      <c r="E234" s="4">
        <v>113</v>
      </c>
      <c r="F234" s="4">
        <v>15.4</v>
      </c>
      <c r="G234" s="4">
        <v>52.1</v>
      </c>
      <c r="H234" s="4">
        <v>2.8</v>
      </c>
      <c r="I234" s="3">
        <v>0.9083</v>
      </c>
      <c r="J234" s="8">
        <f t="shared" si="18"/>
        <v>-0.1438342988093213</v>
      </c>
      <c r="K234" s="8">
        <f t="shared" si="19"/>
        <v>0.86603123857799913</v>
      </c>
      <c r="L234" s="8">
        <f t="shared" si="20"/>
        <v>0.53589670919016641</v>
      </c>
      <c r="M234" s="8">
        <f t="shared" si="21"/>
        <v>0.53589670919016641</v>
      </c>
      <c r="N234" s="8">
        <f t="shared" si="22"/>
        <v>-0.62381384321642785</v>
      </c>
      <c r="O234" s="8">
        <f t="shared" si="23"/>
        <v>1</v>
      </c>
    </row>
    <row r="235" spans="1:15">
      <c r="A235" s="2">
        <v>0</v>
      </c>
      <c r="B235" s="3">
        <v>200</v>
      </c>
      <c r="C235" s="3">
        <v>11.7</v>
      </c>
      <c r="D235" s="3">
        <v>182</v>
      </c>
      <c r="E235" s="3">
        <v>108</v>
      </c>
      <c r="F235" s="3">
        <v>16.3</v>
      </c>
      <c r="G235" s="6">
        <v>50</v>
      </c>
      <c r="H235" s="3">
        <v>2.6</v>
      </c>
      <c r="I235" s="4">
        <v>0.87649999999999995</v>
      </c>
      <c r="J235" s="8">
        <f t="shared" si="18"/>
        <v>-8.5287698538782042E-2</v>
      </c>
      <c r="K235" s="8">
        <f t="shared" si="19"/>
        <v>0.91824806776857371</v>
      </c>
      <c r="L235" s="8">
        <f t="shared" si="20"/>
        <v>0.52130900940422309</v>
      </c>
      <c r="M235" s="8">
        <f t="shared" si="21"/>
        <v>0.47869099059577691</v>
      </c>
      <c r="N235" s="8">
        <f t="shared" si="22"/>
        <v>-0.73670000332527641</v>
      </c>
      <c r="O235" s="8">
        <f t="shared" si="23"/>
        <v>1</v>
      </c>
    </row>
    <row r="236" spans="1:15">
      <c r="A236" s="2">
        <v>1</v>
      </c>
      <c r="B236" s="4">
        <v>200</v>
      </c>
      <c r="C236" s="4">
        <v>11.7</v>
      </c>
      <c r="D236" s="4">
        <v>168</v>
      </c>
      <c r="E236" s="4">
        <v>105</v>
      </c>
      <c r="F236" s="4">
        <v>17.100000000000001</v>
      </c>
      <c r="G236" s="4">
        <v>47.9</v>
      </c>
      <c r="H236" s="4">
        <v>2.6</v>
      </c>
      <c r="I236" s="3">
        <v>0.8881</v>
      </c>
      <c r="J236" s="8">
        <f t="shared" si="18"/>
        <v>-7.4536549933440277E-2</v>
      </c>
      <c r="K236" s="8">
        <f t="shared" si="19"/>
        <v>0.9281735487575753</v>
      </c>
      <c r="L236" s="8">
        <f t="shared" si="20"/>
        <v>0.51862551513807098</v>
      </c>
      <c r="M236" s="8">
        <f t="shared" si="21"/>
        <v>0.51862551513807098</v>
      </c>
      <c r="N236" s="8">
        <f t="shared" si="22"/>
        <v>-0.65657320705300937</v>
      </c>
      <c r="O236" s="8">
        <f t="shared" si="23"/>
        <v>1</v>
      </c>
    </row>
    <row r="237" spans="1:15">
      <c r="A237" s="2">
        <v>0</v>
      </c>
      <c r="B237" s="3">
        <v>200</v>
      </c>
      <c r="C237" s="3">
        <v>9.3000000000000007</v>
      </c>
      <c r="D237" s="3">
        <v>125</v>
      </c>
      <c r="E237" s="3">
        <v>93</v>
      </c>
      <c r="F237" s="6">
        <v>19</v>
      </c>
      <c r="G237" s="3">
        <v>42.9</v>
      </c>
      <c r="H237" s="3">
        <v>2.1</v>
      </c>
      <c r="I237" s="4">
        <v>0.90459999999999996</v>
      </c>
      <c r="J237" s="8">
        <f t="shared" si="18"/>
        <v>-9.8723125742328666E-2</v>
      </c>
      <c r="K237" s="8">
        <f t="shared" si="19"/>
        <v>0.90599351958350371</v>
      </c>
      <c r="L237" s="8">
        <f t="shared" si="20"/>
        <v>0.52466075551952518</v>
      </c>
      <c r="M237" s="8">
        <f t="shared" si="21"/>
        <v>0.47533924448047482</v>
      </c>
      <c r="N237" s="8">
        <f t="shared" si="22"/>
        <v>-0.74372653095990404</v>
      </c>
      <c r="O237" s="8">
        <f t="shared" si="23"/>
        <v>1</v>
      </c>
    </row>
    <row r="238" spans="1:15">
      <c r="A238" s="2">
        <v>0</v>
      </c>
      <c r="B238" s="4">
        <v>200</v>
      </c>
      <c r="C238" s="4">
        <v>7.6</v>
      </c>
      <c r="D238" s="4">
        <v>95</v>
      </c>
      <c r="E238" s="4">
        <v>87</v>
      </c>
      <c r="F238" s="4">
        <v>19.5</v>
      </c>
      <c r="G238" s="4">
        <v>42.3</v>
      </c>
      <c r="H238" s="4">
        <v>1.7</v>
      </c>
      <c r="I238" s="3">
        <v>0.91579999999999995</v>
      </c>
      <c r="J238" s="8">
        <f t="shared" si="18"/>
        <v>-0.14891282745605094</v>
      </c>
      <c r="K238" s="8">
        <f t="shared" si="19"/>
        <v>0.86164422334414148</v>
      </c>
      <c r="L238" s="8">
        <f t="shared" si="20"/>
        <v>0.53715956435739498</v>
      </c>
      <c r="M238" s="8">
        <f t="shared" si="21"/>
        <v>0.46284043564260502</v>
      </c>
      <c r="N238" s="8">
        <f t="shared" si="22"/>
        <v>-0.77037291573642364</v>
      </c>
      <c r="O238" s="8">
        <f t="shared" si="23"/>
        <v>1</v>
      </c>
    </row>
    <row r="239" spans="1:15">
      <c r="A239" s="2">
        <v>1</v>
      </c>
      <c r="B239" s="3">
        <v>200</v>
      </c>
      <c r="C239" s="3">
        <v>6.7</v>
      </c>
      <c r="D239" s="3">
        <v>79</v>
      </c>
      <c r="E239" s="3">
        <v>76</v>
      </c>
      <c r="F239" s="3">
        <v>19.5</v>
      </c>
      <c r="G239" s="3">
        <v>42.3</v>
      </c>
      <c r="H239" s="3">
        <v>1.6</v>
      </c>
      <c r="I239" s="4">
        <v>0.92810000000000004</v>
      </c>
      <c r="J239" s="8">
        <f t="shared" si="18"/>
        <v>-0.13074196961068285</v>
      </c>
      <c r="K239" s="8">
        <f t="shared" si="19"/>
        <v>0.87744415243983764</v>
      </c>
      <c r="L239" s="8">
        <f t="shared" si="20"/>
        <v>0.53263901283052661</v>
      </c>
      <c r="M239" s="8">
        <f t="shared" si="21"/>
        <v>0.53263901283052661</v>
      </c>
      <c r="N239" s="8">
        <f t="shared" si="22"/>
        <v>-0.62991135850926006</v>
      </c>
      <c r="O239" s="8">
        <f t="shared" si="23"/>
        <v>1</v>
      </c>
    </row>
    <row r="240" spans="1:15">
      <c r="A240" s="2">
        <v>0</v>
      </c>
      <c r="B240" s="4">
        <v>200</v>
      </c>
      <c r="C240" s="4">
        <v>9.6999999999999993</v>
      </c>
      <c r="D240" s="4">
        <v>119</v>
      </c>
      <c r="E240" s="4">
        <v>94</v>
      </c>
      <c r="F240" s="4">
        <v>19.100000000000001</v>
      </c>
      <c r="G240" s="4">
        <v>43.8</v>
      </c>
      <c r="H240" s="4">
        <v>2.1</v>
      </c>
      <c r="I240" s="3">
        <v>0.93700000000000006</v>
      </c>
      <c r="J240" s="8">
        <f t="shared" si="18"/>
        <v>-9.2858797637652035E-2</v>
      </c>
      <c r="K240" s="8">
        <f t="shared" si="19"/>
        <v>0.91132217205510291</v>
      </c>
      <c r="L240" s="8">
        <f t="shared" si="20"/>
        <v>0.52319803255605735</v>
      </c>
      <c r="M240" s="8">
        <f t="shared" si="21"/>
        <v>0.47680196744394265</v>
      </c>
      <c r="N240" s="8">
        <f t="shared" si="22"/>
        <v>-0.74065403688895959</v>
      </c>
      <c r="O240" s="8">
        <f t="shared" si="23"/>
        <v>1</v>
      </c>
    </row>
    <row r="241" spans="1:15">
      <c r="A241" s="2">
        <v>1</v>
      </c>
      <c r="B241" s="3">
        <v>200</v>
      </c>
      <c r="C241" s="3">
        <v>12.4</v>
      </c>
      <c r="D241" s="3">
        <v>142</v>
      </c>
      <c r="E241" s="3">
        <v>110</v>
      </c>
      <c r="F241" s="3">
        <v>18.5</v>
      </c>
      <c r="G241" s="3">
        <v>46.3</v>
      </c>
      <c r="H241" s="3">
        <v>2.2999999999999998</v>
      </c>
      <c r="I241" s="4">
        <v>0.9476</v>
      </c>
      <c r="J241" s="8">
        <f t="shared" si="18"/>
        <v>-9.0275123222205877E-2</v>
      </c>
      <c r="K241" s="8">
        <f t="shared" si="19"/>
        <v>0.91367977616448948</v>
      </c>
      <c r="L241" s="8">
        <f t="shared" si="20"/>
        <v>0.52255346607897968</v>
      </c>
      <c r="M241" s="8">
        <f t="shared" si="21"/>
        <v>0.52255346607897968</v>
      </c>
      <c r="N241" s="8">
        <f t="shared" si="22"/>
        <v>-0.64902797295438019</v>
      </c>
      <c r="O241" s="8">
        <f t="shared" si="23"/>
        <v>1</v>
      </c>
    </row>
    <row r="242" spans="1:15">
      <c r="A242" s="2">
        <v>1</v>
      </c>
      <c r="B242" s="4">
        <v>200</v>
      </c>
      <c r="C242" s="4">
        <v>16.600000000000001</v>
      </c>
      <c r="D242" s="4">
        <v>215</v>
      </c>
      <c r="E242" s="4">
        <v>136</v>
      </c>
      <c r="F242" s="4">
        <v>17.399999999999999</v>
      </c>
      <c r="G242" s="4">
        <v>51.6</v>
      </c>
      <c r="H242" s="4">
        <v>3.5</v>
      </c>
      <c r="I242" s="3">
        <v>0.94930000000000003</v>
      </c>
      <c r="J242" s="8">
        <f t="shared" si="18"/>
        <v>5.0890260469960147E-2</v>
      </c>
      <c r="K242" s="8">
        <f t="shared" si="19"/>
        <v>1.0522074181996515</v>
      </c>
      <c r="L242" s="8">
        <f t="shared" si="20"/>
        <v>0.48728017993292033</v>
      </c>
      <c r="M242" s="8">
        <f t="shared" si="21"/>
        <v>0.48728017993292033</v>
      </c>
      <c r="N242" s="8">
        <f t="shared" si="22"/>
        <v>-0.71891600319416582</v>
      </c>
      <c r="O242" s="8">
        <f t="shared" si="23"/>
        <v>0</v>
      </c>
    </row>
    <row r="243" spans="1:15">
      <c r="A243" s="2">
        <v>0</v>
      </c>
      <c r="B243" s="3">
        <v>200</v>
      </c>
      <c r="C243" s="3">
        <v>16.399999999999999</v>
      </c>
      <c r="D243" s="3">
        <v>229</v>
      </c>
      <c r="E243" s="3">
        <v>139</v>
      </c>
      <c r="F243" s="3">
        <v>17.100000000000001</v>
      </c>
      <c r="G243" s="3">
        <v>51.3</v>
      </c>
      <c r="H243" s="3">
        <v>3.9</v>
      </c>
      <c r="I243" s="4">
        <v>0.9556</v>
      </c>
      <c r="J243" s="8">
        <f t="shared" si="18"/>
        <v>3.1295731722522646E-3</v>
      </c>
      <c r="K243" s="8">
        <f t="shared" si="19"/>
        <v>1.0031344753989977</v>
      </c>
      <c r="L243" s="8">
        <f t="shared" si="20"/>
        <v>0.49921760734551451</v>
      </c>
      <c r="M243" s="8">
        <f t="shared" si="21"/>
        <v>0.50078239265448543</v>
      </c>
      <c r="N243" s="8">
        <f t="shared" si="22"/>
        <v>-0.69158361825184977</v>
      </c>
      <c r="O243" s="8">
        <f t="shared" si="23"/>
        <v>0</v>
      </c>
    </row>
    <row r="244" spans="1:15">
      <c r="A244" s="2">
        <v>0</v>
      </c>
      <c r="B244" s="4">
        <v>200</v>
      </c>
      <c r="C244" s="4">
        <v>13.7</v>
      </c>
      <c r="D244" s="4">
        <v>206</v>
      </c>
      <c r="E244" s="4">
        <v>125</v>
      </c>
      <c r="F244" s="4">
        <v>16.399999999999999</v>
      </c>
      <c r="G244" s="4">
        <v>53.8</v>
      </c>
      <c r="H244" s="4">
        <v>3.3</v>
      </c>
      <c r="I244" s="3">
        <v>0.97440000000000004</v>
      </c>
      <c r="J244" s="8">
        <f t="shared" si="18"/>
        <v>-3.762800674811162E-2</v>
      </c>
      <c r="K244" s="8">
        <f t="shared" si="19"/>
        <v>0.96307113022659396</v>
      </c>
      <c r="L244" s="8">
        <f t="shared" si="20"/>
        <v>0.50940589192230223</v>
      </c>
      <c r="M244" s="8">
        <f t="shared" si="21"/>
        <v>0.49059410807769777</v>
      </c>
      <c r="N244" s="8">
        <f t="shared" si="22"/>
        <v>-0.71213815685542936</v>
      </c>
      <c r="O244" s="8">
        <f t="shared" si="23"/>
        <v>1</v>
      </c>
    </row>
    <row r="245" spans="1:15">
      <c r="A245" s="2">
        <v>1</v>
      </c>
      <c r="B245" s="3">
        <v>200</v>
      </c>
      <c r="C245" s="3">
        <v>9.9</v>
      </c>
      <c r="D245" s="3">
        <v>147</v>
      </c>
      <c r="E245" s="3">
        <v>111</v>
      </c>
      <c r="F245" s="3">
        <v>16.2</v>
      </c>
      <c r="G245" s="3">
        <v>55.4</v>
      </c>
      <c r="H245" s="3">
        <v>2.2999999999999998</v>
      </c>
      <c r="I245" s="4">
        <v>1.0159</v>
      </c>
      <c r="J245" s="8">
        <f t="shared" si="18"/>
        <v>-0.20369710254721607</v>
      </c>
      <c r="K245" s="8">
        <f t="shared" si="19"/>
        <v>0.8157094100742025</v>
      </c>
      <c r="L245" s="8">
        <f t="shared" si="20"/>
        <v>0.55074892185480995</v>
      </c>
      <c r="M245" s="8">
        <f t="shared" si="21"/>
        <v>0.55074892185480995</v>
      </c>
      <c r="N245" s="8">
        <f t="shared" si="22"/>
        <v>-0.59647625089613543</v>
      </c>
      <c r="O245" s="8">
        <f t="shared" si="23"/>
        <v>1</v>
      </c>
    </row>
    <row r="246" spans="1:15">
      <c r="A246" s="2">
        <v>1</v>
      </c>
      <c r="B246" s="4">
        <v>200</v>
      </c>
      <c r="C246" s="4">
        <v>8.9</v>
      </c>
      <c r="D246" s="4">
        <v>122</v>
      </c>
      <c r="E246" s="4">
        <v>97</v>
      </c>
      <c r="F246" s="4">
        <v>15.9</v>
      </c>
      <c r="G246" s="4">
        <v>57.7</v>
      </c>
      <c r="H246" s="4">
        <v>2.1</v>
      </c>
      <c r="I246" s="3">
        <v>0.99139999999999995</v>
      </c>
      <c r="J246" s="8">
        <f t="shared" si="18"/>
        <v>-0.12312928180268479</v>
      </c>
      <c r="K246" s="8">
        <f t="shared" si="19"/>
        <v>0.88414935074985401</v>
      </c>
      <c r="L246" s="8">
        <f t="shared" si="20"/>
        <v>0.53074348888638789</v>
      </c>
      <c r="M246" s="8">
        <f t="shared" si="21"/>
        <v>0.53074348888638789</v>
      </c>
      <c r="N246" s="8">
        <f t="shared" si="22"/>
        <v>-0.63347644623400634</v>
      </c>
      <c r="O246" s="8">
        <f t="shared" si="23"/>
        <v>1</v>
      </c>
    </row>
    <row r="247" spans="1:15">
      <c r="A247" s="2">
        <v>1</v>
      </c>
      <c r="B247" s="3">
        <v>200</v>
      </c>
      <c r="C247" s="3">
        <v>10.6</v>
      </c>
      <c r="D247" s="3">
        <v>175</v>
      </c>
      <c r="E247" s="3">
        <v>107</v>
      </c>
      <c r="F247" s="3">
        <v>15.7</v>
      </c>
      <c r="G247" s="3">
        <v>58.6</v>
      </c>
      <c r="H247" s="3">
        <v>2.8</v>
      </c>
      <c r="I247" s="4">
        <v>0.99639999999999995</v>
      </c>
      <c r="J247" s="8">
        <f t="shared" si="18"/>
        <v>-2.0870030777238036E-3</v>
      </c>
      <c r="K247" s="8">
        <f t="shared" si="19"/>
        <v>0.99791517319897072</v>
      </c>
      <c r="L247" s="8">
        <f t="shared" si="20"/>
        <v>0.50052175058005377</v>
      </c>
      <c r="M247" s="8">
        <f t="shared" si="21"/>
        <v>0.50052175058005377</v>
      </c>
      <c r="N247" s="8">
        <f t="shared" si="22"/>
        <v>-0.69210422346871525</v>
      </c>
      <c r="O247" s="8">
        <f t="shared" si="23"/>
        <v>1</v>
      </c>
    </row>
    <row r="248" spans="1:15">
      <c r="A248" s="2">
        <v>1</v>
      </c>
      <c r="B248" s="4">
        <v>200</v>
      </c>
      <c r="C248" s="4">
        <v>7.4</v>
      </c>
      <c r="D248" s="4">
        <v>133</v>
      </c>
      <c r="E248" s="4">
        <v>90</v>
      </c>
      <c r="F248" s="4">
        <v>15.1</v>
      </c>
      <c r="G248" s="4">
        <v>60.9</v>
      </c>
      <c r="H248" s="4">
        <v>2.1</v>
      </c>
      <c r="I248" s="3">
        <v>1.0132000000000001</v>
      </c>
      <c r="J248" s="8">
        <f t="shared" si="18"/>
        <v>-8.1129427235579143E-2</v>
      </c>
      <c r="K248" s="8">
        <f t="shared" si="19"/>
        <v>0.92207434218814466</v>
      </c>
      <c r="L248" s="8">
        <f t="shared" si="20"/>
        <v>0.52027123928077168</v>
      </c>
      <c r="M248" s="8">
        <f t="shared" si="21"/>
        <v>0.52027123928077168</v>
      </c>
      <c r="N248" s="8">
        <f t="shared" si="22"/>
        <v>-0.65340498939847469</v>
      </c>
      <c r="O248" s="8">
        <f t="shared" si="23"/>
        <v>1</v>
      </c>
    </row>
    <row r="249" spans="1:15">
      <c r="A249" s="2">
        <v>1</v>
      </c>
      <c r="B249" s="3">
        <v>200</v>
      </c>
      <c r="C249" s="3">
        <v>6.2</v>
      </c>
      <c r="D249" s="3">
        <v>89</v>
      </c>
      <c r="E249" s="3">
        <v>84</v>
      </c>
      <c r="F249" s="3">
        <v>15.6</v>
      </c>
      <c r="G249" s="3">
        <v>56.6</v>
      </c>
      <c r="H249" s="3">
        <v>1.6</v>
      </c>
      <c r="I249" s="4">
        <v>1.0356000000000001</v>
      </c>
      <c r="J249" s="8">
        <f t="shared" si="18"/>
        <v>-0.29313557041688565</v>
      </c>
      <c r="K249" s="8">
        <f t="shared" si="19"/>
        <v>0.74592100901998792</v>
      </c>
      <c r="L249" s="8">
        <f t="shared" si="20"/>
        <v>0.57276359860135673</v>
      </c>
      <c r="M249" s="8">
        <f t="shared" si="21"/>
        <v>0.57276359860135673</v>
      </c>
      <c r="N249" s="8">
        <f t="shared" si="22"/>
        <v>-0.55728221528288246</v>
      </c>
      <c r="O249" s="8">
        <f t="shared" si="23"/>
        <v>1</v>
      </c>
    </row>
    <row r="250" spans="1:15">
      <c r="A250" s="2">
        <v>1</v>
      </c>
      <c r="B250" s="4">
        <v>200</v>
      </c>
      <c r="C250" s="4">
        <v>6.5</v>
      </c>
      <c r="D250" s="4">
        <v>200</v>
      </c>
      <c r="E250" s="4">
        <v>200</v>
      </c>
      <c r="F250" s="4">
        <v>15.2</v>
      </c>
      <c r="G250" s="4">
        <v>57.9</v>
      </c>
      <c r="H250" s="4">
        <v>1.6</v>
      </c>
      <c r="I250" s="3">
        <v>1.0396000000000001</v>
      </c>
      <c r="J250" s="8">
        <f t="shared" si="18"/>
        <v>-1.05064567870359</v>
      </c>
      <c r="K250" s="8">
        <f t="shared" si="19"/>
        <v>0.34971187468797166</v>
      </c>
      <c r="L250" s="8">
        <f t="shared" si="20"/>
        <v>0.74089886793889359</v>
      </c>
      <c r="M250" s="8">
        <f t="shared" si="21"/>
        <v>0.74089886793889359</v>
      </c>
      <c r="N250" s="8">
        <f t="shared" si="22"/>
        <v>-0.29989114351467672</v>
      </c>
      <c r="O250" s="8">
        <f t="shared" si="23"/>
        <v>1</v>
      </c>
    </row>
    <row r="251" spans="1:15">
      <c r="A251" s="2">
        <v>1</v>
      </c>
      <c r="B251" s="3">
        <v>200</v>
      </c>
      <c r="C251" s="3">
        <v>5.8</v>
      </c>
      <c r="D251" s="3">
        <v>85</v>
      </c>
      <c r="E251" s="3">
        <v>87</v>
      </c>
      <c r="F251" s="3">
        <v>15.4</v>
      </c>
      <c r="G251" s="3">
        <v>57.8</v>
      </c>
      <c r="H251" s="6">
        <v>200</v>
      </c>
      <c r="I251" s="4">
        <v>1.0398000000000001</v>
      </c>
      <c r="J251" s="8">
        <f t="shared" si="18"/>
        <v>-1.4852303930401627</v>
      </c>
      <c r="K251" s="8">
        <f t="shared" si="19"/>
        <v>0.22645016212461477</v>
      </c>
      <c r="L251" s="8">
        <f t="shared" si="20"/>
        <v>0.8153613011617783</v>
      </c>
      <c r="M251" s="8">
        <f t="shared" si="21"/>
        <v>0.8153613011617783</v>
      </c>
      <c r="N251" s="8">
        <f t="shared" si="22"/>
        <v>-0.20412394966710065</v>
      </c>
      <c r="O251" s="8">
        <f t="shared" si="23"/>
        <v>1</v>
      </c>
    </row>
    <row r="252" spans="1:15">
      <c r="A252" s="2">
        <v>1</v>
      </c>
      <c r="B252" s="4">
        <v>200</v>
      </c>
      <c r="C252" s="5">
        <v>4</v>
      </c>
      <c r="D252" s="4">
        <v>55</v>
      </c>
      <c r="E252" s="4">
        <v>66</v>
      </c>
      <c r="F252" s="4">
        <v>14.9</v>
      </c>
      <c r="G252" s="4">
        <v>60.6</v>
      </c>
      <c r="H252" s="4">
        <v>1.1000000000000001</v>
      </c>
      <c r="I252" s="3">
        <v>0.99509999999999998</v>
      </c>
      <c r="J252" s="8">
        <f t="shared" si="18"/>
        <v>-0.22246610377110443</v>
      </c>
      <c r="K252" s="8">
        <f t="shared" si="19"/>
        <v>0.80054214165001469</v>
      </c>
      <c r="L252" s="8">
        <f t="shared" si="20"/>
        <v>0.55538827826801163</v>
      </c>
      <c r="M252" s="8">
        <f t="shared" si="21"/>
        <v>0.55538827826801163</v>
      </c>
      <c r="N252" s="8">
        <f t="shared" si="22"/>
        <v>-0.58808780935913874</v>
      </c>
      <c r="O252" s="8">
        <f t="shared" si="23"/>
        <v>1</v>
      </c>
    </row>
    <row r="253" spans="1:15">
      <c r="A253" s="2">
        <v>0</v>
      </c>
      <c r="B253" s="3">
        <v>200</v>
      </c>
      <c r="C253" s="3">
        <v>2.1</v>
      </c>
      <c r="D253" s="3">
        <v>24</v>
      </c>
      <c r="E253" s="3">
        <v>36</v>
      </c>
      <c r="F253" s="3">
        <v>14.5</v>
      </c>
      <c r="G253" s="6">
        <v>63</v>
      </c>
      <c r="H253" s="3">
        <v>0.7</v>
      </c>
      <c r="I253" s="4">
        <v>0.99409999999999998</v>
      </c>
      <c r="J253" s="8">
        <f t="shared" si="18"/>
        <v>-6.1970705106174861E-2</v>
      </c>
      <c r="K253" s="8">
        <f t="shared" si="19"/>
        <v>0.93991042096376887</v>
      </c>
      <c r="L253" s="8">
        <f t="shared" si="20"/>
        <v>0.51548772004801591</v>
      </c>
      <c r="M253" s="8">
        <f t="shared" si="21"/>
        <v>0.48451227995198409</v>
      </c>
      <c r="N253" s="8">
        <f t="shared" si="22"/>
        <v>-0.72461250235438068</v>
      </c>
      <c r="O253" s="8">
        <f t="shared" si="23"/>
        <v>1</v>
      </c>
    </row>
    <row r="254" spans="1:15">
      <c r="A254" s="2">
        <v>1</v>
      </c>
      <c r="B254" s="4">
        <v>200</v>
      </c>
      <c r="C254" s="4">
        <v>3.6</v>
      </c>
      <c r="D254" s="4">
        <v>72</v>
      </c>
      <c r="E254" s="4">
        <v>62</v>
      </c>
      <c r="F254" s="4">
        <v>14.2</v>
      </c>
      <c r="G254" s="4">
        <v>66.2</v>
      </c>
      <c r="H254" s="4">
        <v>0.8</v>
      </c>
      <c r="I254" s="3">
        <v>1.0021</v>
      </c>
      <c r="J254" s="8">
        <f t="shared" si="18"/>
        <v>-4.8103212033243636E-2</v>
      </c>
      <c r="K254" s="8">
        <f t="shared" si="19"/>
        <v>0.95303541727794805</v>
      </c>
      <c r="L254" s="8">
        <f t="shared" si="20"/>
        <v>0.51202348465024483</v>
      </c>
      <c r="M254" s="8">
        <f t="shared" si="21"/>
        <v>0.51202348465024483</v>
      </c>
      <c r="N254" s="8">
        <f t="shared" si="22"/>
        <v>-0.66938478653704536</v>
      </c>
      <c r="O254" s="8">
        <f t="shared" si="23"/>
        <v>1</v>
      </c>
    </row>
    <row r="255" spans="1:15">
      <c r="A255" s="2">
        <v>0</v>
      </c>
      <c r="B255" s="3">
        <v>200</v>
      </c>
      <c r="C255" s="3">
        <v>4.4000000000000004</v>
      </c>
      <c r="D255" s="3">
        <v>122</v>
      </c>
      <c r="E255" s="3">
        <v>91</v>
      </c>
      <c r="F255" s="3">
        <v>14.5</v>
      </c>
      <c r="G255" s="3">
        <v>65.3</v>
      </c>
      <c r="H255" s="3">
        <v>1.2</v>
      </c>
      <c r="I255" s="4">
        <v>1.0196000000000001</v>
      </c>
      <c r="J255" s="8">
        <f t="shared" si="18"/>
        <v>-0.14780413012948346</v>
      </c>
      <c r="K255" s="8">
        <f t="shared" si="19"/>
        <v>0.8626000557575263</v>
      </c>
      <c r="L255" s="8">
        <f t="shared" si="20"/>
        <v>0.53688390962347332</v>
      </c>
      <c r="M255" s="8">
        <f t="shared" si="21"/>
        <v>0.46311609037652668</v>
      </c>
      <c r="N255" s="8">
        <f t="shared" si="22"/>
        <v>-0.76977752117022313</v>
      </c>
      <c r="O255" s="8">
        <f t="shared" si="23"/>
        <v>1</v>
      </c>
    </row>
    <row r="256" spans="1:15">
      <c r="A256" s="2">
        <v>1</v>
      </c>
      <c r="B256" s="4">
        <v>200</v>
      </c>
      <c r="C256" s="4">
        <v>5.4</v>
      </c>
      <c r="D256" s="4">
        <v>111</v>
      </c>
      <c r="E256" s="4">
        <v>89</v>
      </c>
      <c r="F256" s="4">
        <v>15.3</v>
      </c>
      <c r="G256" s="4">
        <v>62.1</v>
      </c>
      <c r="H256" s="4">
        <v>1.4</v>
      </c>
      <c r="I256" s="3">
        <v>1.0316000000000001</v>
      </c>
      <c r="J256" s="8">
        <f t="shared" si="18"/>
        <v>-0.14470402082857614</v>
      </c>
      <c r="K256" s="8">
        <f t="shared" si="19"/>
        <v>0.86527835958562149</v>
      </c>
      <c r="L256" s="8">
        <f t="shared" si="20"/>
        <v>0.53611301222738339</v>
      </c>
      <c r="M256" s="8">
        <f t="shared" si="21"/>
        <v>0.53611301222738339</v>
      </c>
      <c r="N256" s="8">
        <f t="shared" si="22"/>
        <v>-0.62341029642794088</v>
      </c>
      <c r="O256" s="8">
        <f t="shared" si="23"/>
        <v>1</v>
      </c>
    </row>
    <row r="257" spans="1:15">
      <c r="A257" s="2">
        <v>0</v>
      </c>
      <c r="B257" s="3">
        <v>200</v>
      </c>
      <c r="C257" s="3">
        <v>7.1</v>
      </c>
      <c r="D257" s="3">
        <v>123</v>
      </c>
      <c r="E257" s="3">
        <v>93</v>
      </c>
      <c r="F257" s="3">
        <v>16.3</v>
      </c>
      <c r="G257" s="6">
        <v>59</v>
      </c>
      <c r="H257" s="3">
        <v>1.7</v>
      </c>
      <c r="I257" s="4">
        <v>1.0629999999999999</v>
      </c>
      <c r="J257" s="8">
        <f t="shared" si="18"/>
        <v>-8.8824212568566097E-2</v>
      </c>
      <c r="K257" s="8">
        <f t="shared" si="19"/>
        <v>0.91500640606374029</v>
      </c>
      <c r="L257" s="8">
        <f t="shared" si="20"/>
        <v>0.52219146465179778</v>
      </c>
      <c r="M257" s="8">
        <f t="shared" si="21"/>
        <v>0.47780853534820222</v>
      </c>
      <c r="N257" s="8">
        <f t="shared" si="22"/>
        <v>-0.73854518039857764</v>
      </c>
      <c r="O257" s="8">
        <f t="shared" si="23"/>
        <v>1</v>
      </c>
    </row>
    <row r="258" spans="1:15">
      <c r="A258" s="2">
        <v>1</v>
      </c>
      <c r="B258" s="4">
        <v>200</v>
      </c>
      <c r="C258" s="4">
        <v>7.3</v>
      </c>
      <c r="D258" s="4">
        <v>106</v>
      </c>
      <c r="E258" s="4">
        <v>81</v>
      </c>
      <c r="F258" s="4">
        <v>18.899999999999999</v>
      </c>
      <c r="G258" s="4">
        <v>49.6</v>
      </c>
      <c r="H258" s="4">
        <v>1.8</v>
      </c>
      <c r="I258" s="3">
        <v>1.0704</v>
      </c>
      <c r="J258" s="8">
        <f t="shared" si="18"/>
        <v>-4.7193751896790204E-3</v>
      </c>
      <c r="K258" s="8">
        <f t="shared" si="19"/>
        <v>0.9952917435633456</v>
      </c>
      <c r="L258" s="8">
        <f t="shared" si="20"/>
        <v>0.50117984160758522</v>
      </c>
      <c r="M258" s="8">
        <f t="shared" si="21"/>
        <v>0.50117984160758522</v>
      </c>
      <c r="N258" s="8">
        <f t="shared" si="22"/>
        <v>-0.69079027702529461</v>
      </c>
      <c r="O258" s="8">
        <f t="shared" si="23"/>
        <v>1</v>
      </c>
    </row>
    <row r="259" spans="1:15">
      <c r="A259" s="2">
        <v>0</v>
      </c>
      <c r="B259" s="3">
        <v>200</v>
      </c>
      <c r="C259" s="3">
        <v>7.6</v>
      </c>
      <c r="D259" s="3">
        <v>103</v>
      </c>
      <c r="E259" s="3">
        <v>82</v>
      </c>
      <c r="F259" s="3">
        <v>19.399999999999999</v>
      </c>
      <c r="G259" s="3">
        <v>46.1</v>
      </c>
      <c r="H259" s="3">
        <v>1.8</v>
      </c>
      <c r="I259" s="4">
        <v>1.073</v>
      </c>
      <c r="J259" s="8">
        <f t="shared" si="18"/>
        <v>-6.9514367649384567E-2</v>
      </c>
      <c r="K259" s="8">
        <f t="shared" si="19"/>
        <v>0.93284673047351907</v>
      </c>
      <c r="L259" s="8">
        <f t="shared" si="20"/>
        <v>0.51737159715453207</v>
      </c>
      <c r="M259" s="8">
        <f t="shared" si="21"/>
        <v>0.48262840284546793</v>
      </c>
      <c r="N259" s="8">
        <f t="shared" si="22"/>
        <v>-0.72850827371973248</v>
      </c>
      <c r="O259" s="8">
        <f t="shared" si="23"/>
        <v>1</v>
      </c>
    </row>
    <row r="260" spans="1:15">
      <c r="A260" s="2">
        <v>1</v>
      </c>
      <c r="B260" s="4">
        <v>200</v>
      </c>
      <c r="C260" s="4">
        <v>6.8</v>
      </c>
      <c r="D260" s="4">
        <v>102</v>
      </c>
      <c r="E260" s="4">
        <v>80</v>
      </c>
      <c r="F260" s="4">
        <v>20.8</v>
      </c>
      <c r="G260" s="4">
        <v>41.6</v>
      </c>
      <c r="H260" s="4">
        <v>1.9</v>
      </c>
      <c r="I260" s="3">
        <v>1.0868</v>
      </c>
      <c r="J260" s="8">
        <f t="shared" si="18"/>
        <v>-5.7675751236555328E-2</v>
      </c>
      <c r="K260" s="8">
        <f t="shared" si="19"/>
        <v>0.94395597437712675</v>
      </c>
      <c r="L260" s="8">
        <f t="shared" si="20"/>
        <v>0.51441494209786065</v>
      </c>
      <c r="M260" s="8">
        <f t="shared" si="21"/>
        <v>0.51441494209786065</v>
      </c>
      <c r="N260" s="8">
        <f t="shared" si="22"/>
        <v>-0.66472505885645561</v>
      </c>
      <c r="O260" s="8">
        <f t="shared" si="23"/>
        <v>1</v>
      </c>
    </row>
    <row r="261" spans="1:15">
      <c r="A261" s="2">
        <v>0</v>
      </c>
      <c r="B261" s="3">
        <v>200</v>
      </c>
      <c r="C261" s="3">
        <v>4.5999999999999996</v>
      </c>
      <c r="D261" s="3">
        <v>48</v>
      </c>
      <c r="E261" s="3">
        <v>48</v>
      </c>
      <c r="F261" s="3">
        <v>21.4</v>
      </c>
      <c r="G261" s="3">
        <v>40.299999999999997</v>
      </c>
      <c r="H261" s="3">
        <v>1.3</v>
      </c>
      <c r="I261" s="4">
        <v>1.07</v>
      </c>
      <c r="J261" s="8">
        <f t="shared" ref="J261:J275" si="24">$A$2+SUMPRODUCT($B$2:$I$2,B261:I261)</f>
        <v>5.8412865205828446E-2</v>
      </c>
      <c r="K261" s="8">
        <f t="shared" ref="K261:K275" si="25">EXP(J261)</f>
        <v>1.0601526054908208</v>
      </c>
      <c r="L261" s="8">
        <f t="shared" ref="L261:L275" si="26">1/(1+K261)</f>
        <v>0.48540093453987365</v>
      </c>
      <c r="M261" s="8">
        <f t="shared" ref="M261:M275" si="27">IF(A261=1,L261,1-L261)</f>
        <v>0.51459906546012635</v>
      </c>
      <c r="N261" s="8">
        <f t="shared" ref="N261:N275" si="28">LN(M261)</f>
        <v>-0.66436719518719878</v>
      </c>
      <c r="O261" s="8">
        <f t="shared" ref="O261:O275" si="29">IF(L261&gt;$M$1,1,0)</f>
        <v>0</v>
      </c>
    </row>
    <row r="262" spans="1:15">
      <c r="A262" s="2">
        <v>0</v>
      </c>
      <c r="B262" s="4">
        <v>200</v>
      </c>
      <c r="C262" s="4">
        <v>8.4</v>
      </c>
      <c r="D262" s="4">
        <v>63</v>
      </c>
      <c r="E262" s="4">
        <v>61</v>
      </c>
      <c r="F262" s="4">
        <v>21.2</v>
      </c>
      <c r="G262" s="4">
        <v>39.299999999999997</v>
      </c>
      <c r="H262" s="4">
        <v>1.6</v>
      </c>
      <c r="I262" s="3">
        <v>1.0248999999999999</v>
      </c>
      <c r="J262" s="8">
        <f t="shared" si="24"/>
        <v>7.0580840758101449E-2</v>
      </c>
      <c r="K262" s="8">
        <f t="shared" si="25"/>
        <v>1.0731313186735725</v>
      </c>
      <c r="L262" s="8">
        <f t="shared" si="26"/>
        <v>0.48236211135907126</v>
      </c>
      <c r="M262" s="8">
        <f t="shared" si="27"/>
        <v>0.51763788864092874</v>
      </c>
      <c r="N262" s="8">
        <f t="shared" si="28"/>
        <v>-0.65847933785444857</v>
      </c>
      <c r="O262" s="8">
        <f t="shared" si="29"/>
        <v>0</v>
      </c>
    </row>
    <row r="263" spans="1:15">
      <c r="A263" s="2">
        <v>1</v>
      </c>
      <c r="B263" s="3">
        <v>200</v>
      </c>
      <c r="C263" s="3">
        <v>6.9</v>
      </c>
      <c r="D263" s="3">
        <v>98</v>
      </c>
      <c r="E263" s="3">
        <v>89</v>
      </c>
      <c r="F263" s="3">
        <v>20.3</v>
      </c>
      <c r="G263" s="6">
        <v>38</v>
      </c>
      <c r="H263" s="3">
        <v>1.9</v>
      </c>
      <c r="I263" s="4">
        <v>1.0091000000000001</v>
      </c>
      <c r="J263" s="8">
        <f t="shared" si="24"/>
        <v>-0.28792954458764619</v>
      </c>
      <c r="K263" s="8">
        <f t="shared" si="25"/>
        <v>0.74981441886212841</v>
      </c>
      <c r="L263" s="8">
        <f t="shared" si="26"/>
        <v>0.57148917577801273</v>
      </c>
      <c r="M263" s="8">
        <f t="shared" si="27"/>
        <v>0.57148917577801273</v>
      </c>
      <c r="N263" s="8">
        <f t="shared" si="28"/>
        <v>-0.55950973594761133</v>
      </c>
      <c r="O263" s="8">
        <f t="shared" si="29"/>
        <v>1</v>
      </c>
    </row>
    <row r="264" spans="1:15">
      <c r="A264" s="2">
        <v>1</v>
      </c>
      <c r="B264" s="4">
        <v>200</v>
      </c>
      <c r="C264" s="5">
        <v>9</v>
      </c>
      <c r="D264" s="4">
        <v>132</v>
      </c>
      <c r="E264" s="4">
        <v>105</v>
      </c>
      <c r="F264" s="4">
        <v>19.399999999999999</v>
      </c>
      <c r="G264" s="4">
        <v>41.3</v>
      </c>
      <c r="H264" s="4">
        <v>2.2999999999999998</v>
      </c>
      <c r="I264" s="3">
        <v>1.0125999999999999</v>
      </c>
      <c r="J264" s="8">
        <f t="shared" si="24"/>
        <v>-0.27846406169578897</v>
      </c>
      <c r="K264" s="8">
        <f t="shared" si="25"/>
        <v>0.75694547059768447</v>
      </c>
      <c r="L264" s="8">
        <f t="shared" si="26"/>
        <v>0.5691696280476003</v>
      </c>
      <c r="M264" s="8">
        <f t="shared" si="27"/>
        <v>0.5691696280476003</v>
      </c>
      <c r="N264" s="8">
        <f t="shared" si="28"/>
        <v>-0.56357677320694799</v>
      </c>
      <c r="O264" s="8">
        <f t="shared" si="29"/>
        <v>1</v>
      </c>
    </row>
    <row r="265" spans="1:15">
      <c r="A265" s="2">
        <v>0</v>
      </c>
      <c r="B265" s="3">
        <v>200</v>
      </c>
      <c r="C265" s="3">
        <v>15.1</v>
      </c>
      <c r="D265" s="3">
        <v>173</v>
      </c>
      <c r="E265" s="3">
        <v>116</v>
      </c>
      <c r="F265" s="3">
        <v>18.5</v>
      </c>
      <c r="G265" s="3">
        <v>43.8</v>
      </c>
      <c r="H265" s="3">
        <v>3.8</v>
      </c>
      <c r="I265" s="4">
        <v>0.97909999999999997</v>
      </c>
      <c r="J265" s="8">
        <f t="shared" si="24"/>
        <v>-8.1364056833336029E-2</v>
      </c>
      <c r="K265" s="8">
        <f t="shared" si="25"/>
        <v>0.92185802163472974</v>
      </c>
      <c r="L265" s="8">
        <f t="shared" si="26"/>
        <v>0.52032979998668238</v>
      </c>
      <c r="M265" s="8">
        <f t="shared" si="27"/>
        <v>0.47967020001331762</v>
      </c>
      <c r="N265" s="8">
        <f t="shared" si="28"/>
        <v>-0.73465649453569914</v>
      </c>
      <c r="O265" s="8">
        <f t="shared" si="29"/>
        <v>1</v>
      </c>
    </row>
    <row r="266" spans="1:15">
      <c r="A266" s="2">
        <v>1</v>
      </c>
      <c r="B266" s="4">
        <v>200</v>
      </c>
      <c r="C266" s="4">
        <v>12.6</v>
      </c>
      <c r="D266" s="4">
        <v>185</v>
      </c>
      <c r="E266" s="4">
        <v>119</v>
      </c>
      <c r="F266" s="4">
        <v>17.8</v>
      </c>
      <c r="G266" s="4">
        <v>48.1</v>
      </c>
      <c r="H266" s="4">
        <v>3.5</v>
      </c>
      <c r="I266" s="3">
        <v>0.89419999999999999</v>
      </c>
      <c r="J266" s="8">
        <f t="shared" si="24"/>
        <v>-3.6002564713755181E-2</v>
      </c>
      <c r="K266" s="8">
        <f t="shared" si="25"/>
        <v>0.9646378194600661</v>
      </c>
      <c r="L266" s="8">
        <f t="shared" si="26"/>
        <v>0.50899966909668171</v>
      </c>
      <c r="M266" s="8">
        <f t="shared" si="27"/>
        <v>0.50899966909668171</v>
      </c>
      <c r="N266" s="8">
        <f t="shared" si="28"/>
        <v>-0.67530791253657674</v>
      </c>
      <c r="O266" s="8">
        <f t="shared" si="29"/>
        <v>1</v>
      </c>
    </row>
    <row r="267" spans="1:15">
      <c r="A267" s="2">
        <v>1</v>
      </c>
      <c r="B267" s="3">
        <v>200</v>
      </c>
      <c r="C267" s="3">
        <v>15.1</v>
      </c>
      <c r="D267" s="3">
        <v>266</v>
      </c>
      <c r="E267" s="3">
        <v>144</v>
      </c>
      <c r="F267" s="3">
        <v>17.899999999999999</v>
      </c>
      <c r="G267" s="3">
        <v>46.9</v>
      </c>
      <c r="H267" s="3">
        <v>4.3</v>
      </c>
      <c r="I267" s="4">
        <v>0.92059999999999997</v>
      </c>
      <c r="J267" s="8">
        <f t="shared" si="24"/>
        <v>7.6123468216788837E-3</v>
      </c>
      <c r="K267" s="8">
        <f t="shared" si="25"/>
        <v>1.0076413943936959</v>
      </c>
      <c r="L267" s="8">
        <f t="shared" si="26"/>
        <v>0.49809692248450488</v>
      </c>
      <c r="M267" s="8">
        <f t="shared" si="27"/>
        <v>0.49809692248450488</v>
      </c>
      <c r="N267" s="8">
        <f t="shared" si="28"/>
        <v>-0.69696059743131211</v>
      </c>
      <c r="O267" s="8">
        <f t="shared" si="29"/>
        <v>0</v>
      </c>
    </row>
    <row r="268" spans="1:15">
      <c r="A268" s="2">
        <v>0</v>
      </c>
      <c r="B268" s="4">
        <v>200</v>
      </c>
      <c r="C268" s="4">
        <v>9.9</v>
      </c>
      <c r="D268" s="4">
        <v>188</v>
      </c>
      <c r="E268" s="4">
        <v>123</v>
      </c>
      <c r="F268" s="4">
        <v>17.399999999999999</v>
      </c>
      <c r="G268" s="4">
        <v>49.1</v>
      </c>
      <c r="H268" s="4">
        <v>2.8</v>
      </c>
      <c r="I268" s="3">
        <v>0.92520000000000002</v>
      </c>
      <c r="J268" s="8">
        <f t="shared" si="24"/>
        <v>-0.18611152496747962</v>
      </c>
      <c r="K268" s="8">
        <f t="shared" si="25"/>
        <v>0.83018100390945726</v>
      </c>
      <c r="L268" s="8">
        <f t="shared" si="26"/>
        <v>0.54639404401198344</v>
      </c>
      <c r="M268" s="8">
        <f t="shared" si="27"/>
        <v>0.45360595598801656</v>
      </c>
      <c r="N268" s="8">
        <f t="shared" si="28"/>
        <v>-0.79052639616975351</v>
      </c>
      <c r="O268" s="8">
        <f t="shared" si="29"/>
        <v>1</v>
      </c>
    </row>
    <row r="269" spans="1:15">
      <c r="A269" s="2">
        <v>0</v>
      </c>
      <c r="B269" s="3">
        <v>200</v>
      </c>
      <c r="C269" s="6">
        <v>8</v>
      </c>
      <c r="D269" s="3">
        <v>122</v>
      </c>
      <c r="E269" s="3">
        <v>105</v>
      </c>
      <c r="F269" s="6">
        <v>17</v>
      </c>
      <c r="G269" s="3">
        <v>51.7</v>
      </c>
      <c r="H269" s="3">
        <v>1.9</v>
      </c>
      <c r="I269" s="4">
        <v>0.96889999999999998</v>
      </c>
      <c r="J269" s="8">
        <f t="shared" si="24"/>
        <v>-0.27044548236554578</v>
      </c>
      <c r="K269" s="8">
        <f t="shared" si="25"/>
        <v>0.76303949797072246</v>
      </c>
      <c r="L269" s="8">
        <f t="shared" si="26"/>
        <v>0.56720226696623122</v>
      </c>
      <c r="M269" s="8">
        <f t="shared" si="27"/>
        <v>0.43279773303376878</v>
      </c>
      <c r="N269" s="8">
        <f t="shared" si="28"/>
        <v>-0.83748478937077175</v>
      </c>
      <c r="O269" s="8">
        <f t="shared" si="29"/>
        <v>1</v>
      </c>
    </row>
    <row r="270" spans="1:15">
      <c r="A270" s="2">
        <v>0</v>
      </c>
      <c r="B270" s="4">
        <v>200</v>
      </c>
      <c r="C270" s="4">
        <v>7.9</v>
      </c>
      <c r="D270" s="4">
        <v>112</v>
      </c>
      <c r="E270" s="4">
        <v>93</v>
      </c>
      <c r="F270" s="4">
        <v>16.399999999999999</v>
      </c>
      <c r="G270" s="4">
        <v>55.1</v>
      </c>
      <c r="H270" s="4">
        <v>1.9</v>
      </c>
      <c r="I270" s="3">
        <v>0.95199999999999996</v>
      </c>
      <c r="J270" s="8">
        <f t="shared" si="24"/>
        <v>-0.14212482918742619</v>
      </c>
      <c r="K270" s="8">
        <f t="shared" si="25"/>
        <v>0.86751295878897061</v>
      </c>
      <c r="L270" s="8">
        <f t="shared" si="26"/>
        <v>0.53547151857434594</v>
      </c>
      <c r="M270" s="8">
        <f t="shared" si="27"/>
        <v>0.46452848142565406</v>
      </c>
      <c r="N270" s="8">
        <f t="shared" si="28"/>
        <v>-0.76673240629874584</v>
      </c>
      <c r="O270" s="8">
        <f t="shared" si="29"/>
        <v>1</v>
      </c>
    </row>
    <row r="271" spans="1:15">
      <c r="A271" s="2">
        <v>0</v>
      </c>
      <c r="B271" s="3">
        <v>200</v>
      </c>
      <c r="C271" s="3">
        <v>6.1</v>
      </c>
      <c r="D271" s="3">
        <v>93</v>
      </c>
      <c r="E271" s="3">
        <v>86</v>
      </c>
      <c r="F271" s="3">
        <v>16.100000000000001</v>
      </c>
      <c r="G271" s="6">
        <v>60</v>
      </c>
      <c r="H271" s="3">
        <v>1.7</v>
      </c>
      <c r="I271" s="4">
        <v>0.96879999999999999</v>
      </c>
      <c r="J271" s="8">
        <f t="shared" si="24"/>
        <v>-7.4344757598006517E-2</v>
      </c>
      <c r="K271" s="8">
        <f t="shared" si="25"/>
        <v>0.92835158240237781</v>
      </c>
      <c r="L271" s="8">
        <f t="shared" si="26"/>
        <v>0.51857763341795826</v>
      </c>
      <c r="M271" s="8">
        <f t="shared" si="27"/>
        <v>0.48142236658204174</v>
      </c>
      <c r="N271" s="8">
        <f t="shared" si="28"/>
        <v>-0.73101029317935373</v>
      </c>
      <c r="O271" s="8">
        <f t="shared" si="29"/>
        <v>1</v>
      </c>
    </row>
    <row r="272" spans="1:15">
      <c r="A272" s="2">
        <v>1</v>
      </c>
      <c r="B272" s="4">
        <v>200</v>
      </c>
      <c r="C272" s="4">
        <v>5.0999999999999996</v>
      </c>
      <c r="D272" s="4">
        <v>74</v>
      </c>
      <c r="E272" s="4">
        <v>76</v>
      </c>
      <c r="F272" s="4">
        <v>15.8</v>
      </c>
      <c r="G272" s="4">
        <v>60.5</v>
      </c>
      <c r="H272" s="4">
        <v>1.5</v>
      </c>
      <c r="I272" s="3">
        <v>0.99139999999999995</v>
      </c>
      <c r="J272" s="8">
        <f t="shared" si="24"/>
        <v>-0.10741242887986902</v>
      </c>
      <c r="K272" s="8">
        <f t="shared" si="25"/>
        <v>0.89815517146147761</v>
      </c>
      <c r="L272" s="8">
        <f t="shared" si="26"/>
        <v>0.52682731898575696</v>
      </c>
      <c r="M272" s="8">
        <f t="shared" si="27"/>
        <v>0.52682731898575696</v>
      </c>
      <c r="N272" s="8">
        <f t="shared" si="28"/>
        <v>-0.64088245209436545</v>
      </c>
      <c r="O272" s="8">
        <f t="shared" si="29"/>
        <v>1</v>
      </c>
    </row>
    <row r="273" spans="1:15">
      <c r="A273" s="2">
        <v>1</v>
      </c>
      <c r="B273" s="3">
        <v>200</v>
      </c>
      <c r="C273" s="3">
        <v>1.7</v>
      </c>
      <c r="D273" s="3">
        <v>23</v>
      </c>
      <c r="E273" s="3">
        <v>33</v>
      </c>
      <c r="F273" s="3">
        <v>16.3</v>
      </c>
      <c r="G273" s="6">
        <v>57</v>
      </c>
      <c r="H273" s="3">
        <v>0.6</v>
      </c>
      <c r="I273" s="4">
        <v>1.0198</v>
      </c>
      <c r="J273" s="8">
        <f t="shared" si="24"/>
        <v>-3.3489112359762707E-2</v>
      </c>
      <c r="K273" s="8">
        <f t="shared" si="25"/>
        <v>0.96706544023468399</v>
      </c>
      <c r="L273" s="8">
        <f t="shared" si="26"/>
        <v>0.50837149570412532</v>
      </c>
      <c r="M273" s="8">
        <f t="shared" si="27"/>
        <v>0.50837149570412532</v>
      </c>
      <c r="N273" s="8">
        <f t="shared" si="28"/>
        <v>-0.67654280791029808</v>
      </c>
      <c r="O273" s="8">
        <f t="shared" si="29"/>
        <v>1</v>
      </c>
    </row>
    <row r="274" spans="1:15">
      <c r="A274" s="2">
        <v>1</v>
      </c>
      <c r="B274" s="4">
        <v>200</v>
      </c>
      <c r="C274" s="4">
        <v>0.7</v>
      </c>
      <c r="D274" s="4">
        <v>200</v>
      </c>
      <c r="E274" s="4">
        <v>200</v>
      </c>
      <c r="F274" s="4">
        <v>16.899999999999999</v>
      </c>
      <c r="G274" s="4">
        <v>53.9</v>
      </c>
      <c r="H274" s="4">
        <v>0.4</v>
      </c>
      <c r="I274" s="3">
        <v>1.0919000000000001</v>
      </c>
      <c r="J274" s="8">
        <f t="shared" si="24"/>
        <v>-1.1749030950187214</v>
      </c>
      <c r="K274" s="8">
        <f t="shared" si="25"/>
        <v>0.30884890723550579</v>
      </c>
      <c r="L274" s="8">
        <f t="shared" si="26"/>
        <v>0.76403012943041437</v>
      </c>
      <c r="M274" s="8">
        <f t="shared" si="27"/>
        <v>0.76403012943041437</v>
      </c>
      <c r="N274" s="8">
        <f t="shared" si="28"/>
        <v>-0.26914805416596804</v>
      </c>
      <c r="O274" s="8">
        <f t="shared" si="29"/>
        <v>1</v>
      </c>
    </row>
    <row r="275" spans="1:15">
      <c r="A275" s="2">
        <v>1</v>
      </c>
      <c r="B275" s="3">
        <v>200</v>
      </c>
      <c r="C275" s="3">
        <v>0.8</v>
      </c>
      <c r="D275" s="3">
        <v>17</v>
      </c>
      <c r="E275" s="3">
        <v>27</v>
      </c>
      <c r="F275" s="3">
        <v>16.100000000000001</v>
      </c>
      <c r="G275" s="3">
        <v>55.9</v>
      </c>
      <c r="H275" s="6">
        <v>200</v>
      </c>
      <c r="I275" s="4">
        <v>1.0805</v>
      </c>
      <c r="J275" s="8">
        <f t="shared" si="24"/>
        <v>-1.2858765249517996</v>
      </c>
      <c r="K275" s="8">
        <f t="shared" si="25"/>
        <v>0.2764081987362132</v>
      </c>
      <c r="L275" s="8">
        <f t="shared" si="26"/>
        <v>0.78344843051784829</v>
      </c>
      <c r="M275" s="8">
        <f t="shared" si="27"/>
        <v>0.78344843051784829</v>
      </c>
      <c r="N275" s="8">
        <f t="shared" si="28"/>
        <v>-0.24405003872959924</v>
      </c>
      <c r="O275" s="8">
        <f t="shared" si="29"/>
        <v>1</v>
      </c>
    </row>
  </sheetData>
  <mergeCells count="3">
    <mergeCell ref="X15:Y16"/>
    <mergeCell ref="Z15:AH24"/>
    <mergeCell ref="Z14:AH14"/>
  </mergeCells>
  <pageMargins left="0.7" right="0.7" top="0.75" bottom="0.75" header="0.3" footer="0.3"/>
  <ignoredErrors>
    <ignoredError sqref="J4" formulaRange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Задание</vt:lpstr>
      <vt:lpstr>Расчеты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Диляра Махмутова</cp:lastModifiedBy>
  <dcterms:created xsi:type="dcterms:W3CDTF">2024-06-11T00:32:27Z</dcterms:created>
  <dcterms:modified xsi:type="dcterms:W3CDTF">2024-06-24T20:44:52Z</dcterms:modified>
</cp:coreProperties>
</file>