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nio\Desktop\абд\"/>
    </mc:Choice>
  </mc:AlternateContent>
  <xr:revisionPtr revIDLastSave="0" documentId="13_ncr:1_{A60B3EC9-E03B-4DDF-A1D4-FE63F04A517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Данные" sheetId="1" r:id="rId1"/>
    <sheet name="Задание" sheetId="2" r:id="rId2"/>
    <sheet name="Расчеты" sheetId="3" r:id="rId3"/>
  </sheets>
  <definedNames>
    <definedName name="solver_adj" localSheetId="2" hidden="1">Расчеты!$A$2:$I$2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Расчеты!$O$1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" i="3" l="1"/>
  <c r="N4" i="3"/>
  <c r="J279" i="3"/>
  <c r="K279" i="3" s="1"/>
  <c r="L279" i="3" s="1"/>
  <c r="J5" i="3"/>
  <c r="J6" i="3"/>
  <c r="J7" i="3"/>
  <c r="K7" i="3" s="1"/>
  <c r="L7" i="3" s="1"/>
  <c r="M7" i="3" s="1"/>
  <c r="J8" i="3"/>
  <c r="K8" i="3" s="1"/>
  <c r="L8" i="3" s="1"/>
  <c r="M8" i="3" s="1"/>
  <c r="J9" i="3"/>
  <c r="K9" i="3" s="1"/>
  <c r="L9" i="3" s="1"/>
  <c r="M9" i="3" s="1"/>
  <c r="J10" i="3"/>
  <c r="K10" i="3" s="1"/>
  <c r="L10" i="3" s="1"/>
  <c r="M10" i="3" s="1"/>
  <c r="J11" i="3"/>
  <c r="K11" i="3" s="1"/>
  <c r="L11" i="3" s="1"/>
  <c r="M11" i="3" s="1"/>
  <c r="J12" i="3"/>
  <c r="K12" i="3" s="1"/>
  <c r="L12" i="3" s="1"/>
  <c r="M12" i="3" s="1"/>
  <c r="J13" i="3"/>
  <c r="K13" i="3" s="1"/>
  <c r="L13" i="3" s="1"/>
  <c r="M13" i="3" s="1"/>
  <c r="J14" i="3"/>
  <c r="J15" i="3"/>
  <c r="K15" i="3" s="1"/>
  <c r="L15" i="3" s="1"/>
  <c r="M15" i="3" s="1"/>
  <c r="J16" i="3"/>
  <c r="K16" i="3" s="1"/>
  <c r="L16" i="3" s="1"/>
  <c r="M16" i="3" s="1"/>
  <c r="J17" i="3"/>
  <c r="K17" i="3" s="1"/>
  <c r="L17" i="3" s="1"/>
  <c r="M17" i="3" s="1"/>
  <c r="J18" i="3"/>
  <c r="K18" i="3" s="1"/>
  <c r="L18" i="3" s="1"/>
  <c r="M18" i="3" s="1"/>
  <c r="J19" i="3"/>
  <c r="K19" i="3" s="1"/>
  <c r="L19" i="3" s="1"/>
  <c r="M19" i="3" s="1"/>
  <c r="J20" i="3"/>
  <c r="K20" i="3" s="1"/>
  <c r="L20" i="3" s="1"/>
  <c r="M20" i="3" s="1"/>
  <c r="J21" i="3"/>
  <c r="J22" i="3"/>
  <c r="J23" i="3"/>
  <c r="K23" i="3" s="1"/>
  <c r="L23" i="3" s="1"/>
  <c r="M23" i="3" s="1"/>
  <c r="J24" i="3"/>
  <c r="J25" i="3"/>
  <c r="K25" i="3" s="1"/>
  <c r="L25" i="3" s="1"/>
  <c r="M25" i="3" s="1"/>
  <c r="J26" i="3"/>
  <c r="K26" i="3" s="1"/>
  <c r="L26" i="3" s="1"/>
  <c r="M26" i="3" s="1"/>
  <c r="J27" i="3"/>
  <c r="K27" i="3" s="1"/>
  <c r="L27" i="3" s="1"/>
  <c r="M27" i="3" s="1"/>
  <c r="J28" i="3"/>
  <c r="J29" i="3"/>
  <c r="K29" i="3" s="1"/>
  <c r="L29" i="3" s="1"/>
  <c r="M29" i="3" s="1"/>
  <c r="J30" i="3"/>
  <c r="K30" i="3" s="1"/>
  <c r="L30" i="3" s="1"/>
  <c r="M30" i="3" s="1"/>
  <c r="J31" i="3"/>
  <c r="K31" i="3" s="1"/>
  <c r="L31" i="3" s="1"/>
  <c r="M31" i="3" s="1"/>
  <c r="J32" i="3"/>
  <c r="J33" i="3"/>
  <c r="K33" i="3" s="1"/>
  <c r="L33" i="3" s="1"/>
  <c r="M33" i="3" s="1"/>
  <c r="J34" i="3"/>
  <c r="K34" i="3" s="1"/>
  <c r="L34" i="3" s="1"/>
  <c r="M34" i="3" s="1"/>
  <c r="J35" i="3"/>
  <c r="K35" i="3" s="1"/>
  <c r="L35" i="3" s="1"/>
  <c r="M35" i="3" s="1"/>
  <c r="J36" i="3"/>
  <c r="K36" i="3" s="1"/>
  <c r="L36" i="3" s="1"/>
  <c r="M36" i="3" s="1"/>
  <c r="J37" i="3"/>
  <c r="J38" i="3"/>
  <c r="J39" i="3"/>
  <c r="K39" i="3" s="1"/>
  <c r="L39" i="3" s="1"/>
  <c r="M39" i="3" s="1"/>
  <c r="J40" i="3"/>
  <c r="K40" i="3" s="1"/>
  <c r="L40" i="3" s="1"/>
  <c r="M40" i="3" s="1"/>
  <c r="J41" i="3"/>
  <c r="K41" i="3" s="1"/>
  <c r="L41" i="3" s="1"/>
  <c r="M41" i="3" s="1"/>
  <c r="J42" i="3"/>
  <c r="K42" i="3" s="1"/>
  <c r="L42" i="3" s="1"/>
  <c r="M42" i="3" s="1"/>
  <c r="J43" i="3"/>
  <c r="K43" i="3" s="1"/>
  <c r="L43" i="3" s="1"/>
  <c r="M43" i="3" s="1"/>
  <c r="J44" i="3"/>
  <c r="K44" i="3" s="1"/>
  <c r="L44" i="3" s="1"/>
  <c r="M44" i="3" s="1"/>
  <c r="J45" i="3"/>
  <c r="K45" i="3" s="1"/>
  <c r="L45" i="3" s="1"/>
  <c r="M45" i="3" s="1"/>
  <c r="J46" i="3"/>
  <c r="K46" i="3" s="1"/>
  <c r="L46" i="3" s="1"/>
  <c r="M46" i="3" s="1"/>
  <c r="J47" i="3"/>
  <c r="K47" i="3" s="1"/>
  <c r="L47" i="3" s="1"/>
  <c r="M47" i="3" s="1"/>
  <c r="J48" i="3"/>
  <c r="J49" i="3"/>
  <c r="K49" i="3" s="1"/>
  <c r="L49" i="3" s="1"/>
  <c r="M49" i="3" s="1"/>
  <c r="J50" i="3"/>
  <c r="K50" i="3" s="1"/>
  <c r="L50" i="3" s="1"/>
  <c r="M50" i="3" s="1"/>
  <c r="J51" i="3"/>
  <c r="K51" i="3" s="1"/>
  <c r="L51" i="3" s="1"/>
  <c r="M51" i="3" s="1"/>
  <c r="J52" i="3"/>
  <c r="J53" i="3"/>
  <c r="K53" i="3" s="1"/>
  <c r="L53" i="3" s="1"/>
  <c r="M53" i="3" s="1"/>
  <c r="J54" i="3"/>
  <c r="J55" i="3"/>
  <c r="K55" i="3" s="1"/>
  <c r="L55" i="3" s="1"/>
  <c r="M55" i="3" s="1"/>
  <c r="J56" i="3"/>
  <c r="K56" i="3" s="1"/>
  <c r="L56" i="3" s="1"/>
  <c r="M56" i="3" s="1"/>
  <c r="J57" i="3"/>
  <c r="K57" i="3" s="1"/>
  <c r="L57" i="3" s="1"/>
  <c r="M57" i="3" s="1"/>
  <c r="J58" i="3"/>
  <c r="K58" i="3" s="1"/>
  <c r="L58" i="3" s="1"/>
  <c r="M58" i="3" s="1"/>
  <c r="J59" i="3"/>
  <c r="K59" i="3" s="1"/>
  <c r="L59" i="3" s="1"/>
  <c r="M59" i="3" s="1"/>
  <c r="J60" i="3"/>
  <c r="K60" i="3" s="1"/>
  <c r="L60" i="3" s="1"/>
  <c r="M60" i="3" s="1"/>
  <c r="J61" i="3"/>
  <c r="K61" i="3" s="1"/>
  <c r="L61" i="3" s="1"/>
  <c r="M61" i="3" s="1"/>
  <c r="J62" i="3"/>
  <c r="K62" i="3" s="1"/>
  <c r="L62" i="3" s="1"/>
  <c r="M62" i="3" s="1"/>
  <c r="J63" i="3"/>
  <c r="K63" i="3" s="1"/>
  <c r="L63" i="3" s="1"/>
  <c r="M63" i="3" s="1"/>
  <c r="J64" i="3"/>
  <c r="J65" i="3"/>
  <c r="K65" i="3" s="1"/>
  <c r="L65" i="3" s="1"/>
  <c r="M65" i="3" s="1"/>
  <c r="J66" i="3"/>
  <c r="K66" i="3" s="1"/>
  <c r="L66" i="3" s="1"/>
  <c r="M66" i="3" s="1"/>
  <c r="J67" i="3"/>
  <c r="K67" i="3" s="1"/>
  <c r="L67" i="3" s="1"/>
  <c r="M67" i="3" s="1"/>
  <c r="J68" i="3"/>
  <c r="K68" i="3" s="1"/>
  <c r="L68" i="3" s="1"/>
  <c r="M68" i="3" s="1"/>
  <c r="J69" i="3"/>
  <c r="K69" i="3" s="1"/>
  <c r="L69" i="3" s="1"/>
  <c r="M69" i="3" s="1"/>
  <c r="J70" i="3"/>
  <c r="J71" i="3"/>
  <c r="K71" i="3" s="1"/>
  <c r="L71" i="3" s="1"/>
  <c r="M71" i="3" s="1"/>
  <c r="J72" i="3"/>
  <c r="K72" i="3" s="1"/>
  <c r="L72" i="3" s="1"/>
  <c r="M72" i="3" s="1"/>
  <c r="J73" i="3"/>
  <c r="K73" i="3" s="1"/>
  <c r="L73" i="3" s="1"/>
  <c r="M73" i="3" s="1"/>
  <c r="J74" i="3"/>
  <c r="K74" i="3" s="1"/>
  <c r="L74" i="3" s="1"/>
  <c r="M74" i="3" s="1"/>
  <c r="J75" i="3"/>
  <c r="K75" i="3" s="1"/>
  <c r="L75" i="3" s="1"/>
  <c r="M75" i="3" s="1"/>
  <c r="J76" i="3"/>
  <c r="K76" i="3" s="1"/>
  <c r="L76" i="3" s="1"/>
  <c r="M76" i="3" s="1"/>
  <c r="J77" i="3"/>
  <c r="K77" i="3" s="1"/>
  <c r="L77" i="3" s="1"/>
  <c r="M77" i="3" s="1"/>
  <c r="J78" i="3"/>
  <c r="K78" i="3" s="1"/>
  <c r="L78" i="3" s="1"/>
  <c r="M78" i="3" s="1"/>
  <c r="J79" i="3"/>
  <c r="K79" i="3" s="1"/>
  <c r="L79" i="3" s="1"/>
  <c r="M79" i="3" s="1"/>
  <c r="J80" i="3"/>
  <c r="J81" i="3"/>
  <c r="K81" i="3" s="1"/>
  <c r="L81" i="3" s="1"/>
  <c r="M81" i="3" s="1"/>
  <c r="J82" i="3"/>
  <c r="K82" i="3" s="1"/>
  <c r="L82" i="3" s="1"/>
  <c r="M82" i="3" s="1"/>
  <c r="J83" i="3"/>
  <c r="K83" i="3" s="1"/>
  <c r="L83" i="3" s="1"/>
  <c r="M83" i="3" s="1"/>
  <c r="J84" i="3"/>
  <c r="K84" i="3" s="1"/>
  <c r="L84" i="3" s="1"/>
  <c r="M84" i="3" s="1"/>
  <c r="J85" i="3"/>
  <c r="K85" i="3" s="1"/>
  <c r="L85" i="3" s="1"/>
  <c r="M85" i="3" s="1"/>
  <c r="J86" i="3"/>
  <c r="J87" i="3"/>
  <c r="K87" i="3" s="1"/>
  <c r="L87" i="3" s="1"/>
  <c r="M87" i="3" s="1"/>
  <c r="J88" i="3"/>
  <c r="J89" i="3"/>
  <c r="K89" i="3" s="1"/>
  <c r="L89" i="3" s="1"/>
  <c r="M89" i="3" s="1"/>
  <c r="J90" i="3"/>
  <c r="K90" i="3" s="1"/>
  <c r="L90" i="3" s="1"/>
  <c r="M90" i="3" s="1"/>
  <c r="J91" i="3"/>
  <c r="K91" i="3" s="1"/>
  <c r="L91" i="3" s="1"/>
  <c r="M91" i="3" s="1"/>
  <c r="J92" i="3"/>
  <c r="K92" i="3" s="1"/>
  <c r="L92" i="3" s="1"/>
  <c r="M92" i="3" s="1"/>
  <c r="J93" i="3"/>
  <c r="K93" i="3" s="1"/>
  <c r="L93" i="3" s="1"/>
  <c r="M93" i="3" s="1"/>
  <c r="J94" i="3"/>
  <c r="K94" i="3" s="1"/>
  <c r="L94" i="3" s="1"/>
  <c r="M94" i="3" s="1"/>
  <c r="J95" i="3"/>
  <c r="K95" i="3" s="1"/>
  <c r="L95" i="3" s="1"/>
  <c r="M95" i="3" s="1"/>
  <c r="J96" i="3"/>
  <c r="J97" i="3"/>
  <c r="K97" i="3" s="1"/>
  <c r="L97" i="3" s="1"/>
  <c r="M97" i="3" s="1"/>
  <c r="J98" i="3"/>
  <c r="K98" i="3" s="1"/>
  <c r="L98" i="3" s="1"/>
  <c r="M98" i="3" s="1"/>
  <c r="J99" i="3"/>
  <c r="K99" i="3" s="1"/>
  <c r="L99" i="3" s="1"/>
  <c r="M99" i="3" s="1"/>
  <c r="J100" i="3"/>
  <c r="K100" i="3" s="1"/>
  <c r="L100" i="3" s="1"/>
  <c r="M100" i="3" s="1"/>
  <c r="J101" i="3"/>
  <c r="K101" i="3" s="1"/>
  <c r="L101" i="3" s="1"/>
  <c r="M101" i="3" s="1"/>
  <c r="J102" i="3"/>
  <c r="K102" i="3" s="1"/>
  <c r="L102" i="3" s="1"/>
  <c r="M102" i="3" s="1"/>
  <c r="J103" i="3"/>
  <c r="K103" i="3" s="1"/>
  <c r="L103" i="3" s="1"/>
  <c r="M103" i="3" s="1"/>
  <c r="J104" i="3"/>
  <c r="J105" i="3"/>
  <c r="K105" i="3" s="1"/>
  <c r="L105" i="3" s="1"/>
  <c r="M105" i="3" s="1"/>
  <c r="J106" i="3"/>
  <c r="K106" i="3" s="1"/>
  <c r="L106" i="3" s="1"/>
  <c r="M106" i="3" s="1"/>
  <c r="J107" i="3"/>
  <c r="K107" i="3" s="1"/>
  <c r="L107" i="3" s="1"/>
  <c r="M107" i="3" s="1"/>
  <c r="J108" i="3"/>
  <c r="K108" i="3" s="1"/>
  <c r="L108" i="3" s="1"/>
  <c r="M108" i="3" s="1"/>
  <c r="J109" i="3"/>
  <c r="K109" i="3" s="1"/>
  <c r="L109" i="3" s="1"/>
  <c r="M109" i="3" s="1"/>
  <c r="J110" i="3"/>
  <c r="K110" i="3" s="1"/>
  <c r="L110" i="3" s="1"/>
  <c r="M110" i="3" s="1"/>
  <c r="J111" i="3"/>
  <c r="K111" i="3" s="1"/>
  <c r="L111" i="3" s="1"/>
  <c r="M111" i="3" s="1"/>
  <c r="J112" i="3"/>
  <c r="J113" i="3"/>
  <c r="K113" i="3" s="1"/>
  <c r="L113" i="3" s="1"/>
  <c r="M113" i="3" s="1"/>
  <c r="J114" i="3"/>
  <c r="K114" i="3" s="1"/>
  <c r="L114" i="3" s="1"/>
  <c r="M114" i="3" s="1"/>
  <c r="J115" i="3"/>
  <c r="K115" i="3" s="1"/>
  <c r="L115" i="3" s="1"/>
  <c r="M115" i="3" s="1"/>
  <c r="J116" i="3"/>
  <c r="K116" i="3" s="1"/>
  <c r="L116" i="3" s="1"/>
  <c r="M116" i="3" s="1"/>
  <c r="J117" i="3"/>
  <c r="K117" i="3" s="1"/>
  <c r="L117" i="3" s="1"/>
  <c r="M117" i="3" s="1"/>
  <c r="J118" i="3"/>
  <c r="K118" i="3" s="1"/>
  <c r="L118" i="3" s="1"/>
  <c r="M118" i="3" s="1"/>
  <c r="J119" i="3"/>
  <c r="K119" i="3" s="1"/>
  <c r="L119" i="3" s="1"/>
  <c r="M119" i="3" s="1"/>
  <c r="J120" i="3"/>
  <c r="J121" i="3"/>
  <c r="K121" i="3" s="1"/>
  <c r="L121" i="3" s="1"/>
  <c r="M121" i="3" s="1"/>
  <c r="J122" i="3"/>
  <c r="K122" i="3" s="1"/>
  <c r="L122" i="3" s="1"/>
  <c r="M122" i="3" s="1"/>
  <c r="J123" i="3"/>
  <c r="K123" i="3" s="1"/>
  <c r="L123" i="3" s="1"/>
  <c r="M123" i="3" s="1"/>
  <c r="J124" i="3"/>
  <c r="K124" i="3" s="1"/>
  <c r="L124" i="3" s="1"/>
  <c r="M124" i="3" s="1"/>
  <c r="J125" i="3"/>
  <c r="K125" i="3" s="1"/>
  <c r="L125" i="3" s="1"/>
  <c r="M125" i="3" s="1"/>
  <c r="J126" i="3"/>
  <c r="K126" i="3" s="1"/>
  <c r="L126" i="3" s="1"/>
  <c r="M126" i="3" s="1"/>
  <c r="J127" i="3"/>
  <c r="K127" i="3" s="1"/>
  <c r="L127" i="3" s="1"/>
  <c r="M127" i="3" s="1"/>
  <c r="J128" i="3"/>
  <c r="K128" i="3" s="1"/>
  <c r="L128" i="3" s="1"/>
  <c r="M128" i="3" s="1"/>
  <c r="J129" i="3"/>
  <c r="K129" i="3" s="1"/>
  <c r="L129" i="3" s="1"/>
  <c r="M129" i="3" s="1"/>
  <c r="J130" i="3"/>
  <c r="K130" i="3" s="1"/>
  <c r="L130" i="3" s="1"/>
  <c r="M130" i="3" s="1"/>
  <c r="J131" i="3"/>
  <c r="K131" i="3" s="1"/>
  <c r="L131" i="3" s="1"/>
  <c r="M131" i="3" s="1"/>
  <c r="J132" i="3"/>
  <c r="K132" i="3" s="1"/>
  <c r="L132" i="3" s="1"/>
  <c r="M132" i="3" s="1"/>
  <c r="J133" i="3"/>
  <c r="K133" i="3" s="1"/>
  <c r="L133" i="3" s="1"/>
  <c r="M133" i="3" s="1"/>
  <c r="J134" i="3"/>
  <c r="K134" i="3" s="1"/>
  <c r="L134" i="3" s="1"/>
  <c r="M134" i="3" s="1"/>
  <c r="J135" i="3"/>
  <c r="K135" i="3" s="1"/>
  <c r="L135" i="3" s="1"/>
  <c r="M135" i="3" s="1"/>
  <c r="J136" i="3"/>
  <c r="K136" i="3" s="1"/>
  <c r="L136" i="3" s="1"/>
  <c r="M136" i="3" s="1"/>
  <c r="J137" i="3"/>
  <c r="K137" i="3" s="1"/>
  <c r="L137" i="3" s="1"/>
  <c r="M137" i="3" s="1"/>
  <c r="J138" i="3"/>
  <c r="K138" i="3" s="1"/>
  <c r="L138" i="3" s="1"/>
  <c r="M138" i="3" s="1"/>
  <c r="J139" i="3"/>
  <c r="K139" i="3" s="1"/>
  <c r="L139" i="3" s="1"/>
  <c r="M139" i="3" s="1"/>
  <c r="J140" i="3"/>
  <c r="K140" i="3" s="1"/>
  <c r="L140" i="3" s="1"/>
  <c r="M140" i="3" s="1"/>
  <c r="J141" i="3"/>
  <c r="K141" i="3" s="1"/>
  <c r="L141" i="3" s="1"/>
  <c r="M141" i="3" s="1"/>
  <c r="J142" i="3"/>
  <c r="K142" i="3" s="1"/>
  <c r="L142" i="3" s="1"/>
  <c r="M142" i="3" s="1"/>
  <c r="J143" i="3"/>
  <c r="K143" i="3" s="1"/>
  <c r="L143" i="3" s="1"/>
  <c r="M143" i="3" s="1"/>
  <c r="J144" i="3"/>
  <c r="J145" i="3"/>
  <c r="K145" i="3" s="1"/>
  <c r="L145" i="3" s="1"/>
  <c r="M145" i="3" s="1"/>
  <c r="J146" i="3"/>
  <c r="K146" i="3" s="1"/>
  <c r="L146" i="3" s="1"/>
  <c r="M146" i="3" s="1"/>
  <c r="J147" i="3"/>
  <c r="K147" i="3" s="1"/>
  <c r="L147" i="3" s="1"/>
  <c r="M147" i="3" s="1"/>
  <c r="J148" i="3"/>
  <c r="K148" i="3" s="1"/>
  <c r="L148" i="3" s="1"/>
  <c r="M148" i="3" s="1"/>
  <c r="J149" i="3"/>
  <c r="K149" i="3" s="1"/>
  <c r="L149" i="3" s="1"/>
  <c r="M149" i="3" s="1"/>
  <c r="J150" i="3"/>
  <c r="K150" i="3" s="1"/>
  <c r="L150" i="3" s="1"/>
  <c r="M150" i="3" s="1"/>
  <c r="J151" i="3"/>
  <c r="K151" i="3" s="1"/>
  <c r="L151" i="3" s="1"/>
  <c r="M151" i="3" s="1"/>
  <c r="J152" i="3"/>
  <c r="K152" i="3" s="1"/>
  <c r="L152" i="3" s="1"/>
  <c r="M152" i="3" s="1"/>
  <c r="J153" i="3"/>
  <c r="K153" i="3" s="1"/>
  <c r="L153" i="3" s="1"/>
  <c r="M153" i="3" s="1"/>
  <c r="J154" i="3"/>
  <c r="K154" i="3" s="1"/>
  <c r="L154" i="3" s="1"/>
  <c r="M154" i="3" s="1"/>
  <c r="J155" i="3"/>
  <c r="K155" i="3" s="1"/>
  <c r="L155" i="3" s="1"/>
  <c r="M155" i="3" s="1"/>
  <c r="J156" i="3"/>
  <c r="K156" i="3" s="1"/>
  <c r="L156" i="3" s="1"/>
  <c r="M156" i="3" s="1"/>
  <c r="J157" i="3"/>
  <c r="K157" i="3" s="1"/>
  <c r="L157" i="3" s="1"/>
  <c r="M157" i="3" s="1"/>
  <c r="J158" i="3"/>
  <c r="K158" i="3" s="1"/>
  <c r="L158" i="3" s="1"/>
  <c r="M158" i="3" s="1"/>
  <c r="J159" i="3"/>
  <c r="K159" i="3" s="1"/>
  <c r="L159" i="3" s="1"/>
  <c r="M159" i="3" s="1"/>
  <c r="J160" i="3"/>
  <c r="J161" i="3"/>
  <c r="K161" i="3" s="1"/>
  <c r="L161" i="3" s="1"/>
  <c r="M161" i="3" s="1"/>
  <c r="J162" i="3"/>
  <c r="K162" i="3" s="1"/>
  <c r="L162" i="3" s="1"/>
  <c r="M162" i="3" s="1"/>
  <c r="J163" i="3"/>
  <c r="K163" i="3" s="1"/>
  <c r="L163" i="3" s="1"/>
  <c r="M163" i="3" s="1"/>
  <c r="J164" i="3"/>
  <c r="K164" i="3" s="1"/>
  <c r="L164" i="3" s="1"/>
  <c r="M164" i="3" s="1"/>
  <c r="J165" i="3"/>
  <c r="K165" i="3" s="1"/>
  <c r="L165" i="3" s="1"/>
  <c r="M165" i="3" s="1"/>
  <c r="J166" i="3"/>
  <c r="K166" i="3" s="1"/>
  <c r="L166" i="3" s="1"/>
  <c r="M166" i="3" s="1"/>
  <c r="J167" i="3"/>
  <c r="K167" i="3" s="1"/>
  <c r="L167" i="3" s="1"/>
  <c r="M167" i="3" s="1"/>
  <c r="J168" i="3"/>
  <c r="J169" i="3"/>
  <c r="K169" i="3" s="1"/>
  <c r="L169" i="3" s="1"/>
  <c r="M169" i="3" s="1"/>
  <c r="J170" i="3"/>
  <c r="K170" i="3" s="1"/>
  <c r="L170" i="3" s="1"/>
  <c r="M170" i="3" s="1"/>
  <c r="J171" i="3"/>
  <c r="K171" i="3" s="1"/>
  <c r="L171" i="3" s="1"/>
  <c r="M171" i="3" s="1"/>
  <c r="J172" i="3"/>
  <c r="K172" i="3" s="1"/>
  <c r="L172" i="3" s="1"/>
  <c r="M172" i="3" s="1"/>
  <c r="J173" i="3"/>
  <c r="K173" i="3" s="1"/>
  <c r="L173" i="3" s="1"/>
  <c r="M173" i="3" s="1"/>
  <c r="J174" i="3"/>
  <c r="K174" i="3" s="1"/>
  <c r="L174" i="3" s="1"/>
  <c r="M174" i="3" s="1"/>
  <c r="J175" i="3"/>
  <c r="K175" i="3" s="1"/>
  <c r="L175" i="3" s="1"/>
  <c r="M175" i="3" s="1"/>
  <c r="J176" i="3"/>
  <c r="K176" i="3" s="1"/>
  <c r="L176" i="3" s="1"/>
  <c r="M176" i="3" s="1"/>
  <c r="J177" i="3"/>
  <c r="K177" i="3" s="1"/>
  <c r="L177" i="3" s="1"/>
  <c r="M177" i="3" s="1"/>
  <c r="J178" i="3"/>
  <c r="K178" i="3" s="1"/>
  <c r="L178" i="3" s="1"/>
  <c r="M178" i="3" s="1"/>
  <c r="J179" i="3"/>
  <c r="K179" i="3" s="1"/>
  <c r="L179" i="3" s="1"/>
  <c r="M179" i="3" s="1"/>
  <c r="J180" i="3"/>
  <c r="K180" i="3" s="1"/>
  <c r="L180" i="3" s="1"/>
  <c r="M180" i="3" s="1"/>
  <c r="J181" i="3"/>
  <c r="K181" i="3" s="1"/>
  <c r="L181" i="3" s="1"/>
  <c r="M181" i="3" s="1"/>
  <c r="J182" i="3"/>
  <c r="K182" i="3" s="1"/>
  <c r="L182" i="3" s="1"/>
  <c r="M182" i="3" s="1"/>
  <c r="J183" i="3"/>
  <c r="K183" i="3" s="1"/>
  <c r="L183" i="3" s="1"/>
  <c r="M183" i="3" s="1"/>
  <c r="J184" i="3"/>
  <c r="K184" i="3" s="1"/>
  <c r="L184" i="3" s="1"/>
  <c r="M184" i="3" s="1"/>
  <c r="J185" i="3"/>
  <c r="K185" i="3" s="1"/>
  <c r="L185" i="3" s="1"/>
  <c r="M185" i="3" s="1"/>
  <c r="J186" i="3"/>
  <c r="K186" i="3" s="1"/>
  <c r="L186" i="3" s="1"/>
  <c r="M186" i="3" s="1"/>
  <c r="J187" i="3"/>
  <c r="K187" i="3" s="1"/>
  <c r="L187" i="3" s="1"/>
  <c r="M187" i="3" s="1"/>
  <c r="J188" i="3"/>
  <c r="K188" i="3" s="1"/>
  <c r="L188" i="3" s="1"/>
  <c r="M188" i="3" s="1"/>
  <c r="J189" i="3"/>
  <c r="K189" i="3" s="1"/>
  <c r="L189" i="3" s="1"/>
  <c r="M189" i="3" s="1"/>
  <c r="J190" i="3"/>
  <c r="K190" i="3" s="1"/>
  <c r="L190" i="3" s="1"/>
  <c r="M190" i="3" s="1"/>
  <c r="J191" i="3"/>
  <c r="K191" i="3" s="1"/>
  <c r="L191" i="3" s="1"/>
  <c r="M191" i="3" s="1"/>
  <c r="J192" i="3"/>
  <c r="J193" i="3"/>
  <c r="K193" i="3" s="1"/>
  <c r="L193" i="3" s="1"/>
  <c r="M193" i="3" s="1"/>
  <c r="J194" i="3"/>
  <c r="K194" i="3" s="1"/>
  <c r="L194" i="3" s="1"/>
  <c r="M194" i="3" s="1"/>
  <c r="J195" i="3"/>
  <c r="K195" i="3" s="1"/>
  <c r="L195" i="3" s="1"/>
  <c r="M195" i="3" s="1"/>
  <c r="J196" i="3"/>
  <c r="K196" i="3" s="1"/>
  <c r="L196" i="3" s="1"/>
  <c r="M196" i="3" s="1"/>
  <c r="J197" i="3"/>
  <c r="K197" i="3" s="1"/>
  <c r="L197" i="3" s="1"/>
  <c r="M197" i="3" s="1"/>
  <c r="J198" i="3"/>
  <c r="K198" i="3" s="1"/>
  <c r="L198" i="3" s="1"/>
  <c r="M198" i="3" s="1"/>
  <c r="J199" i="3"/>
  <c r="K199" i="3" s="1"/>
  <c r="L199" i="3" s="1"/>
  <c r="M199" i="3" s="1"/>
  <c r="J200" i="3"/>
  <c r="K200" i="3" s="1"/>
  <c r="L200" i="3" s="1"/>
  <c r="M200" i="3" s="1"/>
  <c r="J201" i="3"/>
  <c r="K201" i="3" s="1"/>
  <c r="L201" i="3" s="1"/>
  <c r="M201" i="3" s="1"/>
  <c r="J202" i="3"/>
  <c r="K202" i="3" s="1"/>
  <c r="L202" i="3" s="1"/>
  <c r="M202" i="3" s="1"/>
  <c r="J203" i="3"/>
  <c r="K203" i="3" s="1"/>
  <c r="L203" i="3" s="1"/>
  <c r="M203" i="3" s="1"/>
  <c r="J204" i="3"/>
  <c r="K204" i="3" s="1"/>
  <c r="L204" i="3" s="1"/>
  <c r="M204" i="3" s="1"/>
  <c r="J205" i="3"/>
  <c r="K205" i="3" s="1"/>
  <c r="L205" i="3" s="1"/>
  <c r="M205" i="3" s="1"/>
  <c r="J206" i="3"/>
  <c r="K206" i="3" s="1"/>
  <c r="L206" i="3" s="1"/>
  <c r="M206" i="3" s="1"/>
  <c r="J207" i="3"/>
  <c r="K207" i="3" s="1"/>
  <c r="L207" i="3" s="1"/>
  <c r="M207" i="3" s="1"/>
  <c r="J208" i="3"/>
  <c r="K208" i="3" s="1"/>
  <c r="L208" i="3" s="1"/>
  <c r="M208" i="3" s="1"/>
  <c r="J209" i="3"/>
  <c r="K209" i="3" s="1"/>
  <c r="L209" i="3" s="1"/>
  <c r="M209" i="3" s="1"/>
  <c r="J210" i="3"/>
  <c r="K210" i="3" s="1"/>
  <c r="L210" i="3" s="1"/>
  <c r="M210" i="3" s="1"/>
  <c r="J211" i="3"/>
  <c r="K211" i="3" s="1"/>
  <c r="L211" i="3" s="1"/>
  <c r="M211" i="3" s="1"/>
  <c r="J212" i="3"/>
  <c r="K212" i="3" s="1"/>
  <c r="L212" i="3" s="1"/>
  <c r="M212" i="3" s="1"/>
  <c r="J213" i="3"/>
  <c r="K213" i="3" s="1"/>
  <c r="L213" i="3" s="1"/>
  <c r="M213" i="3" s="1"/>
  <c r="J214" i="3"/>
  <c r="K214" i="3" s="1"/>
  <c r="L214" i="3" s="1"/>
  <c r="M214" i="3" s="1"/>
  <c r="J215" i="3"/>
  <c r="K215" i="3" s="1"/>
  <c r="L215" i="3" s="1"/>
  <c r="M215" i="3" s="1"/>
  <c r="J216" i="3"/>
  <c r="K216" i="3" s="1"/>
  <c r="L216" i="3" s="1"/>
  <c r="M216" i="3" s="1"/>
  <c r="J217" i="3"/>
  <c r="K217" i="3" s="1"/>
  <c r="L217" i="3" s="1"/>
  <c r="M217" i="3" s="1"/>
  <c r="J218" i="3"/>
  <c r="K218" i="3" s="1"/>
  <c r="L218" i="3" s="1"/>
  <c r="M218" i="3" s="1"/>
  <c r="J219" i="3"/>
  <c r="K219" i="3" s="1"/>
  <c r="L219" i="3" s="1"/>
  <c r="M219" i="3" s="1"/>
  <c r="J220" i="3"/>
  <c r="K220" i="3" s="1"/>
  <c r="L220" i="3" s="1"/>
  <c r="M220" i="3" s="1"/>
  <c r="J221" i="3"/>
  <c r="K221" i="3" s="1"/>
  <c r="L221" i="3" s="1"/>
  <c r="M221" i="3" s="1"/>
  <c r="J222" i="3"/>
  <c r="K222" i="3" s="1"/>
  <c r="L222" i="3" s="1"/>
  <c r="M222" i="3" s="1"/>
  <c r="J223" i="3"/>
  <c r="K223" i="3" s="1"/>
  <c r="L223" i="3" s="1"/>
  <c r="M223" i="3" s="1"/>
  <c r="J224" i="3"/>
  <c r="K224" i="3" s="1"/>
  <c r="L224" i="3" s="1"/>
  <c r="M224" i="3" s="1"/>
  <c r="J225" i="3"/>
  <c r="K225" i="3" s="1"/>
  <c r="L225" i="3" s="1"/>
  <c r="M225" i="3" s="1"/>
  <c r="J226" i="3"/>
  <c r="K226" i="3" s="1"/>
  <c r="L226" i="3" s="1"/>
  <c r="M226" i="3" s="1"/>
  <c r="J227" i="3"/>
  <c r="K227" i="3" s="1"/>
  <c r="L227" i="3" s="1"/>
  <c r="M227" i="3" s="1"/>
  <c r="J228" i="3"/>
  <c r="K228" i="3" s="1"/>
  <c r="L228" i="3" s="1"/>
  <c r="M228" i="3" s="1"/>
  <c r="J229" i="3"/>
  <c r="K229" i="3" s="1"/>
  <c r="L229" i="3" s="1"/>
  <c r="M229" i="3" s="1"/>
  <c r="J230" i="3"/>
  <c r="K230" i="3" s="1"/>
  <c r="L230" i="3" s="1"/>
  <c r="M230" i="3" s="1"/>
  <c r="J231" i="3"/>
  <c r="K231" i="3" s="1"/>
  <c r="L231" i="3" s="1"/>
  <c r="M231" i="3" s="1"/>
  <c r="J232" i="3"/>
  <c r="K232" i="3" s="1"/>
  <c r="L232" i="3" s="1"/>
  <c r="M232" i="3" s="1"/>
  <c r="J233" i="3"/>
  <c r="K233" i="3" s="1"/>
  <c r="L233" i="3" s="1"/>
  <c r="M233" i="3" s="1"/>
  <c r="J234" i="3"/>
  <c r="K234" i="3" s="1"/>
  <c r="L234" i="3" s="1"/>
  <c r="M234" i="3" s="1"/>
  <c r="J235" i="3"/>
  <c r="K235" i="3" s="1"/>
  <c r="L235" i="3" s="1"/>
  <c r="M235" i="3" s="1"/>
  <c r="J236" i="3"/>
  <c r="K236" i="3" s="1"/>
  <c r="L236" i="3" s="1"/>
  <c r="M236" i="3" s="1"/>
  <c r="J237" i="3"/>
  <c r="K237" i="3" s="1"/>
  <c r="L237" i="3" s="1"/>
  <c r="M237" i="3" s="1"/>
  <c r="J238" i="3"/>
  <c r="K238" i="3" s="1"/>
  <c r="L238" i="3" s="1"/>
  <c r="M238" i="3" s="1"/>
  <c r="J239" i="3"/>
  <c r="K239" i="3" s="1"/>
  <c r="L239" i="3" s="1"/>
  <c r="M239" i="3" s="1"/>
  <c r="J240" i="3"/>
  <c r="K240" i="3" s="1"/>
  <c r="L240" i="3" s="1"/>
  <c r="M240" i="3" s="1"/>
  <c r="J241" i="3"/>
  <c r="K241" i="3" s="1"/>
  <c r="L241" i="3" s="1"/>
  <c r="M241" i="3" s="1"/>
  <c r="J242" i="3"/>
  <c r="K242" i="3" s="1"/>
  <c r="L242" i="3" s="1"/>
  <c r="M242" i="3" s="1"/>
  <c r="J243" i="3"/>
  <c r="K243" i="3" s="1"/>
  <c r="L243" i="3" s="1"/>
  <c r="M243" i="3" s="1"/>
  <c r="J244" i="3"/>
  <c r="K244" i="3" s="1"/>
  <c r="L244" i="3" s="1"/>
  <c r="M244" i="3" s="1"/>
  <c r="J245" i="3"/>
  <c r="K245" i="3" s="1"/>
  <c r="L245" i="3" s="1"/>
  <c r="M245" i="3" s="1"/>
  <c r="J246" i="3"/>
  <c r="K246" i="3" s="1"/>
  <c r="L246" i="3" s="1"/>
  <c r="M246" i="3" s="1"/>
  <c r="J247" i="3"/>
  <c r="K247" i="3" s="1"/>
  <c r="L247" i="3" s="1"/>
  <c r="M247" i="3" s="1"/>
  <c r="J248" i="3"/>
  <c r="K248" i="3" s="1"/>
  <c r="L248" i="3" s="1"/>
  <c r="M248" i="3" s="1"/>
  <c r="J249" i="3"/>
  <c r="K249" i="3" s="1"/>
  <c r="L249" i="3" s="1"/>
  <c r="M249" i="3" s="1"/>
  <c r="J250" i="3"/>
  <c r="K250" i="3" s="1"/>
  <c r="L250" i="3" s="1"/>
  <c r="M250" i="3" s="1"/>
  <c r="J251" i="3"/>
  <c r="K251" i="3" s="1"/>
  <c r="L251" i="3" s="1"/>
  <c r="M251" i="3" s="1"/>
  <c r="J252" i="3"/>
  <c r="K252" i="3" s="1"/>
  <c r="L252" i="3" s="1"/>
  <c r="M252" i="3" s="1"/>
  <c r="J253" i="3"/>
  <c r="K253" i="3" s="1"/>
  <c r="L253" i="3" s="1"/>
  <c r="M253" i="3" s="1"/>
  <c r="J254" i="3"/>
  <c r="K254" i="3" s="1"/>
  <c r="L254" i="3" s="1"/>
  <c r="M254" i="3" s="1"/>
  <c r="J255" i="3"/>
  <c r="K255" i="3" s="1"/>
  <c r="L255" i="3" s="1"/>
  <c r="M255" i="3" s="1"/>
  <c r="J256" i="3"/>
  <c r="K256" i="3" s="1"/>
  <c r="L256" i="3" s="1"/>
  <c r="M256" i="3" s="1"/>
  <c r="J257" i="3"/>
  <c r="K257" i="3" s="1"/>
  <c r="L257" i="3" s="1"/>
  <c r="M257" i="3" s="1"/>
  <c r="J258" i="3"/>
  <c r="K258" i="3" s="1"/>
  <c r="L258" i="3" s="1"/>
  <c r="M258" i="3" s="1"/>
  <c r="J259" i="3"/>
  <c r="K259" i="3" s="1"/>
  <c r="L259" i="3" s="1"/>
  <c r="M259" i="3" s="1"/>
  <c r="J260" i="3"/>
  <c r="K260" i="3" s="1"/>
  <c r="L260" i="3" s="1"/>
  <c r="M260" i="3" s="1"/>
  <c r="J261" i="3"/>
  <c r="K261" i="3" s="1"/>
  <c r="L261" i="3" s="1"/>
  <c r="M261" i="3" s="1"/>
  <c r="J262" i="3"/>
  <c r="K262" i="3" s="1"/>
  <c r="L262" i="3" s="1"/>
  <c r="M262" i="3" s="1"/>
  <c r="J263" i="3"/>
  <c r="K263" i="3" s="1"/>
  <c r="L263" i="3" s="1"/>
  <c r="M263" i="3" s="1"/>
  <c r="J264" i="3"/>
  <c r="K264" i="3" s="1"/>
  <c r="L264" i="3" s="1"/>
  <c r="M264" i="3" s="1"/>
  <c r="J265" i="3"/>
  <c r="K265" i="3" s="1"/>
  <c r="L265" i="3" s="1"/>
  <c r="M265" i="3" s="1"/>
  <c r="J266" i="3"/>
  <c r="K266" i="3" s="1"/>
  <c r="L266" i="3" s="1"/>
  <c r="M266" i="3" s="1"/>
  <c r="J267" i="3"/>
  <c r="K267" i="3" s="1"/>
  <c r="L267" i="3" s="1"/>
  <c r="M267" i="3" s="1"/>
  <c r="J268" i="3"/>
  <c r="K268" i="3" s="1"/>
  <c r="L268" i="3" s="1"/>
  <c r="M268" i="3" s="1"/>
  <c r="J269" i="3"/>
  <c r="K269" i="3" s="1"/>
  <c r="L269" i="3" s="1"/>
  <c r="M269" i="3" s="1"/>
  <c r="J270" i="3"/>
  <c r="K270" i="3" s="1"/>
  <c r="L270" i="3" s="1"/>
  <c r="M270" i="3" s="1"/>
  <c r="J271" i="3"/>
  <c r="K271" i="3" s="1"/>
  <c r="L271" i="3" s="1"/>
  <c r="M271" i="3" s="1"/>
  <c r="J272" i="3"/>
  <c r="K272" i="3" s="1"/>
  <c r="L272" i="3" s="1"/>
  <c r="M272" i="3" s="1"/>
  <c r="J273" i="3"/>
  <c r="K273" i="3" s="1"/>
  <c r="L273" i="3" s="1"/>
  <c r="M273" i="3" s="1"/>
  <c r="J274" i="3"/>
  <c r="K274" i="3" s="1"/>
  <c r="L274" i="3" s="1"/>
  <c r="M274" i="3" s="1"/>
  <c r="J275" i="3"/>
  <c r="K275" i="3" s="1"/>
  <c r="L275" i="3" s="1"/>
  <c r="M275" i="3" s="1"/>
  <c r="J276" i="3"/>
  <c r="K276" i="3" s="1"/>
  <c r="L276" i="3" s="1"/>
  <c r="M276" i="3" s="1"/>
  <c r="J277" i="3"/>
  <c r="K277" i="3" s="1"/>
  <c r="L277" i="3" s="1"/>
  <c r="M277" i="3" s="1"/>
  <c r="J278" i="3"/>
  <c r="K278" i="3" s="1"/>
  <c r="L278" i="3" s="1"/>
  <c r="M278" i="3" s="1"/>
  <c r="J4" i="3"/>
  <c r="K4" i="3" s="1"/>
  <c r="L4" i="3" s="1"/>
  <c r="M4" i="3" s="1"/>
  <c r="K5" i="3"/>
  <c r="L5" i="3" s="1"/>
  <c r="M5" i="3" s="1"/>
  <c r="K6" i="3"/>
  <c r="L6" i="3" s="1"/>
  <c r="M6" i="3" s="1"/>
  <c r="K14" i="3"/>
  <c r="L14" i="3" s="1"/>
  <c r="M14" i="3" s="1"/>
  <c r="K21" i="3"/>
  <c r="L21" i="3" s="1"/>
  <c r="M21" i="3" s="1"/>
  <c r="K22" i="3"/>
  <c r="L22" i="3" s="1"/>
  <c r="M22" i="3" s="1"/>
  <c r="K24" i="3"/>
  <c r="L24" i="3" s="1"/>
  <c r="M24" i="3" s="1"/>
  <c r="K28" i="3"/>
  <c r="L28" i="3" s="1"/>
  <c r="M28" i="3" s="1"/>
  <c r="K32" i="3"/>
  <c r="L32" i="3" s="1"/>
  <c r="M32" i="3" s="1"/>
  <c r="K37" i="3"/>
  <c r="L37" i="3" s="1"/>
  <c r="M37" i="3" s="1"/>
  <c r="K38" i="3"/>
  <c r="L38" i="3" s="1"/>
  <c r="M38" i="3" s="1"/>
  <c r="K48" i="3"/>
  <c r="L48" i="3" s="1"/>
  <c r="M48" i="3" s="1"/>
  <c r="K52" i="3"/>
  <c r="L52" i="3" s="1"/>
  <c r="M52" i="3" s="1"/>
  <c r="K54" i="3"/>
  <c r="L54" i="3" s="1"/>
  <c r="M54" i="3" s="1"/>
  <c r="K64" i="3"/>
  <c r="L64" i="3" s="1"/>
  <c r="M64" i="3" s="1"/>
  <c r="K70" i="3"/>
  <c r="L70" i="3" s="1"/>
  <c r="M70" i="3" s="1"/>
  <c r="K80" i="3"/>
  <c r="L80" i="3" s="1"/>
  <c r="M80" i="3" s="1"/>
  <c r="K86" i="3"/>
  <c r="L86" i="3" s="1"/>
  <c r="M86" i="3" s="1"/>
  <c r="K88" i="3"/>
  <c r="L88" i="3" s="1"/>
  <c r="M88" i="3" s="1"/>
  <c r="K96" i="3"/>
  <c r="L96" i="3" s="1"/>
  <c r="M96" i="3" s="1"/>
  <c r="K104" i="3"/>
  <c r="L104" i="3" s="1"/>
  <c r="M104" i="3" s="1"/>
  <c r="K112" i="3"/>
  <c r="L112" i="3" s="1"/>
  <c r="M112" i="3" s="1"/>
  <c r="K120" i="3"/>
  <c r="L120" i="3" s="1"/>
  <c r="M120" i="3" s="1"/>
  <c r="K144" i="3"/>
  <c r="L144" i="3" s="1"/>
  <c r="M144" i="3" s="1"/>
  <c r="K160" i="3"/>
  <c r="L160" i="3" s="1"/>
  <c r="M160" i="3" s="1"/>
  <c r="K168" i="3"/>
  <c r="L168" i="3" s="1"/>
  <c r="M168" i="3" s="1"/>
  <c r="K192" i="3"/>
  <c r="L192" i="3" s="1"/>
  <c r="M192" i="3" s="1"/>
  <c r="O279" i="3" l="1"/>
  <c r="M279" i="3"/>
  <c r="N279" i="3" s="1"/>
  <c r="O259" i="3"/>
  <c r="N259" i="3"/>
  <c r="O243" i="3"/>
  <c r="N243" i="3"/>
  <c r="O219" i="3"/>
  <c r="N219" i="3"/>
  <c r="O203" i="3"/>
  <c r="N203" i="3"/>
  <c r="O187" i="3"/>
  <c r="N187" i="3"/>
  <c r="O171" i="3"/>
  <c r="N171" i="3"/>
  <c r="O163" i="3"/>
  <c r="N163" i="3"/>
  <c r="O155" i="3"/>
  <c r="N155" i="3"/>
  <c r="O147" i="3"/>
  <c r="N147" i="3"/>
  <c r="O139" i="3"/>
  <c r="N139" i="3"/>
  <c r="O131" i="3"/>
  <c r="N131" i="3"/>
  <c r="O123" i="3"/>
  <c r="N123" i="3"/>
  <c r="O115" i="3"/>
  <c r="N115" i="3"/>
  <c r="O107" i="3"/>
  <c r="N107" i="3"/>
  <c r="O99" i="3"/>
  <c r="N99" i="3"/>
  <c r="O91" i="3"/>
  <c r="N91" i="3"/>
  <c r="O83" i="3"/>
  <c r="N83" i="3"/>
  <c r="O75" i="3"/>
  <c r="N75" i="3"/>
  <c r="O67" i="3"/>
  <c r="N67" i="3"/>
  <c r="O59" i="3"/>
  <c r="N59" i="3"/>
  <c r="O51" i="3"/>
  <c r="N51" i="3"/>
  <c r="O43" i="3"/>
  <c r="N43" i="3"/>
  <c r="O35" i="3"/>
  <c r="N35" i="3"/>
  <c r="O27" i="3"/>
  <c r="N27" i="3"/>
  <c r="O19" i="3"/>
  <c r="N19" i="3"/>
  <c r="O11" i="3"/>
  <c r="N11" i="3"/>
  <c r="O275" i="3"/>
  <c r="N275" i="3"/>
  <c r="O267" i="3"/>
  <c r="N267" i="3"/>
  <c r="O251" i="3"/>
  <c r="N251" i="3"/>
  <c r="O235" i="3"/>
  <c r="N235" i="3"/>
  <c r="O227" i="3"/>
  <c r="N227" i="3"/>
  <c r="O211" i="3"/>
  <c r="N211" i="3"/>
  <c r="O195" i="3"/>
  <c r="N195" i="3"/>
  <c r="O179" i="3"/>
  <c r="N179" i="3"/>
  <c r="O274" i="3"/>
  <c r="N274" i="3"/>
  <c r="O266" i="3"/>
  <c r="N266" i="3"/>
  <c r="O258" i="3"/>
  <c r="N258" i="3"/>
  <c r="O250" i="3"/>
  <c r="N250" i="3"/>
  <c r="O242" i="3"/>
  <c r="N242" i="3"/>
  <c r="O234" i="3"/>
  <c r="N234" i="3"/>
  <c r="O226" i="3"/>
  <c r="N226" i="3"/>
  <c r="O218" i="3"/>
  <c r="N218" i="3"/>
  <c r="O210" i="3"/>
  <c r="N210" i="3"/>
  <c r="O202" i="3"/>
  <c r="N202" i="3"/>
  <c r="O194" i="3"/>
  <c r="N194" i="3"/>
  <c r="O186" i="3"/>
  <c r="N186" i="3"/>
  <c r="O178" i="3"/>
  <c r="N178" i="3"/>
  <c r="O170" i="3"/>
  <c r="N170" i="3"/>
  <c r="O162" i="3"/>
  <c r="N162" i="3"/>
  <c r="O154" i="3"/>
  <c r="N154" i="3"/>
  <c r="O146" i="3"/>
  <c r="N146" i="3"/>
  <c r="O138" i="3"/>
  <c r="N138" i="3"/>
  <c r="O130" i="3"/>
  <c r="N130" i="3"/>
  <c r="O122" i="3"/>
  <c r="N122" i="3"/>
  <c r="O114" i="3"/>
  <c r="N114" i="3"/>
  <c r="O106" i="3"/>
  <c r="N106" i="3"/>
  <c r="N98" i="3"/>
  <c r="O98" i="3"/>
  <c r="O90" i="3"/>
  <c r="N90" i="3"/>
  <c r="O82" i="3"/>
  <c r="N82" i="3"/>
  <c r="O74" i="3"/>
  <c r="N74" i="3"/>
  <c r="N66" i="3"/>
  <c r="O66" i="3"/>
  <c r="O58" i="3"/>
  <c r="N58" i="3"/>
  <c r="N50" i="3"/>
  <c r="O50" i="3"/>
  <c r="N42" i="3"/>
  <c r="O42" i="3"/>
  <c r="N34" i="3"/>
  <c r="O34" i="3"/>
  <c r="O26" i="3"/>
  <c r="N26" i="3"/>
  <c r="O18" i="3"/>
  <c r="N18" i="3"/>
  <c r="O10" i="3"/>
  <c r="N10" i="3"/>
  <c r="O265" i="3"/>
  <c r="N265" i="3"/>
  <c r="O249" i="3"/>
  <c r="N249" i="3"/>
  <c r="O241" i="3"/>
  <c r="N241" i="3"/>
  <c r="O233" i="3"/>
  <c r="N233" i="3"/>
  <c r="O225" i="3"/>
  <c r="N225" i="3"/>
  <c r="O217" i="3"/>
  <c r="N217" i="3"/>
  <c r="O209" i="3"/>
  <c r="N209" i="3"/>
  <c r="O201" i="3"/>
  <c r="N201" i="3"/>
  <c r="O193" i="3"/>
  <c r="N193" i="3"/>
  <c r="O185" i="3"/>
  <c r="N185" i="3"/>
  <c r="O177" i="3"/>
  <c r="N177" i="3"/>
  <c r="O169" i="3"/>
  <c r="N169" i="3"/>
  <c r="O161" i="3"/>
  <c r="N161" i="3"/>
  <c r="O153" i="3"/>
  <c r="N153" i="3"/>
  <c r="O145" i="3"/>
  <c r="N145" i="3"/>
  <c r="O137" i="3"/>
  <c r="N137" i="3"/>
  <c r="O129" i="3"/>
  <c r="N129" i="3"/>
  <c r="O121" i="3"/>
  <c r="N121" i="3"/>
  <c r="O113" i="3"/>
  <c r="N113" i="3"/>
  <c r="N105" i="3"/>
  <c r="O105" i="3"/>
  <c r="O97" i="3"/>
  <c r="N97" i="3"/>
  <c r="O89" i="3"/>
  <c r="N89" i="3"/>
  <c r="O81" i="3"/>
  <c r="N81" i="3"/>
  <c r="O73" i="3"/>
  <c r="N73" i="3"/>
  <c r="O65" i="3"/>
  <c r="N65" i="3"/>
  <c r="O57" i="3"/>
  <c r="N57" i="3"/>
  <c r="O49" i="3"/>
  <c r="N49" i="3"/>
  <c r="O41" i="3"/>
  <c r="N41" i="3"/>
  <c r="O33" i="3"/>
  <c r="N33" i="3"/>
  <c r="O25" i="3"/>
  <c r="N25" i="3"/>
  <c r="O17" i="3"/>
  <c r="N17" i="3"/>
  <c r="O9" i="3"/>
  <c r="N9" i="3"/>
  <c r="O273" i="3"/>
  <c r="N273" i="3"/>
  <c r="O257" i="3"/>
  <c r="N257" i="3"/>
  <c r="O272" i="3"/>
  <c r="N272" i="3"/>
  <c r="O264" i="3"/>
  <c r="N264" i="3"/>
  <c r="O256" i="3"/>
  <c r="N256" i="3"/>
  <c r="O248" i="3"/>
  <c r="N248" i="3"/>
  <c r="O240" i="3"/>
  <c r="N240" i="3"/>
  <c r="O232" i="3"/>
  <c r="N232" i="3"/>
  <c r="O224" i="3"/>
  <c r="N224" i="3"/>
  <c r="O216" i="3"/>
  <c r="N216" i="3"/>
  <c r="O208" i="3"/>
  <c r="N208" i="3"/>
  <c r="O200" i="3"/>
  <c r="N200" i="3"/>
  <c r="O192" i="3"/>
  <c r="N192" i="3"/>
  <c r="O184" i="3"/>
  <c r="N184" i="3"/>
  <c r="O176" i="3"/>
  <c r="N176" i="3"/>
  <c r="O168" i="3"/>
  <c r="N168" i="3"/>
  <c r="O160" i="3"/>
  <c r="N160" i="3"/>
  <c r="O152" i="3"/>
  <c r="N152" i="3"/>
  <c r="O144" i="3"/>
  <c r="N144" i="3"/>
  <c r="O136" i="3"/>
  <c r="N136" i="3"/>
  <c r="O128" i="3"/>
  <c r="N128" i="3"/>
  <c r="O120" i="3"/>
  <c r="N120" i="3"/>
  <c r="O112" i="3"/>
  <c r="N112" i="3"/>
  <c r="O104" i="3"/>
  <c r="N104" i="3"/>
  <c r="O96" i="3"/>
  <c r="N96" i="3"/>
  <c r="O88" i="3"/>
  <c r="N88" i="3"/>
  <c r="O80" i="3"/>
  <c r="N80" i="3"/>
  <c r="O72" i="3"/>
  <c r="N72" i="3"/>
  <c r="O64" i="3"/>
  <c r="N64" i="3"/>
  <c r="O56" i="3"/>
  <c r="N56" i="3"/>
  <c r="O48" i="3"/>
  <c r="N48" i="3"/>
  <c r="O40" i="3"/>
  <c r="N40" i="3"/>
  <c r="O32" i="3"/>
  <c r="N32" i="3"/>
  <c r="O24" i="3"/>
  <c r="N24" i="3"/>
  <c r="O16" i="3"/>
  <c r="N16" i="3"/>
  <c r="O8" i="3"/>
  <c r="N8" i="3"/>
  <c r="O263" i="3"/>
  <c r="N263" i="3"/>
  <c r="O207" i="3"/>
  <c r="N207" i="3"/>
  <c r="O151" i="3"/>
  <c r="N151" i="3"/>
  <c r="O135" i="3"/>
  <c r="N135" i="3"/>
  <c r="O119" i="3"/>
  <c r="N119" i="3"/>
  <c r="O111" i="3"/>
  <c r="N111" i="3"/>
  <c r="O103" i="3"/>
  <c r="N103" i="3"/>
  <c r="O95" i="3"/>
  <c r="N95" i="3"/>
  <c r="O87" i="3"/>
  <c r="N87" i="3"/>
  <c r="O79" i="3"/>
  <c r="N79" i="3"/>
  <c r="O71" i="3"/>
  <c r="N71" i="3"/>
  <c r="O63" i="3"/>
  <c r="N63" i="3"/>
  <c r="O55" i="3"/>
  <c r="N55" i="3"/>
  <c r="O47" i="3"/>
  <c r="N47" i="3"/>
  <c r="O39" i="3"/>
  <c r="N39" i="3"/>
  <c r="O31" i="3"/>
  <c r="N31" i="3"/>
  <c r="O23" i="3"/>
  <c r="N23" i="3"/>
  <c r="O15" i="3"/>
  <c r="N15" i="3"/>
  <c r="O7" i="3"/>
  <c r="N7" i="3"/>
  <c r="O271" i="3"/>
  <c r="N271" i="3"/>
  <c r="O247" i="3"/>
  <c r="N247" i="3"/>
  <c r="O231" i="3"/>
  <c r="N231" i="3"/>
  <c r="O199" i="3"/>
  <c r="N199" i="3"/>
  <c r="O183" i="3"/>
  <c r="N183" i="3"/>
  <c r="O175" i="3"/>
  <c r="N175" i="3"/>
  <c r="O143" i="3"/>
  <c r="N143" i="3"/>
  <c r="O127" i="3"/>
  <c r="N127" i="3"/>
  <c r="O278" i="3"/>
  <c r="N278" i="3"/>
  <c r="N270" i="3"/>
  <c r="O270" i="3"/>
  <c r="N262" i="3"/>
  <c r="O262" i="3"/>
  <c r="O254" i="3"/>
  <c r="N254" i="3"/>
  <c r="N246" i="3"/>
  <c r="O246" i="3"/>
  <c r="O238" i="3"/>
  <c r="N238" i="3"/>
  <c r="O230" i="3"/>
  <c r="N230" i="3"/>
  <c r="O222" i="3"/>
  <c r="N222" i="3"/>
  <c r="O214" i="3"/>
  <c r="N214" i="3"/>
  <c r="O206" i="3"/>
  <c r="N206" i="3"/>
  <c r="O198" i="3"/>
  <c r="N198" i="3"/>
  <c r="O190" i="3"/>
  <c r="N190" i="3"/>
  <c r="O182" i="3"/>
  <c r="N182" i="3"/>
  <c r="O174" i="3"/>
  <c r="N174" i="3"/>
  <c r="O166" i="3"/>
  <c r="N166" i="3"/>
  <c r="O158" i="3"/>
  <c r="N158" i="3"/>
  <c r="O150" i="3"/>
  <c r="N150" i="3"/>
  <c r="O142" i="3"/>
  <c r="N142" i="3"/>
  <c r="O134" i="3"/>
  <c r="N134" i="3"/>
  <c r="N126" i="3"/>
  <c r="O126" i="3"/>
  <c r="N118" i="3"/>
  <c r="O118" i="3"/>
  <c r="N110" i="3"/>
  <c r="O110" i="3"/>
  <c r="N102" i="3"/>
  <c r="O102" i="3"/>
  <c r="N94" i="3"/>
  <c r="O94" i="3"/>
  <c r="N86" i="3"/>
  <c r="O86" i="3"/>
  <c r="N78" i="3"/>
  <c r="O78" i="3"/>
  <c r="N70" i="3"/>
  <c r="O70" i="3"/>
  <c r="N62" i="3"/>
  <c r="O62" i="3"/>
  <c r="N54" i="3"/>
  <c r="O54" i="3"/>
  <c r="N46" i="3"/>
  <c r="O46" i="3"/>
  <c r="N38" i="3"/>
  <c r="O38" i="3"/>
  <c r="N30" i="3"/>
  <c r="O30" i="3"/>
  <c r="N22" i="3"/>
  <c r="O22" i="3"/>
  <c r="N14" i="3"/>
  <c r="O14" i="3"/>
  <c r="N6" i="3"/>
  <c r="O6" i="3"/>
  <c r="O255" i="3"/>
  <c r="N255" i="3"/>
  <c r="O215" i="3"/>
  <c r="N215" i="3"/>
  <c r="O159" i="3"/>
  <c r="N159" i="3"/>
  <c r="O261" i="3"/>
  <c r="N261" i="3"/>
  <c r="O237" i="3"/>
  <c r="N237" i="3"/>
  <c r="O213" i="3"/>
  <c r="N213" i="3"/>
  <c r="O197" i="3"/>
  <c r="N197" i="3"/>
  <c r="O173" i="3"/>
  <c r="N173" i="3"/>
  <c r="O149" i="3"/>
  <c r="N149" i="3"/>
  <c r="O125" i="3"/>
  <c r="N125" i="3"/>
  <c r="O109" i="3"/>
  <c r="N109" i="3"/>
  <c r="O93" i="3"/>
  <c r="N93" i="3"/>
  <c r="O77" i="3"/>
  <c r="N77" i="3"/>
  <c r="O69" i="3"/>
  <c r="N69" i="3"/>
  <c r="O61" i="3"/>
  <c r="N61" i="3"/>
  <c r="O53" i="3"/>
  <c r="N53" i="3"/>
  <c r="O45" i="3"/>
  <c r="N45" i="3"/>
  <c r="O37" i="3"/>
  <c r="N37" i="3"/>
  <c r="O29" i="3"/>
  <c r="N29" i="3"/>
  <c r="O21" i="3"/>
  <c r="N21" i="3"/>
  <c r="O13" i="3"/>
  <c r="N13" i="3"/>
  <c r="O5" i="3"/>
  <c r="N5" i="3"/>
  <c r="O239" i="3"/>
  <c r="N239" i="3"/>
  <c r="O223" i="3"/>
  <c r="N223" i="3"/>
  <c r="O191" i="3"/>
  <c r="N191" i="3"/>
  <c r="O167" i="3"/>
  <c r="N167" i="3"/>
  <c r="O277" i="3"/>
  <c r="N277" i="3"/>
  <c r="O269" i="3"/>
  <c r="N269" i="3"/>
  <c r="O253" i="3"/>
  <c r="N253" i="3"/>
  <c r="O245" i="3"/>
  <c r="N245" i="3"/>
  <c r="O229" i="3"/>
  <c r="N229" i="3"/>
  <c r="O221" i="3"/>
  <c r="N221" i="3"/>
  <c r="O205" i="3"/>
  <c r="N205" i="3"/>
  <c r="O189" i="3"/>
  <c r="N189" i="3"/>
  <c r="O181" i="3"/>
  <c r="N181" i="3"/>
  <c r="O165" i="3"/>
  <c r="N165" i="3"/>
  <c r="O157" i="3"/>
  <c r="N157" i="3"/>
  <c r="O141" i="3"/>
  <c r="N141" i="3"/>
  <c r="O133" i="3"/>
  <c r="N133" i="3"/>
  <c r="O117" i="3"/>
  <c r="N117" i="3"/>
  <c r="O101" i="3"/>
  <c r="N101" i="3"/>
  <c r="O85" i="3"/>
  <c r="N85" i="3"/>
  <c r="O276" i="3"/>
  <c r="N276" i="3"/>
  <c r="O268" i="3"/>
  <c r="N268" i="3"/>
  <c r="O260" i="3"/>
  <c r="N260" i="3"/>
  <c r="O252" i="3"/>
  <c r="N252" i="3"/>
  <c r="O244" i="3"/>
  <c r="N244" i="3"/>
  <c r="O236" i="3"/>
  <c r="N236" i="3"/>
  <c r="O228" i="3"/>
  <c r="N228" i="3"/>
  <c r="O220" i="3"/>
  <c r="N220" i="3"/>
  <c r="O212" i="3"/>
  <c r="N212" i="3"/>
  <c r="O204" i="3"/>
  <c r="N204" i="3"/>
  <c r="O196" i="3"/>
  <c r="N196" i="3"/>
  <c r="O188" i="3"/>
  <c r="N188" i="3"/>
  <c r="O180" i="3"/>
  <c r="N180" i="3"/>
  <c r="O172" i="3"/>
  <c r="N172" i="3"/>
  <c r="O164" i="3"/>
  <c r="N164" i="3"/>
  <c r="O156" i="3"/>
  <c r="N156" i="3"/>
  <c r="O148" i="3"/>
  <c r="N148" i="3"/>
  <c r="O140" i="3"/>
  <c r="N140" i="3"/>
  <c r="O132" i="3"/>
  <c r="N132" i="3"/>
  <c r="O124" i="3"/>
  <c r="N124" i="3"/>
  <c r="O116" i="3"/>
  <c r="N116" i="3"/>
  <c r="O108" i="3"/>
  <c r="N108" i="3"/>
  <c r="O100" i="3"/>
  <c r="N100" i="3"/>
  <c r="O92" i="3"/>
  <c r="N92" i="3"/>
  <c r="O84" i="3"/>
  <c r="N84" i="3"/>
  <c r="O76" i="3"/>
  <c r="N76" i="3"/>
  <c r="O68" i="3"/>
  <c r="N68" i="3"/>
  <c r="O60" i="3"/>
  <c r="N60" i="3"/>
  <c r="O52" i="3"/>
  <c r="N52" i="3"/>
  <c r="O44" i="3"/>
  <c r="N44" i="3"/>
  <c r="O36" i="3"/>
  <c r="N36" i="3"/>
  <c r="O28" i="3"/>
  <c r="N28" i="3"/>
  <c r="O20" i="3"/>
  <c r="N20" i="3"/>
  <c r="O12" i="3"/>
  <c r="N12" i="3"/>
  <c r="W4" i="3" l="1"/>
  <c r="V4" i="3"/>
  <c r="W3" i="3"/>
  <c r="V3" i="3"/>
  <c r="O1" i="3"/>
  <c r="W5" i="3" l="1"/>
  <c r="X4" i="3"/>
  <c r="R9" i="3" s="1"/>
  <c r="R10" i="3" s="1"/>
  <c r="V5" i="3"/>
  <c r="R8" i="3"/>
  <c r="AB2" i="3" s="1"/>
  <c r="X3" i="3"/>
  <c r="X5" i="3" l="1"/>
  <c r="R7" i="3" s="1"/>
  <c r="AA2" i="3" s="1"/>
  <c r="R11" i="3"/>
  <c r="AC2" i="3"/>
  <c r="AG2" i="3"/>
  <c r="AF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tc={E640B396-7B6B-0643-A5C3-31459840E60D}</author>
    <author>tc={18F550A7-F1C7-0746-BFF7-54BD4F548C5A}</author>
    <author>tc={B5E7AF22-0C74-3140-9AFC-24CF82729082}</author>
    <author>tc={344B7E89-534C-B641-8D3C-127DCFF9980C}</author>
    <author>Microsoft Office User</author>
  </authors>
  <commentList>
    <comment ref="V3" authorId="0" shapeId="0" xr:uid="{00000000-0006-0000-0200-000001000000}">
      <text>
        <r>
          <rPr>
            <sz val="11"/>
            <color theme="1"/>
            <rFont val="Calibri"/>
            <family val="2"/>
            <charset val="204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true negative
 — модель ответил "нет" и это было правильно</t>
        </r>
      </text>
    </comment>
    <comment ref="W3" authorId="1" shapeId="0" xr:uid="{00000000-0006-0000-0200-000002000000}">
      <text>
        <r>
          <rPr>
            <sz val="11"/>
            <color theme="1"/>
            <rFont val="Calibri"/>
            <family val="2"/>
            <charset val="204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false positive — модель ответила "да" и ошиблась</t>
        </r>
      </text>
    </comment>
    <comment ref="V4" authorId="2" shapeId="0" xr:uid="{00000000-0006-0000-0200-000003000000}">
      <text>
        <r>
          <rPr>
            <sz val="11"/>
            <color theme="1"/>
            <rFont val="Calibri"/>
            <family val="2"/>
            <charset val="204"/>
            <scheme val="minor"/>
          </rPr>
          <t xml:space="preserve"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false negative
 — "нет" и это ошибка
</t>
        </r>
      </text>
    </comment>
    <comment ref="W4" authorId="3" shapeId="0" xr:uid="{00000000-0006-0000-0200-000004000000}">
      <text>
        <r>
          <rPr>
            <sz val="11"/>
            <color theme="1"/>
            <rFont val="Calibri"/>
            <family val="2"/>
            <charset val="204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true positive — модель ответил "да" и угадала</t>
        </r>
      </text>
    </comment>
    <comment ref="Q11" authorId="4" shapeId="0" xr:uid="{00000000-0006-0000-0200-000005000000}">
      <text>
        <r>
          <rPr>
            <sz val="10"/>
            <color rgb="FF000000"/>
            <rFont val="Arial"/>
            <family val="2"/>
          </rPr>
          <t>вероятность ложного отклонения нулевой гипотезы для конкретного теста</t>
        </r>
      </text>
    </comment>
  </commentList>
</comments>
</file>

<file path=xl/sharedStrings.xml><?xml version="1.0" encoding="utf-8"?>
<sst xmlns="http://schemas.openxmlformats.org/spreadsheetml/2006/main" count="68" uniqueCount="53">
  <si>
    <t>Got drunk</t>
  </si>
  <si>
    <t>age</t>
  </si>
  <si>
    <t>beer_servings</t>
  </si>
  <si>
    <t>spirit_servings</t>
  </si>
  <si>
    <t>wine_servings</t>
  </si>
  <si>
    <t>total_litres</t>
  </si>
  <si>
    <t>famsize</t>
  </si>
  <si>
    <t>freetime</t>
  </si>
  <si>
    <t>health</t>
  </si>
  <si>
    <t>Из содержательных соображений определите какие значения войдут в обучающую выборку</t>
  </si>
  <si>
    <t>Определите прогнозируемую переменную (target)</t>
  </si>
  <si>
    <t>В качестве предикторов необходимо взять все переменные в датасете</t>
  </si>
  <si>
    <t>Предобработайте датасет (при необходимости)</t>
  </si>
  <si>
    <t>Вычислите коэффициенты для  переменных при помощи пакета "Поиск решения"</t>
  </si>
  <si>
    <t>Определите матрицу ошибок, рассчитайте метрики</t>
  </si>
  <si>
    <t>Постройте графики "Метрики модели", "ROC- кривая". Сделайте выводы</t>
  </si>
  <si>
    <t>Определите оптимальный уровень отсечки, аргументируйте свой выбор.</t>
  </si>
  <si>
    <t>Вывод записать в ячейке "Выводы"</t>
  </si>
  <si>
    <t>Y-пересечение</t>
  </si>
  <si>
    <t>b1</t>
  </si>
  <si>
    <t>b2</t>
  </si>
  <si>
    <t>b3</t>
  </si>
  <si>
    <t>b4</t>
  </si>
  <si>
    <t>b5</t>
  </si>
  <si>
    <t>b6</t>
  </si>
  <si>
    <t>cut-off</t>
  </si>
  <si>
    <t>Sum of the log likelihoods</t>
  </si>
  <si>
    <t>Predicted</t>
  </si>
  <si>
    <t>Cutoff</t>
  </si>
  <si>
    <t>Accuracy</t>
  </si>
  <si>
    <t>Precision</t>
  </si>
  <si>
    <t>Recall</t>
  </si>
  <si>
    <t>FP</t>
  </si>
  <si>
    <t>TP</t>
  </si>
  <si>
    <t>Logit</t>
  </si>
  <si>
    <t>Odds</t>
  </si>
  <si>
    <t>Probability of Heart Failure</t>
  </si>
  <si>
    <t>Probability of a Correct Match</t>
  </si>
  <si>
    <t>Log Likelihood</t>
  </si>
  <si>
    <t>Predicted Classification</t>
  </si>
  <si>
    <t>Actual</t>
  </si>
  <si>
    <t>Total</t>
  </si>
  <si>
    <t>TP Rate</t>
  </si>
  <si>
    <t>FP Rate</t>
  </si>
  <si>
    <r>
      <t>TP</t>
    </r>
    <r>
      <rPr>
        <sz val="14"/>
        <color rgb="FF000000"/>
        <rFont val="Calibri"/>
        <family val="2"/>
        <scheme val="minor"/>
      </rPr>
      <t> (true positive) — модель ответил "да" и угадала</t>
    </r>
  </si>
  <si>
    <r>
      <t>FP</t>
    </r>
    <r>
      <rPr>
        <sz val="14"/>
        <color rgb="FF000000"/>
        <rFont val="Calibri"/>
        <family val="2"/>
        <scheme val="minor"/>
      </rPr>
      <t> (false positive) — модель ответила "да" и ошиблась</t>
    </r>
  </si>
  <si>
    <t>все negative-ответы делят аналогично:</t>
  </si>
  <si>
    <r>
      <t>TN</t>
    </r>
    <r>
      <rPr>
        <sz val="14"/>
        <color rgb="FF000000"/>
        <rFont val="Calibri"/>
        <family val="2"/>
        <scheme val="minor"/>
      </rPr>
      <t> (true negative) — модель ответил "нет" и это было правильно</t>
    </r>
  </si>
  <si>
    <r>
      <t>FN</t>
    </r>
    <r>
      <rPr>
        <sz val="14"/>
        <color rgb="FF000000"/>
        <rFont val="Calibri"/>
        <family val="2"/>
        <scheme val="minor"/>
      </rPr>
      <t> (false negative) — "нет" и это ошибка</t>
    </r>
  </si>
  <si>
    <t>b7</t>
  </si>
  <si>
    <t>b8</t>
  </si>
  <si>
    <t xml:space="preserve">Вывод: 1. Целевой переменной является переменная "Got drunk", которая указывает на наличие токсичных веществ в воздухе. Все предикторы были взяты для выполнения рассчетов. Отсутствующие переменные из датасета были исключены. Также были исключены строки, в которых значение age принимало значение меньше 18.  2. Оптимальным уровнем отсечки является 0,5, так как  в ходе работы используется бинарная классификация, а также на графиках видно, что в среденем при увеличении велечины точки отсечки результаты модели ухудшаются. 3. В ходе исследования общая точность (accuracy=58,70%) показывает невысокие результаты, что означает плохую работу модели. Исходя из матрицы ошибок, модель лучше определяет 1 класс. 4. Область под ROC-кривой служит мерой </t>
  </si>
  <si>
    <t xml:space="preserve">качества. В нашем случае она не близка к 1, но и далека от 0, что говорит о средних результатах работы.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</si>
</sst>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  <charset val="204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  <charset val="204"/>
    </font>
    <font>
      <sz val="11"/>
      <color rgb="FF000000"/>
      <name val="Calibri"/>
      <family val="2"/>
    </font>
    <font>
      <sz val="10"/>
      <color rgb="FF000000"/>
      <name val="Arial Unicode MS"/>
      <family val="2"/>
    </font>
    <font>
      <sz val="14"/>
      <color rgb="FF000000"/>
      <name val="Calibri"/>
      <family val="2"/>
      <scheme val="minor"/>
    </font>
    <font>
      <sz val="14"/>
      <color rgb="FF000000"/>
      <name val="Calibri"/>
      <family val="2"/>
      <charset val="204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/>
      </patternFill>
    </fill>
    <fill>
      <patternFill patternType="solid">
        <fgColor theme="0"/>
        <bgColor theme="9" tint="0.79998168889431442"/>
      </patternFill>
    </fill>
    <fill>
      <patternFill patternType="solid">
        <fgColor rgb="FFFFC00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0B4"/>
        <bgColor rgb="FFC6E0B4"/>
      </patternFill>
    </fill>
    <fill>
      <patternFill patternType="solid">
        <fgColor rgb="FFFFD966"/>
        <bgColor rgb="FFFFD966"/>
      </patternFill>
    </fill>
    <fill>
      <patternFill patternType="solid">
        <fgColor rgb="FF9BC2E6"/>
        <bgColor rgb="FF9BC2E6"/>
      </patternFill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9" fillId="0" borderId="0" applyFont="0" applyFill="0" applyBorder="0" applyAlignment="0" applyProtection="0"/>
  </cellStyleXfs>
  <cellXfs count="7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right"/>
    </xf>
    <xf numFmtId="1" fontId="1" fillId="4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5" borderId="0" xfId="0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" fillId="0" borderId="0" xfId="0" applyFont="1"/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1" xfId="0" applyFont="1" applyBorder="1"/>
    <xf numFmtId="0" fontId="7" fillId="0" borderId="1" xfId="0" applyFont="1" applyBorder="1" applyAlignment="1">
      <alignment horizontal="center" vertical="center"/>
    </xf>
    <xf numFmtId="10" fontId="7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0" fontId="9" fillId="0" borderId="1" xfId="0" applyNumberFormat="1" applyFont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3" fillId="0" borderId="0" xfId="1" applyNumberFormat="1" applyFont="1"/>
    <xf numFmtId="10" fontId="3" fillId="0" borderId="1" xfId="0" applyNumberFormat="1" applyFont="1" applyBorder="1"/>
    <xf numFmtId="10" fontId="10" fillId="0" borderId="1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0" fillId="10" borderId="10" xfId="0" applyFont="1" applyFill="1" applyBorder="1" applyAlignment="1">
      <alignment horizontal="center" vertical="center" wrapText="1"/>
    </xf>
    <xf numFmtId="0" fontId="20" fillId="10" borderId="11" xfId="0" applyFont="1" applyFill="1" applyBorder="1" applyAlignment="1">
      <alignment horizontal="center" vertical="center" wrapText="1"/>
    </xf>
    <xf numFmtId="0" fontId="20" fillId="10" borderId="12" xfId="0" applyFont="1" applyFill="1" applyBorder="1" applyAlignment="1">
      <alignment horizontal="center" vertical="center" wrapText="1"/>
    </xf>
    <xf numFmtId="0" fontId="20" fillId="10" borderId="13" xfId="0" applyFont="1" applyFill="1" applyBorder="1" applyAlignment="1">
      <alignment horizontal="center" vertical="center" wrapText="1"/>
    </xf>
    <xf numFmtId="0" fontId="20" fillId="10" borderId="0" xfId="0" applyFont="1" applyFill="1" applyBorder="1" applyAlignment="1">
      <alignment horizontal="center" vertical="center" wrapText="1"/>
    </xf>
    <xf numFmtId="0" fontId="20" fillId="10" borderId="14" xfId="0" applyFont="1" applyFill="1" applyBorder="1" applyAlignment="1">
      <alignment horizontal="center" vertical="center" wrapText="1"/>
    </xf>
    <xf numFmtId="0" fontId="20" fillId="10" borderId="13" xfId="0" applyFont="1" applyFill="1" applyBorder="1" applyAlignment="1">
      <alignment horizontal="center" wrapText="1"/>
    </xf>
    <xf numFmtId="0" fontId="20" fillId="10" borderId="0" xfId="0" applyFont="1" applyFill="1" applyBorder="1" applyAlignment="1">
      <alignment horizontal="center" wrapText="1"/>
    </xf>
    <xf numFmtId="0" fontId="20" fillId="10" borderId="14" xfId="0" applyFont="1" applyFill="1" applyBorder="1" applyAlignment="1">
      <alignment horizontal="center" wrapText="1"/>
    </xf>
    <xf numFmtId="0" fontId="20" fillId="10" borderId="15" xfId="0" applyFont="1" applyFill="1" applyBorder="1" applyAlignment="1">
      <alignment horizontal="center" wrapText="1"/>
    </xf>
    <xf numFmtId="0" fontId="20" fillId="10" borderId="16" xfId="0" applyFont="1" applyFill="1" applyBorder="1" applyAlignment="1">
      <alignment horizontal="center" wrapText="1"/>
    </xf>
    <xf numFmtId="0" fontId="20" fillId="10" borderId="17" xfId="0" applyFont="1" applyFill="1" applyBorder="1" applyAlignment="1">
      <alignment horizont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Метрики</a:t>
            </a:r>
            <a:r>
              <a:rPr lang="ru-RU" baseline="0"/>
              <a:t> модели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Расчеты!$AA$1</c:f>
              <c:strCache>
                <c:ptCount val="1"/>
                <c:pt idx="0">
                  <c:v>Accuracy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Расчеты!$Z$3:$Z$11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Расчеты!$AA$3:$AA$11</c:f>
              <c:numCache>
                <c:formatCode>0.00%</c:formatCode>
                <c:ptCount val="9"/>
                <c:pt idx="0">
                  <c:v>0.58695652173913049</c:v>
                </c:pt>
                <c:pt idx="1">
                  <c:v>0.58695652173913049</c:v>
                </c:pt>
                <c:pt idx="2">
                  <c:v>0.58695652173913049</c:v>
                </c:pt>
                <c:pt idx="3">
                  <c:v>0.58695652173913049</c:v>
                </c:pt>
                <c:pt idx="4">
                  <c:v>0.58695652173913049</c:v>
                </c:pt>
                <c:pt idx="5">
                  <c:v>0.59057971014492749</c:v>
                </c:pt>
                <c:pt idx="6">
                  <c:v>0.43840579710144928</c:v>
                </c:pt>
                <c:pt idx="7">
                  <c:v>0.41666666666666669</c:v>
                </c:pt>
                <c:pt idx="8">
                  <c:v>0.41304347826086957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B4-4FFA-821A-6058185CDE76}"/>
            </c:ext>
          </c:extLst>
        </c:ser>
        <c:ser>
          <c:idx val="1"/>
          <c:order val="1"/>
          <c:tx>
            <c:strRef>
              <c:f>Расчеты!$AB$1</c:f>
              <c:strCache>
                <c:ptCount val="1"/>
                <c:pt idx="0">
                  <c:v>Precision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Расчеты!$Z$3:$Z$10</c:f>
              <c:numCache>
                <c:formatCode>General</c:formatCode>
                <c:ptCount val="8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</c:numCache>
            </c:numRef>
          </c:xVal>
          <c:yVal>
            <c:numRef>
              <c:f>Расчеты!$AB$3:$AB$10</c:f>
              <c:numCache>
                <c:formatCode>0.00%</c:formatCode>
                <c:ptCount val="8"/>
                <c:pt idx="0">
                  <c:v>0.58695652173913049</c:v>
                </c:pt>
                <c:pt idx="1">
                  <c:v>0.58695652173913049</c:v>
                </c:pt>
                <c:pt idx="2">
                  <c:v>0.58695652173913049</c:v>
                </c:pt>
                <c:pt idx="3">
                  <c:v>0.58955223880597019</c:v>
                </c:pt>
                <c:pt idx="4">
                  <c:v>0.60169491525423724</c:v>
                </c:pt>
                <c:pt idx="5">
                  <c:v>0.66896551724137931</c:v>
                </c:pt>
                <c:pt idx="6">
                  <c:v>0.81818181818181823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B4-4FFA-821A-6058185CDE76}"/>
            </c:ext>
          </c:extLst>
        </c:ser>
        <c:ser>
          <c:idx val="2"/>
          <c:order val="2"/>
          <c:tx>
            <c:strRef>
              <c:f>Расчеты!$AC$1</c:f>
              <c:strCache>
                <c:ptCount val="1"/>
                <c:pt idx="0">
                  <c:v>Recall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Расчеты!$Z$3:$Z$11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Расчеты!$AC$3:$AC$11</c:f>
              <c:numCache>
                <c:formatCode>0.00%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0.97530864197530864</c:v>
                </c:pt>
                <c:pt idx="4">
                  <c:v>0.87654320987654322</c:v>
                </c:pt>
                <c:pt idx="5">
                  <c:v>0.59876543209876543</c:v>
                </c:pt>
                <c:pt idx="6">
                  <c:v>5.5555555555555552E-2</c:v>
                </c:pt>
                <c:pt idx="7">
                  <c:v>6.1728395061728392E-3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BB4-4FFA-821A-6058185CD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867008"/>
        <c:axId val="594857824"/>
      </c:scatterChart>
      <c:valAx>
        <c:axId val="594867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4857824"/>
        <c:crosses val="autoZero"/>
        <c:crossBetween val="midCat"/>
      </c:valAx>
      <c:valAx>
        <c:axId val="59485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4867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ROC-</a:t>
            </a:r>
            <a:r>
              <a:rPr lang="ru-RU"/>
              <a:t>кривая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Расчеты!$AF$3:$AF$11</c:f>
              <c:numCache>
                <c:formatCode>0.00%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0.96491228070175439</c:v>
                </c:pt>
                <c:pt idx="4">
                  <c:v>0.82456140350877194</c:v>
                </c:pt>
                <c:pt idx="5">
                  <c:v>0.42105263157894735</c:v>
                </c:pt>
                <c:pt idx="6">
                  <c:v>1.7543859649122806E-2</c:v>
                </c:pt>
                <c:pt idx="7">
                  <c:v>0</c:v>
                </c:pt>
                <c:pt idx="8">
                  <c:v>0</c:v>
                </c:pt>
              </c:numCache>
            </c:numRef>
          </c:xVal>
          <c:yVal>
            <c:numRef>
              <c:f>Расчеты!$AG$3:$AG$11</c:f>
              <c:numCache>
                <c:formatCode>0.00%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0.97530864197530864</c:v>
                </c:pt>
                <c:pt idx="4">
                  <c:v>0.87654320987654322</c:v>
                </c:pt>
                <c:pt idx="5">
                  <c:v>0.59876543209876543</c:v>
                </c:pt>
                <c:pt idx="6">
                  <c:v>5.5555555555555552E-2</c:v>
                </c:pt>
                <c:pt idx="7">
                  <c:v>6.1728395061728392E-3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E4-4110-961E-095BCD62A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133864"/>
        <c:axId val="600135832"/>
      </c:scatterChart>
      <c:valAx>
        <c:axId val="600133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0135832"/>
        <c:crosses val="autoZero"/>
        <c:crossBetween val="midCat"/>
      </c:valAx>
      <c:valAx>
        <c:axId val="60013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0133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663040</xdr:colOff>
      <xdr:row>1</xdr:row>
      <xdr:rowOff>2407</xdr:rowOff>
    </xdr:from>
    <xdr:to>
      <xdr:col>46</xdr:col>
      <xdr:colOff>534537</xdr:colOff>
      <xdr:row>20</xdr:row>
      <xdr:rowOff>181970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658091</xdr:colOff>
      <xdr:row>21</xdr:row>
      <xdr:rowOff>65809</xdr:rowOff>
    </xdr:from>
    <xdr:to>
      <xdr:col>45</xdr:col>
      <xdr:colOff>196273</xdr:colOff>
      <xdr:row>44</xdr:row>
      <xdr:rowOff>80818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191177</xdr:colOff>
      <xdr:row>28</xdr:row>
      <xdr:rowOff>156882</xdr:rowOff>
    </xdr:from>
    <xdr:to>
      <xdr:col>40</xdr:col>
      <xdr:colOff>527353</xdr:colOff>
      <xdr:row>36</xdr:row>
      <xdr:rowOff>226154</xdr:rowOff>
    </xdr:to>
    <xdr:cxnSp macro="">
      <xdr:nvCxnSpPr>
        <xdr:cNvPr id="5" name="Прямая соединительная линия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V="1">
          <a:off x="29550589" y="7709647"/>
          <a:ext cx="3204882" cy="1951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Владислав Березуцкий" id="{06071821-DD8F-EF4C-9995-7DA49D41D23F}" userId="4f977bbd50b3ee7d" providerId="Windows Live"/>
</personList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3" dT="2024-04-29T19:18:31.99" personId="{06071821-DD8F-EF4C-9995-7DA49D41D23F}" id="{E640B396-7B6B-0643-A5C3-31459840E60D}">
    <text>true negative
 — модель ответил "нет" и это было правильно</text>
  </threadedComment>
  <threadedComment ref="V3" dT="2024-04-29T19:19:10.06" personId="{06071821-DD8F-EF4C-9995-7DA49D41D23F}" id="{18F550A7-F1C7-0746-BFF7-54BD4F548C5A}">
    <text>false positive — модель ответила "да" и ошиблась</text>
  </threadedComment>
  <threadedComment ref="U4" dT="2024-04-29T17:48:07.03" personId="{06071821-DD8F-EF4C-9995-7DA49D41D23F}" id="{B5E7AF22-0C74-3140-9AFC-24CF82729082}">
    <text xml:space="preserve">false negative
 — "нет" и это ошибка
</text>
  </threadedComment>
  <threadedComment ref="V4" dT="2024-04-29T17:47:25.11" personId="{06071821-DD8F-EF4C-9995-7DA49D41D23F}" id="{344B7E89-534C-B641-8D3C-127DCFF9980C}">
    <text>true positive — модель ответил "да" и угадала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7"/>
  <sheetViews>
    <sheetView workbookViewId="0">
      <selection sqref="A1:I1"/>
    </sheetView>
  </sheetViews>
  <sheetFormatPr defaultColWidth="8.7109375" defaultRowHeight="15"/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9">
      <c r="A2" s="1">
        <v>1</v>
      </c>
      <c r="B2" s="4">
        <v>25</v>
      </c>
      <c r="C2" s="5">
        <v>0</v>
      </c>
      <c r="D2" s="5">
        <v>0</v>
      </c>
      <c r="E2" s="5">
        <v>0</v>
      </c>
      <c r="F2" s="6">
        <v>0</v>
      </c>
      <c r="G2" s="4">
        <v>4</v>
      </c>
      <c r="H2" s="5">
        <v>3</v>
      </c>
      <c r="I2" s="4">
        <v>3</v>
      </c>
    </row>
    <row r="3" spans="1:9">
      <c r="A3" s="1">
        <v>0</v>
      </c>
      <c r="B3" s="4">
        <v>30</v>
      </c>
      <c r="C3" s="4">
        <v>89</v>
      </c>
      <c r="D3" s="4">
        <v>132</v>
      </c>
      <c r="E3" s="4">
        <v>54</v>
      </c>
      <c r="F3" s="7">
        <v>4.9000000000000004</v>
      </c>
      <c r="G3" s="4">
        <v>1</v>
      </c>
      <c r="H3" s="4">
        <v>3</v>
      </c>
      <c r="I3" s="4">
        <v>3</v>
      </c>
    </row>
    <row r="4" spans="1:9">
      <c r="A4" s="1">
        <v>1</v>
      </c>
      <c r="B4" s="4">
        <v>18</v>
      </c>
      <c r="C4" s="5">
        <v>25</v>
      </c>
      <c r="D4" s="5">
        <v>0</v>
      </c>
      <c r="E4" s="5">
        <v>14</v>
      </c>
      <c r="F4" s="6">
        <v>0.7</v>
      </c>
      <c r="G4" s="4">
        <v>1</v>
      </c>
      <c r="H4" s="5">
        <v>3</v>
      </c>
      <c r="I4" s="4">
        <v>3</v>
      </c>
    </row>
    <row r="5" spans="1:9">
      <c r="A5" s="1">
        <v>0</v>
      </c>
      <c r="B5" s="4">
        <v>22</v>
      </c>
      <c r="C5" s="4">
        <v>245</v>
      </c>
      <c r="D5" s="4">
        <v>138</v>
      </c>
      <c r="E5" s="4">
        <v>312</v>
      </c>
      <c r="F5" s="7">
        <v>12.4</v>
      </c>
      <c r="G5" s="4">
        <v>4</v>
      </c>
      <c r="H5" s="4">
        <v>2</v>
      </c>
      <c r="I5" s="4">
        <v>5</v>
      </c>
    </row>
    <row r="6" spans="1:9">
      <c r="A6" s="1">
        <v>0</v>
      </c>
      <c r="B6" s="4">
        <v>31</v>
      </c>
      <c r="C6" s="5">
        <v>217</v>
      </c>
      <c r="D6" s="5">
        <v>57</v>
      </c>
      <c r="E6" s="5">
        <v>45</v>
      </c>
      <c r="F6" s="6">
        <v>5.9</v>
      </c>
      <c r="G6" s="4">
        <v>3</v>
      </c>
      <c r="H6" s="5">
        <v>3</v>
      </c>
      <c r="I6" s="4">
        <v>5</v>
      </c>
    </row>
    <row r="7" spans="1:9">
      <c r="A7" s="1">
        <v>0</v>
      </c>
      <c r="B7" s="4">
        <v>33</v>
      </c>
      <c r="C7" s="5">
        <v>193</v>
      </c>
      <c r="D7" s="5">
        <v>25</v>
      </c>
      <c r="E7" s="5">
        <v>221</v>
      </c>
      <c r="F7" s="6">
        <v>8.3000000000000007</v>
      </c>
      <c r="G7" s="4">
        <v>2</v>
      </c>
      <c r="H7" s="5">
        <v>4</v>
      </c>
      <c r="I7" s="4">
        <v>3</v>
      </c>
    </row>
    <row r="8" spans="1:9">
      <c r="A8" s="1">
        <v>1</v>
      </c>
      <c r="B8" s="4">
        <v>20</v>
      </c>
      <c r="C8" s="4">
        <v>21</v>
      </c>
      <c r="D8" s="4">
        <v>179</v>
      </c>
      <c r="E8" s="4">
        <v>11</v>
      </c>
      <c r="F8" s="7">
        <v>3.8</v>
      </c>
      <c r="G8" s="4">
        <v>4</v>
      </c>
      <c r="H8" s="4">
        <v>1</v>
      </c>
      <c r="I8" s="4">
        <v>1</v>
      </c>
    </row>
    <row r="9" spans="1:9">
      <c r="A9" s="1">
        <v>1</v>
      </c>
      <c r="B9" s="4">
        <v>28</v>
      </c>
      <c r="C9" s="5">
        <v>261</v>
      </c>
      <c r="D9" s="5">
        <v>72</v>
      </c>
      <c r="E9" s="5">
        <v>212</v>
      </c>
      <c r="F9" s="6">
        <v>10.4</v>
      </c>
      <c r="G9" s="4">
        <v>3</v>
      </c>
      <c r="H9" s="5">
        <v>2</v>
      </c>
      <c r="I9" s="4">
        <v>1</v>
      </c>
    </row>
    <row r="10" spans="1:9">
      <c r="A10" s="1">
        <v>1</v>
      </c>
      <c r="B10" s="4">
        <v>24</v>
      </c>
      <c r="C10" s="5">
        <v>21</v>
      </c>
      <c r="D10" s="5">
        <v>46</v>
      </c>
      <c r="E10" s="5">
        <v>5</v>
      </c>
      <c r="F10" s="6">
        <v>1.3</v>
      </c>
      <c r="G10" s="4">
        <v>4</v>
      </c>
      <c r="H10" s="5">
        <v>3</v>
      </c>
      <c r="I10" s="4">
        <v>2</v>
      </c>
    </row>
    <row r="11" spans="1:9">
      <c r="A11" s="1">
        <v>0</v>
      </c>
      <c r="B11" s="4">
        <v>19</v>
      </c>
      <c r="C11" s="4">
        <v>122</v>
      </c>
      <c r="D11" s="4">
        <v>176</v>
      </c>
      <c r="E11" s="4">
        <v>51</v>
      </c>
      <c r="F11" s="7">
        <v>6.3</v>
      </c>
      <c r="G11" s="4">
        <v>2</v>
      </c>
      <c r="H11" s="4">
        <v>2</v>
      </c>
      <c r="I11" s="4">
        <v>4</v>
      </c>
    </row>
    <row r="12" spans="1:9">
      <c r="A12" s="1">
        <v>0</v>
      </c>
      <c r="B12" s="4">
        <v>27</v>
      </c>
      <c r="C12" s="5">
        <v>42</v>
      </c>
      <c r="D12" s="5">
        <v>63</v>
      </c>
      <c r="E12" s="5">
        <v>7</v>
      </c>
      <c r="F12" s="6">
        <v>2</v>
      </c>
      <c r="G12" s="4">
        <v>4</v>
      </c>
      <c r="H12" s="5">
        <v>3</v>
      </c>
      <c r="I12" s="4">
        <v>5</v>
      </c>
    </row>
    <row r="13" spans="1:9">
      <c r="A13" s="1">
        <v>1</v>
      </c>
      <c r="B13" s="4">
        <v>21</v>
      </c>
      <c r="C13" s="4">
        <v>0</v>
      </c>
      <c r="D13" s="4">
        <v>0</v>
      </c>
      <c r="E13" s="4">
        <v>0</v>
      </c>
      <c r="F13" s="7">
        <v>0</v>
      </c>
      <c r="G13" s="4">
        <v>4</v>
      </c>
      <c r="H13" s="4">
        <v>4</v>
      </c>
      <c r="I13" s="4">
        <v>3</v>
      </c>
    </row>
    <row r="14" spans="1:9">
      <c r="A14" s="1">
        <v>1</v>
      </c>
      <c r="B14" s="4">
        <v>26</v>
      </c>
      <c r="C14" s="5">
        <v>143</v>
      </c>
      <c r="D14" s="5">
        <v>173</v>
      </c>
      <c r="E14" s="5">
        <v>36</v>
      </c>
      <c r="F14" s="6">
        <v>6.3</v>
      </c>
      <c r="G14" s="4">
        <v>2</v>
      </c>
      <c r="H14" s="5">
        <v>5</v>
      </c>
      <c r="I14" s="4">
        <v>3</v>
      </c>
    </row>
    <row r="15" spans="1:9">
      <c r="A15" s="1">
        <v>0</v>
      </c>
      <c r="B15" s="4">
        <v>23</v>
      </c>
      <c r="C15" s="5">
        <v>34</v>
      </c>
      <c r="D15" s="5">
        <v>4</v>
      </c>
      <c r="E15" s="5">
        <v>13</v>
      </c>
      <c r="F15" s="6">
        <v>1.1000000000000001</v>
      </c>
      <c r="G15" s="4">
        <v>3</v>
      </c>
      <c r="H15" s="5">
        <v>5</v>
      </c>
      <c r="I15" s="4">
        <v>5</v>
      </c>
    </row>
    <row r="16" spans="1:9">
      <c r="A16" s="1">
        <v>0</v>
      </c>
      <c r="B16" s="4">
        <v>31</v>
      </c>
      <c r="C16" s="4">
        <v>23</v>
      </c>
      <c r="D16" s="4">
        <v>0</v>
      </c>
      <c r="E16" s="4">
        <v>0</v>
      </c>
      <c r="F16" s="7">
        <v>0.4</v>
      </c>
      <c r="G16" s="4">
        <v>4</v>
      </c>
      <c r="H16" s="4">
        <v>1</v>
      </c>
      <c r="I16" s="4">
        <v>5</v>
      </c>
    </row>
    <row r="17" spans="1:9">
      <c r="A17" s="1">
        <v>0</v>
      </c>
      <c r="B17" s="4">
        <v>19</v>
      </c>
      <c r="C17" s="5">
        <v>167</v>
      </c>
      <c r="D17" s="5">
        <v>41</v>
      </c>
      <c r="E17" s="5">
        <v>8</v>
      </c>
      <c r="F17" s="6">
        <v>3.8</v>
      </c>
      <c r="G17" s="4">
        <v>4</v>
      </c>
      <c r="H17" s="5">
        <v>4</v>
      </c>
      <c r="I17" s="4">
        <v>1</v>
      </c>
    </row>
    <row r="18" spans="1:9">
      <c r="A18" s="1">
        <v>1</v>
      </c>
      <c r="B18" s="4">
        <v>26</v>
      </c>
      <c r="C18" s="4">
        <v>76</v>
      </c>
      <c r="D18" s="4">
        <v>173</v>
      </c>
      <c r="E18" s="4">
        <v>8</v>
      </c>
      <c r="F18" s="7">
        <v>4.5999999999999996</v>
      </c>
      <c r="G18" s="4">
        <v>4</v>
      </c>
      <c r="H18" s="4">
        <v>4</v>
      </c>
      <c r="I18" s="4">
        <v>5</v>
      </c>
    </row>
    <row r="19" spans="1:9">
      <c r="A19" s="1">
        <v>1</v>
      </c>
      <c r="B19" s="4">
        <v>22</v>
      </c>
      <c r="C19" s="5">
        <v>31</v>
      </c>
      <c r="D19" s="5">
        <v>2</v>
      </c>
      <c r="E19" s="5">
        <v>1</v>
      </c>
      <c r="F19" s="6">
        <v>0.6</v>
      </c>
      <c r="G19" s="4">
        <v>2</v>
      </c>
      <c r="H19" s="5">
        <v>3</v>
      </c>
      <c r="I19" s="4">
        <v>5</v>
      </c>
    </row>
    <row r="20" spans="1:9">
      <c r="A20" s="1">
        <v>1</v>
      </c>
      <c r="B20" s="4">
        <v>20</v>
      </c>
      <c r="C20" s="4">
        <v>231</v>
      </c>
      <c r="D20" s="4">
        <v>252</v>
      </c>
      <c r="E20" s="4">
        <v>94</v>
      </c>
      <c r="F20" s="7">
        <v>10.3</v>
      </c>
      <c r="G20" s="4">
        <v>2</v>
      </c>
      <c r="H20" s="4">
        <v>2</v>
      </c>
      <c r="I20" s="4">
        <v>5</v>
      </c>
    </row>
    <row r="21" spans="1:9">
      <c r="A21" s="1">
        <v>1</v>
      </c>
      <c r="B21" s="4">
        <v>28</v>
      </c>
      <c r="C21" s="5">
        <v>25</v>
      </c>
      <c r="D21" s="5">
        <v>7</v>
      </c>
      <c r="E21" s="5">
        <v>7</v>
      </c>
      <c r="F21" s="6">
        <v>4.3</v>
      </c>
      <c r="G21" s="4">
        <v>2</v>
      </c>
      <c r="H21" s="5">
        <v>2</v>
      </c>
      <c r="I21" s="4">
        <v>5</v>
      </c>
    </row>
    <row r="22" spans="1:9">
      <c r="A22" s="1">
        <v>1</v>
      </c>
      <c r="B22" s="4">
        <v>32</v>
      </c>
      <c r="C22" s="4">
        <v>88</v>
      </c>
      <c r="D22" s="4">
        <v>0</v>
      </c>
      <c r="E22" s="4">
        <v>0</v>
      </c>
      <c r="F22" s="7">
        <v>6.3</v>
      </c>
      <c r="G22" s="4">
        <v>4</v>
      </c>
      <c r="H22" s="4">
        <v>2</v>
      </c>
      <c r="I22" s="4">
        <v>1</v>
      </c>
    </row>
    <row r="23" spans="1:9">
      <c r="A23" s="1">
        <v>0</v>
      </c>
      <c r="B23" s="4">
        <v>21</v>
      </c>
      <c r="C23" s="5">
        <v>37</v>
      </c>
      <c r="D23" s="5">
        <v>1</v>
      </c>
      <c r="E23" s="5">
        <v>7</v>
      </c>
      <c r="F23" s="6">
        <v>4</v>
      </c>
      <c r="G23" s="4">
        <v>3</v>
      </c>
      <c r="H23" s="5">
        <v>3</v>
      </c>
      <c r="I23" s="4">
        <v>5</v>
      </c>
    </row>
    <row r="24" spans="1:9">
      <c r="A24" s="1">
        <v>0</v>
      </c>
      <c r="B24" s="4">
        <v>25</v>
      </c>
      <c r="C24" s="4">
        <v>144</v>
      </c>
      <c r="D24" s="4">
        <v>56</v>
      </c>
      <c r="E24" s="4">
        <v>16</v>
      </c>
      <c r="F24" s="7">
        <v>4</v>
      </c>
      <c r="G24" s="4">
        <v>4</v>
      </c>
      <c r="H24" s="4">
        <v>4</v>
      </c>
      <c r="I24" s="4">
        <v>5</v>
      </c>
    </row>
    <row r="25" spans="1:9">
      <c r="A25" s="1">
        <v>1</v>
      </c>
      <c r="B25" s="4">
        <v>30</v>
      </c>
      <c r="C25" s="5">
        <v>57</v>
      </c>
      <c r="D25" s="5">
        <v>65</v>
      </c>
      <c r="E25" s="5">
        <v>1</v>
      </c>
      <c r="F25" s="6">
        <v>2.2000000000000002</v>
      </c>
      <c r="G25" s="4">
        <v>4</v>
      </c>
      <c r="H25" s="5">
        <v>4</v>
      </c>
      <c r="I25" s="4">
        <v>5</v>
      </c>
    </row>
    <row r="26" spans="1:9">
      <c r="A26" s="1">
        <v>0</v>
      </c>
      <c r="B26" s="4">
        <v>18</v>
      </c>
      <c r="C26" s="4">
        <v>147</v>
      </c>
      <c r="D26" s="4">
        <v>1</v>
      </c>
      <c r="E26" s="4">
        <v>4</v>
      </c>
      <c r="F26" s="7">
        <v>5.8</v>
      </c>
      <c r="G26" s="4">
        <v>4</v>
      </c>
      <c r="H26" s="4">
        <v>3</v>
      </c>
      <c r="I26" s="4">
        <v>5</v>
      </c>
    </row>
    <row r="27" spans="1:9">
      <c r="A27" s="1">
        <v>1</v>
      </c>
      <c r="B27" s="4">
        <v>33</v>
      </c>
      <c r="C27" s="5">
        <v>240</v>
      </c>
      <c r="D27" s="5">
        <v>122</v>
      </c>
      <c r="E27" s="5">
        <v>100</v>
      </c>
      <c r="F27" s="6">
        <v>8.1999999999999993</v>
      </c>
      <c r="G27" s="4">
        <v>4</v>
      </c>
      <c r="H27" s="5">
        <v>5</v>
      </c>
      <c r="I27" s="4">
        <v>5</v>
      </c>
    </row>
    <row r="28" spans="1:9">
      <c r="A28" s="1">
        <v>0</v>
      </c>
      <c r="B28" s="4">
        <v>27</v>
      </c>
      <c r="C28" s="4">
        <v>17</v>
      </c>
      <c r="D28" s="4">
        <v>2</v>
      </c>
      <c r="E28" s="4">
        <v>1</v>
      </c>
      <c r="F28" s="7">
        <v>1.8</v>
      </c>
      <c r="G28" s="4">
        <v>3</v>
      </c>
      <c r="H28" s="4">
        <v>3</v>
      </c>
      <c r="I28" s="4">
        <v>2</v>
      </c>
    </row>
    <row r="29" spans="1:9">
      <c r="A29" s="1">
        <v>0</v>
      </c>
      <c r="B29" s="4">
        <v>21</v>
      </c>
      <c r="C29" s="5">
        <v>15</v>
      </c>
      <c r="D29" s="5">
        <v>1</v>
      </c>
      <c r="E29" s="5">
        <v>1</v>
      </c>
      <c r="F29" s="6">
        <v>0.4</v>
      </c>
      <c r="G29" s="4">
        <v>3</v>
      </c>
      <c r="H29" s="5">
        <v>4</v>
      </c>
      <c r="I29" s="4">
        <v>5</v>
      </c>
    </row>
    <row r="30" spans="1:9">
      <c r="A30" s="1">
        <v>0</v>
      </c>
      <c r="B30" s="4">
        <v>20</v>
      </c>
      <c r="C30" s="4">
        <v>130</v>
      </c>
      <c r="D30" s="4">
        <v>124</v>
      </c>
      <c r="E30" s="4">
        <v>172</v>
      </c>
      <c r="F30" s="7">
        <v>7.6</v>
      </c>
      <c r="G30" s="4">
        <v>2</v>
      </c>
      <c r="H30" s="4">
        <v>5</v>
      </c>
      <c r="I30" s="4">
        <v>5</v>
      </c>
    </row>
    <row r="31" spans="1:9">
      <c r="A31" s="1">
        <v>1</v>
      </c>
      <c r="B31" s="4">
        <v>25</v>
      </c>
      <c r="C31" s="5">
        <v>79</v>
      </c>
      <c r="D31" s="5">
        <v>192</v>
      </c>
      <c r="E31" s="5">
        <v>8</v>
      </c>
      <c r="F31" s="6">
        <v>5</v>
      </c>
      <c r="G31" s="4">
        <v>4</v>
      </c>
      <c r="H31" s="5">
        <v>4</v>
      </c>
      <c r="I31" s="4">
        <v>4</v>
      </c>
    </row>
    <row r="32" spans="1:9">
      <c r="A32" s="1">
        <v>1</v>
      </c>
      <c r="B32" s="4">
        <v>31</v>
      </c>
      <c r="C32" s="4">
        <v>159</v>
      </c>
      <c r="D32" s="4">
        <v>76</v>
      </c>
      <c r="E32" s="4">
        <v>3</v>
      </c>
      <c r="F32" s="7">
        <v>4.2</v>
      </c>
      <c r="G32" s="4">
        <v>4</v>
      </c>
      <c r="H32" s="4">
        <v>4</v>
      </c>
      <c r="I32" s="4">
        <v>5</v>
      </c>
    </row>
    <row r="33" spans="1:9">
      <c r="A33" s="1">
        <v>0</v>
      </c>
      <c r="B33" s="4">
        <v>29</v>
      </c>
      <c r="C33" s="5">
        <v>1</v>
      </c>
      <c r="D33" s="5">
        <v>3</v>
      </c>
      <c r="E33" s="5">
        <v>1</v>
      </c>
      <c r="F33" s="6">
        <v>0.1</v>
      </c>
      <c r="G33" s="4">
        <v>3</v>
      </c>
      <c r="H33" s="5">
        <v>3</v>
      </c>
      <c r="I33" s="4">
        <v>5</v>
      </c>
    </row>
    <row r="34" spans="1:9">
      <c r="A34" s="1">
        <v>1</v>
      </c>
      <c r="B34" s="4">
        <v>22</v>
      </c>
      <c r="C34" s="4">
        <v>76</v>
      </c>
      <c r="D34" s="4">
        <v>1</v>
      </c>
      <c r="E34" s="4">
        <v>9</v>
      </c>
      <c r="F34" s="7">
        <v>1.7</v>
      </c>
      <c r="G34" s="4">
        <v>2</v>
      </c>
      <c r="H34" s="4">
        <v>3</v>
      </c>
      <c r="I34" s="4">
        <v>2</v>
      </c>
    </row>
    <row r="35" spans="1:9">
      <c r="A35" s="1">
        <v>1</v>
      </c>
      <c r="B35" s="4">
        <v>30</v>
      </c>
      <c r="C35" s="4">
        <v>149</v>
      </c>
      <c r="D35" s="4">
        <v>87</v>
      </c>
      <c r="E35" s="4">
        <v>11</v>
      </c>
      <c r="F35" s="7">
        <v>4.4000000000000004</v>
      </c>
      <c r="G35" s="4">
        <v>4</v>
      </c>
      <c r="H35" s="4">
        <v>4</v>
      </c>
      <c r="I35" s="4">
        <v>5</v>
      </c>
    </row>
    <row r="36" spans="1:9">
      <c r="A36" s="1">
        <v>1</v>
      </c>
      <c r="B36" s="4">
        <v>18</v>
      </c>
      <c r="C36" s="5">
        <v>230</v>
      </c>
      <c r="D36" s="5">
        <v>87</v>
      </c>
      <c r="E36" s="5">
        <v>254</v>
      </c>
      <c r="F36" s="6">
        <v>10.199999999999999</v>
      </c>
      <c r="G36" s="4">
        <v>4</v>
      </c>
      <c r="H36" s="5">
        <v>3</v>
      </c>
      <c r="I36" s="4">
        <v>5</v>
      </c>
    </row>
    <row r="37" spans="1:9">
      <c r="A37" s="1">
        <v>1</v>
      </c>
      <c r="B37" s="4">
        <v>34</v>
      </c>
      <c r="C37" s="5">
        <v>192</v>
      </c>
      <c r="D37" s="5">
        <v>154</v>
      </c>
      <c r="E37" s="5">
        <v>113</v>
      </c>
      <c r="F37" s="6">
        <v>8.1999999999999993</v>
      </c>
      <c r="G37" s="4">
        <v>2</v>
      </c>
      <c r="H37" s="5">
        <v>3</v>
      </c>
      <c r="I37" s="4">
        <v>5</v>
      </c>
    </row>
    <row r="38" spans="1:9">
      <c r="A38" s="1">
        <v>0</v>
      </c>
      <c r="B38" s="4">
        <v>19</v>
      </c>
      <c r="C38" s="4">
        <v>361</v>
      </c>
      <c r="D38" s="4">
        <v>170</v>
      </c>
      <c r="E38" s="4">
        <v>134</v>
      </c>
      <c r="F38" s="7">
        <v>11.8</v>
      </c>
      <c r="G38" s="4">
        <v>4</v>
      </c>
      <c r="H38" s="4">
        <v>2</v>
      </c>
      <c r="I38" s="4">
        <v>5</v>
      </c>
    </row>
    <row r="39" spans="1:9">
      <c r="A39" s="1">
        <v>0</v>
      </c>
      <c r="B39" s="4">
        <v>23</v>
      </c>
      <c r="C39" s="5">
        <v>0</v>
      </c>
      <c r="D39" s="5">
        <v>0</v>
      </c>
      <c r="E39" s="5">
        <v>0</v>
      </c>
      <c r="F39" s="6">
        <v>0</v>
      </c>
      <c r="G39" s="4">
        <v>3</v>
      </c>
      <c r="H39" s="5">
        <v>3</v>
      </c>
      <c r="I39" s="4">
        <v>3</v>
      </c>
    </row>
    <row r="40" spans="1:9">
      <c r="A40" s="1">
        <v>0</v>
      </c>
      <c r="B40" s="4">
        <v>28</v>
      </c>
      <c r="C40" s="5">
        <v>224</v>
      </c>
      <c r="D40" s="5">
        <v>81</v>
      </c>
      <c r="E40" s="5">
        <v>278</v>
      </c>
      <c r="F40" s="6">
        <v>10.4</v>
      </c>
      <c r="G40" s="4">
        <v>4</v>
      </c>
      <c r="H40" s="5">
        <v>3</v>
      </c>
      <c r="I40" s="4">
        <v>5</v>
      </c>
    </row>
    <row r="41" spans="1:9">
      <c r="A41" s="1">
        <v>1</v>
      </c>
      <c r="B41" s="4">
        <v>26</v>
      </c>
      <c r="C41" s="4">
        <v>15</v>
      </c>
      <c r="D41" s="4">
        <v>44</v>
      </c>
      <c r="E41" s="4">
        <v>3</v>
      </c>
      <c r="F41" s="7">
        <v>1.1000000000000001</v>
      </c>
      <c r="G41" s="4">
        <v>4</v>
      </c>
      <c r="H41" s="4">
        <v>4</v>
      </c>
      <c r="I41" s="4">
        <v>3</v>
      </c>
    </row>
    <row r="42" spans="1:9">
      <c r="A42" s="1">
        <v>1</v>
      </c>
      <c r="B42" s="4">
        <v>35</v>
      </c>
      <c r="C42" s="5">
        <v>52</v>
      </c>
      <c r="D42" s="5">
        <v>286</v>
      </c>
      <c r="E42" s="5">
        <v>26</v>
      </c>
      <c r="F42" s="6">
        <v>6.6</v>
      </c>
      <c r="G42" s="4">
        <v>2</v>
      </c>
      <c r="H42" s="5">
        <v>3</v>
      </c>
      <c r="I42" s="4">
        <v>4</v>
      </c>
    </row>
    <row r="43" spans="1:9">
      <c r="A43" s="1">
        <v>1</v>
      </c>
      <c r="B43" s="4">
        <v>32</v>
      </c>
      <c r="C43" s="4">
        <v>193</v>
      </c>
      <c r="D43" s="4">
        <v>147</v>
      </c>
      <c r="E43" s="4">
        <v>9</v>
      </c>
      <c r="F43" s="7">
        <v>6.2</v>
      </c>
      <c r="G43" s="4">
        <v>4</v>
      </c>
      <c r="H43" s="4">
        <v>3</v>
      </c>
      <c r="I43" s="4">
        <v>5</v>
      </c>
    </row>
    <row r="44" spans="1:9">
      <c r="A44" s="1">
        <v>0</v>
      </c>
      <c r="B44" s="4">
        <v>25</v>
      </c>
      <c r="C44" s="5">
        <v>162</v>
      </c>
      <c r="D44" s="5">
        <v>74</v>
      </c>
      <c r="E44" s="5">
        <v>3</v>
      </c>
      <c r="F44" s="6">
        <v>4.2</v>
      </c>
      <c r="G44" s="4">
        <v>4</v>
      </c>
      <c r="H44" s="5">
        <v>5</v>
      </c>
      <c r="I44" s="4">
        <v>5</v>
      </c>
    </row>
    <row r="45" spans="1:9">
      <c r="A45" s="1">
        <v>0</v>
      </c>
      <c r="B45" s="4">
        <v>33</v>
      </c>
      <c r="C45" s="4">
        <v>6</v>
      </c>
      <c r="D45" s="4">
        <v>4</v>
      </c>
      <c r="E45" s="4">
        <v>1</v>
      </c>
      <c r="F45" s="7">
        <v>0.2</v>
      </c>
      <c r="G45" s="4">
        <v>4</v>
      </c>
      <c r="H45" s="4">
        <v>3</v>
      </c>
      <c r="I45" s="4">
        <v>5</v>
      </c>
    </row>
    <row r="46" spans="1:9">
      <c r="A46" s="1">
        <v>1</v>
      </c>
      <c r="B46" s="4">
        <v>27</v>
      </c>
      <c r="C46" s="5">
        <v>52</v>
      </c>
      <c r="D46" s="5">
        <v>69</v>
      </c>
      <c r="E46" s="5">
        <v>2</v>
      </c>
      <c r="F46" s="6">
        <v>2.2000000000000002</v>
      </c>
      <c r="G46" s="4">
        <v>3</v>
      </c>
      <c r="H46" s="5">
        <v>3</v>
      </c>
      <c r="I46" s="4">
        <v>1</v>
      </c>
    </row>
    <row r="47" spans="1:9">
      <c r="A47" s="1">
        <v>1</v>
      </c>
      <c r="B47" s="4">
        <v>21</v>
      </c>
      <c r="C47" s="4">
        <v>92</v>
      </c>
      <c r="D47" s="4">
        <v>0</v>
      </c>
      <c r="E47" s="4">
        <v>233</v>
      </c>
      <c r="F47" s="7">
        <v>5.8</v>
      </c>
      <c r="G47" s="4">
        <v>2</v>
      </c>
      <c r="H47" s="4">
        <v>3</v>
      </c>
      <c r="I47" s="4">
        <v>2</v>
      </c>
    </row>
    <row r="48" spans="1:9">
      <c r="A48" s="1">
        <v>1</v>
      </c>
      <c r="B48" s="4">
        <v>20</v>
      </c>
      <c r="C48" s="5">
        <v>18</v>
      </c>
      <c r="D48" s="5">
        <v>0</v>
      </c>
      <c r="E48" s="5">
        <v>0</v>
      </c>
      <c r="F48" s="6">
        <v>0.5</v>
      </c>
      <c r="G48" s="4">
        <v>4</v>
      </c>
      <c r="H48" s="5">
        <v>3</v>
      </c>
      <c r="I48" s="4">
        <v>1</v>
      </c>
    </row>
    <row r="49" spans="1:9">
      <c r="A49" s="1">
        <v>1</v>
      </c>
      <c r="B49" s="4">
        <v>25</v>
      </c>
      <c r="C49" s="4">
        <v>224</v>
      </c>
      <c r="D49" s="4">
        <v>194</v>
      </c>
      <c r="E49" s="4">
        <v>59</v>
      </c>
      <c r="F49" s="7">
        <v>9.5</v>
      </c>
      <c r="G49" s="4">
        <v>4</v>
      </c>
      <c r="H49" s="4">
        <v>2</v>
      </c>
      <c r="I49" s="4">
        <v>5</v>
      </c>
    </row>
    <row r="50" spans="1:9">
      <c r="A50" s="1">
        <v>1</v>
      </c>
      <c r="B50" s="4">
        <v>31</v>
      </c>
      <c r="C50" s="5">
        <v>20</v>
      </c>
      <c r="D50" s="5">
        <v>3</v>
      </c>
      <c r="E50" s="5">
        <v>0</v>
      </c>
      <c r="F50" s="6">
        <v>0.7</v>
      </c>
      <c r="G50" s="4">
        <v>1</v>
      </c>
      <c r="H50" s="5">
        <v>3</v>
      </c>
      <c r="I50" s="4">
        <v>5</v>
      </c>
    </row>
    <row r="51" spans="1:9">
      <c r="A51" s="1">
        <v>1</v>
      </c>
      <c r="B51" s="4">
        <v>29</v>
      </c>
      <c r="C51" s="4">
        <v>77</v>
      </c>
      <c r="D51" s="4">
        <v>35</v>
      </c>
      <c r="E51" s="4">
        <v>1</v>
      </c>
      <c r="F51" s="7">
        <v>2</v>
      </c>
      <c r="G51" s="4">
        <v>4</v>
      </c>
      <c r="H51" s="4">
        <v>2</v>
      </c>
      <c r="I51" s="4">
        <v>5</v>
      </c>
    </row>
    <row r="52" spans="1:9">
      <c r="A52" s="1">
        <v>1</v>
      </c>
      <c r="B52" s="4">
        <v>22</v>
      </c>
      <c r="C52" s="5">
        <v>263</v>
      </c>
      <c r="D52" s="5">
        <v>133</v>
      </c>
      <c r="E52" s="5">
        <v>97</v>
      </c>
      <c r="F52" s="6">
        <v>10</v>
      </c>
      <c r="G52" s="4">
        <v>4</v>
      </c>
      <c r="H52" s="5">
        <v>4</v>
      </c>
      <c r="I52" s="4">
        <v>4</v>
      </c>
    </row>
    <row r="53" spans="1:9">
      <c r="A53" s="1">
        <v>0</v>
      </c>
      <c r="B53" s="4">
        <v>30</v>
      </c>
      <c r="C53" s="5">
        <v>347</v>
      </c>
      <c r="D53" s="5">
        <v>98</v>
      </c>
      <c r="E53" s="5">
        <v>59</v>
      </c>
      <c r="F53" s="6">
        <v>8.9</v>
      </c>
      <c r="G53" s="4">
        <v>1</v>
      </c>
      <c r="H53" s="5">
        <v>4</v>
      </c>
      <c r="I53" s="4">
        <v>1</v>
      </c>
    </row>
    <row r="54" spans="1:9">
      <c r="A54" s="1">
        <v>1</v>
      </c>
      <c r="B54" s="4">
        <v>18</v>
      </c>
      <c r="C54" s="4">
        <v>8</v>
      </c>
      <c r="D54" s="4">
        <v>0</v>
      </c>
      <c r="E54" s="4">
        <v>1</v>
      </c>
      <c r="F54" s="7">
        <v>2.4</v>
      </c>
      <c r="G54" s="4">
        <v>4</v>
      </c>
      <c r="H54" s="4">
        <v>4</v>
      </c>
      <c r="I54" s="4">
        <v>4</v>
      </c>
    </row>
    <row r="55" spans="1:9">
      <c r="A55" s="1">
        <v>1</v>
      </c>
      <c r="B55" s="4">
        <v>24</v>
      </c>
      <c r="C55" s="5">
        <v>52</v>
      </c>
      <c r="D55" s="5">
        <v>100</v>
      </c>
      <c r="E55" s="5">
        <v>149</v>
      </c>
      <c r="F55" s="6">
        <v>5.4</v>
      </c>
      <c r="G55" s="4">
        <v>4</v>
      </c>
      <c r="H55" s="5">
        <v>4</v>
      </c>
      <c r="I55" s="4">
        <v>2</v>
      </c>
    </row>
    <row r="56" spans="1:9">
      <c r="A56" s="1">
        <v>0</v>
      </c>
      <c r="B56" s="4">
        <v>34</v>
      </c>
      <c r="C56" s="4">
        <v>346</v>
      </c>
      <c r="D56" s="4">
        <v>117</v>
      </c>
      <c r="E56" s="4">
        <v>175</v>
      </c>
      <c r="F56" s="7">
        <v>11.3</v>
      </c>
      <c r="G56" s="4">
        <v>4</v>
      </c>
      <c r="H56" s="4">
        <v>4</v>
      </c>
      <c r="I56" s="4">
        <v>1</v>
      </c>
    </row>
    <row r="57" spans="1:9">
      <c r="A57" s="1">
        <v>1</v>
      </c>
      <c r="B57" s="4">
        <v>19</v>
      </c>
      <c r="C57" s="5">
        <v>31</v>
      </c>
      <c r="D57" s="5">
        <v>3</v>
      </c>
      <c r="E57" s="5">
        <v>10</v>
      </c>
      <c r="F57" s="6">
        <v>1.8</v>
      </c>
      <c r="G57" s="4">
        <v>4</v>
      </c>
      <c r="H57" s="5">
        <v>3</v>
      </c>
      <c r="I57" s="4">
        <v>3</v>
      </c>
    </row>
    <row r="58" spans="1:9">
      <c r="A58" s="1">
        <v>1</v>
      </c>
      <c r="B58" s="4">
        <v>23</v>
      </c>
      <c r="C58" s="4">
        <v>133</v>
      </c>
      <c r="D58" s="4">
        <v>112</v>
      </c>
      <c r="E58" s="4">
        <v>218</v>
      </c>
      <c r="F58" s="7">
        <v>8.3000000000000007</v>
      </c>
      <c r="G58" s="4">
        <v>3</v>
      </c>
      <c r="H58" s="4">
        <v>3</v>
      </c>
      <c r="I58" s="4">
        <v>5</v>
      </c>
    </row>
    <row r="59" spans="1:9">
      <c r="A59" s="1">
        <v>1</v>
      </c>
      <c r="B59" s="4">
        <v>28</v>
      </c>
      <c r="C59" s="4">
        <v>53</v>
      </c>
      <c r="D59" s="4">
        <v>69</v>
      </c>
      <c r="E59" s="4">
        <v>2</v>
      </c>
      <c r="F59" s="7">
        <v>2.2000000000000002</v>
      </c>
      <c r="G59" s="4">
        <v>3</v>
      </c>
      <c r="H59" s="4">
        <v>4</v>
      </c>
      <c r="I59" s="4">
        <v>3</v>
      </c>
    </row>
    <row r="60" spans="1:9">
      <c r="A60" s="1">
        <v>0</v>
      </c>
      <c r="B60" s="4">
        <v>26</v>
      </c>
      <c r="C60" s="5">
        <v>9</v>
      </c>
      <c r="D60" s="5">
        <v>0</v>
      </c>
      <c r="E60" s="5">
        <v>2</v>
      </c>
      <c r="F60" s="6">
        <v>0.2</v>
      </c>
      <c r="G60" s="4">
        <v>3</v>
      </c>
      <c r="H60" s="5">
        <v>3</v>
      </c>
      <c r="I60" s="4">
        <v>5</v>
      </c>
    </row>
    <row r="61" spans="1:9">
      <c r="A61" s="1">
        <v>0</v>
      </c>
      <c r="B61" s="4">
        <v>35</v>
      </c>
      <c r="C61" s="4">
        <v>28</v>
      </c>
      <c r="D61" s="4">
        <v>31</v>
      </c>
      <c r="E61" s="4">
        <v>21</v>
      </c>
      <c r="F61" s="7">
        <v>2.5</v>
      </c>
      <c r="G61" s="4">
        <v>4</v>
      </c>
      <c r="H61" s="4">
        <v>3</v>
      </c>
      <c r="I61" s="4">
        <v>3</v>
      </c>
    </row>
    <row r="62" spans="1:9">
      <c r="A62" s="1">
        <v>1</v>
      </c>
      <c r="B62" s="4">
        <v>32</v>
      </c>
      <c r="C62" s="5">
        <v>93</v>
      </c>
      <c r="D62" s="5">
        <v>302</v>
      </c>
      <c r="E62" s="5">
        <v>1</v>
      </c>
      <c r="F62" s="6">
        <v>7.1</v>
      </c>
      <c r="G62" s="4">
        <v>1</v>
      </c>
      <c r="H62" s="5">
        <v>3</v>
      </c>
      <c r="I62" s="4">
        <v>5</v>
      </c>
    </row>
    <row r="63" spans="1:9">
      <c r="A63" s="1">
        <v>0</v>
      </c>
      <c r="B63" s="4">
        <v>27</v>
      </c>
      <c r="C63" s="4">
        <v>1</v>
      </c>
      <c r="D63" s="4">
        <v>326</v>
      </c>
      <c r="E63" s="4">
        <v>1</v>
      </c>
      <c r="F63" s="7">
        <v>5.9</v>
      </c>
      <c r="G63" s="4">
        <v>3</v>
      </c>
      <c r="H63" s="4">
        <v>3</v>
      </c>
      <c r="I63" s="4">
        <v>5</v>
      </c>
    </row>
    <row r="64" spans="1:9">
      <c r="A64" s="1">
        <v>1</v>
      </c>
      <c r="B64" s="4">
        <v>30</v>
      </c>
      <c r="C64" s="5">
        <v>69</v>
      </c>
      <c r="D64" s="5">
        <v>98</v>
      </c>
      <c r="E64" s="5">
        <v>2</v>
      </c>
      <c r="F64" s="6">
        <v>3</v>
      </c>
      <c r="G64" s="4">
        <v>3</v>
      </c>
      <c r="H64" s="5">
        <v>3</v>
      </c>
      <c r="I64" s="4">
        <v>5</v>
      </c>
    </row>
    <row r="65" spans="1:9">
      <c r="A65" s="1">
        <v>1</v>
      </c>
      <c r="B65" s="4">
        <v>29</v>
      </c>
      <c r="C65" s="4">
        <v>234</v>
      </c>
      <c r="D65" s="4">
        <v>215</v>
      </c>
      <c r="E65" s="4">
        <v>185</v>
      </c>
      <c r="F65" s="7">
        <v>11.3</v>
      </c>
      <c r="G65" s="4">
        <v>4</v>
      </c>
      <c r="H65" s="4">
        <v>3</v>
      </c>
      <c r="I65" s="4">
        <v>5</v>
      </c>
    </row>
    <row r="66" spans="1:9">
      <c r="A66" s="1">
        <v>1</v>
      </c>
      <c r="B66" s="4">
        <v>20</v>
      </c>
      <c r="C66" s="5">
        <v>233</v>
      </c>
      <c r="D66" s="5">
        <v>61</v>
      </c>
      <c r="E66" s="5">
        <v>78</v>
      </c>
      <c r="F66" s="6">
        <v>6.6</v>
      </c>
      <c r="G66" s="4">
        <v>4</v>
      </c>
      <c r="H66" s="5">
        <v>4</v>
      </c>
      <c r="I66" s="4">
        <v>1</v>
      </c>
    </row>
    <row r="67" spans="1:9">
      <c r="A67" s="1">
        <v>1</v>
      </c>
      <c r="B67" s="4">
        <v>22</v>
      </c>
      <c r="C67" s="4">
        <v>9</v>
      </c>
      <c r="D67" s="4">
        <v>114</v>
      </c>
      <c r="E67" s="4">
        <v>0</v>
      </c>
      <c r="F67" s="7">
        <v>2.2000000000000002</v>
      </c>
      <c r="G67" s="4">
        <v>2</v>
      </c>
      <c r="H67" s="4">
        <v>2</v>
      </c>
      <c r="I67" s="4">
        <v>3</v>
      </c>
    </row>
    <row r="68" spans="1:9">
      <c r="A68" s="1">
        <v>1</v>
      </c>
      <c r="B68" s="4">
        <v>33</v>
      </c>
      <c r="C68" s="5">
        <v>5</v>
      </c>
      <c r="D68" s="5">
        <v>1</v>
      </c>
      <c r="E68" s="5">
        <v>0</v>
      </c>
      <c r="F68" s="6">
        <v>0.1</v>
      </c>
      <c r="G68" s="4">
        <v>2</v>
      </c>
      <c r="H68" s="5">
        <v>5</v>
      </c>
      <c r="I68" s="4">
        <v>3</v>
      </c>
    </row>
    <row r="69" spans="1:9">
      <c r="A69" s="1">
        <v>1</v>
      </c>
      <c r="B69" s="4">
        <v>28</v>
      </c>
      <c r="C69" s="5">
        <v>9</v>
      </c>
      <c r="D69" s="5">
        <v>3</v>
      </c>
      <c r="E69" s="5">
        <v>0</v>
      </c>
      <c r="F69" s="6">
        <v>0.2</v>
      </c>
      <c r="G69" s="4">
        <v>2</v>
      </c>
      <c r="H69" s="5">
        <v>2</v>
      </c>
      <c r="I69" s="4">
        <v>3</v>
      </c>
    </row>
    <row r="70" spans="1:9">
      <c r="A70" s="1">
        <v>0</v>
      </c>
      <c r="B70" s="4">
        <v>31</v>
      </c>
      <c r="C70" s="4">
        <v>313</v>
      </c>
      <c r="D70" s="4">
        <v>118</v>
      </c>
      <c r="E70" s="4">
        <v>165</v>
      </c>
      <c r="F70" s="7">
        <v>11.4</v>
      </c>
      <c r="G70" s="4">
        <v>2</v>
      </c>
      <c r="H70" s="4">
        <v>3</v>
      </c>
      <c r="I70" s="4">
        <v>5</v>
      </c>
    </row>
    <row r="71" spans="1:9">
      <c r="A71" s="1">
        <v>1</v>
      </c>
      <c r="B71" s="4">
        <v>19</v>
      </c>
      <c r="C71" s="5">
        <v>63</v>
      </c>
      <c r="D71" s="5">
        <v>69</v>
      </c>
      <c r="E71" s="5">
        <v>9</v>
      </c>
      <c r="F71" s="6">
        <v>2.5</v>
      </c>
      <c r="G71" s="4">
        <v>3</v>
      </c>
      <c r="H71" s="5">
        <v>4</v>
      </c>
      <c r="I71" s="4">
        <v>5</v>
      </c>
    </row>
    <row r="72" spans="1:9">
      <c r="A72" s="1">
        <v>1</v>
      </c>
      <c r="B72" s="4">
        <v>30</v>
      </c>
      <c r="C72" s="4">
        <v>85</v>
      </c>
      <c r="D72" s="4">
        <v>42</v>
      </c>
      <c r="E72" s="4">
        <v>237</v>
      </c>
      <c r="F72" s="7">
        <v>6.5</v>
      </c>
      <c r="G72" s="4">
        <v>2</v>
      </c>
      <c r="H72" s="4">
        <v>3</v>
      </c>
      <c r="I72" s="4">
        <v>4</v>
      </c>
    </row>
    <row r="73" spans="1:9">
      <c r="A73" s="1">
        <v>1</v>
      </c>
      <c r="B73" s="4">
        <v>26</v>
      </c>
      <c r="C73" s="5">
        <v>82</v>
      </c>
      <c r="D73" s="5">
        <v>97</v>
      </c>
      <c r="E73" s="5">
        <v>9</v>
      </c>
      <c r="F73" s="6">
        <v>3.4</v>
      </c>
      <c r="G73" s="4">
        <v>1</v>
      </c>
      <c r="H73" s="5">
        <v>3</v>
      </c>
      <c r="I73" s="4">
        <v>4</v>
      </c>
    </row>
    <row r="74" spans="1:9">
      <c r="A74" s="1">
        <v>1</v>
      </c>
      <c r="B74" s="4">
        <v>34</v>
      </c>
      <c r="C74" s="4">
        <v>77</v>
      </c>
      <c r="D74" s="4">
        <v>202</v>
      </c>
      <c r="E74" s="4">
        <v>16</v>
      </c>
      <c r="F74" s="7">
        <v>7</v>
      </c>
      <c r="G74" s="4">
        <v>4</v>
      </c>
      <c r="H74" s="4">
        <v>4</v>
      </c>
      <c r="I74" s="4">
        <v>5</v>
      </c>
    </row>
    <row r="75" spans="1:9">
      <c r="A75" s="1">
        <v>1</v>
      </c>
      <c r="B75" s="4">
        <v>23</v>
      </c>
      <c r="C75" s="5">
        <v>6</v>
      </c>
      <c r="D75" s="5">
        <v>21</v>
      </c>
      <c r="E75" s="5">
        <v>1</v>
      </c>
      <c r="F75" s="6">
        <v>0.5</v>
      </c>
      <c r="G75" s="4">
        <v>2</v>
      </c>
      <c r="H75" s="5">
        <v>3</v>
      </c>
      <c r="I75" s="4">
        <v>2</v>
      </c>
    </row>
    <row r="76" spans="1:9">
      <c r="A76" s="1">
        <v>1</v>
      </c>
      <c r="B76" s="4">
        <v>21</v>
      </c>
      <c r="C76" s="4">
        <v>124</v>
      </c>
      <c r="D76" s="4">
        <v>246</v>
      </c>
      <c r="E76" s="4">
        <v>12</v>
      </c>
      <c r="F76" s="7">
        <v>6.8</v>
      </c>
      <c r="G76" s="4">
        <v>4</v>
      </c>
      <c r="H76" s="4">
        <v>3</v>
      </c>
      <c r="I76" s="4">
        <v>1</v>
      </c>
    </row>
    <row r="77" spans="1:9">
      <c r="A77" s="1">
        <v>1</v>
      </c>
      <c r="B77" s="4">
        <v>25</v>
      </c>
      <c r="C77" s="5">
        <v>58</v>
      </c>
      <c r="D77" s="5">
        <v>22</v>
      </c>
      <c r="E77" s="5">
        <v>2</v>
      </c>
      <c r="F77" s="6">
        <v>1.8</v>
      </c>
      <c r="G77" s="4">
        <v>2</v>
      </c>
      <c r="H77" s="5">
        <v>4</v>
      </c>
      <c r="I77" s="4">
        <v>3</v>
      </c>
    </row>
    <row r="78" spans="1:9">
      <c r="A78" s="1">
        <v>0</v>
      </c>
      <c r="B78" s="4">
        <v>18</v>
      </c>
      <c r="C78" s="5">
        <v>0</v>
      </c>
      <c r="D78" s="5">
        <v>0</v>
      </c>
      <c r="E78" s="5">
        <v>0</v>
      </c>
      <c r="F78" s="6">
        <v>0</v>
      </c>
      <c r="G78" s="4">
        <v>3</v>
      </c>
      <c r="H78" s="5">
        <v>3</v>
      </c>
      <c r="I78" s="4">
        <v>4</v>
      </c>
    </row>
    <row r="79" spans="1:9">
      <c r="A79" s="1">
        <v>0</v>
      </c>
      <c r="B79" s="4">
        <v>35</v>
      </c>
      <c r="C79" s="4">
        <v>31</v>
      </c>
      <c r="D79" s="4">
        <v>97</v>
      </c>
      <c r="E79" s="4">
        <v>6</v>
      </c>
      <c r="F79" s="7">
        <v>2.4</v>
      </c>
      <c r="G79" s="4">
        <v>4</v>
      </c>
      <c r="H79" s="4">
        <v>5</v>
      </c>
      <c r="I79" s="4">
        <v>1</v>
      </c>
    </row>
    <row r="80" spans="1:9">
      <c r="A80" s="1">
        <v>1</v>
      </c>
      <c r="B80" s="4">
        <v>24</v>
      </c>
      <c r="C80" s="5">
        <v>62</v>
      </c>
      <c r="D80" s="5">
        <v>0</v>
      </c>
      <c r="E80" s="5">
        <v>123</v>
      </c>
      <c r="F80" s="6">
        <v>6.2</v>
      </c>
      <c r="G80" s="4">
        <v>3</v>
      </c>
      <c r="H80" s="5">
        <v>3</v>
      </c>
      <c r="I80" s="4">
        <v>2</v>
      </c>
    </row>
    <row r="81" spans="1:9">
      <c r="A81" s="1">
        <v>0</v>
      </c>
      <c r="B81" s="4">
        <v>27</v>
      </c>
      <c r="C81" s="4">
        <v>281</v>
      </c>
      <c r="D81" s="4">
        <v>216</v>
      </c>
      <c r="E81" s="4">
        <v>62</v>
      </c>
      <c r="F81" s="7">
        <v>10.5</v>
      </c>
      <c r="G81" s="4">
        <v>4</v>
      </c>
      <c r="H81" s="4">
        <v>3</v>
      </c>
      <c r="I81" s="4">
        <v>1</v>
      </c>
    </row>
    <row r="82" spans="1:9">
      <c r="A82" s="1">
        <v>0</v>
      </c>
      <c r="B82" s="4">
        <v>24</v>
      </c>
      <c r="C82" s="5">
        <v>20</v>
      </c>
      <c r="D82" s="5">
        <v>55</v>
      </c>
      <c r="E82" s="5">
        <v>31</v>
      </c>
      <c r="F82" s="6">
        <v>1.9</v>
      </c>
      <c r="G82" s="4">
        <v>2</v>
      </c>
      <c r="H82" s="5">
        <v>3</v>
      </c>
      <c r="I82" s="4">
        <v>4</v>
      </c>
    </row>
    <row r="83" spans="1:9">
      <c r="A83" s="1">
        <v>0</v>
      </c>
      <c r="B83" s="4">
        <v>31</v>
      </c>
      <c r="C83" s="4">
        <v>82</v>
      </c>
      <c r="D83" s="4">
        <v>29</v>
      </c>
      <c r="E83" s="4">
        <v>0</v>
      </c>
      <c r="F83" s="7">
        <v>2.8</v>
      </c>
      <c r="G83" s="4">
        <v>1</v>
      </c>
      <c r="H83" s="4">
        <v>1</v>
      </c>
      <c r="I83" s="4">
        <v>1</v>
      </c>
    </row>
    <row r="84" spans="1:9">
      <c r="A84" s="1">
        <v>1</v>
      </c>
      <c r="B84" s="4">
        <v>21</v>
      </c>
      <c r="C84" s="5">
        <v>19</v>
      </c>
      <c r="D84" s="5">
        <v>152</v>
      </c>
      <c r="E84" s="5">
        <v>2</v>
      </c>
      <c r="F84" s="6">
        <v>3.1</v>
      </c>
      <c r="G84" s="4">
        <v>4</v>
      </c>
      <c r="H84" s="5">
        <v>3</v>
      </c>
      <c r="I84" s="4">
        <v>4</v>
      </c>
    </row>
    <row r="85" spans="1:9">
      <c r="A85" s="1">
        <v>1</v>
      </c>
      <c r="B85" s="4">
        <v>28</v>
      </c>
      <c r="C85" s="4">
        <v>0</v>
      </c>
      <c r="D85" s="4">
        <v>0</v>
      </c>
      <c r="E85" s="4">
        <v>0</v>
      </c>
      <c r="F85" s="7">
        <v>0</v>
      </c>
      <c r="G85" s="4">
        <v>2</v>
      </c>
      <c r="H85" s="4">
        <v>3</v>
      </c>
      <c r="I85" s="4">
        <v>5</v>
      </c>
    </row>
    <row r="86" spans="1:9">
      <c r="A86" s="1">
        <v>1</v>
      </c>
      <c r="B86" s="4">
        <v>33</v>
      </c>
      <c r="C86" s="5">
        <v>343</v>
      </c>
      <c r="D86" s="5">
        <v>244</v>
      </c>
      <c r="E86" s="5">
        <v>56</v>
      </c>
      <c r="F86" s="6">
        <v>12.9</v>
      </c>
      <c r="G86" s="4">
        <v>4</v>
      </c>
      <c r="H86" s="5">
        <v>3</v>
      </c>
      <c r="I86" s="4">
        <v>1</v>
      </c>
    </row>
    <row r="87" spans="1:9">
      <c r="A87" s="1">
        <v>0</v>
      </c>
      <c r="B87" s="4">
        <v>27</v>
      </c>
      <c r="C87" s="4">
        <v>236</v>
      </c>
      <c r="D87" s="4">
        <v>133</v>
      </c>
      <c r="E87" s="4">
        <v>271</v>
      </c>
      <c r="F87" s="7">
        <v>11.4</v>
      </c>
      <c r="G87" s="4">
        <v>4</v>
      </c>
      <c r="H87" s="4">
        <v>3</v>
      </c>
      <c r="I87" s="4">
        <v>3</v>
      </c>
    </row>
    <row r="88" spans="1:9">
      <c r="A88" s="1">
        <v>0</v>
      </c>
      <c r="B88" s="4">
        <v>26</v>
      </c>
      <c r="C88" s="5">
        <v>26</v>
      </c>
      <c r="D88" s="5">
        <v>15</v>
      </c>
      <c r="E88" s="5">
        <v>4</v>
      </c>
      <c r="F88" s="6">
        <v>0.8</v>
      </c>
      <c r="G88" s="4">
        <v>4</v>
      </c>
      <c r="H88" s="5">
        <v>5</v>
      </c>
      <c r="I88" s="4">
        <v>4</v>
      </c>
    </row>
    <row r="89" spans="1:9">
      <c r="A89" s="1">
        <v>1</v>
      </c>
      <c r="B89" s="4">
        <v>30</v>
      </c>
      <c r="C89" s="4">
        <v>8</v>
      </c>
      <c r="D89" s="4">
        <v>11</v>
      </c>
      <c r="E89" s="4">
        <v>1</v>
      </c>
      <c r="F89" s="7">
        <v>1.5</v>
      </c>
      <c r="G89" s="4">
        <v>4</v>
      </c>
      <c r="H89" s="4">
        <v>4</v>
      </c>
      <c r="I89" s="4">
        <v>4</v>
      </c>
    </row>
    <row r="90" spans="1:9">
      <c r="A90" s="1">
        <v>1</v>
      </c>
      <c r="B90" s="4">
        <v>22</v>
      </c>
      <c r="C90" s="5">
        <v>13</v>
      </c>
      <c r="D90" s="5">
        <v>4</v>
      </c>
      <c r="E90" s="5">
        <v>0</v>
      </c>
      <c r="F90" s="6">
        <v>0.3</v>
      </c>
      <c r="G90" s="4">
        <v>4</v>
      </c>
      <c r="H90" s="5">
        <v>3</v>
      </c>
      <c r="I90" s="4">
        <v>5</v>
      </c>
    </row>
    <row r="91" spans="1:9">
      <c r="A91" s="1">
        <v>0</v>
      </c>
      <c r="B91" s="4">
        <v>19</v>
      </c>
      <c r="C91" s="4">
        <v>0</v>
      </c>
      <c r="D91" s="4">
        <v>0</v>
      </c>
      <c r="E91" s="4">
        <v>0</v>
      </c>
      <c r="F91" s="7">
        <v>0</v>
      </c>
      <c r="G91" s="4">
        <v>3</v>
      </c>
      <c r="H91" s="4">
        <v>3</v>
      </c>
      <c r="I91" s="4">
        <v>2</v>
      </c>
    </row>
    <row r="92" spans="1:9">
      <c r="A92" s="1">
        <v>1</v>
      </c>
      <c r="B92" s="4">
        <v>23</v>
      </c>
      <c r="C92" s="5">
        <v>5</v>
      </c>
      <c r="D92" s="5">
        <v>1</v>
      </c>
      <c r="E92" s="5">
        <v>1</v>
      </c>
      <c r="F92" s="6">
        <v>0.6</v>
      </c>
      <c r="G92" s="4">
        <v>3</v>
      </c>
      <c r="H92" s="5">
        <v>4</v>
      </c>
      <c r="I92" s="4">
        <v>1</v>
      </c>
    </row>
    <row r="93" spans="1:9">
      <c r="A93" s="1">
        <v>0</v>
      </c>
      <c r="B93" s="4">
        <v>32</v>
      </c>
      <c r="C93" s="4">
        <v>149</v>
      </c>
      <c r="D93" s="4">
        <v>100</v>
      </c>
      <c r="E93" s="4">
        <v>120</v>
      </c>
      <c r="F93" s="7">
        <v>6.6</v>
      </c>
      <c r="G93" s="4">
        <v>3</v>
      </c>
      <c r="H93" s="4">
        <v>3</v>
      </c>
      <c r="I93" s="4">
        <v>4</v>
      </c>
    </row>
    <row r="94" spans="1:9">
      <c r="A94" s="1">
        <v>0</v>
      </c>
      <c r="B94" s="4">
        <v>18</v>
      </c>
      <c r="C94" s="5">
        <v>0</v>
      </c>
      <c r="D94" s="5">
        <v>0</v>
      </c>
      <c r="E94" s="5">
        <v>0</v>
      </c>
      <c r="F94" s="6">
        <v>0</v>
      </c>
      <c r="G94" s="4">
        <v>2</v>
      </c>
      <c r="H94" s="5">
        <v>1</v>
      </c>
      <c r="I94" s="4">
        <v>3</v>
      </c>
    </row>
    <row r="95" spans="1:9">
      <c r="A95" s="1">
        <v>0</v>
      </c>
      <c r="B95" s="4">
        <v>34</v>
      </c>
      <c r="C95" s="4">
        <v>0</v>
      </c>
      <c r="D95" s="4">
        <v>0</v>
      </c>
      <c r="E95" s="4">
        <v>0</v>
      </c>
      <c r="F95" s="7">
        <v>0</v>
      </c>
      <c r="G95" s="4">
        <v>3</v>
      </c>
      <c r="H95" s="4">
        <v>3</v>
      </c>
      <c r="I95" s="4">
        <v>5</v>
      </c>
    </row>
    <row r="96" spans="1:9">
      <c r="A96" s="1">
        <v>1</v>
      </c>
      <c r="B96" s="4">
        <v>20</v>
      </c>
      <c r="C96" s="5">
        <v>98</v>
      </c>
      <c r="D96" s="5">
        <v>31</v>
      </c>
      <c r="E96" s="5">
        <v>18</v>
      </c>
      <c r="F96" s="6">
        <v>2.6</v>
      </c>
      <c r="G96" s="4">
        <v>4</v>
      </c>
      <c r="H96" s="5">
        <v>3</v>
      </c>
      <c r="I96" s="4">
        <v>1</v>
      </c>
    </row>
    <row r="97" spans="1:9">
      <c r="A97" s="1">
        <v>0</v>
      </c>
      <c r="B97" s="4">
        <v>25</v>
      </c>
      <c r="C97" s="4">
        <v>238</v>
      </c>
      <c r="D97" s="4">
        <v>68</v>
      </c>
      <c r="E97" s="4">
        <v>5</v>
      </c>
      <c r="F97" s="7">
        <v>5.5</v>
      </c>
      <c r="G97" s="4">
        <v>4</v>
      </c>
      <c r="H97" s="4">
        <v>4</v>
      </c>
      <c r="I97" s="4">
        <v>4</v>
      </c>
    </row>
    <row r="98" spans="1:9">
      <c r="A98" s="1">
        <v>1</v>
      </c>
      <c r="B98" s="4">
        <v>35</v>
      </c>
      <c r="C98" s="5">
        <v>62</v>
      </c>
      <c r="D98" s="5">
        <v>50</v>
      </c>
      <c r="E98" s="5">
        <v>18</v>
      </c>
      <c r="F98" s="6">
        <v>2.2999999999999998</v>
      </c>
      <c r="G98" s="4">
        <v>4</v>
      </c>
      <c r="H98" s="5">
        <v>5</v>
      </c>
      <c r="I98" s="4">
        <v>4</v>
      </c>
    </row>
    <row r="99" spans="1:9">
      <c r="A99" s="1">
        <v>1</v>
      </c>
      <c r="B99" s="4">
        <v>29</v>
      </c>
      <c r="C99" s="4">
        <v>0</v>
      </c>
      <c r="D99" s="4">
        <v>0</v>
      </c>
      <c r="E99" s="4">
        <v>0</v>
      </c>
      <c r="F99" s="7">
        <v>0</v>
      </c>
      <c r="G99" s="4">
        <v>3</v>
      </c>
      <c r="H99" s="4">
        <v>1</v>
      </c>
      <c r="I99" s="4">
        <v>2</v>
      </c>
    </row>
    <row r="100" spans="1:9">
      <c r="A100" s="1">
        <v>0</v>
      </c>
      <c r="B100" s="4">
        <v>20</v>
      </c>
      <c r="C100" s="5">
        <v>77</v>
      </c>
      <c r="D100" s="5">
        <v>189</v>
      </c>
      <c r="E100" s="5">
        <v>8</v>
      </c>
      <c r="F100" s="6">
        <v>4.9000000000000004</v>
      </c>
      <c r="G100" s="4">
        <v>2</v>
      </c>
      <c r="H100" s="5">
        <v>1</v>
      </c>
      <c r="I100" s="4">
        <v>5</v>
      </c>
    </row>
    <row r="101" spans="1:9">
      <c r="A101" s="1">
        <v>0</v>
      </c>
      <c r="B101" s="4">
        <v>35</v>
      </c>
      <c r="C101" s="4">
        <v>31</v>
      </c>
      <c r="D101" s="4">
        <v>114</v>
      </c>
      <c r="E101" s="4">
        <v>128</v>
      </c>
      <c r="F101" s="7">
        <v>4.9000000000000004</v>
      </c>
      <c r="G101" s="4">
        <v>4</v>
      </c>
      <c r="H101" s="4">
        <v>5</v>
      </c>
      <c r="I101" s="4">
        <v>3</v>
      </c>
    </row>
    <row r="102" spans="1:9">
      <c r="A102" s="1">
        <v>0</v>
      </c>
      <c r="B102" s="4">
        <v>26</v>
      </c>
      <c r="C102" s="5">
        <v>12</v>
      </c>
      <c r="D102" s="5">
        <v>6</v>
      </c>
      <c r="E102" s="5">
        <v>10</v>
      </c>
      <c r="F102" s="6">
        <v>0.5</v>
      </c>
      <c r="G102" s="4">
        <v>2</v>
      </c>
      <c r="H102" s="5">
        <v>4</v>
      </c>
      <c r="I102" s="4">
        <v>5</v>
      </c>
    </row>
    <row r="103" spans="1:9">
      <c r="A103" s="1">
        <v>0</v>
      </c>
      <c r="B103" s="4">
        <v>24</v>
      </c>
      <c r="C103" s="4">
        <v>47</v>
      </c>
      <c r="D103" s="4">
        <v>18</v>
      </c>
      <c r="E103" s="4">
        <v>5</v>
      </c>
      <c r="F103" s="7">
        <v>1.3</v>
      </c>
      <c r="G103" s="4">
        <v>4</v>
      </c>
      <c r="H103" s="4">
        <v>4</v>
      </c>
      <c r="I103" s="4">
        <v>5</v>
      </c>
    </row>
    <row r="104" spans="1:9">
      <c r="A104" s="1">
        <v>0</v>
      </c>
      <c r="B104" s="4">
        <v>31</v>
      </c>
      <c r="C104" s="5">
        <v>5</v>
      </c>
      <c r="D104" s="5">
        <v>1</v>
      </c>
      <c r="E104" s="5">
        <v>0</v>
      </c>
      <c r="F104" s="6">
        <v>0.1</v>
      </c>
      <c r="G104" s="4">
        <v>4</v>
      </c>
      <c r="H104" s="5">
        <v>4</v>
      </c>
      <c r="I104" s="4">
        <v>2</v>
      </c>
    </row>
    <row r="105" spans="1:9">
      <c r="A105" s="1">
        <v>0</v>
      </c>
      <c r="B105" s="4">
        <v>32</v>
      </c>
      <c r="C105" s="4">
        <v>376</v>
      </c>
      <c r="D105" s="4">
        <v>3</v>
      </c>
      <c r="E105" s="4">
        <v>1</v>
      </c>
      <c r="F105" s="7">
        <v>6.8</v>
      </c>
      <c r="G105" s="4">
        <v>3</v>
      </c>
      <c r="H105" s="4">
        <v>4</v>
      </c>
      <c r="I105" s="4">
        <v>5</v>
      </c>
    </row>
    <row r="106" spans="1:9">
      <c r="A106" s="1">
        <v>1</v>
      </c>
      <c r="B106" s="4">
        <v>27</v>
      </c>
      <c r="C106" s="5">
        <v>49</v>
      </c>
      <c r="D106" s="5">
        <v>0</v>
      </c>
      <c r="E106" s="5">
        <v>8</v>
      </c>
      <c r="F106" s="6">
        <v>1</v>
      </c>
      <c r="G106" s="4">
        <v>1</v>
      </c>
      <c r="H106" s="5">
        <v>2</v>
      </c>
      <c r="I106" s="4">
        <v>5</v>
      </c>
    </row>
    <row r="107" spans="1:9">
      <c r="A107" s="1">
        <v>1</v>
      </c>
      <c r="B107" s="4">
        <v>21</v>
      </c>
      <c r="C107" s="4">
        <v>5</v>
      </c>
      <c r="D107" s="4">
        <v>6</v>
      </c>
      <c r="E107" s="4">
        <v>0</v>
      </c>
      <c r="F107" s="7">
        <v>0.2</v>
      </c>
      <c r="G107" s="4">
        <v>3</v>
      </c>
      <c r="H107" s="4">
        <v>4</v>
      </c>
      <c r="I107" s="4">
        <v>4</v>
      </c>
    </row>
    <row r="108" spans="1:9">
      <c r="A108" s="1">
        <v>0</v>
      </c>
      <c r="B108" s="4">
        <v>23</v>
      </c>
      <c r="C108" s="5">
        <v>251</v>
      </c>
      <c r="D108" s="5">
        <v>88</v>
      </c>
      <c r="E108" s="5">
        <v>190</v>
      </c>
      <c r="F108" s="6">
        <v>9.4</v>
      </c>
      <c r="G108" s="4">
        <v>1</v>
      </c>
      <c r="H108" s="5">
        <v>2</v>
      </c>
      <c r="I108" s="4">
        <v>1</v>
      </c>
    </row>
    <row r="109" spans="1:9">
      <c r="A109" s="1">
        <v>0</v>
      </c>
      <c r="B109" s="4">
        <v>30</v>
      </c>
      <c r="C109" s="4">
        <v>203</v>
      </c>
      <c r="D109" s="4">
        <v>79</v>
      </c>
      <c r="E109" s="4">
        <v>175</v>
      </c>
      <c r="F109" s="7">
        <v>9.3000000000000007</v>
      </c>
      <c r="G109" s="4">
        <v>2</v>
      </c>
      <c r="H109" s="4">
        <v>5</v>
      </c>
      <c r="I109" s="4">
        <v>5</v>
      </c>
    </row>
    <row r="110" spans="1:9">
      <c r="A110" s="1">
        <v>0</v>
      </c>
      <c r="B110" s="4">
        <v>18</v>
      </c>
      <c r="C110" s="5">
        <v>78</v>
      </c>
      <c r="D110" s="5">
        <v>118</v>
      </c>
      <c r="E110" s="5">
        <v>1</v>
      </c>
      <c r="F110" s="6">
        <v>3.5</v>
      </c>
      <c r="G110" s="4">
        <v>2</v>
      </c>
      <c r="H110" s="5">
        <v>2</v>
      </c>
      <c r="I110" s="4">
        <v>5</v>
      </c>
    </row>
    <row r="111" spans="1:9">
      <c r="A111" s="1">
        <v>0</v>
      </c>
      <c r="B111" s="4">
        <v>22</v>
      </c>
      <c r="C111" s="4">
        <v>3</v>
      </c>
      <c r="D111" s="4">
        <v>2</v>
      </c>
      <c r="E111" s="4">
        <v>1</v>
      </c>
      <c r="F111" s="7">
        <v>0.1</v>
      </c>
      <c r="G111" s="4">
        <v>4</v>
      </c>
      <c r="H111" s="4">
        <v>4</v>
      </c>
      <c r="I111" s="4">
        <v>5</v>
      </c>
    </row>
    <row r="112" spans="1:9">
      <c r="A112" s="1">
        <v>1</v>
      </c>
      <c r="B112" s="4">
        <v>28</v>
      </c>
      <c r="C112" s="5">
        <v>42</v>
      </c>
      <c r="D112" s="5">
        <v>5</v>
      </c>
      <c r="E112" s="5">
        <v>2</v>
      </c>
      <c r="F112" s="6">
        <v>9.1</v>
      </c>
      <c r="G112" s="4">
        <v>2</v>
      </c>
      <c r="H112" s="5">
        <v>4</v>
      </c>
      <c r="I112" s="4">
        <v>5</v>
      </c>
    </row>
    <row r="113" spans="1:9">
      <c r="A113" s="1">
        <v>1</v>
      </c>
      <c r="B113" s="4">
        <v>33</v>
      </c>
      <c r="C113" s="4">
        <v>188</v>
      </c>
      <c r="D113" s="4">
        <v>200</v>
      </c>
      <c r="E113" s="4">
        <v>7</v>
      </c>
      <c r="F113" s="7">
        <v>7</v>
      </c>
      <c r="G113" s="4">
        <v>3</v>
      </c>
      <c r="H113" s="4">
        <v>5</v>
      </c>
      <c r="I113" s="4">
        <v>5</v>
      </c>
    </row>
    <row r="114" spans="1:9">
      <c r="A114" s="1">
        <v>0</v>
      </c>
      <c r="B114" s="4">
        <v>20</v>
      </c>
      <c r="C114" s="5">
        <v>169</v>
      </c>
      <c r="D114" s="5">
        <v>71</v>
      </c>
      <c r="E114" s="5">
        <v>129</v>
      </c>
      <c r="F114" s="6">
        <v>6.7</v>
      </c>
      <c r="G114" s="4">
        <v>3</v>
      </c>
      <c r="H114" s="5">
        <v>3</v>
      </c>
      <c r="I114" s="4">
        <v>1</v>
      </c>
    </row>
    <row r="115" spans="1:9">
      <c r="A115" s="1">
        <v>1</v>
      </c>
      <c r="B115" s="4">
        <v>27</v>
      </c>
      <c r="C115" s="4">
        <v>22</v>
      </c>
      <c r="D115" s="4">
        <v>16</v>
      </c>
      <c r="E115" s="4">
        <v>1</v>
      </c>
      <c r="F115" s="7">
        <v>0.7</v>
      </c>
      <c r="G115" s="4">
        <v>0</v>
      </c>
      <c r="H115" s="4">
        <v>4</v>
      </c>
      <c r="I115" s="4">
        <v>5</v>
      </c>
    </row>
    <row r="116" spans="1:9">
      <c r="A116" s="1">
        <v>0</v>
      </c>
      <c r="B116" s="4">
        <v>24</v>
      </c>
      <c r="C116" s="5">
        <v>0</v>
      </c>
      <c r="D116" s="5">
        <v>0</v>
      </c>
      <c r="E116" s="5">
        <v>0</v>
      </c>
      <c r="F116" s="6">
        <v>0</v>
      </c>
      <c r="G116" s="4">
        <v>2</v>
      </c>
      <c r="H116" s="5">
        <v>3</v>
      </c>
      <c r="I116" s="4">
        <v>4</v>
      </c>
    </row>
    <row r="117" spans="1:9">
      <c r="A117" s="1">
        <v>1</v>
      </c>
      <c r="B117" s="4">
        <v>31</v>
      </c>
      <c r="C117" s="4">
        <v>306</v>
      </c>
      <c r="D117" s="4">
        <v>63</v>
      </c>
      <c r="E117" s="4">
        <v>23</v>
      </c>
      <c r="F117" s="7">
        <v>6.9</v>
      </c>
      <c r="G117" s="4">
        <v>4</v>
      </c>
      <c r="H117" s="4">
        <v>5</v>
      </c>
      <c r="I117" s="4">
        <v>4</v>
      </c>
    </row>
    <row r="118" spans="1:9">
      <c r="A118" s="1">
        <v>1</v>
      </c>
      <c r="B118" s="4">
        <v>19</v>
      </c>
      <c r="C118" s="5">
        <v>285</v>
      </c>
      <c r="D118" s="5">
        <v>104</v>
      </c>
      <c r="E118" s="5">
        <v>18</v>
      </c>
      <c r="F118" s="6">
        <v>7.2</v>
      </c>
      <c r="G118" s="4">
        <v>3</v>
      </c>
      <c r="H118" s="5">
        <v>2</v>
      </c>
      <c r="I118" s="4">
        <v>5</v>
      </c>
    </row>
    <row r="119" spans="1:9">
      <c r="A119" s="1">
        <v>0</v>
      </c>
      <c r="B119" s="4">
        <v>35</v>
      </c>
      <c r="C119" s="4">
        <v>44</v>
      </c>
      <c r="D119" s="4">
        <v>39</v>
      </c>
      <c r="E119" s="4">
        <v>1</v>
      </c>
      <c r="F119" s="7">
        <v>1.5</v>
      </c>
      <c r="G119" s="4">
        <v>1</v>
      </c>
      <c r="H119" s="4">
        <v>3</v>
      </c>
      <c r="I119" s="4">
        <v>4</v>
      </c>
    </row>
    <row r="120" spans="1:9">
      <c r="A120" s="1">
        <v>1</v>
      </c>
      <c r="B120" s="4">
        <v>26</v>
      </c>
      <c r="C120" s="5">
        <v>213</v>
      </c>
      <c r="D120" s="5">
        <v>117</v>
      </c>
      <c r="E120" s="5">
        <v>74</v>
      </c>
      <c r="F120" s="6">
        <v>7.3</v>
      </c>
      <c r="G120" s="4">
        <v>2</v>
      </c>
      <c r="H120" s="5">
        <v>4</v>
      </c>
      <c r="I120" s="4">
        <v>5</v>
      </c>
    </row>
    <row r="121" spans="1:9">
      <c r="A121" s="1">
        <v>1</v>
      </c>
      <c r="B121" s="4">
        <v>30</v>
      </c>
      <c r="C121" s="4">
        <v>163</v>
      </c>
      <c r="D121" s="4">
        <v>160</v>
      </c>
      <c r="E121" s="4">
        <v>21</v>
      </c>
      <c r="F121" s="7">
        <v>6.1</v>
      </c>
      <c r="G121" s="4">
        <v>3</v>
      </c>
      <c r="H121" s="4">
        <v>2</v>
      </c>
      <c r="I121" s="4">
        <v>5</v>
      </c>
    </row>
    <row r="122" spans="1:9">
      <c r="A122" s="1">
        <v>1</v>
      </c>
      <c r="B122" s="4">
        <v>21</v>
      </c>
      <c r="C122" s="5">
        <v>71</v>
      </c>
      <c r="D122" s="5">
        <v>186</v>
      </c>
      <c r="E122" s="5">
        <v>1</v>
      </c>
      <c r="F122" s="6">
        <v>4.5999999999999996</v>
      </c>
      <c r="G122" s="4">
        <v>3</v>
      </c>
      <c r="H122" s="5">
        <v>3</v>
      </c>
      <c r="I122" s="4">
        <v>5</v>
      </c>
    </row>
    <row r="123" spans="1:9">
      <c r="A123" s="1">
        <v>1</v>
      </c>
      <c r="B123" s="4">
        <v>29</v>
      </c>
      <c r="C123" s="4">
        <v>343</v>
      </c>
      <c r="D123" s="4">
        <v>215</v>
      </c>
      <c r="E123" s="4">
        <v>56</v>
      </c>
      <c r="F123" s="7">
        <v>10.9</v>
      </c>
      <c r="G123" s="4">
        <v>4</v>
      </c>
      <c r="H123" s="4">
        <v>3</v>
      </c>
      <c r="I123" s="4">
        <v>5</v>
      </c>
    </row>
    <row r="124" spans="1:9">
      <c r="A124" s="1">
        <v>1</v>
      </c>
      <c r="B124" s="4">
        <v>23</v>
      </c>
      <c r="C124" s="5">
        <v>194</v>
      </c>
      <c r="D124" s="5">
        <v>67</v>
      </c>
      <c r="E124" s="5">
        <v>339</v>
      </c>
      <c r="F124" s="6">
        <v>11</v>
      </c>
      <c r="G124" s="4">
        <v>3</v>
      </c>
      <c r="H124" s="5">
        <v>4</v>
      </c>
      <c r="I124" s="4">
        <v>5</v>
      </c>
    </row>
    <row r="125" spans="1:9">
      <c r="A125" s="1">
        <v>1</v>
      </c>
      <c r="B125" s="4">
        <v>21</v>
      </c>
      <c r="C125" s="5">
        <v>140</v>
      </c>
      <c r="D125" s="5">
        <v>16</v>
      </c>
      <c r="E125" s="5">
        <v>9</v>
      </c>
      <c r="F125" s="6">
        <v>9.8000000000000007</v>
      </c>
      <c r="G125" s="4">
        <v>1</v>
      </c>
      <c r="H125" s="5">
        <v>4</v>
      </c>
      <c r="I125" s="4">
        <v>5</v>
      </c>
    </row>
    <row r="126" spans="1:9">
      <c r="A126" s="1">
        <v>0</v>
      </c>
      <c r="B126" s="4">
        <v>22</v>
      </c>
      <c r="C126" s="4">
        <v>109</v>
      </c>
      <c r="D126" s="4">
        <v>226</v>
      </c>
      <c r="E126" s="4">
        <v>18</v>
      </c>
      <c r="F126" s="7">
        <v>6.3</v>
      </c>
      <c r="G126" s="4">
        <v>4</v>
      </c>
      <c r="H126" s="4">
        <v>3</v>
      </c>
      <c r="I126" s="4">
        <v>5</v>
      </c>
    </row>
    <row r="127" spans="1:9">
      <c r="A127" s="1">
        <v>1</v>
      </c>
      <c r="B127" s="4">
        <v>26</v>
      </c>
      <c r="C127" s="5">
        <v>297</v>
      </c>
      <c r="D127" s="5">
        <v>122</v>
      </c>
      <c r="E127" s="5">
        <v>167</v>
      </c>
      <c r="F127" s="6">
        <v>10.4</v>
      </c>
      <c r="G127" s="4">
        <v>4</v>
      </c>
      <c r="H127" s="5">
        <v>2</v>
      </c>
      <c r="I127" s="4">
        <v>3</v>
      </c>
    </row>
    <row r="128" spans="1:9">
      <c r="A128" s="1">
        <v>0</v>
      </c>
      <c r="B128" s="4">
        <v>33</v>
      </c>
      <c r="C128" s="5">
        <v>43</v>
      </c>
      <c r="D128" s="5">
        <v>2</v>
      </c>
      <c r="E128" s="5">
        <v>0</v>
      </c>
      <c r="F128" s="6">
        <v>6.8</v>
      </c>
      <c r="G128" s="4">
        <v>4</v>
      </c>
      <c r="H128" s="5">
        <v>2</v>
      </c>
      <c r="I128" s="4">
        <v>5</v>
      </c>
    </row>
    <row r="129" spans="1:9">
      <c r="A129" s="1">
        <v>0</v>
      </c>
      <c r="B129" s="4">
        <v>20</v>
      </c>
      <c r="C129" s="4">
        <v>194</v>
      </c>
      <c r="D129" s="4">
        <v>205</v>
      </c>
      <c r="E129" s="4">
        <v>32</v>
      </c>
      <c r="F129" s="7">
        <v>7.7</v>
      </c>
      <c r="G129" s="4">
        <v>1</v>
      </c>
      <c r="H129" s="4">
        <v>4</v>
      </c>
      <c r="I129" s="4">
        <v>1</v>
      </c>
    </row>
    <row r="130" spans="1:9">
      <c r="A130" s="1">
        <v>1</v>
      </c>
      <c r="B130" s="4">
        <v>28</v>
      </c>
      <c r="C130" s="5">
        <v>171</v>
      </c>
      <c r="D130" s="5">
        <v>315</v>
      </c>
      <c r="E130" s="5">
        <v>71</v>
      </c>
      <c r="F130" s="6">
        <v>10.1</v>
      </c>
      <c r="G130" s="4">
        <v>2</v>
      </c>
      <c r="H130" s="5">
        <v>4</v>
      </c>
      <c r="I130" s="4">
        <v>5</v>
      </c>
    </row>
    <row r="131" spans="1:9">
      <c r="A131" s="1">
        <v>0</v>
      </c>
      <c r="B131" s="4">
        <v>25</v>
      </c>
      <c r="C131" s="4">
        <v>120</v>
      </c>
      <c r="D131" s="4">
        <v>221</v>
      </c>
      <c r="E131" s="4">
        <v>11</v>
      </c>
      <c r="F131" s="7">
        <v>6.3</v>
      </c>
      <c r="G131" s="4">
        <v>1</v>
      </c>
      <c r="H131" s="4">
        <v>4</v>
      </c>
      <c r="I131" s="4">
        <v>5</v>
      </c>
    </row>
    <row r="132" spans="1:9">
      <c r="A132" s="1">
        <v>1</v>
      </c>
      <c r="B132" s="4">
        <v>19</v>
      </c>
      <c r="C132" s="5">
        <v>105</v>
      </c>
      <c r="D132" s="5">
        <v>18</v>
      </c>
      <c r="E132" s="5">
        <v>24</v>
      </c>
      <c r="F132" s="6">
        <v>2.6</v>
      </c>
      <c r="G132" s="4">
        <v>3</v>
      </c>
      <c r="H132" s="5">
        <v>3</v>
      </c>
      <c r="I132" s="4">
        <v>3</v>
      </c>
    </row>
    <row r="133" spans="1:9">
      <c r="A133" s="1">
        <v>0</v>
      </c>
      <c r="B133" s="4">
        <v>24</v>
      </c>
      <c r="C133" s="4">
        <v>0</v>
      </c>
      <c r="D133" s="4">
        <v>0</v>
      </c>
      <c r="E133" s="4">
        <v>0</v>
      </c>
      <c r="F133" s="7">
        <v>0</v>
      </c>
      <c r="G133" s="4">
        <v>1</v>
      </c>
      <c r="H133" s="4">
        <v>3</v>
      </c>
      <c r="I133" s="4">
        <v>5</v>
      </c>
    </row>
    <row r="134" spans="1:9">
      <c r="A134" s="1">
        <v>1</v>
      </c>
      <c r="B134" s="4">
        <v>29</v>
      </c>
      <c r="C134" s="5">
        <v>56</v>
      </c>
      <c r="D134" s="5">
        <v>38</v>
      </c>
      <c r="E134" s="5">
        <v>140</v>
      </c>
      <c r="F134" s="6">
        <v>4.2</v>
      </c>
      <c r="G134" s="4">
        <v>4</v>
      </c>
      <c r="H134" s="5">
        <v>3</v>
      </c>
      <c r="I134" s="4">
        <v>5</v>
      </c>
    </row>
    <row r="135" spans="1:9">
      <c r="A135" s="1">
        <v>1</v>
      </c>
      <c r="B135" s="4">
        <v>30</v>
      </c>
      <c r="C135" s="4">
        <v>0</v>
      </c>
      <c r="D135" s="4">
        <v>5</v>
      </c>
      <c r="E135" s="4">
        <v>0</v>
      </c>
      <c r="F135" s="7">
        <v>0.1</v>
      </c>
      <c r="G135" s="4">
        <v>2</v>
      </c>
      <c r="H135" s="4">
        <v>5</v>
      </c>
      <c r="I135" s="4">
        <v>5</v>
      </c>
    </row>
    <row r="136" spans="1:9">
      <c r="A136" s="1">
        <v>1</v>
      </c>
      <c r="B136" s="4">
        <v>27</v>
      </c>
      <c r="C136" s="5">
        <v>9</v>
      </c>
      <c r="D136" s="5">
        <v>1</v>
      </c>
      <c r="E136" s="5">
        <v>7</v>
      </c>
      <c r="F136" s="6">
        <v>0.3</v>
      </c>
      <c r="G136" s="4">
        <v>1</v>
      </c>
      <c r="H136" s="5">
        <v>3</v>
      </c>
      <c r="I136" s="4">
        <v>4</v>
      </c>
    </row>
    <row r="137" spans="1:9">
      <c r="A137" s="1">
        <v>0</v>
      </c>
      <c r="B137" s="4">
        <v>31</v>
      </c>
      <c r="C137" s="4">
        <v>283</v>
      </c>
      <c r="D137" s="4">
        <v>131</v>
      </c>
      <c r="E137" s="4">
        <v>127</v>
      </c>
      <c r="F137" s="7">
        <v>9.6</v>
      </c>
      <c r="G137" s="4">
        <v>2</v>
      </c>
      <c r="H137" s="4">
        <v>4</v>
      </c>
      <c r="I137" s="4">
        <v>5</v>
      </c>
    </row>
    <row r="138" spans="1:9">
      <c r="A138" s="1">
        <v>1</v>
      </c>
      <c r="B138" s="4">
        <v>35</v>
      </c>
      <c r="C138" s="5">
        <v>157</v>
      </c>
      <c r="D138" s="5">
        <v>25</v>
      </c>
      <c r="E138" s="5">
        <v>51</v>
      </c>
      <c r="F138" s="6">
        <v>4.0999999999999996</v>
      </c>
      <c r="G138" s="4">
        <v>3</v>
      </c>
      <c r="H138" s="5">
        <v>2</v>
      </c>
      <c r="I138" s="4">
        <v>3</v>
      </c>
    </row>
    <row r="139" spans="1:9">
      <c r="A139" s="1">
        <v>0</v>
      </c>
      <c r="B139" s="4">
        <v>32</v>
      </c>
      <c r="C139" s="4">
        <v>25</v>
      </c>
      <c r="D139" s="4">
        <v>3</v>
      </c>
      <c r="E139" s="4">
        <v>2</v>
      </c>
      <c r="F139" s="7">
        <v>6.7</v>
      </c>
      <c r="G139" s="4">
        <v>3</v>
      </c>
      <c r="H139" s="4">
        <v>5</v>
      </c>
      <c r="I139" s="4">
        <v>4</v>
      </c>
    </row>
    <row r="140" spans="1:9">
      <c r="A140" s="1">
        <v>1</v>
      </c>
      <c r="B140" s="4">
        <v>23</v>
      </c>
      <c r="C140" s="5">
        <v>60</v>
      </c>
      <c r="D140" s="5">
        <v>12</v>
      </c>
      <c r="E140" s="5">
        <v>11</v>
      </c>
      <c r="F140" s="6">
        <v>1.5</v>
      </c>
      <c r="G140" s="4">
        <v>4</v>
      </c>
      <c r="H140" s="5">
        <v>2</v>
      </c>
      <c r="I140" s="4">
        <v>4</v>
      </c>
    </row>
    <row r="141" spans="1:9">
      <c r="A141" s="1">
        <v>0</v>
      </c>
      <c r="B141" s="4">
        <v>18</v>
      </c>
      <c r="C141" s="4">
        <v>196</v>
      </c>
      <c r="D141" s="4">
        <v>293</v>
      </c>
      <c r="E141" s="4">
        <v>116</v>
      </c>
      <c r="F141" s="7">
        <v>11.4</v>
      </c>
      <c r="G141" s="4">
        <v>2</v>
      </c>
      <c r="H141" s="4">
        <v>4</v>
      </c>
      <c r="I141" s="4">
        <v>1</v>
      </c>
    </row>
    <row r="142" spans="1:9">
      <c r="A142" s="1">
        <v>1</v>
      </c>
      <c r="B142" s="4">
        <v>19</v>
      </c>
      <c r="C142" s="5">
        <v>270</v>
      </c>
      <c r="D142" s="5">
        <v>51</v>
      </c>
      <c r="E142" s="5">
        <v>276</v>
      </c>
      <c r="F142" s="6">
        <v>10.6</v>
      </c>
      <c r="G142" s="4">
        <v>1</v>
      </c>
      <c r="H142" s="5">
        <v>2</v>
      </c>
      <c r="I142" s="4">
        <v>5</v>
      </c>
    </row>
    <row r="143" spans="1:9">
      <c r="A143" s="1">
        <v>0</v>
      </c>
      <c r="B143" s="4">
        <v>32</v>
      </c>
      <c r="C143" s="4">
        <v>56</v>
      </c>
      <c r="D143" s="4">
        <v>11</v>
      </c>
      <c r="E143" s="4">
        <v>1</v>
      </c>
      <c r="F143" s="7">
        <v>1.2</v>
      </c>
      <c r="G143" s="4">
        <v>1</v>
      </c>
      <c r="H143" s="4">
        <v>2</v>
      </c>
      <c r="I143" s="4">
        <v>4</v>
      </c>
    </row>
    <row r="144" spans="1:9">
      <c r="A144" s="1">
        <v>1</v>
      </c>
      <c r="B144" s="4">
        <v>28</v>
      </c>
      <c r="C144" s="5">
        <v>0</v>
      </c>
      <c r="D144" s="5">
        <v>0</v>
      </c>
      <c r="E144" s="5">
        <v>0</v>
      </c>
      <c r="F144" s="6">
        <v>0</v>
      </c>
      <c r="G144" s="4">
        <v>2</v>
      </c>
      <c r="H144" s="5">
        <v>2</v>
      </c>
      <c r="I144" s="4">
        <v>3</v>
      </c>
    </row>
    <row r="145" spans="1:9">
      <c r="A145" s="1">
        <v>1</v>
      </c>
      <c r="B145" s="4">
        <v>23</v>
      </c>
      <c r="C145" s="4">
        <v>225</v>
      </c>
      <c r="D145" s="4">
        <v>76</v>
      </c>
      <c r="E145" s="4">
        <v>81</v>
      </c>
      <c r="F145" s="7">
        <v>8.1999999999999993</v>
      </c>
      <c r="G145" s="4">
        <v>3</v>
      </c>
      <c r="H145" s="4">
        <v>5</v>
      </c>
      <c r="I145" s="4">
        <v>5</v>
      </c>
    </row>
    <row r="146" spans="1:9">
      <c r="A146" s="1">
        <v>1</v>
      </c>
      <c r="B146" s="4">
        <v>31</v>
      </c>
      <c r="C146" s="5">
        <v>284</v>
      </c>
      <c r="D146" s="5">
        <v>157</v>
      </c>
      <c r="E146" s="5">
        <v>112</v>
      </c>
      <c r="F146" s="6">
        <v>10</v>
      </c>
      <c r="G146" s="4">
        <v>2</v>
      </c>
      <c r="H146" s="5">
        <v>3</v>
      </c>
      <c r="I146" s="4">
        <v>5</v>
      </c>
    </row>
    <row r="147" spans="1:9">
      <c r="A147" s="1">
        <v>1</v>
      </c>
      <c r="B147" s="4">
        <v>27</v>
      </c>
      <c r="C147" s="4">
        <v>16</v>
      </c>
      <c r="D147" s="4">
        <v>104</v>
      </c>
      <c r="E147" s="4">
        <v>0</v>
      </c>
      <c r="F147" s="7">
        <v>2.2000000000000002</v>
      </c>
      <c r="G147" s="4">
        <v>3</v>
      </c>
      <c r="H147" s="4">
        <v>4</v>
      </c>
      <c r="I147" s="4">
        <v>3</v>
      </c>
    </row>
    <row r="148" spans="1:9">
      <c r="A148" s="1">
        <v>1</v>
      </c>
      <c r="B148" s="4">
        <v>26</v>
      </c>
      <c r="C148" s="4">
        <v>128</v>
      </c>
      <c r="D148" s="4">
        <v>178</v>
      </c>
      <c r="E148" s="4">
        <v>7</v>
      </c>
      <c r="F148" s="7">
        <v>5.6</v>
      </c>
      <c r="G148" s="4">
        <v>1</v>
      </c>
      <c r="H148" s="4">
        <v>3</v>
      </c>
      <c r="I148" s="4">
        <v>2</v>
      </c>
    </row>
    <row r="149" spans="1:9">
      <c r="A149" s="1">
        <v>0</v>
      </c>
      <c r="B149" s="4">
        <v>20</v>
      </c>
      <c r="C149" s="5">
        <v>90</v>
      </c>
      <c r="D149" s="5">
        <v>2</v>
      </c>
      <c r="E149" s="5">
        <v>2</v>
      </c>
      <c r="F149" s="6">
        <v>4.7</v>
      </c>
      <c r="G149" s="4">
        <v>1</v>
      </c>
      <c r="H149" s="5">
        <v>3</v>
      </c>
      <c r="I149" s="4">
        <v>5</v>
      </c>
    </row>
    <row r="150" spans="1:9">
      <c r="A150" s="1">
        <v>0</v>
      </c>
      <c r="B150" s="4">
        <v>33</v>
      </c>
      <c r="C150" s="4">
        <v>152</v>
      </c>
      <c r="D150" s="4">
        <v>60</v>
      </c>
      <c r="E150" s="4">
        <v>186</v>
      </c>
      <c r="F150" s="7">
        <v>7.2</v>
      </c>
      <c r="G150" s="4">
        <v>3</v>
      </c>
      <c r="H150" s="4">
        <v>5</v>
      </c>
      <c r="I150" s="4">
        <v>2</v>
      </c>
    </row>
    <row r="151" spans="1:9">
      <c r="A151" s="1">
        <v>1</v>
      </c>
      <c r="B151" s="4">
        <v>30</v>
      </c>
      <c r="C151" s="5">
        <v>185</v>
      </c>
      <c r="D151" s="5">
        <v>100</v>
      </c>
      <c r="E151" s="5">
        <v>280</v>
      </c>
      <c r="F151" s="6">
        <v>10.199999999999999</v>
      </c>
      <c r="G151" s="4">
        <v>2</v>
      </c>
      <c r="H151" s="5">
        <v>3</v>
      </c>
      <c r="I151" s="4">
        <v>4</v>
      </c>
    </row>
    <row r="152" spans="1:9">
      <c r="A152" s="1">
        <v>1</v>
      </c>
      <c r="B152" s="4">
        <v>24</v>
      </c>
      <c r="C152" s="4">
        <v>5</v>
      </c>
      <c r="D152" s="4">
        <v>35</v>
      </c>
      <c r="E152" s="4">
        <v>16</v>
      </c>
      <c r="F152" s="7">
        <v>1</v>
      </c>
      <c r="G152" s="4">
        <v>4</v>
      </c>
      <c r="H152" s="4">
        <v>2</v>
      </c>
      <c r="I152" s="4">
        <v>3</v>
      </c>
    </row>
    <row r="153" spans="1:9">
      <c r="A153" s="1">
        <v>1</v>
      </c>
      <c r="B153" s="4">
        <v>22</v>
      </c>
      <c r="C153" s="5">
        <v>2</v>
      </c>
      <c r="D153" s="5">
        <v>15</v>
      </c>
      <c r="E153" s="5">
        <v>0</v>
      </c>
      <c r="F153" s="6">
        <v>0.3</v>
      </c>
      <c r="G153" s="4">
        <v>2</v>
      </c>
      <c r="H153" s="5">
        <v>1</v>
      </c>
      <c r="I153" s="4">
        <v>4</v>
      </c>
    </row>
    <row r="154" spans="1:9">
      <c r="A154" s="1">
        <v>1</v>
      </c>
      <c r="B154" s="4">
        <v>19</v>
      </c>
      <c r="C154" s="4">
        <v>99</v>
      </c>
      <c r="D154" s="4">
        <v>258</v>
      </c>
      <c r="E154" s="4">
        <v>1</v>
      </c>
      <c r="F154" s="7">
        <v>6.4</v>
      </c>
      <c r="G154" s="4">
        <v>4</v>
      </c>
      <c r="H154" s="4">
        <v>4</v>
      </c>
      <c r="I154" s="4">
        <v>3</v>
      </c>
    </row>
    <row r="155" spans="1:9">
      <c r="A155" s="1">
        <v>1</v>
      </c>
      <c r="B155" s="4">
        <v>32</v>
      </c>
      <c r="C155" s="5">
        <v>106</v>
      </c>
      <c r="D155" s="5">
        <v>27</v>
      </c>
      <c r="E155" s="5">
        <v>86</v>
      </c>
      <c r="F155" s="6">
        <v>3.9</v>
      </c>
      <c r="G155" s="4">
        <v>3</v>
      </c>
      <c r="H155" s="5">
        <v>4</v>
      </c>
      <c r="I155" s="4">
        <v>2</v>
      </c>
    </row>
    <row r="156" spans="1:9">
      <c r="A156" s="1">
        <v>1</v>
      </c>
      <c r="B156" s="4">
        <v>28</v>
      </c>
      <c r="C156" s="4">
        <v>1</v>
      </c>
      <c r="D156" s="4">
        <v>1</v>
      </c>
      <c r="E156" s="4">
        <v>4</v>
      </c>
      <c r="F156" s="7">
        <v>0.1</v>
      </c>
      <c r="G156" s="4">
        <v>1</v>
      </c>
      <c r="H156" s="4">
        <v>3</v>
      </c>
      <c r="I156" s="4">
        <v>3</v>
      </c>
    </row>
    <row r="157" spans="1:9">
      <c r="A157" s="1">
        <v>1</v>
      </c>
      <c r="B157" s="4">
        <v>23</v>
      </c>
      <c r="C157" s="5">
        <v>36</v>
      </c>
      <c r="D157" s="5">
        <v>2</v>
      </c>
      <c r="E157" s="5">
        <v>19</v>
      </c>
      <c r="F157" s="6">
        <v>1.3</v>
      </c>
      <c r="G157" s="4">
        <v>4</v>
      </c>
      <c r="H157" s="5">
        <v>4</v>
      </c>
      <c r="I157" s="4">
        <v>5</v>
      </c>
    </row>
    <row r="158" spans="1:9">
      <c r="A158" s="1">
        <v>1</v>
      </c>
      <c r="B158" s="4">
        <v>31</v>
      </c>
      <c r="C158" s="4">
        <v>36</v>
      </c>
      <c r="D158" s="4">
        <v>21</v>
      </c>
      <c r="E158" s="4">
        <v>5</v>
      </c>
      <c r="F158" s="7">
        <v>1.1000000000000001</v>
      </c>
      <c r="G158" s="4">
        <v>1</v>
      </c>
      <c r="H158" s="4">
        <v>3</v>
      </c>
      <c r="I158" s="4">
        <v>3</v>
      </c>
    </row>
    <row r="159" spans="1:9">
      <c r="A159" s="1">
        <v>1</v>
      </c>
      <c r="B159" s="4">
        <v>27</v>
      </c>
      <c r="C159" s="5">
        <v>197</v>
      </c>
      <c r="D159" s="5">
        <v>156</v>
      </c>
      <c r="E159" s="5">
        <v>7</v>
      </c>
      <c r="F159" s="6">
        <v>6.4</v>
      </c>
      <c r="G159" s="4">
        <v>3</v>
      </c>
      <c r="H159" s="5">
        <v>4</v>
      </c>
      <c r="I159" s="4">
        <v>4</v>
      </c>
    </row>
    <row r="160" spans="1:9">
      <c r="A160" s="1">
        <v>1</v>
      </c>
      <c r="B160" s="4">
        <v>26</v>
      </c>
      <c r="C160" s="5">
        <v>51</v>
      </c>
      <c r="D160" s="5">
        <v>22</v>
      </c>
      <c r="E160" s="5">
        <v>7</v>
      </c>
      <c r="F160" s="6">
        <v>1.4</v>
      </c>
      <c r="G160" s="4">
        <v>2</v>
      </c>
      <c r="H160" s="5">
        <v>4</v>
      </c>
      <c r="I160" s="4">
        <v>5</v>
      </c>
    </row>
    <row r="161" spans="1:9">
      <c r="A161" s="1">
        <v>1</v>
      </c>
      <c r="B161" s="4">
        <v>20</v>
      </c>
      <c r="C161" s="4">
        <v>19</v>
      </c>
      <c r="D161" s="4">
        <v>71</v>
      </c>
      <c r="E161" s="4">
        <v>32</v>
      </c>
      <c r="F161" s="7">
        <v>2.2000000000000002</v>
      </c>
      <c r="G161" s="4">
        <v>3</v>
      </c>
      <c r="H161" s="4">
        <v>3</v>
      </c>
      <c r="I161" s="4">
        <v>4</v>
      </c>
    </row>
    <row r="162" spans="1:9">
      <c r="A162" s="1">
        <v>1</v>
      </c>
      <c r="B162" s="4">
        <v>33</v>
      </c>
      <c r="C162" s="5">
        <v>6</v>
      </c>
      <c r="D162" s="5">
        <v>41</v>
      </c>
      <c r="E162" s="5">
        <v>9</v>
      </c>
      <c r="F162" s="6">
        <v>1</v>
      </c>
      <c r="G162" s="4">
        <v>4</v>
      </c>
      <c r="H162" s="5">
        <v>3</v>
      </c>
      <c r="I162" s="4">
        <v>3</v>
      </c>
    </row>
    <row r="163" spans="1:9">
      <c r="A163" s="1">
        <v>0</v>
      </c>
      <c r="B163" s="4">
        <v>30</v>
      </c>
      <c r="C163" s="4">
        <v>45</v>
      </c>
      <c r="D163" s="4">
        <v>9</v>
      </c>
      <c r="E163" s="4">
        <v>0</v>
      </c>
      <c r="F163" s="7">
        <v>8.3000000000000007</v>
      </c>
      <c r="G163" s="4">
        <v>4</v>
      </c>
      <c r="H163" s="4">
        <v>2</v>
      </c>
      <c r="I163" s="4">
        <v>2</v>
      </c>
    </row>
    <row r="164" spans="1:9">
      <c r="A164" s="1">
        <v>1</v>
      </c>
      <c r="B164" s="4">
        <v>24</v>
      </c>
      <c r="C164" s="5">
        <v>206</v>
      </c>
      <c r="D164" s="5">
        <v>237</v>
      </c>
      <c r="E164" s="5">
        <v>45</v>
      </c>
      <c r="F164" s="6">
        <v>8.9</v>
      </c>
      <c r="G164" s="4">
        <v>4</v>
      </c>
      <c r="H164" s="5">
        <v>4</v>
      </c>
      <c r="I164" s="4">
        <v>3</v>
      </c>
    </row>
    <row r="165" spans="1:9">
      <c r="A165" s="1">
        <v>1</v>
      </c>
      <c r="B165" s="4">
        <v>22</v>
      </c>
      <c r="C165" s="4">
        <v>16</v>
      </c>
      <c r="D165" s="4">
        <v>135</v>
      </c>
      <c r="E165" s="4">
        <v>5</v>
      </c>
      <c r="F165" s="7">
        <v>2.8</v>
      </c>
      <c r="G165" s="4">
        <v>3</v>
      </c>
      <c r="H165" s="4">
        <v>2</v>
      </c>
      <c r="I165" s="4">
        <v>3</v>
      </c>
    </row>
    <row r="166" spans="1:9">
      <c r="A166" s="1">
        <v>1</v>
      </c>
      <c r="B166" s="4">
        <v>35</v>
      </c>
      <c r="C166" s="4">
        <v>36</v>
      </c>
      <c r="D166" s="4">
        <v>6</v>
      </c>
      <c r="E166" s="4">
        <v>1</v>
      </c>
      <c r="F166" s="7">
        <v>5.7</v>
      </c>
      <c r="G166" s="4">
        <v>3</v>
      </c>
      <c r="H166" s="4">
        <v>3</v>
      </c>
      <c r="I166" s="4">
        <v>1</v>
      </c>
    </row>
    <row r="167" spans="1:9">
      <c r="A167" s="1">
        <v>0</v>
      </c>
      <c r="B167" s="4">
        <v>20</v>
      </c>
      <c r="C167" s="5">
        <v>249</v>
      </c>
      <c r="D167" s="5">
        <v>158</v>
      </c>
      <c r="E167" s="5">
        <v>84</v>
      </c>
      <c r="F167" s="6">
        <v>8.6999999999999993</v>
      </c>
      <c r="G167" s="4">
        <v>3</v>
      </c>
      <c r="H167" s="5">
        <v>2</v>
      </c>
      <c r="I167" s="4">
        <v>1</v>
      </c>
    </row>
    <row r="168" spans="1:9">
      <c r="A168" s="1">
        <v>0</v>
      </c>
      <c r="B168" s="4">
        <v>25</v>
      </c>
      <c r="C168" s="4">
        <v>115</v>
      </c>
      <c r="D168" s="4">
        <v>35</v>
      </c>
      <c r="E168" s="4">
        <v>220</v>
      </c>
      <c r="F168" s="7">
        <v>6.6</v>
      </c>
      <c r="G168" s="4">
        <v>3</v>
      </c>
      <c r="H168" s="4">
        <v>3</v>
      </c>
      <c r="I168" s="4">
        <v>4</v>
      </c>
    </row>
    <row r="169" spans="1:9">
      <c r="A169" s="1">
        <v>1</v>
      </c>
      <c r="B169" s="4">
        <v>19</v>
      </c>
      <c r="C169" s="5">
        <v>25</v>
      </c>
      <c r="D169" s="5">
        <v>101</v>
      </c>
      <c r="E169" s="5">
        <v>8</v>
      </c>
      <c r="F169" s="6">
        <v>2.4</v>
      </c>
      <c r="G169" s="4">
        <v>1</v>
      </c>
      <c r="H169" s="5">
        <v>3</v>
      </c>
      <c r="I169" s="4">
        <v>3</v>
      </c>
    </row>
    <row r="170" spans="1:9">
      <c r="A170" s="1">
        <v>1</v>
      </c>
      <c r="B170" s="4">
        <v>22</v>
      </c>
      <c r="C170" s="4">
        <v>21</v>
      </c>
      <c r="D170" s="4">
        <v>18</v>
      </c>
      <c r="E170" s="4">
        <v>11</v>
      </c>
      <c r="F170" s="7">
        <v>0.9</v>
      </c>
      <c r="G170" s="4">
        <v>2</v>
      </c>
      <c r="H170" s="4">
        <v>2</v>
      </c>
      <c r="I170" s="4">
        <v>5</v>
      </c>
    </row>
    <row r="171" spans="1:9">
      <c r="A171" s="1">
        <v>1</v>
      </c>
      <c r="B171" s="4">
        <v>23</v>
      </c>
      <c r="C171" s="5">
        <v>333</v>
      </c>
      <c r="D171" s="5">
        <v>100</v>
      </c>
      <c r="E171" s="5">
        <v>3</v>
      </c>
      <c r="F171" s="6">
        <v>7.7</v>
      </c>
      <c r="G171" s="4">
        <v>3</v>
      </c>
      <c r="H171" s="5">
        <v>3</v>
      </c>
      <c r="I171" s="4">
        <v>3</v>
      </c>
    </row>
    <row r="172" spans="1:9">
      <c r="A172" s="1">
        <v>0</v>
      </c>
      <c r="B172" s="4">
        <v>24</v>
      </c>
      <c r="C172" s="4">
        <v>111</v>
      </c>
      <c r="D172" s="4">
        <v>2</v>
      </c>
      <c r="E172" s="4">
        <v>1</v>
      </c>
      <c r="F172" s="7">
        <v>2</v>
      </c>
      <c r="G172" s="4">
        <v>1</v>
      </c>
      <c r="H172" s="4">
        <v>1</v>
      </c>
      <c r="I172" s="4">
        <v>3</v>
      </c>
    </row>
    <row r="173" spans="1:9">
      <c r="A173" s="1">
        <v>0</v>
      </c>
      <c r="B173" s="4">
        <v>21</v>
      </c>
      <c r="C173" s="5">
        <v>6</v>
      </c>
      <c r="D173" s="5">
        <v>0</v>
      </c>
      <c r="E173" s="5">
        <v>0</v>
      </c>
      <c r="F173" s="6">
        <v>0.1</v>
      </c>
      <c r="G173" s="4">
        <v>2</v>
      </c>
      <c r="H173" s="5">
        <v>3</v>
      </c>
      <c r="I173" s="4">
        <v>2</v>
      </c>
    </row>
    <row r="174" spans="1:9">
      <c r="A174" s="1">
        <v>0</v>
      </c>
      <c r="B174" s="4">
        <v>18</v>
      </c>
      <c r="C174" s="4">
        <v>32</v>
      </c>
      <c r="D174" s="4">
        <v>19</v>
      </c>
      <c r="E174" s="4">
        <v>4</v>
      </c>
      <c r="F174" s="7">
        <v>2.5</v>
      </c>
      <c r="G174" s="4">
        <v>1</v>
      </c>
      <c r="H174" s="4">
        <v>3</v>
      </c>
      <c r="I174" s="4">
        <v>3</v>
      </c>
    </row>
    <row r="175" spans="1:9">
      <c r="A175" s="1">
        <v>0</v>
      </c>
      <c r="B175" s="4">
        <v>18</v>
      </c>
      <c r="C175" s="5">
        <v>64</v>
      </c>
      <c r="D175" s="5">
        <v>18</v>
      </c>
      <c r="E175" s="5">
        <v>4</v>
      </c>
      <c r="F175" s="6">
        <v>4.7</v>
      </c>
      <c r="G175" s="4">
        <v>1</v>
      </c>
      <c r="H175" s="5">
        <v>4</v>
      </c>
      <c r="I175" s="4">
        <v>5</v>
      </c>
    </row>
    <row r="176" spans="1:9">
      <c r="A176" s="1">
        <v>0</v>
      </c>
      <c r="B176" s="4">
        <v>19</v>
      </c>
      <c r="C176" s="4">
        <v>273</v>
      </c>
      <c r="D176" s="4">
        <v>178</v>
      </c>
      <c r="E176" s="4">
        <v>229</v>
      </c>
      <c r="F176" s="7">
        <v>3.2</v>
      </c>
      <c r="G176" s="4">
        <v>3</v>
      </c>
      <c r="H176" s="4">
        <v>3</v>
      </c>
      <c r="I176" s="4">
        <v>5</v>
      </c>
    </row>
    <row r="177" spans="1:9">
      <c r="A177" s="1">
        <v>1</v>
      </c>
      <c r="B177" s="4">
        <v>20</v>
      </c>
      <c r="C177" s="4">
        <v>149</v>
      </c>
      <c r="D177" s="4">
        <v>27</v>
      </c>
      <c r="E177" s="4">
        <v>169</v>
      </c>
      <c r="F177" s="7">
        <v>5.3</v>
      </c>
      <c r="G177" s="4">
        <v>2</v>
      </c>
      <c r="H177" s="5">
        <v>3</v>
      </c>
      <c r="I177" s="4">
        <v>3</v>
      </c>
    </row>
    <row r="178" spans="1:9">
      <c r="A178" s="1">
        <v>1</v>
      </c>
      <c r="B178" s="4">
        <v>21</v>
      </c>
      <c r="C178" s="4">
        <v>7</v>
      </c>
      <c r="D178" s="4">
        <v>212</v>
      </c>
      <c r="E178" s="4">
        <v>302</v>
      </c>
      <c r="F178" s="7">
        <v>3.5</v>
      </c>
      <c r="G178" s="4">
        <v>2</v>
      </c>
      <c r="H178" s="4">
        <v>3</v>
      </c>
      <c r="I178" s="4">
        <v>5</v>
      </c>
    </row>
    <row r="179" spans="1:9">
      <c r="A179" s="1">
        <v>0</v>
      </c>
      <c r="B179" s="4">
        <v>22</v>
      </c>
      <c r="C179" s="4">
        <v>228</v>
      </c>
      <c r="D179" s="4">
        <v>262</v>
      </c>
      <c r="E179" s="4">
        <v>293</v>
      </c>
      <c r="F179" s="7">
        <v>11.2</v>
      </c>
      <c r="G179" s="4">
        <v>4</v>
      </c>
      <c r="H179" s="5">
        <v>2</v>
      </c>
      <c r="I179" s="4">
        <v>5</v>
      </c>
    </row>
    <row r="180" spans="1:9">
      <c r="A180" s="1">
        <v>1</v>
      </c>
      <c r="B180" s="4">
        <v>23</v>
      </c>
      <c r="C180" s="4">
        <v>271</v>
      </c>
      <c r="D180" s="4">
        <v>285</v>
      </c>
      <c r="E180" s="4">
        <v>135</v>
      </c>
      <c r="F180" s="7">
        <v>5.7</v>
      </c>
      <c r="G180" s="4">
        <v>3</v>
      </c>
      <c r="H180" s="4">
        <v>3</v>
      </c>
      <c r="I180" s="4">
        <v>3</v>
      </c>
    </row>
    <row r="181" spans="1:9">
      <c r="A181" s="1">
        <v>0</v>
      </c>
      <c r="B181" s="4">
        <v>24</v>
      </c>
      <c r="C181" s="4">
        <v>23</v>
      </c>
      <c r="D181" s="4">
        <v>72</v>
      </c>
      <c r="E181" s="4">
        <v>284</v>
      </c>
      <c r="F181" s="7">
        <v>4.3</v>
      </c>
      <c r="G181" s="4">
        <v>4</v>
      </c>
      <c r="H181" s="5">
        <v>2</v>
      </c>
      <c r="I181" s="4">
        <v>2</v>
      </c>
    </row>
    <row r="182" spans="1:9">
      <c r="A182" s="1">
        <v>1</v>
      </c>
      <c r="B182" s="4">
        <v>25</v>
      </c>
      <c r="C182" s="4">
        <v>157</v>
      </c>
      <c r="D182" s="4">
        <v>276</v>
      </c>
      <c r="E182" s="4">
        <v>25</v>
      </c>
      <c r="F182" s="7">
        <v>8.6</v>
      </c>
      <c r="G182" s="4">
        <v>4</v>
      </c>
      <c r="H182" s="4">
        <v>5</v>
      </c>
      <c r="I182" s="4">
        <v>3</v>
      </c>
    </row>
    <row r="183" spans="1:9">
      <c r="A183" s="1">
        <v>0</v>
      </c>
      <c r="B183" s="4">
        <v>26</v>
      </c>
      <c r="C183" s="4">
        <v>82</v>
      </c>
      <c r="D183" s="4">
        <v>376</v>
      </c>
      <c r="E183" s="4">
        <v>279</v>
      </c>
      <c r="F183" s="7">
        <v>3.1</v>
      </c>
      <c r="G183" s="4">
        <v>4</v>
      </c>
      <c r="H183" s="5">
        <v>3</v>
      </c>
      <c r="I183" s="4">
        <v>2</v>
      </c>
    </row>
    <row r="184" spans="1:9">
      <c r="A184" s="1">
        <v>0</v>
      </c>
      <c r="B184" s="4">
        <v>27</v>
      </c>
      <c r="C184" s="4">
        <v>393</v>
      </c>
      <c r="D184" s="4">
        <v>177</v>
      </c>
      <c r="E184" s="4">
        <v>379</v>
      </c>
      <c r="F184" s="7">
        <v>10.6</v>
      </c>
      <c r="G184" s="4">
        <v>2</v>
      </c>
      <c r="H184" s="4">
        <v>4</v>
      </c>
      <c r="I184" s="4">
        <v>4</v>
      </c>
    </row>
    <row r="185" spans="1:9">
      <c r="A185" s="1">
        <v>0</v>
      </c>
      <c r="B185" s="4">
        <v>28</v>
      </c>
      <c r="C185" s="4">
        <v>148</v>
      </c>
      <c r="D185" s="4">
        <v>329</v>
      </c>
      <c r="E185" s="4">
        <v>300</v>
      </c>
      <c r="F185" s="7">
        <v>9.9</v>
      </c>
      <c r="G185" s="4">
        <v>1</v>
      </c>
      <c r="H185" s="5">
        <v>4</v>
      </c>
      <c r="I185" s="4">
        <v>1</v>
      </c>
    </row>
    <row r="186" spans="1:9">
      <c r="A186" s="1">
        <v>1</v>
      </c>
      <c r="B186" s="4">
        <v>29</v>
      </c>
      <c r="C186" s="4">
        <v>31</v>
      </c>
      <c r="D186" s="4">
        <v>209</v>
      </c>
      <c r="E186" s="4">
        <v>9</v>
      </c>
      <c r="F186" s="7">
        <v>1.7</v>
      </c>
      <c r="G186" s="4">
        <v>2</v>
      </c>
      <c r="H186" s="4">
        <v>3</v>
      </c>
      <c r="I186" s="4">
        <v>3</v>
      </c>
    </row>
    <row r="187" spans="1:9">
      <c r="A187" s="1">
        <v>0</v>
      </c>
      <c r="B187" s="4">
        <v>30</v>
      </c>
      <c r="C187" s="4">
        <v>129</v>
      </c>
      <c r="D187" s="4">
        <v>162</v>
      </c>
      <c r="E187" s="4">
        <v>104</v>
      </c>
      <c r="F187" s="7">
        <v>6.9</v>
      </c>
      <c r="G187" s="4">
        <v>2</v>
      </c>
      <c r="H187" s="5">
        <v>3</v>
      </c>
      <c r="I187" s="4">
        <v>5</v>
      </c>
    </row>
    <row r="188" spans="1:9">
      <c r="A188" s="1">
        <v>0</v>
      </c>
      <c r="B188" s="4">
        <v>18</v>
      </c>
      <c r="C188" s="4">
        <v>7</v>
      </c>
      <c r="D188" s="4">
        <v>34</v>
      </c>
      <c r="E188" s="4">
        <v>4</v>
      </c>
      <c r="F188" s="7">
        <v>2.4</v>
      </c>
      <c r="G188" s="4">
        <v>3</v>
      </c>
      <c r="H188" s="4">
        <v>4</v>
      </c>
      <c r="I188" s="4">
        <v>5</v>
      </c>
    </row>
    <row r="189" spans="1:9">
      <c r="A189" s="1">
        <v>1</v>
      </c>
      <c r="B189" s="4">
        <v>19</v>
      </c>
      <c r="C189" s="4">
        <v>187</v>
      </c>
      <c r="D189" s="4">
        <v>382</v>
      </c>
      <c r="E189" s="4">
        <v>187</v>
      </c>
      <c r="F189" s="7">
        <v>0.4</v>
      </c>
      <c r="G189" s="4">
        <v>3</v>
      </c>
      <c r="H189" s="5">
        <v>3</v>
      </c>
      <c r="I189" s="4">
        <v>4</v>
      </c>
    </row>
    <row r="190" spans="1:9">
      <c r="A190" s="1">
        <v>0</v>
      </c>
      <c r="B190" s="4">
        <v>20</v>
      </c>
      <c r="C190" s="4">
        <v>187</v>
      </c>
      <c r="D190" s="4">
        <v>280</v>
      </c>
      <c r="E190" s="4">
        <v>264</v>
      </c>
      <c r="F190" s="7">
        <v>6.7</v>
      </c>
      <c r="G190" s="4">
        <v>4</v>
      </c>
      <c r="H190" s="4">
        <v>3</v>
      </c>
      <c r="I190" s="4">
        <v>1</v>
      </c>
    </row>
    <row r="191" spans="1:9">
      <c r="A191" s="1">
        <v>1</v>
      </c>
      <c r="B191" s="4">
        <v>21</v>
      </c>
      <c r="C191" s="4">
        <v>325</v>
      </c>
      <c r="D191" s="4">
        <v>300</v>
      </c>
      <c r="E191" s="4">
        <v>229</v>
      </c>
      <c r="F191" s="7">
        <v>14.9</v>
      </c>
      <c r="G191" s="4">
        <v>1</v>
      </c>
      <c r="H191" s="5">
        <v>3</v>
      </c>
      <c r="I191" s="4">
        <v>5</v>
      </c>
    </row>
    <row r="192" spans="1:9">
      <c r="A192" s="1">
        <v>0</v>
      </c>
      <c r="B192" s="4">
        <v>22</v>
      </c>
      <c r="C192" s="4">
        <v>255</v>
      </c>
      <c r="D192" s="4">
        <v>56</v>
      </c>
      <c r="E192" s="4">
        <v>370</v>
      </c>
      <c r="F192" s="7">
        <v>10.8</v>
      </c>
      <c r="G192" s="4">
        <v>4</v>
      </c>
      <c r="H192" s="4">
        <v>4</v>
      </c>
      <c r="I192" s="4">
        <v>4</v>
      </c>
    </row>
    <row r="193" spans="1:9">
      <c r="A193" s="1">
        <v>1</v>
      </c>
      <c r="B193" s="4">
        <v>23</v>
      </c>
      <c r="C193" s="4">
        <v>59</v>
      </c>
      <c r="D193" s="4">
        <v>253</v>
      </c>
      <c r="E193" s="4">
        <v>78</v>
      </c>
      <c r="F193" s="7">
        <v>7.2</v>
      </c>
      <c r="G193" s="4">
        <v>3</v>
      </c>
      <c r="H193" s="5">
        <v>3</v>
      </c>
      <c r="I193" s="4">
        <v>3</v>
      </c>
    </row>
    <row r="194" spans="1:9">
      <c r="A194" s="1">
        <v>1</v>
      </c>
      <c r="B194" s="4">
        <v>24</v>
      </c>
      <c r="C194" s="4">
        <v>45</v>
      </c>
      <c r="D194" s="4">
        <v>143</v>
      </c>
      <c r="E194" s="4">
        <v>82</v>
      </c>
      <c r="F194" s="7">
        <v>1.6</v>
      </c>
      <c r="G194" s="4">
        <v>4</v>
      </c>
      <c r="H194" s="4">
        <v>3</v>
      </c>
      <c r="I194" s="4">
        <v>3</v>
      </c>
    </row>
    <row r="195" spans="1:9">
      <c r="A195" s="1">
        <v>0</v>
      </c>
      <c r="B195" s="4">
        <v>25</v>
      </c>
      <c r="C195" s="4">
        <v>195</v>
      </c>
      <c r="D195" s="4">
        <v>250</v>
      </c>
      <c r="E195" s="4">
        <v>294</v>
      </c>
      <c r="F195" s="7">
        <v>0.8</v>
      </c>
      <c r="G195" s="4">
        <v>2</v>
      </c>
      <c r="H195" s="5">
        <v>3</v>
      </c>
      <c r="I195" s="4">
        <v>4</v>
      </c>
    </row>
    <row r="196" spans="1:9">
      <c r="A196" s="1">
        <v>1</v>
      </c>
      <c r="B196" s="4">
        <v>26</v>
      </c>
      <c r="C196" s="4">
        <v>199</v>
      </c>
      <c r="D196" s="4">
        <v>316</v>
      </c>
      <c r="E196" s="4">
        <v>272</v>
      </c>
      <c r="F196" s="7">
        <v>3.9</v>
      </c>
      <c r="G196" s="4">
        <v>2</v>
      </c>
      <c r="H196" s="4">
        <v>4</v>
      </c>
      <c r="I196" s="4">
        <v>5</v>
      </c>
    </row>
    <row r="197" spans="1:9">
      <c r="A197" s="1">
        <v>0</v>
      </c>
      <c r="B197" s="4">
        <v>27</v>
      </c>
      <c r="C197" s="4">
        <v>86</v>
      </c>
      <c r="D197" s="4">
        <v>287</v>
      </c>
      <c r="E197" s="4">
        <v>107</v>
      </c>
      <c r="F197" s="7">
        <v>4.8</v>
      </c>
      <c r="G197" s="4">
        <v>4</v>
      </c>
      <c r="H197" s="5">
        <v>2</v>
      </c>
      <c r="I197" s="4">
        <v>3</v>
      </c>
    </row>
    <row r="198" spans="1:9">
      <c r="A198" s="1">
        <v>1</v>
      </c>
      <c r="B198" s="4">
        <v>28</v>
      </c>
      <c r="C198" s="4">
        <v>189</v>
      </c>
      <c r="D198" s="4">
        <v>97</v>
      </c>
      <c r="E198" s="4">
        <v>389</v>
      </c>
      <c r="F198" s="7">
        <v>5.8</v>
      </c>
      <c r="G198" s="4">
        <v>3</v>
      </c>
      <c r="H198" s="4">
        <v>4</v>
      </c>
      <c r="I198" s="4">
        <v>1</v>
      </c>
    </row>
    <row r="199" spans="1:9">
      <c r="A199" s="1">
        <v>1</v>
      </c>
      <c r="B199" s="4">
        <v>29</v>
      </c>
      <c r="C199" s="4">
        <v>285</v>
      </c>
      <c r="D199" s="4">
        <v>193</v>
      </c>
      <c r="E199" s="4">
        <v>223</v>
      </c>
      <c r="F199" s="7">
        <v>7.7</v>
      </c>
      <c r="G199" s="4">
        <v>4</v>
      </c>
      <c r="H199" s="5">
        <v>4</v>
      </c>
      <c r="I199" s="4">
        <v>1</v>
      </c>
    </row>
    <row r="200" spans="1:9">
      <c r="A200" s="1">
        <v>1</v>
      </c>
      <c r="B200" s="4">
        <v>30</v>
      </c>
      <c r="C200" s="4">
        <v>284</v>
      </c>
      <c r="D200" s="4">
        <v>350</v>
      </c>
      <c r="E200" s="4">
        <v>208</v>
      </c>
      <c r="F200" s="7">
        <v>0.9</v>
      </c>
      <c r="G200" s="4">
        <v>3</v>
      </c>
      <c r="H200" s="4">
        <v>2</v>
      </c>
      <c r="I200" s="4">
        <v>4</v>
      </c>
    </row>
    <row r="201" spans="1:9">
      <c r="A201" s="1">
        <v>0</v>
      </c>
      <c r="B201" s="4">
        <v>31</v>
      </c>
      <c r="C201" s="4">
        <v>137</v>
      </c>
      <c r="D201" s="4">
        <v>367</v>
      </c>
      <c r="E201" s="4">
        <v>389</v>
      </c>
      <c r="F201" s="7">
        <v>10.7</v>
      </c>
      <c r="G201" s="4">
        <v>2</v>
      </c>
      <c r="H201" s="5">
        <v>3</v>
      </c>
      <c r="I201" s="4">
        <v>3</v>
      </c>
    </row>
    <row r="202" spans="1:9">
      <c r="A202" s="1">
        <v>1</v>
      </c>
      <c r="B202" s="4">
        <v>32</v>
      </c>
      <c r="C202" s="4">
        <v>47</v>
      </c>
      <c r="D202" s="4">
        <v>329</v>
      </c>
      <c r="E202" s="4">
        <v>239</v>
      </c>
      <c r="F202" s="7">
        <v>4.7</v>
      </c>
      <c r="G202" s="4">
        <v>2</v>
      </c>
      <c r="H202" s="4">
        <v>3</v>
      </c>
      <c r="I202" s="4">
        <v>4</v>
      </c>
    </row>
    <row r="203" spans="1:9">
      <c r="A203" s="1">
        <v>1</v>
      </c>
      <c r="B203" s="4">
        <v>33</v>
      </c>
      <c r="C203" s="4">
        <v>90</v>
      </c>
      <c r="D203" s="4">
        <v>252</v>
      </c>
      <c r="E203" s="4">
        <v>364</v>
      </c>
      <c r="F203" s="7">
        <v>6.7</v>
      </c>
      <c r="G203" s="4">
        <v>2</v>
      </c>
      <c r="H203" s="5">
        <v>2</v>
      </c>
      <c r="I203" s="4">
        <v>5</v>
      </c>
    </row>
    <row r="204" spans="1:9">
      <c r="A204" s="1">
        <v>0</v>
      </c>
      <c r="B204" s="4">
        <v>34</v>
      </c>
      <c r="C204" s="4">
        <v>104</v>
      </c>
      <c r="D204" s="4">
        <v>257</v>
      </c>
      <c r="E204" s="4">
        <v>84</v>
      </c>
      <c r="F204" s="7">
        <v>4.3</v>
      </c>
      <c r="G204" s="4">
        <v>1</v>
      </c>
      <c r="H204" s="4">
        <v>3</v>
      </c>
      <c r="I204" s="4">
        <v>5</v>
      </c>
    </row>
    <row r="205" spans="1:9">
      <c r="A205" s="1">
        <v>0</v>
      </c>
      <c r="B205" s="4">
        <v>18</v>
      </c>
      <c r="C205" s="4">
        <v>86</v>
      </c>
      <c r="D205" s="4">
        <v>233</v>
      </c>
      <c r="E205" s="4">
        <v>68</v>
      </c>
      <c r="F205" s="7">
        <v>4.3</v>
      </c>
      <c r="G205" s="4">
        <v>2</v>
      </c>
      <c r="H205" s="5">
        <v>3</v>
      </c>
      <c r="I205" s="4">
        <v>3</v>
      </c>
    </row>
    <row r="206" spans="1:9">
      <c r="A206" s="1">
        <v>1</v>
      </c>
      <c r="B206" s="4">
        <v>19</v>
      </c>
      <c r="C206" s="4">
        <v>262</v>
      </c>
      <c r="D206" s="4">
        <v>393</v>
      </c>
      <c r="E206" s="4">
        <v>77</v>
      </c>
      <c r="F206" s="7">
        <v>2.8</v>
      </c>
      <c r="G206" s="4">
        <v>2</v>
      </c>
      <c r="H206" s="4">
        <v>3</v>
      </c>
      <c r="I206" s="4">
        <v>4</v>
      </c>
    </row>
    <row r="207" spans="1:9">
      <c r="A207" s="1">
        <v>1</v>
      </c>
      <c r="B207" s="4">
        <v>20</v>
      </c>
      <c r="C207" s="4">
        <v>195</v>
      </c>
      <c r="D207" s="4">
        <v>152</v>
      </c>
      <c r="E207" s="4">
        <v>44</v>
      </c>
      <c r="F207" s="7">
        <v>6.2</v>
      </c>
      <c r="G207" s="4">
        <v>4</v>
      </c>
      <c r="H207" s="5">
        <v>3</v>
      </c>
      <c r="I207" s="4">
        <v>5</v>
      </c>
    </row>
    <row r="208" spans="1:9">
      <c r="A208" s="1">
        <v>0</v>
      </c>
      <c r="B208" s="4">
        <v>21</v>
      </c>
      <c r="C208" s="4">
        <v>81</v>
      </c>
      <c r="D208" s="4">
        <v>130</v>
      </c>
      <c r="E208" s="4">
        <v>125</v>
      </c>
      <c r="F208" s="7">
        <v>8.6999999999999993</v>
      </c>
      <c r="G208" s="4">
        <v>3</v>
      </c>
      <c r="H208" s="4">
        <v>3</v>
      </c>
      <c r="I208" s="4">
        <v>4</v>
      </c>
    </row>
    <row r="209" spans="1:9">
      <c r="A209" s="1">
        <v>1</v>
      </c>
      <c r="B209" s="4">
        <v>22</v>
      </c>
      <c r="C209" s="4">
        <v>188</v>
      </c>
      <c r="D209" s="4">
        <v>321</v>
      </c>
      <c r="E209" s="4">
        <v>364</v>
      </c>
      <c r="F209" s="7">
        <v>2.5</v>
      </c>
      <c r="G209" s="4">
        <v>3</v>
      </c>
      <c r="H209" s="5">
        <v>3</v>
      </c>
      <c r="I209" s="4">
        <v>3</v>
      </c>
    </row>
    <row r="210" spans="1:9">
      <c r="A210" s="1">
        <v>0</v>
      </c>
      <c r="B210" s="4">
        <v>23</v>
      </c>
      <c r="C210" s="4">
        <v>1</v>
      </c>
      <c r="D210" s="4">
        <v>210</v>
      </c>
      <c r="E210" s="4">
        <v>399</v>
      </c>
      <c r="F210" s="7">
        <v>0.8</v>
      </c>
      <c r="G210" s="4">
        <v>2</v>
      </c>
      <c r="H210" s="4">
        <v>3</v>
      </c>
      <c r="I210" s="4">
        <v>3</v>
      </c>
    </row>
    <row r="211" spans="1:9">
      <c r="A211" s="1">
        <v>0</v>
      </c>
      <c r="B211" s="4">
        <v>24</v>
      </c>
      <c r="C211" s="4">
        <v>70</v>
      </c>
      <c r="D211" s="4">
        <v>306</v>
      </c>
      <c r="E211" s="4">
        <v>10</v>
      </c>
      <c r="F211" s="7">
        <v>7.9</v>
      </c>
      <c r="G211" s="4">
        <v>2</v>
      </c>
      <c r="H211" s="5">
        <v>3</v>
      </c>
      <c r="I211" s="4">
        <v>3</v>
      </c>
    </row>
    <row r="212" spans="1:9">
      <c r="A212" s="1">
        <v>0</v>
      </c>
      <c r="B212" s="4">
        <v>25</v>
      </c>
      <c r="C212" s="4">
        <v>79</v>
      </c>
      <c r="D212" s="4">
        <v>307</v>
      </c>
      <c r="E212" s="4">
        <v>12</v>
      </c>
      <c r="F212" s="7">
        <v>5.3</v>
      </c>
      <c r="G212" s="4">
        <v>2</v>
      </c>
      <c r="H212" s="4">
        <v>2</v>
      </c>
      <c r="I212" s="4">
        <v>3</v>
      </c>
    </row>
    <row r="213" spans="1:9">
      <c r="A213" s="1">
        <v>1</v>
      </c>
      <c r="B213" s="4">
        <v>26</v>
      </c>
      <c r="C213" s="4">
        <v>146</v>
      </c>
      <c r="D213" s="4">
        <v>277</v>
      </c>
      <c r="E213" s="4">
        <v>25</v>
      </c>
      <c r="F213" s="7">
        <v>4.5999999999999996</v>
      </c>
      <c r="G213" s="4">
        <v>4</v>
      </c>
      <c r="H213" s="5">
        <v>2</v>
      </c>
      <c r="I213" s="4">
        <v>3</v>
      </c>
    </row>
    <row r="214" spans="1:9">
      <c r="A214" s="1">
        <v>1</v>
      </c>
      <c r="B214" s="4">
        <v>27</v>
      </c>
      <c r="C214" s="4">
        <v>376</v>
      </c>
      <c r="D214" s="4">
        <v>295</v>
      </c>
      <c r="E214" s="4">
        <v>335</v>
      </c>
      <c r="F214" s="7">
        <v>0.6</v>
      </c>
      <c r="G214" s="4">
        <v>2</v>
      </c>
      <c r="H214" s="4">
        <v>5</v>
      </c>
      <c r="I214" s="4">
        <v>1</v>
      </c>
    </row>
    <row r="215" spans="1:9">
      <c r="A215" s="1">
        <v>1</v>
      </c>
      <c r="B215" s="4">
        <v>28</v>
      </c>
      <c r="C215" s="4">
        <v>183</v>
      </c>
      <c r="D215" s="4">
        <v>359</v>
      </c>
      <c r="E215" s="4">
        <v>237</v>
      </c>
      <c r="F215" s="7">
        <v>2.2000000000000002</v>
      </c>
      <c r="G215" s="4">
        <v>4</v>
      </c>
      <c r="H215" s="5">
        <v>5</v>
      </c>
      <c r="I215" s="4">
        <v>2</v>
      </c>
    </row>
    <row r="216" spans="1:9">
      <c r="A216" s="1">
        <v>1</v>
      </c>
      <c r="B216" s="4">
        <v>29</v>
      </c>
      <c r="C216" s="4">
        <v>247</v>
      </c>
      <c r="D216" s="4">
        <v>131</v>
      </c>
      <c r="E216" s="4">
        <v>162</v>
      </c>
      <c r="F216" s="7">
        <v>5.8</v>
      </c>
      <c r="G216" s="4">
        <v>4</v>
      </c>
      <c r="H216" s="4">
        <v>2</v>
      </c>
      <c r="I216" s="4">
        <v>1</v>
      </c>
    </row>
    <row r="217" spans="1:9">
      <c r="A217" s="1">
        <v>1</v>
      </c>
      <c r="B217" s="4">
        <v>30</v>
      </c>
      <c r="C217" s="4">
        <v>155</v>
      </c>
      <c r="D217" s="4">
        <v>3</v>
      </c>
      <c r="E217" s="4">
        <v>61</v>
      </c>
      <c r="F217" s="7">
        <v>4.8</v>
      </c>
      <c r="G217" s="4">
        <v>1</v>
      </c>
      <c r="H217" s="5">
        <v>4</v>
      </c>
      <c r="I217" s="4">
        <v>5</v>
      </c>
    </row>
    <row r="218" spans="1:9">
      <c r="A218" s="1">
        <v>1</v>
      </c>
      <c r="B218" s="4">
        <v>31</v>
      </c>
      <c r="C218" s="4">
        <v>29</v>
      </c>
      <c r="D218" s="4">
        <v>159</v>
      </c>
      <c r="E218" s="4">
        <v>216</v>
      </c>
      <c r="F218" s="7">
        <v>10.7</v>
      </c>
      <c r="G218" s="4">
        <v>3</v>
      </c>
      <c r="H218" s="4">
        <v>3</v>
      </c>
      <c r="I218" s="4">
        <v>2</v>
      </c>
    </row>
    <row r="219" spans="1:9">
      <c r="A219" s="1">
        <v>0</v>
      </c>
      <c r="B219" s="4">
        <v>32</v>
      </c>
      <c r="C219" s="4">
        <v>308</v>
      </c>
      <c r="D219" s="4">
        <v>378</v>
      </c>
      <c r="E219" s="4">
        <v>209</v>
      </c>
      <c r="F219" s="7">
        <v>4.7</v>
      </c>
      <c r="G219" s="4">
        <v>2</v>
      </c>
      <c r="H219" s="5">
        <v>4</v>
      </c>
      <c r="I219" s="4">
        <v>4</v>
      </c>
    </row>
    <row r="220" spans="1:9">
      <c r="A220" s="1">
        <v>1</v>
      </c>
      <c r="B220" s="4">
        <v>33</v>
      </c>
      <c r="C220" s="4">
        <v>279</v>
      </c>
      <c r="D220" s="4">
        <v>124</v>
      </c>
      <c r="E220" s="4">
        <v>268</v>
      </c>
      <c r="F220" s="7">
        <v>8.8000000000000007</v>
      </c>
      <c r="G220" s="4">
        <v>2</v>
      </c>
      <c r="H220" s="4">
        <v>5</v>
      </c>
      <c r="I220" s="4">
        <v>5</v>
      </c>
    </row>
    <row r="221" spans="1:9">
      <c r="A221" s="1">
        <v>0</v>
      </c>
      <c r="B221" s="4">
        <v>34</v>
      </c>
      <c r="C221" s="4">
        <v>32</v>
      </c>
      <c r="D221" s="4">
        <v>361</v>
      </c>
      <c r="E221" s="4">
        <v>76</v>
      </c>
      <c r="F221" s="7">
        <v>12.2</v>
      </c>
      <c r="G221" s="4">
        <v>2</v>
      </c>
      <c r="H221" s="5">
        <v>1</v>
      </c>
      <c r="I221" s="4">
        <v>3</v>
      </c>
    </row>
    <row r="222" spans="1:9">
      <c r="A222" s="1">
        <v>0</v>
      </c>
      <c r="B222" s="4">
        <v>35</v>
      </c>
      <c r="C222" s="4">
        <v>53</v>
      </c>
      <c r="D222" s="4">
        <v>330</v>
      </c>
      <c r="E222" s="4">
        <v>163</v>
      </c>
      <c r="F222" s="7">
        <v>0.3</v>
      </c>
      <c r="G222" s="4">
        <v>2</v>
      </c>
      <c r="H222" s="4">
        <v>5</v>
      </c>
      <c r="I222" s="4">
        <v>2</v>
      </c>
    </row>
    <row r="223" spans="1:9">
      <c r="A223" s="1">
        <v>1</v>
      </c>
      <c r="B223" s="4">
        <v>18</v>
      </c>
      <c r="C223" s="4">
        <v>176</v>
      </c>
      <c r="D223" s="4">
        <v>317</v>
      </c>
      <c r="E223" s="4">
        <v>205</v>
      </c>
      <c r="F223" s="7">
        <v>2.9</v>
      </c>
      <c r="G223" s="4">
        <v>4</v>
      </c>
      <c r="H223" s="5">
        <v>5</v>
      </c>
      <c r="I223" s="4">
        <v>5</v>
      </c>
    </row>
    <row r="224" spans="1:9">
      <c r="A224" s="1">
        <v>0</v>
      </c>
      <c r="B224" s="4">
        <v>19</v>
      </c>
      <c r="C224" s="4">
        <v>167</v>
      </c>
      <c r="D224" s="4">
        <v>327</v>
      </c>
      <c r="E224" s="4">
        <v>56</v>
      </c>
      <c r="F224" s="7">
        <v>10.6</v>
      </c>
      <c r="G224" s="4">
        <v>4</v>
      </c>
      <c r="H224" s="4">
        <v>3</v>
      </c>
      <c r="I224" s="4">
        <v>4</v>
      </c>
    </row>
    <row r="225" spans="1:9">
      <c r="A225" s="1">
        <v>0</v>
      </c>
      <c r="B225" s="4">
        <v>20</v>
      </c>
      <c r="C225" s="4">
        <v>44</v>
      </c>
      <c r="D225" s="4">
        <v>174</v>
      </c>
      <c r="E225" s="4">
        <v>176</v>
      </c>
      <c r="F225" s="7">
        <v>1.6</v>
      </c>
      <c r="G225" s="4">
        <v>4</v>
      </c>
      <c r="H225" s="5">
        <v>4</v>
      </c>
      <c r="I225" s="4">
        <v>3</v>
      </c>
    </row>
    <row r="226" spans="1:9">
      <c r="A226" s="1">
        <v>0</v>
      </c>
      <c r="B226" s="4">
        <v>21</v>
      </c>
      <c r="C226" s="4">
        <v>266</v>
      </c>
      <c r="D226" s="4">
        <v>37</v>
      </c>
      <c r="E226" s="4">
        <v>12</v>
      </c>
      <c r="F226" s="7">
        <v>7.4</v>
      </c>
      <c r="G226" s="4">
        <v>4</v>
      </c>
      <c r="H226" s="4">
        <v>3</v>
      </c>
      <c r="I226" s="4">
        <v>5</v>
      </c>
    </row>
    <row r="227" spans="1:9">
      <c r="A227" s="1">
        <v>1</v>
      </c>
      <c r="B227" s="4">
        <v>22</v>
      </c>
      <c r="C227" s="4">
        <v>247</v>
      </c>
      <c r="D227" s="4">
        <v>281</v>
      </c>
      <c r="E227" s="4">
        <v>284</v>
      </c>
      <c r="F227" s="7">
        <v>6.9</v>
      </c>
      <c r="G227" s="4">
        <v>2</v>
      </c>
      <c r="H227" s="5">
        <v>4</v>
      </c>
      <c r="I227" s="4">
        <v>3</v>
      </c>
    </row>
    <row r="228" spans="1:9">
      <c r="A228" s="1">
        <v>1</v>
      </c>
      <c r="B228" s="4">
        <v>23</v>
      </c>
      <c r="C228" s="4">
        <v>42</v>
      </c>
      <c r="D228" s="4">
        <v>31</v>
      </c>
      <c r="E228" s="4">
        <v>367</v>
      </c>
      <c r="F228" s="7">
        <v>4.5999999999999996</v>
      </c>
      <c r="G228" s="4">
        <v>2</v>
      </c>
      <c r="H228" s="4">
        <v>3</v>
      </c>
      <c r="I228" s="4">
        <v>4</v>
      </c>
    </row>
    <row r="229" spans="1:9">
      <c r="A229" s="1">
        <v>1</v>
      </c>
      <c r="B229" s="4">
        <v>24</v>
      </c>
      <c r="C229" s="4">
        <v>214</v>
      </c>
      <c r="D229" s="4">
        <v>247</v>
      </c>
      <c r="E229" s="4">
        <v>89</v>
      </c>
      <c r="F229" s="7">
        <v>0.5</v>
      </c>
      <c r="G229" s="4">
        <v>2</v>
      </c>
      <c r="H229" s="5">
        <v>2</v>
      </c>
      <c r="I229" s="4">
        <v>2</v>
      </c>
    </row>
    <row r="230" spans="1:9">
      <c r="A230" s="1">
        <v>1</v>
      </c>
      <c r="B230" s="4">
        <v>25</v>
      </c>
      <c r="C230" s="4">
        <v>330</v>
      </c>
      <c r="D230" s="4">
        <v>386</v>
      </c>
      <c r="E230" s="4">
        <v>2</v>
      </c>
      <c r="F230" s="7">
        <v>2.5</v>
      </c>
      <c r="G230" s="4">
        <v>3</v>
      </c>
      <c r="H230" s="4">
        <v>4</v>
      </c>
      <c r="I230" s="4">
        <v>1</v>
      </c>
    </row>
    <row r="231" spans="1:9">
      <c r="A231" s="1">
        <v>0</v>
      </c>
      <c r="B231" s="4">
        <v>26</v>
      </c>
      <c r="C231" s="4">
        <v>27</v>
      </c>
      <c r="D231" s="4">
        <v>20</v>
      </c>
      <c r="E231" s="4">
        <v>120</v>
      </c>
      <c r="F231" s="7">
        <v>6.1</v>
      </c>
      <c r="G231" s="4">
        <v>3</v>
      </c>
      <c r="H231" s="5">
        <v>3</v>
      </c>
      <c r="I231" s="4">
        <v>5</v>
      </c>
    </row>
    <row r="232" spans="1:9">
      <c r="A232" s="1">
        <v>1</v>
      </c>
      <c r="B232" s="4">
        <v>27</v>
      </c>
      <c r="C232" s="4">
        <v>20</v>
      </c>
      <c r="D232" s="4">
        <v>129</v>
      </c>
      <c r="E232" s="4">
        <v>5</v>
      </c>
      <c r="F232" s="7">
        <v>0.8</v>
      </c>
      <c r="G232" s="4">
        <v>2</v>
      </c>
      <c r="H232" s="4">
        <v>3</v>
      </c>
      <c r="I232" s="4">
        <v>5</v>
      </c>
    </row>
    <row r="233" spans="1:9">
      <c r="A233" s="1">
        <v>0</v>
      </c>
      <c r="B233" s="4">
        <v>28</v>
      </c>
      <c r="C233" s="4">
        <v>298</v>
      </c>
      <c r="D233" s="4">
        <v>223</v>
      </c>
      <c r="E233" s="4">
        <v>235</v>
      </c>
      <c r="F233" s="7">
        <v>9.9</v>
      </c>
      <c r="G233" s="4">
        <v>3</v>
      </c>
      <c r="H233" s="5">
        <v>4</v>
      </c>
      <c r="I233" s="4">
        <v>5</v>
      </c>
    </row>
    <row r="234" spans="1:9">
      <c r="A234" s="1">
        <v>0</v>
      </c>
      <c r="B234" s="4">
        <v>29</v>
      </c>
      <c r="C234" s="4">
        <v>240</v>
      </c>
      <c r="D234" s="4">
        <v>210</v>
      </c>
      <c r="E234" s="4">
        <v>93</v>
      </c>
      <c r="F234" s="7">
        <v>1.4</v>
      </c>
      <c r="G234" s="4">
        <v>3</v>
      </c>
      <c r="H234" s="4">
        <v>3</v>
      </c>
      <c r="I234" s="4">
        <v>2</v>
      </c>
    </row>
    <row r="235" spans="1:9">
      <c r="A235" s="1">
        <v>1</v>
      </c>
      <c r="B235" s="4">
        <v>30</v>
      </c>
      <c r="C235" s="4">
        <v>148</v>
      </c>
      <c r="D235" s="4">
        <v>227</v>
      </c>
      <c r="E235" s="4">
        <v>44</v>
      </c>
      <c r="F235" s="7">
        <v>2.4</v>
      </c>
      <c r="G235" s="4">
        <v>2</v>
      </c>
      <c r="H235" s="5">
        <v>2</v>
      </c>
      <c r="I235" s="4">
        <v>5</v>
      </c>
    </row>
    <row r="236" spans="1:9">
      <c r="A236" s="1">
        <v>0</v>
      </c>
      <c r="B236" s="4">
        <v>31</v>
      </c>
      <c r="C236" s="4">
        <v>188</v>
      </c>
      <c r="D236" s="4">
        <v>347</v>
      </c>
      <c r="E236" s="4">
        <v>340</v>
      </c>
      <c r="F236" s="7">
        <v>10.199999999999999</v>
      </c>
      <c r="G236" s="4">
        <v>2</v>
      </c>
      <c r="H236" s="4">
        <v>3</v>
      </c>
      <c r="I236" s="4">
        <v>3</v>
      </c>
    </row>
    <row r="237" spans="1:9">
      <c r="A237" s="1">
        <v>1</v>
      </c>
      <c r="B237" s="4">
        <v>32</v>
      </c>
      <c r="C237" s="4">
        <v>20</v>
      </c>
      <c r="D237" s="4">
        <v>332</v>
      </c>
      <c r="E237" s="4">
        <v>381</v>
      </c>
      <c r="F237" s="7">
        <v>12.2</v>
      </c>
      <c r="G237" s="4">
        <v>2</v>
      </c>
      <c r="H237" s="5">
        <v>4</v>
      </c>
      <c r="I237" s="4">
        <v>5</v>
      </c>
    </row>
    <row r="238" spans="1:9">
      <c r="A238" s="1">
        <v>1</v>
      </c>
      <c r="B238" s="4">
        <v>19</v>
      </c>
      <c r="C238" s="4">
        <v>245</v>
      </c>
      <c r="D238" s="4">
        <v>277</v>
      </c>
      <c r="E238" s="4">
        <v>56</v>
      </c>
      <c r="F238" s="7">
        <v>9.3000000000000007</v>
      </c>
      <c r="G238" s="4">
        <v>1</v>
      </c>
      <c r="H238" s="4">
        <v>4</v>
      </c>
      <c r="I238" s="4">
        <v>5</v>
      </c>
    </row>
    <row r="239" spans="1:9">
      <c r="A239" s="1">
        <v>0</v>
      </c>
      <c r="B239" s="4">
        <v>18</v>
      </c>
      <c r="C239" s="4">
        <v>108</v>
      </c>
      <c r="D239" s="4">
        <v>267</v>
      </c>
      <c r="E239" s="4">
        <v>90</v>
      </c>
      <c r="F239" s="7">
        <v>5.7</v>
      </c>
      <c r="G239" s="4">
        <v>4</v>
      </c>
      <c r="H239" s="4">
        <v>3</v>
      </c>
      <c r="I239" s="4">
        <v>1</v>
      </c>
    </row>
    <row r="240" spans="1:9">
      <c r="A240" s="1">
        <v>1</v>
      </c>
      <c r="B240" s="4">
        <v>19</v>
      </c>
      <c r="C240" s="4">
        <v>72</v>
      </c>
      <c r="D240" s="4">
        <v>270</v>
      </c>
      <c r="E240" s="4">
        <v>59</v>
      </c>
      <c r="F240" s="7">
        <v>12</v>
      </c>
      <c r="G240" s="4">
        <v>2</v>
      </c>
      <c r="H240" s="5">
        <v>2</v>
      </c>
      <c r="I240" s="4">
        <v>4</v>
      </c>
    </row>
    <row r="241" spans="1:9">
      <c r="A241" s="1">
        <v>1</v>
      </c>
      <c r="B241" s="4">
        <v>20</v>
      </c>
      <c r="C241" s="4">
        <v>25</v>
      </c>
      <c r="D241" s="4">
        <v>309</v>
      </c>
      <c r="E241" s="4">
        <v>249</v>
      </c>
      <c r="F241" s="7">
        <v>2.5</v>
      </c>
      <c r="G241" s="4">
        <v>2</v>
      </c>
      <c r="H241" s="4">
        <v>4</v>
      </c>
      <c r="I241" s="4">
        <v>2</v>
      </c>
    </row>
    <row r="242" spans="1:9">
      <c r="A242" s="1">
        <v>1</v>
      </c>
      <c r="B242" s="4">
        <v>21</v>
      </c>
      <c r="C242" s="4">
        <v>184</v>
      </c>
      <c r="D242" s="4">
        <v>318</v>
      </c>
      <c r="E242" s="4">
        <v>17</v>
      </c>
      <c r="F242" s="7">
        <v>8.6</v>
      </c>
      <c r="G242" s="4">
        <v>4</v>
      </c>
      <c r="H242" s="5">
        <v>1</v>
      </c>
      <c r="I242" s="4">
        <v>2</v>
      </c>
    </row>
    <row r="243" spans="1:9">
      <c r="A243" s="1">
        <v>1</v>
      </c>
      <c r="B243" s="4">
        <v>22</v>
      </c>
      <c r="C243" s="4">
        <v>342</v>
      </c>
      <c r="D243" s="4">
        <v>292</v>
      </c>
      <c r="E243" s="4">
        <v>398</v>
      </c>
      <c r="F243" s="7">
        <v>11.9</v>
      </c>
      <c r="G243" s="4">
        <v>4</v>
      </c>
      <c r="H243" s="4">
        <v>3</v>
      </c>
      <c r="I243" s="4">
        <v>3</v>
      </c>
    </row>
    <row r="244" spans="1:9">
      <c r="A244" s="1">
        <v>1</v>
      </c>
      <c r="B244" s="4">
        <v>23</v>
      </c>
      <c r="C244" s="4">
        <v>83</v>
      </c>
      <c r="D244" s="4">
        <v>102</v>
      </c>
      <c r="E244" s="4">
        <v>3</v>
      </c>
      <c r="F244" s="7">
        <v>2.8</v>
      </c>
      <c r="G244" s="4">
        <v>3</v>
      </c>
      <c r="H244" s="5">
        <v>3</v>
      </c>
      <c r="I244" s="4">
        <v>3</v>
      </c>
    </row>
    <row r="245" spans="1:9">
      <c r="A245" s="1">
        <v>1</v>
      </c>
      <c r="B245" s="4">
        <v>24</v>
      </c>
      <c r="C245" s="4">
        <v>225</v>
      </c>
      <c r="D245" s="4">
        <v>149</v>
      </c>
      <c r="E245" s="4">
        <v>150</v>
      </c>
      <c r="F245" s="7">
        <v>0.5</v>
      </c>
      <c r="G245" s="4">
        <v>3</v>
      </c>
      <c r="H245" s="4">
        <v>2</v>
      </c>
      <c r="I245" s="4">
        <v>4</v>
      </c>
    </row>
    <row r="246" spans="1:9">
      <c r="A246" s="1">
        <v>1</v>
      </c>
      <c r="B246" s="4">
        <v>25</v>
      </c>
      <c r="C246" s="4">
        <v>160</v>
      </c>
      <c r="D246" s="4">
        <v>251</v>
      </c>
      <c r="E246" s="4">
        <v>109</v>
      </c>
      <c r="F246" s="7">
        <v>3</v>
      </c>
      <c r="G246" s="4">
        <v>2</v>
      </c>
      <c r="H246" s="5">
        <v>3</v>
      </c>
      <c r="I246" s="4">
        <v>3</v>
      </c>
    </row>
    <row r="247" spans="1:9">
      <c r="A247" s="1">
        <v>1</v>
      </c>
      <c r="B247" s="4">
        <v>26</v>
      </c>
      <c r="C247" s="4">
        <v>169</v>
      </c>
      <c r="D247" s="4">
        <v>265</v>
      </c>
      <c r="E247" s="4">
        <v>3</v>
      </c>
      <c r="F247" s="7">
        <v>7.8</v>
      </c>
      <c r="G247" s="4">
        <v>3</v>
      </c>
      <c r="H247" s="4">
        <v>2</v>
      </c>
      <c r="I247" s="4">
        <v>1</v>
      </c>
    </row>
    <row r="248" spans="1:9">
      <c r="A248" s="1">
        <v>0</v>
      </c>
      <c r="B248" s="4">
        <v>27</v>
      </c>
      <c r="C248" s="4">
        <v>303</v>
      </c>
      <c r="D248" s="4">
        <v>295</v>
      </c>
      <c r="E248" s="4">
        <v>112</v>
      </c>
      <c r="F248" s="7">
        <v>6.6</v>
      </c>
      <c r="G248" s="4">
        <v>3</v>
      </c>
      <c r="H248" s="5">
        <v>4</v>
      </c>
      <c r="I248" s="4">
        <v>5</v>
      </c>
    </row>
    <row r="249" spans="1:9">
      <c r="A249" s="1">
        <v>1</v>
      </c>
      <c r="B249" s="4">
        <v>28</v>
      </c>
      <c r="C249" s="4">
        <v>90</v>
      </c>
      <c r="D249" s="4">
        <v>136</v>
      </c>
      <c r="E249" s="4">
        <v>197</v>
      </c>
      <c r="F249" s="7">
        <v>3.6</v>
      </c>
      <c r="G249" s="4">
        <v>4</v>
      </c>
      <c r="H249" s="4">
        <v>3</v>
      </c>
      <c r="I249" s="4">
        <v>4</v>
      </c>
    </row>
    <row r="250" spans="1:9">
      <c r="A250" s="1">
        <v>0</v>
      </c>
      <c r="B250" s="4">
        <v>29</v>
      </c>
      <c r="C250" s="4">
        <v>106</v>
      </c>
      <c r="D250" s="4">
        <v>81</v>
      </c>
      <c r="E250" s="4">
        <v>325</v>
      </c>
      <c r="F250" s="7">
        <v>12</v>
      </c>
      <c r="G250" s="4">
        <v>4</v>
      </c>
      <c r="H250" s="5">
        <v>4</v>
      </c>
      <c r="I250" s="4">
        <v>5</v>
      </c>
    </row>
    <row r="251" spans="1:9">
      <c r="A251" s="1">
        <v>1</v>
      </c>
      <c r="B251" s="4">
        <v>30</v>
      </c>
      <c r="C251" s="4">
        <v>1</v>
      </c>
      <c r="D251" s="4">
        <v>277</v>
      </c>
      <c r="E251" s="4">
        <v>227</v>
      </c>
      <c r="F251" s="7">
        <v>7.4</v>
      </c>
      <c r="G251" s="4">
        <v>2</v>
      </c>
      <c r="H251" s="4">
        <v>3</v>
      </c>
      <c r="I251" s="4">
        <v>3</v>
      </c>
    </row>
    <row r="252" spans="1:9">
      <c r="A252" s="1">
        <v>0</v>
      </c>
      <c r="B252" s="4">
        <v>31</v>
      </c>
      <c r="C252" s="4">
        <v>214</v>
      </c>
      <c r="D252" s="4">
        <v>383</v>
      </c>
      <c r="E252" s="4">
        <v>309</v>
      </c>
      <c r="F252" s="7">
        <v>2.8</v>
      </c>
      <c r="G252" s="4">
        <v>3</v>
      </c>
      <c r="H252" s="5">
        <v>3</v>
      </c>
      <c r="I252" s="4">
        <v>5</v>
      </c>
    </row>
    <row r="253" spans="1:9">
      <c r="A253" s="1">
        <v>1</v>
      </c>
      <c r="B253" s="4">
        <v>32</v>
      </c>
      <c r="C253" s="4">
        <v>133</v>
      </c>
      <c r="D253" s="4">
        <v>70</v>
      </c>
      <c r="E253" s="4">
        <v>177</v>
      </c>
      <c r="F253" s="7">
        <v>0.7</v>
      </c>
      <c r="G253" s="4">
        <v>2</v>
      </c>
      <c r="H253" s="4">
        <v>5</v>
      </c>
      <c r="I253" s="4">
        <v>2</v>
      </c>
    </row>
    <row r="254" spans="1:9">
      <c r="A254" s="1">
        <v>0</v>
      </c>
      <c r="B254" s="4">
        <v>33</v>
      </c>
      <c r="C254" s="4">
        <v>257</v>
      </c>
      <c r="D254" s="4">
        <v>81</v>
      </c>
      <c r="E254" s="4">
        <v>238</v>
      </c>
      <c r="F254" s="7">
        <v>0.4</v>
      </c>
      <c r="G254" s="4">
        <v>1</v>
      </c>
      <c r="H254" s="5">
        <v>4</v>
      </c>
      <c r="I254" s="4">
        <v>3</v>
      </c>
    </row>
    <row r="255" spans="1:9">
      <c r="A255" s="1">
        <v>1</v>
      </c>
      <c r="B255" s="4">
        <v>34</v>
      </c>
      <c r="C255" s="4">
        <v>345</v>
      </c>
      <c r="D255" s="4">
        <v>330</v>
      </c>
      <c r="E255" s="4">
        <v>394</v>
      </c>
      <c r="F255" s="7">
        <v>0.8</v>
      </c>
      <c r="G255" s="4">
        <v>1</v>
      </c>
      <c r="H255" s="4">
        <v>5</v>
      </c>
      <c r="I255" s="4">
        <v>1</v>
      </c>
    </row>
    <row r="256" spans="1:9">
      <c r="A256" s="1">
        <v>0</v>
      </c>
      <c r="B256" s="4">
        <v>35</v>
      </c>
      <c r="C256" s="4">
        <v>357</v>
      </c>
      <c r="D256" s="4">
        <v>110</v>
      </c>
      <c r="E256" s="4">
        <v>379</v>
      </c>
      <c r="F256" s="7">
        <v>11.5</v>
      </c>
      <c r="G256" s="4">
        <v>2</v>
      </c>
      <c r="H256" s="5">
        <v>3</v>
      </c>
      <c r="I256" s="4">
        <v>1</v>
      </c>
    </row>
    <row r="257" spans="1:9">
      <c r="A257" s="1">
        <v>0</v>
      </c>
      <c r="B257" s="4">
        <v>24</v>
      </c>
      <c r="C257" s="4">
        <v>109</v>
      </c>
      <c r="D257" s="4">
        <v>71</v>
      </c>
      <c r="E257" s="4">
        <v>97</v>
      </c>
      <c r="F257" s="7">
        <v>3</v>
      </c>
      <c r="G257" s="4">
        <v>2</v>
      </c>
      <c r="H257" s="4">
        <v>4</v>
      </c>
      <c r="I257" s="4">
        <v>5</v>
      </c>
    </row>
    <row r="258" spans="1:9">
      <c r="A258" s="1">
        <v>1</v>
      </c>
      <c r="B258" s="4">
        <v>18</v>
      </c>
      <c r="C258" s="4">
        <v>0</v>
      </c>
      <c r="D258" s="4">
        <v>327</v>
      </c>
      <c r="E258" s="4">
        <v>114</v>
      </c>
      <c r="F258" s="7">
        <v>4.4000000000000004</v>
      </c>
      <c r="G258" s="4">
        <v>4</v>
      </c>
      <c r="H258" s="4">
        <v>2</v>
      </c>
      <c r="I258" s="4">
        <v>3</v>
      </c>
    </row>
    <row r="259" spans="1:9">
      <c r="A259" s="1">
        <v>0</v>
      </c>
      <c r="B259" s="4">
        <v>19</v>
      </c>
      <c r="C259" s="4">
        <v>154</v>
      </c>
      <c r="D259" s="4">
        <v>61</v>
      </c>
      <c r="E259" s="4">
        <v>104</v>
      </c>
      <c r="F259" s="7">
        <v>7.3</v>
      </c>
      <c r="G259" s="4">
        <v>4</v>
      </c>
      <c r="H259" s="5">
        <v>4</v>
      </c>
      <c r="I259" s="4">
        <v>4</v>
      </c>
    </row>
    <row r="260" spans="1:9">
      <c r="A260" s="1">
        <v>1</v>
      </c>
      <c r="B260" s="4">
        <v>20</v>
      </c>
      <c r="C260" s="4">
        <v>186</v>
      </c>
      <c r="D260" s="4">
        <v>128</v>
      </c>
      <c r="E260" s="4">
        <v>48</v>
      </c>
      <c r="F260" s="7">
        <v>0.8</v>
      </c>
      <c r="G260" s="4">
        <v>4</v>
      </c>
      <c r="H260" s="4">
        <v>2</v>
      </c>
      <c r="I260" s="4">
        <v>1</v>
      </c>
    </row>
    <row r="261" spans="1:9">
      <c r="A261" s="1">
        <v>1</v>
      </c>
      <c r="B261" s="4">
        <v>21</v>
      </c>
      <c r="C261" s="4">
        <v>148</v>
      </c>
      <c r="D261" s="4">
        <v>379</v>
      </c>
      <c r="E261" s="4">
        <v>53</v>
      </c>
      <c r="F261" s="7">
        <v>7.8</v>
      </c>
      <c r="G261" s="4">
        <v>4</v>
      </c>
      <c r="H261" s="5">
        <v>5</v>
      </c>
      <c r="I261" s="4">
        <v>5</v>
      </c>
    </row>
    <row r="262" spans="1:9">
      <c r="A262" s="1">
        <v>0</v>
      </c>
      <c r="B262" s="4">
        <v>22</v>
      </c>
      <c r="C262" s="4">
        <v>118</v>
      </c>
      <c r="D262" s="4">
        <v>144</v>
      </c>
      <c r="E262" s="4">
        <v>121</v>
      </c>
      <c r="F262" s="7">
        <v>2.5</v>
      </c>
      <c r="G262" s="4">
        <v>3</v>
      </c>
      <c r="H262" s="4">
        <v>4</v>
      </c>
      <c r="I262" s="4">
        <v>3</v>
      </c>
    </row>
    <row r="263" spans="1:9">
      <c r="A263" s="1">
        <v>0</v>
      </c>
      <c r="B263" s="4">
        <v>23</v>
      </c>
      <c r="C263" s="4">
        <v>154</v>
      </c>
      <c r="D263" s="4">
        <v>285</v>
      </c>
      <c r="E263" s="4">
        <v>324</v>
      </c>
      <c r="F263" s="7">
        <v>1.4</v>
      </c>
      <c r="G263" s="4">
        <v>1</v>
      </c>
      <c r="H263" s="5">
        <v>2</v>
      </c>
      <c r="I263" s="4">
        <v>3</v>
      </c>
    </row>
    <row r="264" spans="1:9">
      <c r="A264" s="1">
        <v>0</v>
      </c>
      <c r="B264" s="4">
        <v>27</v>
      </c>
      <c r="C264" s="4">
        <v>201</v>
      </c>
      <c r="D264" s="4">
        <v>208</v>
      </c>
      <c r="E264" s="4">
        <v>199</v>
      </c>
      <c r="F264" s="7">
        <v>3</v>
      </c>
      <c r="G264" s="4">
        <v>2</v>
      </c>
      <c r="H264" s="5">
        <v>4</v>
      </c>
      <c r="I264" s="4">
        <v>5</v>
      </c>
    </row>
    <row r="265" spans="1:9">
      <c r="A265" s="1">
        <v>1</v>
      </c>
      <c r="B265" s="4">
        <v>28</v>
      </c>
      <c r="C265" s="4">
        <v>217</v>
      </c>
      <c r="D265" s="4">
        <v>102</v>
      </c>
      <c r="E265" s="4">
        <v>84</v>
      </c>
      <c r="F265" s="7">
        <v>6.9</v>
      </c>
      <c r="G265" s="4">
        <v>1</v>
      </c>
      <c r="H265" s="4">
        <v>3</v>
      </c>
      <c r="I265" s="4">
        <v>4</v>
      </c>
    </row>
    <row r="266" spans="1:9">
      <c r="A266" s="1">
        <v>1</v>
      </c>
      <c r="B266" s="4">
        <v>29</v>
      </c>
      <c r="C266" s="4">
        <v>185</v>
      </c>
      <c r="D266" s="4">
        <v>367</v>
      </c>
      <c r="E266" s="4">
        <v>56</v>
      </c>
      <c r="F266" s="7">
        <v>11</v>
      </c>
      <c r="G266" s="4">
        <v>2</v>
      </c>
      <c r="H266" s="5">
        <v>3</v>
      </c>
      <c r="I266" s="4">
        <v>2</v>
      </c>
    </row>
    <row r="267" spans="1:9">
      <c r="A267" s="1">
        <v>1</v>
      </c>
      <c r="B267" s="4">
        <v>30</v>
      </c>
      <c r="C267" s="4">
        <v>126</v>
      </c>
      <c r="D267" s="4">
        <v>174</v>
      </c>
      <c r="E267" s="4">
        <v>129</v>
      </c>
      <c r="F267" s="7">
        <v>2.2000000000000002</v>
      </c>
      <c r="G267" s="4">
        <v>1</v>
      </c>
      <c r="H267" s="4">
        <v>3</v>
      </c>
      <c r="I267" s="4">
        <v>3</v>
      </c>
    </row>
    <row r="268" spans="1:9">
      <c r="A268" s="1">
        <v>1</v>
      </c>
      <c r="B268" s="4">
        <v>31</v>
      </c>
      <c r="C268" s="4">
        <v>144</v>
      </c>
      <c r="D268" s="4">
        <v>216</v>
      </c>
      <c r="E268" s="4">
        <v>260</v>
      </c>
      <c r="F268" s="7">
        <v>3.1</v>
      </c>
      <c r="G268" s="4">
        <v>2</v>
      </c>
      <c r="H268" s="5">
        <v>2</v>
      </c>
      <c r="I268" s="4">
        <v>2</v>
      </c>
    </row>
    <row r="269" spans="1:9">
      <c r="A269" s="1">
        <v>0</v>
      </c>
      <c r="B269" s="4">
        <v>32</v>
      </c>
      <c r="C269" s="4">
        <v>293</v>
      </c>
      <c r="D269" s="4">
        <v>336</v>
      </c>
      <c r="E269" s="4">
        <v>391</v>
      </c>
      <c r="F269" s="7">
        <v>3.6</v>
      </c>
      <c r="G269" s="4">
        <v>4</v>
      </c>
      <c r="H269" s="4">
        <v>4</v>
      </c>
      <c r="I269" s="4">
        <v>2</v>
      </c>
    </row>
    <row r="270" spans="1:9">
      <c r="A270" s="1">
        <v>1</v>
      </c>
      <c r="B270" s="4">
        <v>34</v>
      </c>
      <c r="C270" s="4">
        <v>296</v>
      </c>
      <c r="D270" s="4">
        <v>139</v>
      </c>
      <c r="E270" s="4">
        <v>384</v>
      </c>
      <c r="F270" s="7">
        <v>0.2</v>
      </c>
      <c r="G270" s="4">
        <v>4</v>
      </c>
      <c r="H270" s="5">
        <v>3</v>
      </c>
      <c r="I270" s="4">
        <v>5</v>
      </c>
    </row>
    <row r="271" spans="1:9">
      <c r="A271" s="1">
        <v>0</v>
      </c>
      <c r="B271" s="4">
        <v>35</v>
      </c>
      <c r="C271" s="4">
        <v>36</v>
      </c>
      <c r="D271" s="4">
        <v>25</v>
      </c>
      <c r="E271" s="4">
        <v>101</v>
      </c>
      <c r="F271" s="7">
        <v>13.1</v>
      </c>
      <c r="G271" s="4">
        <v>4</v>
      </c>
      <c r="H271" s="4">
        <v>2</v>
      </c>
      <c r="I271" s="4">
        <v>3</v>
      </c>
    </row>
    <row r="272" spans="1:9">
      <c r="A272" s="1">
        <v>1</v>
      </c>
      <c r="B272" s="4">
        <v>18</v>
      </c>
      <c r="C272" s="4">
        <v>196</v>
      </c>
      <c r="D272" s="4">
        <v>276</v>
      </c>
      <c r="E272" s="4">
        <v>19</v>
      </c>
      <c r="F272" s="7">
        <v>11.5</v>
      </c>
      <c r="G272" s="4">
        <v>2</v>
      </c>
      <c r="H272" s="5">
        <v>4</v>
      </c>
      <c r="I272" s="4">
        <v>5</v>
      </c>
    </row>
    <row r="273" spans="1:9">
      <c r="A273" s="1">
        <v>1</v>
      </c>
      <c r="B273" s="4">
        <v>20</v>
      </c>
      <c r="C273" s="4">
        <v>310</v>
      </c>
      <c r="D273" s="4">
        <v>324</v>
      </c>
      <c r="E273" s="4">
        <v>155</v>
      </c>
      <c r="F273" s="7">
        <v>1.5</v>
      </c>
      <c r="G273" s="4">
        <v>3</v>
      </c>
      <c r="H273" s="4">
        <v>1</v>
      </c>
      <c r="I273" s="4">
        <v>3</v>
      </c>
    </row>
    <row r="274" spans="1:9">
      <c r="A274" s="1">
        <v>1</v>
      </c>
      <c r="B274" s="4">
        <v>24</v>
      </c>
      <c r="C274" s="4">
        <v>111</v>
      </c>
      <c r="D274" s="4">
        <v>279</v>
      </c>
      <c r="E274" s="4">
        <v>197</v>
      </c>
      <c r="F274" s="7">
        <v>2.2000000000000002</v>
      </c>
      <c r="G274" s="4">
        <v>3</v>
      </c>
      <c r="H274" s="5">
        <v>4</v>
      </c>
      <c r="I274" s="4">
        <v>4</v>
      </c>
    </row>
    <row r="275" spans="1:9">
      <c r="A275" s="1">
        <v>1</v>
      </c>
      <c r="B275" s="4">
        <v>26</v>
      </c>
      <c r="C275" s="4">
        <v>23</v>
      </c>
      <c r="D275" s="4">
        <v>214</v>
      </c>
      <c r="E275" s="4">
        <v>17</v>
      </c>
      <c r="F275" s="7">
        <v>0.2</v>
      </c>
      <c r="G275" s="4">
        <v>4</v>
      </c>
      <c r="H275" s="5">
        <v>3</v>
      </c>
      <c r="I275" s="4">
        <v>2</v>
      </c>
    </row>
    <row r="276" spans="1:9">
      <c r="A276" s="1">
        <v>0</v>
      </c>
      <c r="B276" s="4">
        <v>30</v>
      </c>
      <c r="C276" s="4">
        <v>99</v>
      </c>
      <c r="D276" s="4">
        <v>274</v>
      </c>
      <c r="E276" s="4">
        <v>245</v>
      </c>
      <c r="F276" s="7">
        <v>1.1000000000000001</v>
      </c>
      <c r="G276" s="4">
        <v>4</v>
      </c>
      <c r="H276" s="4">
        <v>4</v>
      </c>
      <c r="I276" s="4">
        <v>2</v>
      </c>
    </row>
    <row r="277" spans="1:9">
      <c r="A277" s="1">
        <v>0</v>
      </c>
      <c r="B277" s="4">
        <v>31</v>
      </c>
      <c r="C277" s="4">
        <v>76</v>
      </c>
      <c r="D277" s="4">
        <v>239</v>
      </c>
      <c r="E277" s="4">
        <v>157</v>
      </c>
      <c r="F277" s="7">
        <v>7</v>
      </c>
      <c r="G277" s="4">
        <v>4</v>
      </c>
      <c r="H277" s="5">
        <v>3</v>
      </c>
      <c r="I277" s="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F15"/>
  <sheetViews>
    <sheetView workbookViewId="0">
      <selection activeCell="I26" sqref="I26"/>
    </sheetView>
  </sheetViews>
  <sheetFormatPr defaultColWidth="11.5703125" defaultRowHeight="15"/>
  <sheetData>
    <row r="5" spans="2:6" ht="18.75">
      <c r="B5" s="8">
        <v>1</v>
      </c>
      <c r="C5" s="9" t="s">
        <v>9</v>
      </c>
      <c r="D5" s="9"/>
      <c r="E5" s="9"/>
    </row>
    <row r="6" spans="2:6" ht="18.75">
      <c r="B6" s="8">
        <v>2</v>
      </c>
      <c r="C6" s="9" t="s">
        <v>10</v>
      </c>
      <c r="D6" s="9"/>
      <c r="E6" s="9"/>
    </row>
    <row r="7" spans="2:6" ht="18.75">
      <c r="B7" s="8">
        <v>3</v>
      </c>
      <c r="C7" s="9" t="s">
        <v>11</v>
      </c>
      <c r="D7" s="9"/>
      <c r="E7" s="9"/>
    </row>
    <row r="8" spans="2:6" ht="18.75">
      <c r="B8" s="8">
        <v>4</v>
      </c>
      <c r="C8" s="9" t="s">
        <v>12</v>
      </c>
      <c r="D8" s="9"/>
      <c r="E8" s="9"/>
    </row>
    <row r="9" spans="2:6" ht="18.75">
      <c r="B9" s="8">
        <v>5</v>
      </c>
      <c r="C9" s="9" t="s">
        <v>13</v>
      </c>
      <c r="D9" s="9"/>
      <c r="E9" s="9"/>
    </row>
    <row r="10" spans="2:6" ht="18.75">
      <c r="B10" s="8">
        <v>6</v>
      </c>
      <c r="C10" s="9" t="s">
        <v>14</v>
      </c>
      <c r="D10" s="9"/>
      <c r="E10" s="9"/>
    </row>
    <row r="11" spans="2:6" ht="18.75">
      <c r="B11" s="8">
        <v>7</v>
      </c>
      <c r="C11" s="9" t="s">
        <v>15</v>
      </c>
      <c r="D11" s="9"/>
      <c r="E11" s="9"/>
    </row>
    <row r="12" spans="2:6" ht="18.75">
      <c r="B12" s="8">
        <v>8</v>
      </c>
      <c r="C12" s="9" t="s">
        <v>16</v>
      </c>
      <c r="D12" s="9"/>
      <c r="E12" s="9"/>
    </row>
    <row r="15" spans="2:6" ht="18.75">
      <c r="C15" s="10" t="s">
        <v>17</v>
      </c>
      <c r="D15" s="10"/>
      <c r="E15" s="10"/>
      <c r="F1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79"/>
  <sheetViews>
    <sheetView tabSelected="1" zoomScale="85" zoomScaleNormal="85" workbookViewId="0">
      <selection activeCell="Q3" sqref="Q3"/>
    </sheetView>
  </sheetViews>
  <sheetFormatPr defaultColWidth="10.7109375" defaultRowHeight="18.75"/>
  <cols>
    <col min="1" max="1" width="17.28515625" style="9" customWidth="1"/>
    <col min="2" max="2" width="10.7109375" style="9"/>
    <col min="3" max="11" width="10.85546875" style="9" bestFit="1" customWidth="1"/>
    <col min="12" max="12" width="18.7109375" style="9" customWidth="1"/>
    <col min="13" max="13" width="17.7109375" style="9" customWidth="1"/>
    <col min="14" max="14" width="16.42578125" style="9" customWidth="1"/>
    <col min="15" max="15" width="17" style="9" customWidth="1"/>
    <col min="16" max="17" width="10.7109375" style="9"/>
    <col min="18" max="18" width="10.85546875" style="9" bestFit="1" customWidth="1"/>
    <col min="19" max="19" width="10.7109375" style="9"/>
    <col min="20" max="20" width="10.7109375" style="46"/>
    <col min="21" max="21" width="11.28515625" style="46" bestFit="1" customWidth="1"/>
    <col min="22" max="22" width="15.42578125" style="46" bestFit="1" customWidth="1"/>
    <col min="23" max="24" width="14.28515625" style="46" bestFit="1" customWidth="1"/>
    <col min="25" max="25" width="10.7109375" style="9"/>
    <col min="26" max="26" width="11" style="9" bestFit="1" customWidth="1"/>
    <col min="27" max="28" width="13.28515625" style="9" bestFit="1" customWidth="1"/>
    <col min="29" max="29" width="10.85546875" style="9" bestFit="1" customWidth="1"/>
    <col min="30" max="30" width="10.7109375" style="9"/>
    <col min="31" max="31" width="11" style="9" bestFit="1" customWidth="1"/>
    <col min="32" max="33" width="10.85546875" style="9" bestFit="1" customWidth="1"/>
    <col min="34" max="16384" width="10.7109375" style="9"/>
  </cols>
  <sheetData>
    <row r="1" spans="1:33" ht="56.25">
      <c r="A1" s="11" t="s">
        <v>18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  <c r="H1" s="12" t="s">
        <v>49</v>
      </c>
      <c r="I1" s="12" t="s">
        <v>50</v>
      </c>
      <c r="L1" s="13" t="s">
        <v>25</v>
      </c>
      <c r="M1" s="9">
        <v>0.5</v>
      </c>
      <c r="N1" s="13" t="s">
        <v>26</v>
      </c>
      <c r="O1" s="9">
        <f>SUM(N4:N279)</f>
        <v>-183.60161728460255</v>
      </c>
      <c r="T1" s="14"/>
      <c r="U1" s="15"/>
      <c r="V1" s="16" t="s">
        <v>27</v>
      </c>
      <c r="W1" s="16" t="s">
        <v>27</v>
      </c>
      <c r="X1" s="14"/>
      <c r="Z1" s="17" t="s">
        <v>28</v>
      </c>
      <c r="AA1" s="18" t="s">
        <v>29</v>
      </c>
      <c r="AB1" s="18" t="s">
        <v>30</v>
      </c>
      <c r="AC1" s="18" t="s">
        <v>31</v>
      </c>
      <c r="AD1" s="19"/>
      <c r="AE1" s="20" t="s">
        <v>28</v>
      </c>
      <c r="AF1" s="21" t="s">
        <v>32</v>
      </c>
      <c r="AG1" s="21" t="s">
        <v>33</v>
      </c>
    </row>
    <row r="2" spans="1:33">
      <c r="A2" s="9">
        <v>-0.60278292464878647</v>
      </c>
      <c r="B2" s="9">
        <v>3.2811230986136575E-3</v>
      </c>
      <c r="C2" s="9">
        <v>-9.2130119316080324E-4</v>
      </c>
      <c r="D2" s="9">
        <v>-2.1640079047135869E-3</v>
      </c>
      <c r="E2" s="9">
        <v>2.2937911091182391E-3</v>
      </c>
      <c r="F2" s="9">
        <v>5.3339951637696045E-2</v>
      </c>
      <c r="G2" s="9">
        <v>-1.3171135604625238E-2</v>
      </c>
      <c r="H2" s="9">
        <v>9.5318621668387012E-3</v>
      </c>
      <c r="I2" s="9">
        <v>2.4734469267774731E-2</v>
      </c>
      <c r="J2" s="22"/>
      <c r="K2" s="22"/>
      <c r="L2" s="22"/>
      <c r="M2" s="22"/>
      <c r="N2" s="22"/>
      <c r="O2" s="22"/>
      <c r="P2" s="22"/>
      <c r="T2" s="14"/>
      <c r="U2" s="23"/>
      <c r="V2" s="14">
        <v>0</v>
      </c>
      <c r="W2" s="14">
        <v>1</v>
      </c>
      <c r="X2" s="14"/>
      <c r="Z2" s="24"/>
      <c r="AA2" s="55">
        <f>R7</f>
        <v>0.58695652173913049</v>
      </c>
      <c r="AB2" s="55">
        <f>R8</f>
        <v>0.60169491525423724</v>
      </c>
      <c r="AC2" s="55">
        <f>R9</f>
        <v>0.87654320987654322</v>
      </c>
      <c r="AE2" s="25"/>
      <c r="AF2" s="26">
        <f>R11</f>
        <v>0.82456140350877194</v>
      </c>
      <c r="AG2" s="26">
        <f>R10</f>
        <v>0.87654320987654322</v>
      </c>
    </row>
    <row r="3" spans="1:33" s="27" customFormat="1" ht="56.25">
      <c r="A3" s="53" t="s">
        <v>0</v>
      </c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2" t="s">
        <v>6</v>
      </c>
      <c r="H3" s="3" t="s">
        <v>7</v>
      </c>
      <c r="I3" s="2" t="s">
        <v>8</v>
      </c>
      <c r="J3" s="27" t="s">
        <v>34</v>
      </c>
      <c r="K3" s="27" t="s">
        <v>35</v>
      </c>
      <c r="L3" s="27" t="s">
        <v>36</v>
      </c>
      <c r="M3" s="27" t="s">
        <v>37</v>
      </c>
      <c r="N3" s="27" t="s">
        <v>38</v>
      </c>
      <c r="O3" s="27" t="s">
        <v>39</v>
      </c>
      <c r="T3" s="28" t="s">
        <v>40</v>
      </c>
      <c r="U3" s="29">
        <v>0</v>
      </c>
      <c r="V3" s="30">
        <f>COUNTIFS(A4:A279,U3,O4:O279,V2)</f>
        <v>20</v>
      </c>
      <c r="W3" s="31">
        <f>COUNTIFS(A4:A279,U3,O4:O279,W2)</f>
        <v>94</v>
      </c>
      <c r="X3" s="32">
        <f>SUM(V3:W3)</f>
        <v>114</v>
      </c>
      <c r="Z3" s="33">
        <v>0.1</v>
      </c>
      <c r="AA3" s="45">
        <f t="dataTable" ref="AA3:AC12" dt2D="0" dtr="0" r1="M1" ca="1"/>
        <v>0.58695652173913049</v>
      </c>
      <c r="AB3" s="45">
        <v>0.58695652173913049</v>
      </c>
      <c r="AC3" s="45">
        <v>1</v>
      </c>
      <c r="AD3" s="35"/>
      <c r="AE3" s="36">
        <v>0.1</v>
      </c>
      <c r="AF3" s="37">
        <f t="dataTable" ref="AF3:AG12" dt2D="0" dtr="0" r1="M1"/>
        <v>1</v>
      </c>
      <c r="AG3" s="37">
        <v>1</v>
      </c>
    </row>
    <row r="4" spans="1:33">
      <c r="A4" s="1">
        <v>1</v>
      </c>
      <c r="B4" s="4">
        <v>25</v>
      </c>
      <c r="C4" s="5">
        <v>0</v>
      </c>
      <c r="D4" s="5">
        <v>0</v>
      </c>
      <c r="E4" s="5">
        <v>0</v>
      </c>
      <c r="F4" s="6">
        <v>0</v>
      </c>
      <c r="G4" s="4">
        <v>4</v>
      </c>
      <c r="H4" s="5">
        <v>3</v>
      </c>
      <c r="I4" s="4">
        <v>3</v>
      </c>
      <c r="J4" s="9">
        <f>$A$2+SUMPRODUCT($B$2:$I$2,B4:I4)</f>
        <v>-0.4706403952981057</v>
      </c>
      <c r="K4" s="9">
        <f>EXP(J4)</f>
        <v>0.62460214790006729</v>
      </c>
      <c r="L4" s="9">
        <f>1/(1+K4)</f>
        <v>0.61553531816548612</v>
      </c>
      <c r="M4" s="9">
        <f>IF(A4=1,L4,1-L4)</f>
        <v>0.61553531816548612</v>
      </c>
      <c r="N4" s="9">
        <f>LN(M4)</f>
        <v>-0.48526295374394168</v>
      </c>
      <c r="O4" s="9">
        <f>IF(L4&gt;$M$1,1,0)</f>
        <v>1</v>
      </c>
      <c r="T4" s="28" t="s">
        <v>40</v>
      </c>
      <c r="U4" s="29">
        <v>1</v>
      </c>
      <c r="V4" s="38">
        <f>COUNTIFS(A4:A279,U4,O4:O279,V2)</f>
        <v>20</v>
      </c>
      <c r="W4" s="39">
        <f>COUNTIFS(A4:A279,U4,O4:O279,W2)</f>
        <v>142</v>
      </c>
      <c r="X4" s="32">
        <f>SUM(V4:W4)</f>
        <v>162</v>
      </c>
      <c r="Z4" s="33">
        <v>0.2</v>
      </c>
      <c r="AA4" s="56">
        <v>0.58695652173913049</v>
      </c>
      <c r="AB4" s="56">
        <v>0.58695652173913049</v>
      </c>
      <c r="AC4" s="56">
        <v>1</v>
      </c>
      <c r="AD4" s="40"/>
      <c r="AE4" s="36">
        <v>0.2</v>
      </c>
      <c r="AF4" s="37">
        <v>1</v>
      </c>
      <c r="AG4" s="37">
        <v>1</v>
      </c>
    </row>
    <row r="5" spans="1:33">
      <c r="A5" s="1">
        <v>0</v>
      </c>
      <c r="B5" s="4">
        <v>30</v>
      </c>
      <c r="C5" s="4">
        <v>89</v>
      </c>
      <c r="D5" s="4">
        <v>132</v>
      </c>
      <c r="E5" s="4">
        <v>54</v>
      </c>
      <c r="F5" s="7">
        <v>4.9000000000000004</v>
      </c>
      <c r="G5" s="4">
        <v>1</v>
      </c>
      <c r="H5" s="4">
        <v>3</v>
      </c>
      <c r="I5" s="4">
        <v>3</v>
      </c>
      <c r="J5" s="9">
        <f t="shared" ref="J5:J68" si="0">$A$2+SUMPRODUCT($B$2:$I$2,B5:I5)</f>
        <v>-0.3971357396875711</v>
      </c>
      <c r="K5" s="9">
        <f t="shared" ref="K5:K68" si="1">EXP(J5)</f>
        <v>0.67224276941575978</v>
      </c>
      <c r="L5" s="9">
        <f t="shared" ref="L5:L68" si="2">1/(1+K5)</f>
        <v>0.59799929668667384</v>
      </c>
      <c r="M5" s="9">
        <f t="shared" ref="M5:M68" si="3">IF(A5=1,L5,1-L5)</f>
        <v>0.40200070331332616</v>
      </c>
      <c r="N5" s="9">
        <f t="shared" ref="N5:N68" si="4">LN(M5)</f>
        <v>-0.91130144082900921</v>
      </c>
      <c r="O5" s="9">
        <f t="shared" ref="O5:O68" si="5">IF(L5&gt;$M$1,1,0)</f>
        <v>1</v>
      </c>
      <c r="T5" s="14"/>
      <c r="U5" s="15" t="s">
        <v>41</v>
      </c>
      <c r="V5" s="41">
        <f>SUM(V3:V4)</f>
        <v>40</v>
      </c>
      <c r="W5" s="42">
        <f>SUM(W3:W4)</f>
        <v>236</v>
      </c>
      <c r="X5" s="43">
        <f>SUM(X3:X4)</f>
        <v>276</v>
      </c>
      <c r="Z5" s="44">
        <v>0.3</v>
      </c>
      <c r="AA5" s="45">
        <v>0.58695652173913049</v>
      </c>
      <c r="AB5" s="45">
        <v>0.58695652173913049</v>
      </c>
      <c r="AC5" s="45">
        <v>1</v>
      </c>
      <c r="AD5" s="40"/>
      <c r="AE5" s="36">
        <v>0.3</v>
      </c>
      <c r="AF5" s="45">
        <v>1</v>
      </c>
      <c r="AG5" s="45">
        <v>1</v>
      </c>
    </row>
    <row r="6" spans="1:33">
      <c r="A6" s="1">
        <v>1</v>
      </c>
      <c r="B6" s="4">
        <v>18</v>
      </c>
      <c r="C6" s="5">
        <v>25</v>
      </c>
      <c r="D6" s="5">
        <v>0</v>
      </c>
      <c r="E6" s="5">
        <v>14</v>
      </c>
      <c r="F6" s="6">
        <v>0.7</v>
      </c>
      <c r="G6" s="4">
        <v>1</v>
      </c>
      <c r="H6" s="5">
        <v>3</v>
      </c>
      <c r="I6" s="4">
        <v>3</v>
      </c>
      <c r="J6" s="9">
        <f t="shared" si="0"/>
        <v>-0.40767633832950306</v>
      </c>
      <c r="K6" s="9">
        <f t="shared" si="1"/>
        <v>0.66519414183148007</v>
      </c>
      <c r="L6" s="9">
        <f t="shared" si="2"/>
        <v>0.60053057771398377</v>
      </c>
      <c r="M6" s="9">
        <f t="shared" si="3"/>
        <v>0.60053057771398377</v>
      </c>
      <c r="N6" s="9">
        <f t="shared" si="4"/>
        <v>-0.50994171833554569</v>
      </c>
      <c r="O6" s="9">
        <f t="shared" si="5"/>
        <v>1</v>
      </c>
      <c r="Z6" s="44">
        <v>0.4</v>
      </c>
      <c r="AA6" s="45">
        <v>0.58695652173913049</v>
      </c>
      <c r="AB6" s="45">
        <v>0.58955223880597019</v>
      </c>
      <c r="AC6" s="45">
        <v>0.97530864197530864</v>
      </c>
      <c r="AD6" s="40"/>
      <c r="AE6" s="36">
        <v>0.4</v>
      </c>
      <c r="AF6" s="45">
        <v>0.96491228070175439</v>
      </c>
      <c r="AG6" s="45">
        <v>0.97530864197530864</v>
      </c>
    </row>
    <row r="7" spans="1:33">
      <c r="A7" s="1">
        <v>0</v>
      </c>
      <c r="B7" s="4">
        <v>22</v>
      </c>
      <c r="C7" s="4">
        <v>245</v>
      </c>
      <c r="D7" s="4">
        <v>138</v>
      </c>
      <c r="E7" s="4">
        <v>312</v>
      </c>
      <c r="F7" s="7">
        <v>12.4</v>
      </c>
      <c r="G7" s="4">
        <v>4</v>
      </c>
      <c r="H7" s="4">
        <v>2</v>
      </c>
      <c r="I7" s="4">
        <v>5</v>
      </c>
      <c r="J7" s="9">
        <f t="shared" si="0"/>
        <v>0.41217965495221398</v>
      </c>
      <c r="K7" s="9">
        <f t="shared" si="1"/>
        <v>1.5101057099293478</v>
      </c>
      <c r="L7" s="9">
        <f t="shared" si="2"/>
        <v>0.39838959612109215</v>
      </c>
      <c r="M7" s="9">
        <f t="shared" si="3"/>
        <v>0.60161040387890785</v>
      </c>
      <c r="N7" s="9">
        <f t="shared" si="4"/>
        <v>-0.50814521281434577</v>
      </c>
      <c r="O7" s="9">
        <f t="shared" si="5"/>
        <v>0</v>
      </c>
      <c r="Q7" s="47" t="s">
        <v>29</v>
      </c>
      <c r="R7" s="54">
        <f>(V3+W4)/X5</f>
        <v>0.58695652173913049</v>
      </c>
      <c r="Z7" s="44">
        <v>0.5</v>
      </c>
      <c r="AA7" s="45">
        <v>0.58695652173913049</v>
      </c>
      <c r="AB7" s="45">
        <v>0.60169491525423724</v>
      </c>
      <c r="AC7" s="45">
        <v>0.87654320987654322</v>
      </c>
      <c r="AD7" s="40"/>
      <c r="AE7" s="36">
        <v>0.5</v>
      </c>
      <c r="AF7" s="45">
        <v>0.82456140350877194</v>
      </c>
      <c r="AG7" s="45">
        <v>0.87654320987654322</v>
      </c>
    </row>
    <row r="8" spans="1:33">
      <c r="A8" s="1">
        <v>0</v>
      </c>
      <c r="B8" s="4">
        <v>31</v>
      </c>
      <c r="C8" s="5">
        <v>217</v>
      </c>
      <c r="D8" s="5">
        <v>57</v>
      </c>
      <c r="E8" s="5">
        <v>45</v>
      </c>
      <c r="F8" s="6">
        <v>5.9</v>
      </c>
      <c r="G8" s="4">
        <v>3</v>
      </c>
      <c r="H8" s="5">
        <v>3</v>
      </c>
      <c r="I8" s="4">
        <v>5</v>
      </c>
      <c r="J8" s="9">
        <f t="shared" si="0"/>
        <v>-0.29365807747809031</v>
      </c>
      <c r="K8" s="9">
        <f t="shared" si="1"/>
        <v>0.74553136183124269</v>
      </c>
      <c r="L8" s="9">
        <f t="shared" si="2"/>
        <v>0.57289145406754349</v>
      </c>
      <c r="M8" s="9">
        <f t="shared" si="3"/>
        <v>0.42710854593245651</v>
      </c>
      <c r="N8" s="9">
        <f t="shared" si="4"/>
        <v>-0.85071709212755398</v>
      </c>
      <c r="O8" s="9">
        <f t="shared" si="5"/>
        <v>1</v>
      </c>
      <c r="Q8" s="47" t="s">
        <v>30</v>
      </c>
      <c r="R8" s="54">
        <f>W4/(W4+W3)</f>
        <v>0.60169491525423724</v>
      </c>
      <c r="Z8" s="44">
        <v>0.6</v>
      </c>
      <c r="AA8" s="45">
        <v>0.59057971014492749</v>
      </c>
      <c r="AB8" s="45">
        <v>0.66896551724137931</v>
      </c>
      <c r="AC8" s="45">
        <v>0.59876543209876543</v>
      </c>
      <c r="AD8" s="40"/>
      <c r="AE8" s="36">
        <v>0.6</v>
      </c>
      <c r="AF8" s="45">
        <v>0.42105263157894735</v>
      </c>
      <c r="AG8" s="45">
        <v>0.59876543209876543</v>
      </c>
    </row>
    <row r="9" spans="1:33">
      <c r="A9" s="1">
        <v>0</v>
      </c>
      <c r="B9" s="4">
        <v>33</v>
      </c>
      <c r="C9" s="5">
        <v>193</v>
      </c>
      <c r="D9" s="5">
        <v>25</v>
      </c>
      <c r="E9" s="5">
        <v>221</v>
      </c>
      <c r="F9" s="6">
        <v>8.3000000000000007</v>
      </c>
      <c r="G9" s="4">
        <v>2</v>
      </c>
      <c r="H9" s="5">
        <v>4</v>
      </c>
      <c r="I9" s="4">
        <v>3</v>
      </c>
      <c r="J9" s="9">
        <f t="shared" si="0"/>
        <v>0.30922082867702627</v>
      </c>
      <c r="K9" s="9">
        <f t="shared" si="1"/>
        <v>1.3623631861478656</v>
      </c>
      <c r="L9" s="9">
        <f t="shared" si="2"/>
        <v>0.4233049371340008</v>
      </c>
      <c r="M9" s="9">
        <f t="shared" si="3"/>
        <v>0.57669506286599925</v>
      </c>
      <c r="N9" s="9">
        <f t="shared" si="4"/>
        <v>-0.55044163940660729</v>
      </c>
      <c r="O9" s="9">
        <f t="shared" si="5"/>
        <v>0</v>
      </c>
      <c r="Q9" s="47" t="s">
        <v>31</v>
      </c>
      <c r="R9" s="54">
        <f>W4/X4</f>
        <v>0.87654320987654322</v>
      </c>
      <c r="Z9" s="44">
        <v>0.7</v>
      </c>
      <c r="AA9" s="45">
        <v>0.43840579710144928</v>
      </c>
      <c r="AB9" s="45">
        <v>0.81818181818181823</v>
      </c>
      <c r="AC9" s="45">
        <v>5.5555555555555552E-2</v>
      </c>
      <c r="AD9" s="40"/>
      <c r="AE9" s="36">
        <v>0.7</v>
      </c>
      <c r="AF9" s="45">
        <v>1.7543859649122806E-2</v>
      </c>
      <c r="AG9" s="45">
        <v>5.5555555555555552E-2</v>
      </c>
    </row>
    <row r="10" spans="1:33">
      <c r="A10" s="1">
        <v>1</v>
      </c>
      <c r="B10" s="4">
        <v>20</v>
      </c>
      <c r="C10" s="4">
        <v>21</v>
      </c>
      <c r="D10" s="4">
        <v>179</v>
      </c>
      <c r="E10" s="4">
        <v>11</v>
      </c>
      <c r="F10" s="7">
        <v>3.8</v>
      </c>
      <c r="G10" s="4">
        <v>4</v>
      </c>
      <c r="H10" s="4">
        <v>1</v>
      </c>
      <c r="I10" s="4">
        <v>1</v>
      </c>
      <c r="J10" s="9">
        <f t="shared" si="0"/>
        <v>-0.7343598952369641</v>
      </c>
      <c r="K10" s="9">
        <f t="shared" si="1"/>
        <v>0.47981249095891987</v>
      </c>
      <c r="L10" s="9">
        <f t="shared" si="2"/>
        <v>0.67576129145389163</v>
      </c>
      <c r="M10" s="9">
        <f t="shared" si="3"/>
        <v>0.67576129145389163</v>
      </c>
      <c r="N10" s="9">
        <f t="shared" si="4"/>
        <v>-0.39191538445146934</v>
      </c>
      <c r="O10" s="9">
        <f t="shared" si="5"/>
        <v>1</v>
      </c>
      <c r="Q10" s="47" t="s">
        <v>42</v>
      </c>
      <c r="R10" s="54">
        <f>R9</f>
        <v>0.87654320987654322</v>
      </c>
      <c r="T10" s="14"/>
      <c r="Z10" s="44">
        <v>0.8</v>
      </c>
      <c r="AA10" s="45">
        <v>0.41666666666666669</v>
      </c>
      <c r="AB10" s="45">
        <v>1</v>
      </c>
      <c r="AC10" s="45">
        <v>6.1728395061728392E-3</v>
      </c>
      <c r="AD10" s="40"/>
      <c r="AE10" s="36">
        <v>0.8</v>
      </c>
      <c r="AF10" s="45">
        <v>0</v>
      </c>
      <c r="AG10" s="45">
        <v>6.1728395061728392E-3</v>
      </c>
    </row>
    <row r="11" spans="1:33">
      <c r="A11" s="1">
        <v>1</v>
      </c>
      <c r="B11" s="4">
        <v>28</v>
      </c>
      <c r="C11" s="5">
        <v>261</v>
      </c>
      <c r="D11" s="5">
        <v>72</v>
      </c>
      <c r="E11" s="5">
        <v>212</v>
      </c>
      <c r="F11" s="6">
        <v>10.4</v>
      </c>
      <c r="G11" s="4">
        <v>3</v>
      </c>
      <c r="H11" s="5">
        <v>2</v>
      </c>
      <c r="I11" s="4">
        <v>1</v>
      </c>
      <c r="J11" s="9">
        <f t="shared" si="0"/>
        <v>0.13812434051073008</v>
      </c>
      <c r="K11" s="9">
        <f t="shared" si="1"/>
        <v>1.1481182990149472</v>
      </c>
      <c r="L11" s="9">
        <f t="shared" si="2"/>
        <v>0.46552370996446768</v>
      </c>
      <c r="M11" s="9">
        <f t="shared" si="3"/>
        <v>0.46552370996446768</v>
      </c>
      <c r="N11" s="9">
        <f t="shared" si="4"/>
        <v>-0.76459224915940471</v>
      </c>
      <c r="O11" s="9">
        <f t="shared" si="5"/>
        <v>0</v>
      </c>
      <c r="Q11" s="47" t="s">
        <v>43</v>
      </c>
      <c r="R11" s="54">
        <f>W3/X3</f>
        <v>0.82456140350877194</v>
      </c>
      <c r="T11" s="14"/>
      <c r="Z11" s="44">
        <v>0.9</v>
      </c>
      <c r="AA11" s="45">
        <v>0.41304347826086957</v>
      </c>
      <c r="AB11" s="45" t="e">
        <v>#DIV/0!</v>
      </c>
      <c r="AC11" s="45">
        <v>0</v>
      </c>
      <c r="AD11" s="40"/>
      <c r="AE11" s="36">
        <v>0.9</v>
      </c>
      <c r="AF11" s="45">
        <v>0</v>
      </c>
      <c r="AG11" s="45">
        <v>0</v>
      </c>
    </row>
    <row r="12" spans="1:33">
      <c r="A12" s="1">
        <v>1</v>
      </c>
      <c r="B12" s="4">
        <v>24</v>
      </c>
      <c r="C12" s="5">
        <v>21</v>
      </c>
      <c r="D12" s="5">
        <v>46</v>
      </c>
      <c r="E12" s="5">
        <v>5</v>
      </c>
      <c r="F12" s="6">
        <v>1.3</v>
      </c>
      <c r="G12" s="4">
        <v>4</v>
      </c>
      <c r="H12" s="5">
        <v>3</v>
      </c>
      <c r="I12" s="4">
        <v>2</v>
      </c>
      <c r="J12" s="9">
        <f t="shared" si="0"/>
        <v>-0.53673678366309985</v>
      </c>
      <c r="K12" s="9">
        <f t="shared" si="1"/>
        <v>0.58465299209008514</v>
      </c>
      <c r="L12" s="9">
        <f t="shared" si="2"/>
        <v>0.63105298446510083</v>
      </c>
      <c r="M12" s="9">
        <f t="shared" si="3"/>
        <v>0.63105298446510083</v>
      </c>
      <c r="N12" s="9">
        <f t="shared" si="4"/>
        <v>-0.46036545092476228</v>
      </c>
      <c r="O12" s="9">
        <f t="shared" si="5"/>
        <v>1</v>
      </c>
      <c r="T12" s="14"/>
      <c r="Z12" s="34">
        <v>1</v>
      </c>
      <c r="AA12" s="45">
        <v>0.41304347826086957</v>
      </c>
      <c r="AB12" s="45" t="e">
        <v>#DIV/0!</v>
      </c>
      <c r="AC12" s="45">
        <v>0</v>
      </c>
      <c r="AD12" s="40"/>
      <c r="AE12" s="34">
        <v>1</v>
      </c>
      <c r="AF12" s="34">
        <v>0</v>
      </c>
      <c r="AG12" s="34">
        <v>0</v>
      </c>
    </row>
    <row r="13" spans="1:33" ht="19.5" thickBot="1">
      <c r="A13" s="1">
        <v>0</v>
      </c>
      <c r="B13" s="4">
        <v>19</v>
      </c>
      <c r="C13" s="4">
        <v>122</v>
      </c>
      <c r="D13" s="4">
        <v>176</v>
      </c>
      <c r="E13" s="4">
        <v>51</v>
      </c>
      <c r="F13" s="7">
        <v>6.3</v>
      </c>
      <c r="G13" s="4">
        <v>2</v>
      </c>
      <c r="H13" s="4">
        <v>2</v>
      </c>
      <c r="I13" s="4">
        <v>4</v>
      </c>
      <c r="J13" s="9">
        <f t="shared" si="0"/>
        <v>-0.48902135049229517</v>
      </c>
      <c r="K13" s="9">
        <f t="shared" si="1"/>
        <v>0.61322623417217104</v>
      </c>
      <c r="L13" s="9">
        <f t="shared" si="2"/>
        <v>0.61987586044504861</v>
      </c>
      <c r="M13" s="9">
        <f t="shared" si="3"/>
        <v>0.38012413955495139</v>
      </c>
      <c r="N13" s="9">
        <f t="shared" si="4"/>
        <v>-0.96725739657164533</v>
      </c>
      <c r="O13" s="9">
        <f t="shared" si="5"/>
        <v>1</v>
      </c>
      <c r="Q13" s="48" t="s">
        <v>44</v>
      </c>
      <c r="R13" s="49"/>
      <c r="S13" s="47"/>
      <c r="T13" s="50"/>
    </row>
    <row r="14" spans="1:33" ht="18.75" customHeight="1">
      <c r="A14" s="1">
        <v>0</v>
      </c>
      <c r="B14" s="4">
        <v>27</v>
      </c>
      <c r="C14" s="5">
        <v>42</v>
      </c>
      <c r="D14" s="5">
        <v>63</v>
      </c>
      <c r="E14" s="5">
        <v>7</v>
      </c>
      <c r="F14" s="6">
        <v>2</v>
      </c>
      <c r="G14" s="4">
        <v>4</v>
      </c>
      <c r="H14" s="5">
        <v>3</v>
      </c>
      <c r="I14" s="4">
        <v>5</v>
      </c>
      <c r="J14" s="9">
        <f t="shared" si="0"/>
        <v>-0.46689991763581884</v>
      </c>
      <c r="K14" s="9">
        <f t="shared" si="1"/>
        <v>0.62694283319355415</v>
      </c>
      <c r="L14" s="9">
        <f t="shared" si="2"/>
        <v>0.6146497465046652</v>
      </c>
      <c r="M14" s="9">
        <f t="shared" si="3"/>
        <v>0.3853502534953348</v>
      </c>
      <c r="N14" s="9">
        <f t="shared" si="4"/>
        <v>-0.9536026089269386</v>
      </c>
      <c r="O14" s="9">
        <f t="shared" si="5"/>
        <v>1</v>
      </c>
      <c r="Q14" s="48" t="s">
        <v>45</v>
      </c>
      <c r="R14" s="49"/>
      <c r="S14" s="47"/>
      <c r="T14" s="50"/>
      <c r="Z14" s="59" t="s">
        <v>51</v>
      </c>
      <c r="AA14" s="60"/>
      <c r="AB14" s="60"/>
      <c r="AC14" s="60"/>
      <c r="AD14" s="60"/>
      <c r="AE14" s="60"/>
      <c r="AF14" s="60"/>
      <c r="AG14" s="61"/>
    </row>
    <row r="15" spans="1:33" ht="25.9" customHeight="1">
      <c r="A15" s="1">
        <v>1</v>
      </c>
      <c r="B15" s="4">
        <v>21</v>
      </c>
      <c r="C15" s="4">
        <v>0</v>
      </c>
      <c r="D15" s="4">
        <v>0</v>
      </c>
      <c r="E15" s="4">
        <v>0</v>
      </c>
      <c r="F15" s="7">
        <v>0</v>
      </c>
      <c r="G15" s="4">
        <v>4</v>
      </c>
      <c r="H15" s="4">
        <v>4</v>
      </c>
      <c r="I15" s="4">
        <v>3</v>
      </c>
      <c r="J15" s="9">
        <f t="shared" si="0"/>
        <v>-0.47423302552572161</v>
      </c>
      <c r="K15" s="9">
        <f t="shared" si="1"/>
        <v>0.62236220938792963</v>
      </c>
      <c r="L15" s="9">
        <f t="shared" si="2"/>
        <v>0.61638516615674321</v>
      </c>
      <c r="M15" s="9">
        <f t="shared" si="3"/>
        <v>0.61638516615674321</v>
      </c>
      <c r="N15" s="9">
        <f t="shared" si="4"/>
        <v>-0.48388324111331782</v>
      </c>
      <c r="O15" s="9">
        <f t="shared" si="5"/>
        <v>1</v>
      </c>
      <c r="Q15" s="51" t="s">
        <v>46</v>
      </c>
      <c r="R15" s="49"/>
      <c r="S15" s="47"/>
      <c r="X15" s="57"/>
      <c r="Y15" s="58"/>
      <c r="Z15" s="62"/>
      <c r="AA15" s="63"/>
      <c r="AB15" s="63"/>
      <c r="AC15" s="63"/>
      <c r="AD15" s="63"/>
      <c r="AE15" s="63"/>
      <c r="AF15" s="63"/>
      <c r="AG15" s="64"/>
    </row>
    <row r="16" spans="1:33" ht="18" customHeight="1">
      <c r="A16" s="1">
        <v>1</v>
      </c>
      <c r="B16" s="4">
        <v>26</v>
      </c>
      <c r="C16" s="5">
        <v>143</v>
      </c>
      <c r="D16" s="5">
        <v>173</v>
      </c>
      <c r="E16" s="5">
        <v>36</v>
      </c>
      <c r="F16" s="6">
        <v>6.3</v>
      </c>
      <c r="G16" s="4">
        <v>2</v>
      </c>
      <c r="H16" s="5">
        <v>5</v>
      </c>
      <c r="I16" s="4">
        <v>3</v>
      </c>
      <c r="J16" s="9">
        <f t="shared" si="0"/>
        <v>-0.5094545395482678</v>
      </c>
      <c r="K16" s="9">
        <f t="shared" si="1"/>
        <v>0.60082321475004796</v>
      </c>
      <c r="L16" s="9">
        <f t="shared" si="2"/>
        <v>0.62467859710301588</v>
      </c>
      <c r="M16" s="9">
        <f t="shared" si="3"/>
        <v>0.62467859710301588</v>
      </c>
      <c r="N16" s="9">
        <f t="shared" si="4"/>
        <v>-0.47051800615003031</v>
      </c>
      <c r="O16" s="9">
        <f t="shared" si="5"/>
        <v>1</v>
      </c>
      <c r="Q16" s="48" t="s">
        <v>47</v>
      </c>
      <c r="R16" s="52"/>
      <c r="S16" s="47"/>
      <c r="X16" s="58"/>
      <c r="Y16" s="58"/>
      <c r="Z16" s="62"/>
      <c r="AA16" s="63"/>
      <c r="AB16" s="63"/>
      <c r="AC16" s="63"/>
      <c r="AD16" s="63"/>
      <c r="AE16" s="63"/>
      <c r="AF16" s="63"/>
      <c r="AG16" s="64"/>
    </row>
    <row r="17" spans="1:33" ht="18" customHeight="1">
      <c r="A17" s="1">
        <v>0</v>
      </c>
      <c r="B17" s="4">
        <v>23</v>
      </c>
      <c r="C17" s="5">
        <v>34</v>
      </c>
      <c r="D17" s="5">
        <v>4</v>
      </c>
      <c r="E17" s="5">
        <v>13</v>
      </c>
      <c r="F17" s="6">
        <v>1.1000000000000001</v>
      </c>
      <c r="G17" s="4">
        <v>3</v>
      </c>
      <c r="H17" s="5">
        <v>5</v>
      </c>
      <c r="I17" s="4">
        <v>5</v>
      </c>
      <c r="J17" s="9">
        <f t="shared" si="0"/>
        <v>-0.34698588398779978</v>
      </c>
      <c r="K17" s="9">
        <f t="shared" si="1"/>
        <v>0.7068153056008063</v>
      </c>
      <c r="L17" s="9">
        <f t="shared" si="2"/>
        <v>0.58588647331586696</v>
      </c>
      <c r="M17" s="9">
        <f t="shared" si="3"/>
        <v>0.41411352668413304</v>
      </c>
      <c r="N17" s="9">
        <f t="shared" si="4"/>
        <v>-0.88161512370419304</v>
      </c>
      <c r="O17" s="9">
        <f t="shared" si="5"/>
        <v>1</v>
      </c>
      <c r="Q17" s="48" t="s">
        <v>48</v>
      </c>
      <c r="R17" s="52"/>
      <c r="S17" s="47"/>
      <c r="Z17" s="62"/>
      <c r="AA17" s="63"/>
      <c r="AB17" s="63"/>
      <c r="AC17" s="63"/>
      <c r="AD17" s="63"/>
      <c r="AE17" s="63"/>
      <c r="AF17" s="63"/>
      <c r="AG17" s="64"/>
    </row>
    <row r="18" spans="1:33" ht="18" customHeight="1">
      <c r="A18" s="1">
        <v>0</v>
      </c>
      <c r="B18" s="4">
        <v>31</v>
      </c>
      <c r="C18" s="4">
        <v>23</v>
      </c>
      <c r="D18" s="4">
        <v>0</v>
      </c>
      <c r="E18" s="4">
        <v>0</v>
      </c>
      <c r="F18" s="7">
        <v>0.4</v>
      </c>
      <c r="G18" s="4">
        <v>4</v>
      </c>
      <c r="H18" s="4">
        <v>1</v>
      </c>
      <c r="I18" s="4">
        <v>5</v>
      </c>
      <c r="J18" s="9">
        <f t="shared" si="0"/>
        <v>-0.42040238929217172</v>
      </c>
      <c r="K18" s="9">
        <f t="shared" si="1"/>
        <v>0.65678248439674536</v>
      </c>
      <c r="L18" s="9">
        <f t="shared" si="2"/>
        <v>0.60357953407752984</v>
      </c>
      <c r="M18" s="9">
        <f t="shared" si="3"/>
        <v>0.39642046592247016</v>
      </c>
      <c r="N18" s="9">
        <f t="shared" si="4"/>
        <v>-0.92527984838764121</v>
      </c>
      <c r="O18" s="9">
        <f t="shared" si="5"/>
        <v>1</v>
      </c>
      <c r="Z18" s="62"/>
      <c r="AA18" s="63"/>
      <c r="AB18" s="63"/>
      <c r="AC18" s="63"/>
      <c r="AD18" s="63"/>
      <c r="AE18" s="63"/>
      <c r="AF18" s="63"/>
      <c r="AG18" s="64"/>
    </row>
    <row r="19" spans="1:33" ht="18" customHeight="1">
      <c r="A19" s="1">
        <v>0</v>
      </c>
      <c r="B19" s="4">
        <v>19</v>
      </c>
      <c r="C19" s="5">
        <v>167</v>
      </c>
      <c r="D19" s="5">
        <v>41</v>
      </c>
      <c r="E19" s="5">
        <v>8</v>
      </c>
      <c r="F19" s="6">
        <v>3.8</v>
      </c>
      <c r="G19" s="4">
        <v>4</v>
      </c>
      <c r="H19" s="5">
        <v>4</v>
      </c>
      <c r="I19" s="4">
        <v>1</v>
      </c>
      <c r="J19" s="9">
        <f t="shared" si="0"/>
        <v>-0.55180368851341866</v>
      </c>
      <c r="K19" s="9">
        <f t="shared" si="1"/>
        <v>0.57591011056386321</v>
      </c>
      <c r="L19" s="9">
        <f t="shared" si="2"/>
        <v>0.63455395919897883</v>
      </c>
      <c r="M19" s="9">
        <f t="shared" si="3"/>
        <v>0.36544604080102117</v>
      </c>
      <c r="N19" s="9">
        <f t="shared" si="4"/>
        <v>-1.0066366418782169</v>
      </c>
      <c r="O19" s="9">
        <f t="shared" si="5"/>
        <v>1</v>
      </c>
      <c r="Z19" s="62"/>
      <c r="AA19" s="63"/>
      <c r="AB19" s="63"/>
      <c r="AC19" s="63"/>
      <c r="AD19" s="63"/>
      <c r="AE19" s="63"/>
      <c r="AF19" s="63"/>
      <c r="AG19" s="64"/>
    </row>
    <row r="20" spans="1:33" ht="18" customHeight="1">
      <c r="A20" s="1">
        <v>1</v>
      </c>
      <c r="B20" s="4">
        <v>26</v>
      </c>
      <c r="C20" s="4">
        <v>76</v>
      </c>
      <c r="D20" s="4">
        <v>173</v>
      </c>
      <c r="E20" s="4">
        <v>8</v>
      </c>
      <c r="F20" s="7">
        <v>4.5999999999999996</v>
      </c>
      <c r="G20" s="4">
        <v>4</v>
      </c>
      <c r="H20" s="4">
        <v>4</v>
      </c>
      <c r="I20" s="4">
        <v>5</v>
      </c>
      <c r="J20" s="9">
        <f t="shared" si="0"/>
        <v>-0.5890366232864277</v>
      </c>
      <c r="K20" s="9">
        <f t="shared" si="1"/>
        <v>0.55486156804904774</v>
      </c>
      <c r="L20" s="9">
        <f t="shared" si="2"/>
        <v>0.64314407182547029</v>
      </c>
      <c r="M20" s="9">
        <f t="shared" si="3"/>
        <v>0.64314407182547029</v>
      </c>
      <c r="N20" s="9">
        <f t="shared" si="4"/>
        <v>-0.44138651790567673</v>
      </c>
      <c r="O20" s="9">
        <f t="shared" si="5"/>
        <v>1</v>
      </c>
      <c r="Z20" s="62"/>
      <c r="AA20" s="63"/>
      <c r="AB20" s="63"/>
      <c r="AC20" s="63"/>
      <c r="AD20" s="63"/>
      <c r="AE20" s="63"/>
      <c r="AF20" s="63"/>
      <c r="AG20" s="64"/>
    </row>
    <row r="21" spans="1:33" ht="18" customHeight="1">
      <c r="A21" s="1">
        <v>1</v>
      </c>
      <c r="B21" s="4">
        <v>22</v>
      </c>
      <c r="C21" s="5">
        <v>31</v>
      </c>
      <c r="D21" s="5">
        <v>2</v>
      </c>
      <c r="E21" s="5">
        <v>1</v>
      </c>
      <c r="F21" s="6">
        <v>0.6</v>
      </c>
      <c r="G21" s="4">
        <v>2</v>
      </c>
      <c r="H21" s="5">
        <v>3</v>
      </c>
      <c r="I21" s="4">
        <v>5</v>
      </c>
      <c r="J21" s="9">
        <f t="shared" si="0"/>
        <v>-0.4032631455548229</v>
      </c>
      <c r="K21" s="9">
        <f t="shared" si="1"/>
        <v>0.66813625910218999</v>
      </c>
      <c r="L21" s="9">
        <f t="shared" si="2"/>
        <v>0.5994714128078551</v>
      </c>
      <c r="M21" s="9">
        <f t="shared" si="3"/>
        <v>0.5994714128078551</v>
      </c>
      <c r="N21" s="9">
        <f t="shared" si="4"/>
        <v>-0.51170699070932624</v>
      </c>
      <c r="O21" s="9">
        <f t="shared" si="5"/>
        <v>1</v>
      </c>
      <c r="Z21" s="62"/>
      <c r="AA21" s="63"/>
      <c r="AB21" s="63"/>
      <c r="AC21" s="63"/>
      <c r="AD21" s="63"/>
      <c r="AE21" s="63"/>
      <c r="AF21" s="63"/>
      <c r="AG21" s="64"/>
    </row>
    <row r="22" spans="1:33" ht="18" customHeight="1">
      <c r="A22" s="1">
        <v>1</v>
      </c>
      <c r="B22" s="4">
        <v>20</v>
      </c>
      <c r="C22" s="4">
        <v>231</v>
      </c>
      <c r="D22" s="4">
        <v>252</v>
      </c>
      <c r="E22" s="4">
        <v>94</v>
      </c>
      <c r="F22" s="7">
        <v>10.3</v>
      </c>
      <c r="G22" s="4">
        <v>2</v>
      </c>
      <c r="H22" s="4">
        <v>2</v>
      </c>
      <c r="I22" s="4">
        <v>5</v>
      </c>
      <c r="J22" s="9">
        <f t="shared" si="0"/>
        <v>-0.41389936469579841</v>
      </c>
      <c r="K22" s="9">
        <f t="shared" si="1"/>
        <v>0.66106747464496474</v>
      </c>
      <c r="L22" s="9">
        <f t="shared" si="2"/>
        <v>0.60202250375996269</v>
      </c>
      <c r="M22" s="9">
        <f t="shared" si="3"/>
        <v>0.60202250375996269</v>
      </c>
      <c r="N22" s="9">
        <f t="shared" si="4"/>
        <v>-0.50746045271092532</v>
      </c>
      <c r="O22" s="9">
        <f t="shared" si="5"/>
        <v>1</v>
      </c>
      <c r="Z22" s="62"/>
      <c r="AA22" s="63"/>
      <c r="AB22" s="63"/>
      <c r="AC22" s="63"/>
      <c r="AD22" s="63"/>
      <c r="AE22" s="63"/>
      <c r="AF22" s="63"/>
      <c r="AG22" s="64"/>
    </row>
    <row r="23" spans="1:33" ht="18" customHeight="1">
      <c r="A23" s="1">
        <v>1</v>
      </c>
      <c r="B23" s="4">
        <v>28</v>
      </c>
      <c r="C23" s="5">
        <v>25</v>
      </c>
      <c r="D23" s="5">
        <v>7</v>
      </c>
      <c r="E23" s="5">
        <v>7</v>
      </c>
      <c r="F23" s="6">
        <v>4.3</v>
      </c>
      <c r="G23" s="4">
        <v>2</v>
      </c>
      <c r="H23" s="5">
        <v>2</v>
      </c>
      <c r="I23" s="4">
        <v>5</v>
      </c>
      <c r="J23" s="9">
        <f t="shared" si="0"/>
        <v>-0.18727993378039803</v>
      </c>
      <c r="K23" s="9">
        <f t="shared" si="1"/>
        <v>0.8292115795604349</v>
      </c>
      <c r="L23" s="9">
        <f t="shared" si="2"/>
        <v>0.54668361559372103</v>
      </c>
      <c r="M23" s="9">
        <f t="shared" si="3"/>
        <v>0.54668361559372103</v>
      </c>
      <c r="N23" s="9">
        <f t="shared" si="4"/>
        <v>-0.60388504317776537</v>
      </c>
      <c r="O23" s="9">
        <f t="shared" si="5"/>
        <v>1</v>
      </c>
      <c r="Z23" s="62"/>
      <c r="AA23" s="63"/>
      <c r="AB23" s="63"/>
      <c r="AC23" s="63"/>
      <c r="AD23" s="63"/>
      <c r="AE23" s="63"/>
      <c r="AF23" s="63"/>
      <c r="AG23" s="64"/>
    </row>
    <row r="24" spans="1:33" ht="18.600000000000001" customHeight="1">
      <c r="A24" s="1">
        <v>1</v>
      </c>
      <c r="B24" s="4">
        <v>32</v>
      </c>
      <c r="C24" s="4">
        <v>88</v>
      </c>
      <c r="D24" s="4">
        <v>0</v>
      </c>
      <c r="E24" s="4">
        <v>0</v>
      </c>
      <c r="F24" s="7">
        <v>6.3</v>
      </c>
      <c r="G24" s="4">
        <v>4</v>
      </c>
      <c r="H24" s="4">
        <v>2</v>
      </c>
      <c r="I24" s="4">
        <v>1</v>
      </c>
      <c r="J24" s="9">
        <f t="shared" si="0"/>
        <v>-0.25170614399086383</v>
      </c>
      <c r="K24" s="9">
        <f t="shared" si="1"/>
        <v>0.7774731696671523</v>
      </c>
      <c r="L24" s="9">
        <f t="shared" si="2"/>
        <v>0.56259639642676507</v>
      </c>
      <c r="M24" s="9">
        <f t="shared" si="3"/>
        <v>0.56259639642676507</v>
      </c>
      <c r="N24" s="9">
        <f t="shared" si="4"/>
        <v>-0.57519278816060704</v>
      </c>
      <c r="O24" s="9">
        <f t="shared" si="5"/>
        <v>1</v>
      </c>
      <c r="Z24" s="62"/>
      <c r="AA24" s="63"/>
      <c r="AB24" s="63"/>
      <c r="AC24" s="63"/>
      <c r="AD24" s="63"/>
      <c r="AE24" s="63"/>
      <c r="AF24" s="63"/>
      <c r="AG24" s="64"/>
    </row>
    <row r="25" spans="1:33" ht="18" customHeight="1">
      <c r="A25" s="1">
        <v>0</v>
      </c>
      <c r="B25" s="4">
        <v>21</v>
      </c>
      <c r="C25" s="5">
        <v>37</v>
      </c>
      <c r="D25" s="5">
        <v>1</v>
      </c>
      <c r="E25" s="5">
        <v>7</v>
      </c>
      <c r="F25" s="6">
        <v>4</v>
      </c>
      <c r="G25" s="4">
        <v>3</v>
      </c>
      <c r="H25" s="5">
        <v>3</v>
      </c>
      <c r="I25" s="4">
        <v>5</v>
      </c>
      <c r="J25" s="9">
        <f t="shared" si="0"/>
        <v>-0.22796062128943712</v>
      </c>
      <c r="K25" s="9">
        <f t="shared" si="1"/>
        <v>0.79615561079953012</v>
      </c>
      <c r="L25" s="9">
        <f t="shared" si="2"/>
        <v>0.556744635034637</v>
      </c>
      <c r="M25" s="9">
        <f t="shared" si="3"/>
        <v>0.443255364965363</v>
      </c>
      <c r="N25" s="9">
        <f t="shared" si="4"/>
        <v>-0.81360923040030642</v>
      </c>
      <c r="O25" s="9">
        <f t="shared" si="5"/>
        <v>1</v>
      </c>
      <c r="Z25" s="65" t="s">
        <v>52</v>
      </c>
      <c r="AA25" s="66"/>
      <c r="AB25" s="66"/>
      <c r="AC25" s="66"/>
      <c r="AD25" s="66"/>
      <c r="AE25" s="66"/>
      <c r="AF25" s="66"/>
      <c r="AG25" s="67"/>
    </row>
    <row r="26" spans="1:33" ht="19.5" thickBot="1">
      <c r="A26" s="1">
        <v>0</v>
      </c>
      <c r="B26" s="4">
        <v>25</v>
      </c>
      <c r="C26" s="4">
        <v>144</v>
      </c>
      <c r="D26" s="4">
        <v>56</v>
      </c>
      <c r="E26" s="4">
        <v>16</v>
      </c>
      <c r="F26" s="7">
        <v>4</v>
      </c>
      <c r="G26" s="4">
        <v>4</v>
      </c>
      <c r="H26" s="4">
        <v>4</v>
      </c>
      <c r="I26" s="4">
        <v>5</v>
      </c>
      <c r="J26" s="9">
        <f t="shared" si="0"/>
        <v>-0.41543094477815806</v>
      </c>
      <c r="K26" s="9">
        <f t="shared" si="1"/>
        <v>0.66005577181741848</v>
      </c>
      <c r="L26" s="9">
        <f t="shared" si="2"/>
        <v>0.60238939978818085</v>
      </c>
      <c r="M26" s="9">
        <f t="shared" si="3"/>
        <v>0.39761060021181915</v>
      </c>
      <c r="N26" s="9">
        <f t="shared" si="4"/>
        <v>-0.92228214406259978</v>
      </c>
      <c r="O26" s="9">
        <f t="shared" si="5"/>
        <v>1</v>
      </c>
      <c r="Z26" s="68"/>
      <c r="AA26" s="69"/>
      <c r="AB26" s="69"/>
      <c r="AC26" s="69"/>
      <c r="AD26" s="69"/>
      <c r="AE26" s="69"/>
      <c r="AF26" s="69"/>
      <c r="AG26" s="70"/>
    </row>
    <row r="27" spans="1:33">
      <c r="A27" s="1">
        <v>1</v>
      </c>
      <c r="B27" s="4">
        <v>30</v>
      </c>
      <c r="C27" s="5">
        <v>57</v>
      </c>
      <c r="D27" s="5">
        <v>65</v>
      </c>
      <c r="E27" s="5">
        <v>1</v>
      </c>
      <c r="F27" s="6">
        <v>2.2000000000000002</v>
      </c>
      <c r="G27" s="4">
        <v>4</v>
      </c>
      <c r="H27" s="5">
        <v>4</v>
      </c>
      <c r="I27" s="4">
        <v>5</v>
      </c>
      <c r="J27" s="9">
        <f t="shared" si="0"/>
        <v>-0.46876697620714858</v>
      </c>
      <c r="K27" s="9">
        <f t="shared" si="1"/>
        <v>0.62577338625578616</v>
      </c>
      <c r="L27" s="9">
        <f t="shared" si="2"/>
        <v>0.61509187470649618</v>
      </c>
      <c r="M27" s="9">
        <f t="shared" si="3"/>
        <v>0.61509187470649618</v>
      </c>
      <c r="N27" s="9">
        <f t="shared" si="4"/>
        <v>-0.48598363256649874</v>
      </c>
      <c r="O27" s="9">
        <f t="shared" si="5"/>
        <v>1</v>
      </c>
    </row>
    <row r="28" spans="1:33">
      <c r="A28" s="1">
        <v>0</v>
      </c>
      <c r="B28" s="4">
        <v>18</v>
      </c>
      <c r="C28" s="4">
        <v>147</v>
      </c>
      <c r="D28" s="4">
        <v>1</v>
      </c>
      <c r="E28" s="4">
        <v>4</v>
      </c>
      <c r="F28" s="7">
        <v>5.8</v>
      </c>
      <c r="G28" s="4">
        <v>4</v>
      </c>
      <c r="H28" s="4">
        <v>3</v>
      </c>
      <c r="I28" s="4">
        <v>5</v>
      </c>
      <c r="J28" s="9">
        <f t="shared" si="0"/>
        <v>-0.26318771781709344</v>
      </c>
      <c r="K28" s="9">
        <f t="shared" si="1"/>
        <v>0.76859760430389668</v>
      </c>
      <c r="L28" s="9">
        <f t="shared" si="2"/>
        <v>0.56541974136258688</v>
      </c>
      <c r="M28" s="9">
        <f t="shared" si="3"/>
        <v>0.43458025863741312</v>
      </c>
      <c r="N28" s="9">
        <f t="shared" si="4"/>
        <v>-0.83337463640363751</v>
      </c>
      <c r="O28" s="9">
        <f t="shared" si="5"/>
        <v>1</v>
      </c>
    </row>
    <row r="29" spans="1:33">
      <c r="A29" s="1">
        <v>1</v>
      </c>
      <c r="B29" s="4">
        <v>33</v>
      </c>
      <c r="C29" s="5">
        <v>240</v>
      </c>
      <c r="D29" s="5">
        <v>122</v>
      </c>
      <c r="E29" s="5">
        <v>100</v>
      </c>
      <c r="F29" s="6">
        <v>8.1999999999999993</v>
      </c>
      <c r="G29" s="4">
        <v>4</v>
      </c>
      <c r="H29" s="5">
        <v>5</v>
      </c>
      <c r="I29" s="4">
        <v>5</v>
      </c>
      <c r="J29" s="9">
        <f t="shared" si="0"/>
        <v>-0.1942132840326885</v>
      </c>
      <c r="K29" s="9">
        <f t="shared" si="1"/>
        <v>0.82348224992199826</v>
      </c>
      <c r="L29" s="9">
        <f t="shared" si="2"/>
        <v>0.54840128004688626</v>
      </c>
      <c r="M29" s="9">
        <f t="shared" si="3"/>
        <v>0.54840128004688626</v>
      </c>
      <c r="N29" s="9">
        <f t="shared" si="4"/>
        <v>-0.60074799714847749</v>
      </c>
      <c r="O29" s="9">
        <f t="shared" si="5"/>
        <v>1</v>
      </c>
    </row>
    <row r="30" spans="1:33">
      <c r="A30" s="1">
        <v>0</v>
      </c>
      <c r="B30" s="4">
        <v>27</v>
      </c>
      <c r="C30" s="4">
        <v>17</v>
      </c>
      <c r="D30" s="4">
        <v>2</v>
      </c>
      <c r="E30" s="4">
        <v>1</v>
      </c>
      <c r="F30" s="7">
        <v>1.8</v>
      </c>
      <c r="G30" s="4">
        <v>3</v>
      </c>
      <c r="H30" s="4">
        <v>3</v>
      </c>
      <c r="I30" s="4">
        <v>2</v>
      </c>
      <c r="J30" s="9">
        <f t="shared" si="0"/>
        <v>-0.39732591480021756</v>
      </c>
      <c r="K30" s="9">
        <f t="shared" si="1"/>
        <v>0.67211493772694852</v>
      </c>
      <c r="L30" s="9">
        <f t="shared" si="2"/>
        <v>0.59804501319711134</v>
      </c>
      <c r="M30" s="9">
        <f t="shared" si="3"/>
        <v>0.40195498680288866</v>
      </c>
      <c r="N30" s="9">
        <f t="shared" si="4"/>
        <v>-0.91141516975971726</v>
      </c>
      <c r="O30" s="9">
        <f t="shared" si="5"/>
        <v>1</v>
      </c>
    </row>
    <row r="31" spans="1:33">
      <c r="A31" s="1">
        <v>0</v>
      </c>
      <c r="B31" s="4">
        <v>21</v>
      </c>
      <c r="C31" s="5">
        <v>15</v>
      </c>
      <c r="D31" s="5">
        <v>1</v>
      </c>
      <c r="E31" s="5">
        <v>1</v>
      </c>
      <c r="F31" s="6">
        <v>0.4</v>
      </c>
      <c r="G31" s="4">
        <v>3</v>
      </c>
      <c r="H31" s="5">
        <v>4</v>
      </c>
      <c r="I31" s="4">
        <v>5</v>
      </c>
      <c r="J31" s="9">
        <f t="shared" si="0"/>
        <v>-0.40394670542347588</v>
      </c>
      <c r="K31" s="9">
        <f t="shared" si="1"/>
        <v>0.6676797040278164</v>
      </c>
      <c r="L31" s="9">
        <f t="shared" si="2"/>
        <v>0.59963552808418674</v>
      </c>
      <c r="M31" s="9">
        <f t="shared" si="3"/>
        <v>0.40036447191581326</v>
      </c>
      <c r="N31" s="9">
        <f t="shared" si="4"/>
        <v>-0.91537996695692991</v>
      </c>
      <c r="O31" s="9">
        <f t="shared" si="5"/>
        <v>1</v>
      </c>
    </row>
    <row r="32" spans="1:33">
      <c r="A32" s="1">
        <v>0</v>
      </c>
      <c r="B32" s="4">
        <v>20</v>
      </c>
      <c r="C32" s="4">
        <v>130</v>
      </c>
      <c r="D32" s="4">
        <v>124</v>
      </c>
      <c r="E32" s="4">
        <v>172</v>
      </c>
      <c r="F32" s="7">
        <v>7.6</v>
      </c>
      <c r="G32" s="4">
        <v>2</v>
      </c>
      <c r="H32" s="4">
        <v>5</v>
      </c>
      <c r="I32" s="4">
        <v>5</v>
      </c>
      <c r="J32" s="9">
        <f t="shared" si="0"/>
        <v>1.9638491206741215E-2</v>
      </c>
      <c r="K32" s="9">
        <f t="shared" si="1"/>
        <v>1.0198325949277556</v>
      </c>
      <c r="L32" s="9">
        <f t="shared" si="2"/>
        <v>0.49509053498355271</v>
      </c>
      <c r="M32" s="9">
        <f t="shared" si="3"/>
        <v>0.50490946501644729</v>
      </c>
      <c r="N32" s="9">
        <f t="shared" si="4"/>
        <v>-0.68337614297400839</v>
      </c>
      <c r="O32" s="9">
        <f t="shared" si="5"/>
        <v>0</v>
      </c>
    </row>
    <row r="33" spans="1:15">
      <c r="A33" s="1">
        <v>1</v>
      </c>
      <c r="B33" s="4">
        <v>25</v>
      </c>
      <c r="C33" s="5">
        <v>79</v>
      </c>
      <c r="D33" s="5">
        <v>192</v>
      </c>
      <c r="E33" s="5">
        <v>8</v>
      </c>
      <c r="F33" s="6">
        <v>5</v>
      </c>
      <c r="G33" s="4">
        <v>4</v>
      </c>
      <c r="H33" s="5">
        <v>4</v>
      </c>
      <c r="I33" s="4">
        <v>4</v>
      </c>
      <c r="J33" s="9">
        <f t="shared" si="0"/>
        <v>-0.63959628876677821</v>
      </c>
      <c r="K33" s="9">
        <f t="shared" si="1"/>
        <v>0.52750534089339773</v>
      </c>
      <c r="L33" s="9">
        <f t="shared" si="2"/>
        <v>0.65466219542978898</v>
      </c>
      <c r="M33" s="9">
        <f t="shared" si="3"/>
        <v>0.65466219542978898</v>
      </c>
      <c r="N33" s="9">
        <f t="shared" si="4"/>
        <v>-0.42363590855072336</v>
      </c>
      <c r="O33" s="9">
        <f t="shared" si="5"/>
        <v>1</v>
      </c>
    </row>
    <row r="34" spans="1:15">
      <c r="A34" s="1">
        <v>1</v>
      </c>
      <c r="B34" s="4">
        <v>31</v>
      </c>
      <c r="C34" s="4">
        <v>159</v>
      </c>
      <c r="D34" s="4">
        <v>76</v>
      </c>
      <c r="E34" s="4">
        <v>3</v>
      </c>
      <c r="F34" s="7">
        <v>4.2</v>
      </c>
      <c r="G34" s="4">
        <v>4</v>
      </c>
      <c r="H34" s="4">
        <v>4</v>
      </c>
      <c r="I34" s="4">
        <v>5</v>
      </c>
      <c r="J34" s="9">
        <f t="shared" si="0"/>
        <v>-0.47199517626915777</v>
      </c>
      <c r="K34" s="9">
        <f t="shared" si="1"/>
        <v>0.62375652174406715</v>
      </c>
      <c r="L34" s="9">
        <f t="shared" si="2"/>
        <v>0.61585587901190131</v>
      </c>
      <c r="M34" s="9">
        <f t="shared" si="3"/>
        <v>0.61585587901190131</v>
      </c>
      <c r="N34" s="9">
        <f t="shared" si="4"/>
        <v>-0.48474230546516345</v>
      </c>
      <c r="O34" s="9">
        <f t="shared" si="5"/>
        <v>1</v>
      </c>
    </row>
    <row r="35" spans="1:15">
      <c r="A35" s="1">
        <v>0</v>
      </c>
      <c r="B35" s="4">
        <v>29</v>
      </c>
      <c r="C35" s="5">
        <v>1</v>
      </c>
      <c r="D35" s="5">
        <v>3</v>
      </c>
      <c r="E35" s="5">
        <v>1</v>
      </c>
      <c r="F35" s="6">
        <v>0.1</v>
      </c>
      <c r="G35" s="4">
        <v>3</v>
      </c>
      <c r="H35" s="5">
        <v>3</v>
      </c>
      <c r="I35" s="4">
        <v>5</v>
      </c>
      <c r="J35" s="9">
        <f t="shared" si="0"/>
        <v>-0.39466136739789004</v>
      </c>
      <c r="K35" s="9">
        <f t="shared" si="1"/>
        <v>0.67390820790404038</v>
      </c>
      <c r="L35" s="9">
        <f t="shared" si="2"/>
        <v>0.59740432317500569</v>
      </c>
      <c r="M35" s="9">
        <f t="shared" si="3"/>
        <v>0.40259567682499431</v>
      </c>
      <c r="N35" s="9">
        <f t="shared" si="4"/>
        <v>-0.90982250397370701</v>
      </c>
      <c r="O35" s="9">
        <f t="shared" si="5"/>
        <v>1</v>
      </c>
    </row>
    <row r="36" spans="1:15">
      <c r="A36" s="1">
        <v>1</v>
      </c>
      <c r="B36" s="4">
        <v>22</v>
      </c>
      <c r="C36" s="4">
        <v>76</v>
      </c>
      <c r="D36" s="4">
        <v>1</v>
      </c>
      <c r="E36" s="4">
        <v>9</v>
      </c>
      <c r="F36" s="7">
        <v>1.7</v>
      </c>
      <c r="G36" s="4">
        <v>2</v>
      </c>
      <c r="H36" s="4">
        <v>3</v>
      </c>
      <c r="I36" s="4">
        <v>2</v>
      </c>
      <c r="J36" s="9">
        <f t="shared" si="0"/>
        <v>-0.43973682347125809</v>
      </c>
      <c r="K36" s="9">
        <f t="shared" si="1"/>
        <v>0.6442059386583705</v>
      </c>
      <c r="L36" s="9">
        <f t="shared" si="2"/>
        <v>0.60819631926154827</v>
      </c>
      <c r="M36" s="9">
        <f t="shared" si="3"/>
        <v>0.60819631926154827</v>
      </c>
      <c r="N36" s="9">
        <f t="shared" si="4"/>
        <v>-0.49725755561258111</v>
      </c>
      <c r="O36" s="9">
        <f t="shared" si="5"/>
        <v>1</v>
      </c>
    </row>
    <row r="37" spans="1:15">
      <c r="A37" s="1">
        <v>1</v>
      </c>
      <c r="B37" s="4">
        <v>30</v>
      </c>
      <c r="C37" s="4">
        <v>149</v>
      </c>
      <c r="D37" s="4">
        <v>87</v>
      </c>
      <c r="E37" s="4">
        <v>11</v>
      </c>
      <c r="F37" s="7">
        <v>4.4000000000000004</v>
      </c>
      <c r="G37" s="4">
        <v>4</v>
      </c>
      <c r="H37" s="4">
        <v>4</v>
      </c>
      <c r="I37" s="4">
        <v>5</v>
      </c>
      <c r="J37" s="9">
        <f t="shared" si="0"/>
        <v>-0.46084905518752772</v>
      </c>
      <c r="K37" s="9">
        <f t="shared" si="1"/>
        <v>0.63074787833304202</v>
      </c>
      <c r="L37" s="9">
        <f t="shared" si="2"/>
        <v>0.61321557629264223</v>
      </c>
      <c r="M37" s="9">
        <f t="shared" si="3"/>
        <v>0.61321557629264223</v>
      </c>
      <c r="N37" s="9">
        <f t="shared" si="4"/>
        <v>-0.48903873065568837</v>
      </c>
      <c r="O37" s="9">
        <f t="shared" si="5"/>
        <v>1</v>
      </c>
    </row>
    <row r="38" spans="1:15">
      <c r="A38" s="1">
        <v>1</v>
      </c>
      <c r="B38" s="4">
        <v>18</v>
      </c>
      <c r="C38" s="5">
        <v>230</v>
      </c>
      <c r="D38" s="5">
        <v>87</v>
      </c>
      <c r="E38" s="5">
        <v>254</v>
      </c>
      <c r="F38" s="6">
        <v>10.199999999999999</v>
      </c>
      <c r="G38" s="4">
        <v>4</v>
      </c>
      <c r="H38" s="5">
        <v>3</v>
      </c>
      <c r="I38" s="4">
        <v>5</v>
      </c>
      <c r="J38" s="9">
        <f t="shared" si="0"/>
        <v>0.28238316783061368</v>
      </c>
      <c r="K38" s="9">
        <f t="shared" si="1"/>
        <v>1.3262868130790506</v>
      </c>
      <c r="L38" s="9">
        <f t="shared" si="2"/>
        <v>0.42986960781349642</v>
      </c>
      <c r="M38" s="9">
        <f t="shared" si="3"/>
        <v>0.42986960781349642</v>
      </c>
      <c r="N38" s="9">
        <f t="shared" si="4"/>
        <v>-0.8442733539233912</v>
      </c>
      <c r="O38" s="9">
        <f t="shared" si="5"/>
        <v>0</v>
      </c>
    </row>
    <row r="39" spans="1:15">
      <c r="A39" s="1">
        <v>1</v>
      </c>
      <c r="B39" s="4">
        <v>34</v>
      </c>
      <c r="C39" s="5">
        <v>192</v>
      </c>
      <c r="D39" s="5">
        <v>154</v>
      </c>
      <c r="E39" s="5">
        <v>113</v>
      </c>
      <c r="F39" s="6">
        <v>8.1999999999999993</v>
      </c>
      <c r="G39" s="4">
        <v>2</v>
      </c>
      <c r="H39" s="5">
        <v>3</v>
      </c>
      <c r="I39" s="4">
        <v>5</v>
      </c>
      <c r="J39" s="9">
        <f t="shared" si="0"/>
        <v>-0.17886012531908085</v>
      </c>
      <c r="K39" s="9">
        <f t="shared" si="1"/>
        <v>0.83622285762248483</v>
      </c>
      <c r="L39" s="9">
        <f t="shared" si="2"/>
        <v>0.5445962051113914</v>
      </c>
      <c r="M39" s="9">
        <f t="shared" si="3"/>
        <v>0.5445962051113914</v>
      </c>
      <c r="N39" s="9">
        <f t="shared" si="4"/>
        <v>-0.6077106669794049</v>
      </c>
      <c r="O39" s="9">
        <f t="shared" si="5"/>
        <v>1</v>
      </c>
    </row>
    <row r="40" spans="1:15">
      <c r="A40" s="1">
        <v>0</v>
      </c>
      <c r="B40" s="4">
        <v>19</v>
      </c>
      <c r="C40" s="4">
        <v>361</v>
      </c>
      <c r="D40" s="4">
        <v>170</v>
      </c>
      <c r="E40" s="4">
        <v>134</v>
      </c>
      <c r="F40" s="7">
        <v>11.8</v>
      </c>
      <c r="G40" s="4">
        <v>4</v>
      </c>
      <c r="H40" s="4">
        <v>2</v>
      </c>
      <c r="I40" s="4">
        <v>5</v>
      </c>
      <c r="J40" s="9">
        <f t="shared" si="0"/>
        <v>-0.21408169410677913</v>
      </c>
      <c r="K40" s="9">
        <f t="shared" si="1"/>
        <v>0.80728243211152628</v>
      </c>
      <c r="L40" s="9">
        <f t="shared" si="2"/>
        <v>0.55331694827114353</v>
      </c>
      <c r="M40" s="9">
        <f t="shared" si="3"/>
        <v>0.44668305172885647</v>
      </c>
      <c r="N40" s="9">
        <f t="shared" si="4"/>
        <v>-0.80590599240304173</v>
      </c>
      <c r="O40" s="9">
        <f t="shared" si="5"/>
        <v>1</v>
      </c>
    </row>
    <row r="41" spans="1:15">
      <c r="A41" s="1">
        <v>0</v>
      </c>
      <c r="B41" s="4">
        <v>23</v>
      </c>
      <c r="C41" s="5">
        <v>0</v>
      </c>
      <c r="D41" s="5">
        <v>0</v>
      </c>
      <c r="E41" s="5">
        <v>0</v>
      </c>
      <c r="F41" s="6">
        <v>0</v>
      </c>
      <c r="G41" s="4">
        <v>3</v>
      </c>
      <c r="H41" s="5">
        <v>3</v>
      </c>
      <c r="I41" s="4">
        <v>3</v>
      </c>
      <c r="J41" s="9">
        <f t="shared" si="0"/>
        <v>-0.46403150589070774</v>
      </c>
      <c r="K41" s="9">
        <f t="shared" si="1"/>
        <v>0.62874374502332908</v>
      </c>
      <c r="L41" s="9">
        <f t="shared" si="2"/>
        <v>0.61397012455490763</v>
      </c>
      <c r="M41" s="9">
        <f t="shared" si="3"/>
        <v>0.38602987544509237</v>
      </c>
      <c r="N41" s="9">
        <f t="shared" si="4"/>
        <v>-0.95184051498619415</v>
      </c>
      <c r="O41" s="9">
        <f t="shared" si="5"/>
        <v>1</v>
      </c>
    </row>
    <row r="42" spans="1:15">
      <c r="A42" s="1">
        <v>0</v>
      </c>
      <c r="B42" s="4">
        <v>28</v>
      </c>
      <c r="C42" s="5">
        <v>224</v>
      </c>
      <c r="D42" s="5">
        <v>81</v>
      </c>
      <c r="E42" s="5">
        <v>278</v>
      </c>
      <c r="F42" s="6">
        <v>10.4</v>
      </c>
      <c r="G42" s="4">
        <v>4</v>
      </c>
      <c r="H42" s="5">
        <v>3</v>
      </c>
      <c r="I42" s="4">
        <v>5</v>
      </c>
      <c r="J42" s="9">
        <f t="shared" si="0"/>
        <v>0.39942523035037347</v>
      </c>
      <c r="K42" s="9">
        <f t="shared" si="1"/>
        <v>1.4909674884550137</v>
      </c>
      <c r="L42" s="9">
        <f t="shared" si="2"/>
        <v>0.40145044230193283</v>
      </c>
      <c r="M42" s="9">
        <f t="shared" si="3"/>
        <v>0.59854955769806717</v>
      </c>
      <c r="N42" s="9">
        <f t="shared" si="4"/>
        <v>-0.51324595424072883</v>
      </c>
      <c r="O42" s="9">
        <f t="shared" si="5"/>
        <v>0</v>
      </c>
    </row>
    <row r="43" spans="1:15">
      <c r="A43" s="1">
        <v>1</v>
      </c>
      <c r="B43" s="4">
        <v>26</v>
      </c>
      <c r="C43" s="4">
        <v>15</v>
      </c>
      <c r="D43" s="4">
        <v>44</v>
      </c>
      <c r="E43" s="4">
        <v>3</v>
      </c>
      <c r="F43" s="7">
        <v>1.1000000000000001</v>
      </c>
      <c r="G43" s="4">
        <v>4</v>
      </c>
      <c r="H43" s="4">
        <v>4</v>
      </c>
      <c r="I43" s="4">
        <v>3</v>
      </c>
      <c r="J43" s="9">
        <f t="shared" si="0"/>
        <v>-0.50130795560864283</v>
      </c>
      <c r="K43" s="9">
        <f t="shared" si="1"/>
        <v>0.60573786311884703</v>
      </c>
      <c r="L43" s="9">
        <f t="shared" si="2"/>
        <v>0.62276665635677675</v>
      </c>
      <c r="M43" s="9">
        <f t="shared" si="3"/>
        <v>0.62276665635677675</v>
      </c>
      <c r="N43" s="9">
        <f t="shared" si="4"/>
        <v>-0.47358337873943546</v>
      </c>
      <c r="O43" s="9">
        <f t="shared" si="5"/>
        <v>1</v>
      </c>
    </row>
    <row r="44" spans="1:15">
      <c r="A44" s="1">
        <v>1</v>
      </c>
      <c r="B44" s="4">
        <v>35</v>
      </c>
      <c r="C44" s="5">
        <v>52</v>
      </c>
      <c r="D44" s="5">
        <v>286</v>
      </c>
      <c r="E44" s="5">
        <v>26</v>
      </c>
      <c r="F44" s="6">
        <v>6.6</v>
      </c>
      <c r="G44" s="4">
        <v>2</v>
      </c>
      <c r="H44" s="5">
        <v>3</v>
      </c>
      <c r="I44" s="4">
        <v>4</v>
      </c>
      <c r="J44" s="9">
        <f t="shared" si="0"/>
        <v>-0.64188409698152349</v>
      </c>
      <c r="K44" s="9">
        <f t="shared" si="1"/>
        <v>0.52629988928800697</v>
      </c>
      <c r="L44" s="9">
        <f t="shared" si="2"/>
        <v>0.65517923903308606</v>
      </c>
      <c r="M44" s="9">
        <f t="shared" si="3"/>
        <v>0.65517923903308606</v>
      </c>
      <c r="N44" s="9">
        <f t="shared" si="4"/>
        <v>-0.42284643340274264</v>
      </c>
      <c r="O44" s="9">
        <f t="shared" si="5"/>
        <v>1</v>
      </c>
    </row>
    <row r="45" spans="1:15">
      <c r="A45" s="1">
        <v>1</v>
      </c>
      <c r="B45" s="4">
        <v>32</v>
      </c>
      <c r="C45" s="4">
        <v>193</v>
      </c>
      <c r="D45" s="4">
        <v>147</v>
      </c>
      <c r="E45" s="4">
        <v>9</v>
      </c>
      <c r="F45" s="7">
        <v>6.2</v>
      </c>
      <c r="G45" s="4">
        <v>4</v>
      </c>
      <c r="H45" s="4">
        <v>3</v>
      </c>
      <c r="I45" s="4">
        <v>5</v>
      </c>
      <c r="J45" s="9">
        <f t="shared" si="0"/>
        <v>-0.54277206720941329</v>
      </c>
      <c r="K45" s="9">
        <f t="shared" si="1"/>
        <v>0.58113507200746028</v>
      </c>
      <c r="L45" s="9">
        <f t="shared" si="2"/>
        <v>0.63245703526794061</v>
      </c>
      <c r="M45" s="9">
        <f t="shared" si="3"/>
        <v>0.63245703526794061</v>
      </c>
      <c r="N45" s="9">
        <f t="shared" si="4"/>
        <v>-0.45814298911783546</v>
      </c>
      <c r="O45" s="9">
        <f t="shared" si="5"/>
        <v>1</v>
      </c>
    </row>
    <row r="46" spans="1:15">
      <c r="A46" s="1">
        <v>0</v>
      </c>
      <c r="B46" s="4">
        <v>25</v>
      </c>
      <c r="C46" s="5">
        <v>162</v>
      </c>
      <c r="D46" s="5">
        <v>74</v>
      </c>
      <c r="E46" s="5">
        <v>3</v>
      </c>
      <c r="F46" s="6">
        <v>4.2</v>
      </c>
      <c r="G46" s="4">
        <v>4</v>
      </c>
      <c r="H46" s="5">
        <v>5</v>
      </c>
      <c r="I46" s="4">
        <v>5</v>
      </c>
      <c r="J46" s="9">
        <f t="shared" si="0"/>
        <v>-0.48058594046405623</v>
      </c>
      <c r="K46" s="9">
        <f t="shared" si="1"/>
        <v>0.61842092777993585</v>
      </c>
      <c r="L46" s="9">
        <f t="shared" si="2"/>
        <v>0.61788622652806835</v>
      </c>
      <c r="M46" s="9">
        <f t="shared" si="3"/>
        <v>0.38211377347193165</v>
      </c>
      <c r="N46" s="9">
        <f t="shared" si="4"/>
        <v>-0.96203687840603491</v>
      </c>
      <c r="O46" s="9">
        <f t="shared" si="5"/>
        <v>1</v>
      </c>
    </row>
    <row r="47" spans="1:15">
      <c r="A47" s="1">
        <v>0</v>
      </c>
      <c r="B47" s="4">
        <v>33</v>
      </c>
      <c r="C47" s="4">
        <v>6</v>
      </c>
      <c r="D47" s="4">
        <v>4</v>
      </c>
      <c r="E47" s="4">
        <v>1</v>
      </c>
      <c r="F47" s="7">
        <v>0.2</v>
      </c>
      <c r="G47" s="4">
        <v>4</v>
      </c>
      <c r="H47" s="4">
        <v>3</v>
      </c>
      <c r="I47" s="4">
        <v>5</v>
      </c>
      <c r="J47" s="9">
        <f t="shared" si="0"/>
        <v>-0.3961445293148087</v>
      </c>
      <c r="K47" s="9">
        <f t="shared" si="1"/>
        <v>0.67290943376954748</v>
      </c>
      <c r="L47" s="9">
        <f t="shared" si="2"/>
        <v>0.59776099041220154</v>
      </c>
      <c r="M47" s="9">
        <f t="shared" si="3"/>
        <v>0.40223900958779846</v>
      </c>
      <c r="N47" s="9">
        <f t="shared" si="4"/>
        <v>-0.91070881582523466</v>
      </c>
      <c r="O47" s="9">
        <f t="shared" si="5"/>
        <v>1</v>
      </c>
    </row>
    <row r="48" spans="1:15">
      <c r="A48" s="1">
        <v>1</v>
      </c>
      <c r="B48" s="4">
        <v>27</v>
      </c>
      <c r="C48" s="5">
        <v>52</v>
      </c>
      <c r="D48" s="5">
        <v>69</v>
      </c>
      <c r="E48" s="5">
        <v>2</v>
      </c>
      <c r="F48" s="6">
        <v>2.2000000000000002</v>
      </c>
      <c r="G48" s="4">
        <v>3</v>
      </c>
      <c r="H48" s="5">
        <v>3</v>
      </c>
      <c r="I48" s="4">
        <v>1</v>
      </c>
      <c r="J48" s="9">
        <f t="shared" si="0"/>
        <v>-0.57566468368023405</v>
      </c>
      <c r="K48" s="9">
        <f t="shared" si="1"/>
        <v>0.56233097233907736</v>
      </c>
      <c r="L48" s="9">
        <f t="shared" si="2"/>
        <v>0.64006924122026998</v>
      </c>
      <c r="M48" s="9">
        <f t="shared" si="3"/>
        <v>0.64006924122026998</v>
      </c>
      <c r="N48" s="9">
        <f t="shared" si="4"/>
        <v>-0.44617891907379942</v>
      </c>
      <c r="O48" s="9">
        <f t="shared" si="5"/>
        <v>1</v>
      </c>
    </row>
    <row r="49" spans="1:15">
      <c r="A49" s="1">
        <v>1</v>
      </c>
      <c r="B49" s="4">
        <v>21</v>
      </c>
      <c r="C49" s="4">
        <v>92</v>
      </c>
      <c r="D49" s="4">
        <v>0</v>
      </c>
      <c r="E49" s="4">
        <v>233</v>
      </c>
      <c r="F49" s="7">
        <v>5.8</v>
      </c>
      <c r="G49" s="4">
        <v>2</v>
      </c>
      <c r="H49" s="4">
        <v>3</v>
      </c>
      <c r="I49" s="4">
        <v>2</v>
      </c>
      <c r="J49" s="9">
        <f t="shared" si="0"/>
        <v>0.27690825240130834</v>
      </c>
      <c r="K49" s="9">
        <f t="shared" si="1"/>
        <v>1.3190453462400937</v>
      </c>
      <c r="L49" s="9">
        <f t="shared" si="2"/>
        <v>0.43121192158718091</v>
      </c>
      <c r="M49" s="9">
        <f t="shared" si="3"/>
        <v>0.43121192158718091</v>
      </c>
      <c r="N49" s="9">
        <f t="shared" si="4"/>
        <v>-0.8411556123039009</v>
      </c>
      <c r="O49" s="9">
        <f t="shared" si="5"/>
        <v>0</v>
      </c>
    </row>
    <row r="50" spans="1:15">
      <c r="A50" s="1">
        <v>1</v>
      </c>
      <c r="B50" s="4">
        <v>20</v>
      </c>
      <c r="C50" s="5">
        <v>18</v>
      </c>
      <c r="D50" s="5">
        <v>0</v>
      </c>
      <c r="E50" s="5">
        <v>0</v>
      </c>
      <c r="F50" s="6">
        <v>0.5</v>
      </c>
      <c r="G50" s="4">
        <v>4</v>
      </c>
      <c r="H50" s="5">
        <v>3</v>
      </c>
      <c r="I50" s="4">
        <v>1</v>
      </c>
      <c r="J50" s="9">
        <f t="shared" si="0"/>
        <v>-0.5264283949847699</v>
      </c>
      <c r="K50" s="9">
        <f t="shared" si="1"/>
        <v>0.5907109928427301</v>
      </c>
      <c r="L50" s="9">
        <f t="shared" si="2"/>
        <v>0.62864970726889779</v>
      </c>
      <c r="M50" s="9">
        <f t="shared" si="3"/>
        <v>0.62864970726889779</v>
      </c>
      <c r="N50" s="9">
        <f t="shared" si="4"/>
        <v>-0.46418108159342064</v>
      </c>
      <c r="O50" s="9">
        <f t="shared" si="5"/>
        <v>1</v>
      </c>
    </row>
    <row r="51" spans="1:15">
      <c r="A51" s="1">
        <v>1</v>
      </c>
      <c r="B51" s="4">
        <v>25</v>
      </c>
      <c r="C51" s="4">
        <v>224</v>
      </c>
      <c r="D51" s="4">
        <v>194</v>
      </c>
      <c r="E51" s="4">
        <v>59</v>
      </c>
      <c r="F51" s="7">
        <v>9.5</v>
      </c>
      <c r="G51" s="4">
        <v>4</v>
      </c>
      <c r="H51" s="4">
        <v>2</v>
      </c>
      <c r="I51" s="4">
        <v>5</v>
      </c>
      <c r="J51" s="9">
        <f t="shared" si="0"/>
        <v>-0.41482910371576204</v>
      </c>
      <c r="K51" s="9">
        <f t="shared" si="1"/>
        <v>0.66045314004863453</v>
      </c>
      <c r="L51" s="9">
        <f t="shared" si="2"/>
        <v>0.6022452400979591</v>
      </c>
      <c r="M51" s="9">
        <f t="shared" si="3"/>
        <v>0.6022452400979591</v>
      </c>
      <c r="N51" s="9">
        <f t="shared" si="4"/>
        <v>-0.50709054105021323</v>
      </c>
      <c r="O51" s="9">
        <f t="shared" si="5"/>
        <v>1</v>
      </c>
    </row>
    <row r="52" spans="1:15">
      <c r="A52" s="1">
        <v>1</v>
      </c>
      <c r="B52" s="4">
        <v>31</v>
      </c>
      <c r="C52" s="5">
        <v>20</v>
      </c>
      <c r="D52" s="5">
        <v>3</v>
      </c>
      <c r="E52" s="5">
        <v>0</v>
      </c>
      <c r="F52" s="6">
        <v>0.7</v>
      </c>
      <c r="G52" s="4">
        <v>1</v>
      </c>
      <c r="H52" s="5">
        <v>3</v>
      </c>
      <c r="I52" s="4">
        <v>5</v>
      </c>
      <c r="J52" s="9">
        <f t="shared" si="0"/>
        <v>-0.34955139278796815</v>
      </c>
      <c r="K52" s="9">
        <f t="shared" si="1"/>
        <v>0.70500428879728483</v>
      </c>
      <c r="L52" s="9">
        <f t="shared" si="2"/>
        <v>0.58650878861155409</v>
      </c>
      <c r="M52" s="9">
        <f t="shared" si="3"/>
        <v>0.58650878861155409</v>
      </c>
      <c r="N52" s="9">
        <f t="shared" si="4"/>
        <v>-0.53356762615594411</v>
      </c>
      <c r="O52" s="9">
        <f t="shared" si="5"/>
        <v>1</v>
      </c>
    </row>
    <row r="53" spans="1:15">
      <c r="A53" s="1">
        <v>1</v>
      </c>
      <c r="B53" s="4">
        <v>29</v>
      </c>
      <c r="C53" s="4">
        <v>77</v>
      </c>
      <c r="D53" s="4">
        <v>35</v>
      </c>
      <c r="E53" s="4">
        <v>1</v>
      </c>
      <c r="F53" s="7">
        <v>2</v>
      </c>
      <c r="G53" s="4">
        <v>4</v>
      </c>
      <c r="H53" s="4">
        <v>2</v>
      </c>
      <c r="I53" s="4">
        <v>5</v>
      </c>
      <c r="J53" s="9">
        <f t="shared" si="0"/>
        <v>-0.45528560068878732</v>
      </c>
      <c r="K53" s="9">
        <f t="shared" si="1"/>
        <v>0.634266795044367</v>
      </c>
      <c r="L53" s="9">
        <f t="shared" si="2"/>
        <v>0.61189519546767268</v>
      </c>
      <c r="M53" s="9">
        <f t="shared" si="3"/>
        <v>0.61189519546767268</v>
      </c>
      <c r="N53" s="9">
        <f t="shared" si="4"/>
        <v>-0.49119426037046454</v>
      </c>
      <c r="O53" s="9">
        <f t="shared" si="5"/>
        <v>1</v>
      </c>
    </row>
    <row r="54" spans="1:15">
      <c r="A54" s="1">
        <v>1</v>
      </c>
      <c r="B54" s="4">
        <v>22</v>
      </c>
      <c r="C54" s="5">
        <v>263</v>
      </c>
      <c r="D54" s="5">
        <v>133</v>
      </c>
      <c r="E54" s="5">
        <v>97</v>
      </c>
      <c r="F54" s="6">
        <v>10</v>
      </c>
      <c r="G54" s="4">
        <v>4</v>
      </c>
      <c r="H54" s="5">
        <v>4</v>
      </c>
      <c r="I54" s="4">
        <v>4</v>
      </c>
      <c r="J54" s="9">
        <f t="shared" si="0"/>
        <v>-0.2204354443261019</v>
      </c>
      <c r="K54" s="9">
        <f t="shared" si="1"/>
        <v>0.80216942177777473</v>
      </c>
      <c r="L54" s="9">
        <f t="shared" si="2"/>
        <v>0.55488678695565496</v>
      </c>
      <c r="M54" s="9">
        <f t="shared" si="3"/>
        <v>0.55488678695565496</v>
      </c>
      <c r="N54" s="9">
        <f t="shared" si="4"/>
        <v>-0.58899117351126407</v>
      </c>
      <c r="O54" s="9">
        <f t="shared" si="5"/>
        <v>1</v>
      </c>
    </row>
    <row r="55" spans="1:15">
      <c r="A55" s="1">
        <v>0</v>
      </c>
      <c r="B55" s="4">
        <v>30</v>
      </c>
      <c r="C55" s="5">
        <v>347</v>
      </c>
      <c r="D55" s="5">
        <v>98</v>
      </c>
      <c r="E55" s="5">
        <v>59</v>
      </c>
      <c r="F55" s="6">
        <v>8.9</v>
      </c>
      <c r="G55" s="4">
        <v>1</v>
      </c>
      <c r="H55" s="5">
        <v>4</v>
      </c>
      <c r="I55" s="4">
        <v>1</v>
      </c>
      <c r="J55" s="9">
        <f t="shared" si="0"/>
        <v>-0.37636349303513172</v>
      </c>
      <c r="K55" s="9">
        <f t="shared" si="1"/>
        <v>0.68635280323025682</v>
      </c>
      <c r="L55" s="9">
        <f t="shared" si="2"/>
        <v>0.59299572312772952</v>
      </c>
      <c r="M55" s="9">
        <f t="shared" si="3"/>
        <v>0.40700427687227048</v>
      </c>
      <c r="N55" s="9">
        <f t="shared" si="4"/>
        <v>-0.89893158530907691</v>
      </c>
      <c r="O55" s="9">
        <f t="shared" si="5"/>
        <v>1</v>
      </c>
    </row>
    <row r="56" spans="1:15">
      <c r="A56" s="1">
        <v>1</v>
      </c>
      <c r="B56" s="4">
        <v>18</v>
      </c>
      <c r="C56" s="4">
        <v>8</v>
      </c>
      <c r="D56" s="4">
        <v>0</v>
      </c>
      <c r="E56" s="4">
        <v>1</v>
      </c>
      <c r="F56" s="7">
        <v>2.4</v>
      </c>
      <c r="G56" s="4">
        <v>4</v>
      </c>
      <c r="H56" s="4">
        <v>4</v>
      </c>
      <c r="I56" s="4">
        <v>4</v>
      </c>
      <c r="J56" s="9">
        <f t="shared" si="0"/>
        <v>-0.33640266005948555</v>
      </c>
      <c r="K56" s="9">
        <f t="shared" si="1"/>
        <v>0.71433541355873753</v>
      </c>
      <c r="L56" s="9">
        <f t="shared" si="2"/>
        <v>0.58331642226542468</v>
      </c>
      <c r="M56" s="9">
        <f t="shared" si="3"/>
        <v>0.58331642226542468</v>
      </c>
      <c r="N56" s="9">
        <f t="shared" si="4"/>
        <v>-0.53902549155504598</v>
      </c>
      <c r="O56" s="9">
        <f t="shared" si="5"/>
        <v>1</v>
      </c>
    </row>
    <row r="57" spans="1:15">
      <c r="A57" s="1">
        <v>1</v>
      </c>
      <c r="B57" s="4">
        <v>24</v>
      </c>
      <c r="C57" s="5">
        <v>52</v>
      </c>
      <c r="D57" s="5">
        <v>100</v>
      </c>
      <c r="E57" s="5">
        <v>149</v>
      </c>
      <c r="F57" s="6">
        <v>5.4</v>
      </c>
      <c r="G57" s="4">
        <v>4</v>
      </c>
      <c r="H57" s="5">
        <v>4</v>
      </c>
      <c r="I57" s="4">
        <v>2</v>
      </c>
      <c r="J57" s="9">
        <f t="shared" si="0"/>
        <v>-0.12362196391119956</v>
      </c>
      <c r="K57" s="9">
        <f t="shared" si="1"/>
        <v>0.88371385347315212</v>
      </c>
      <c r="L57" s="9">
        <f t="shared" si="2"/>
        <v>0.53086619188801998</v>
      </c>
      <c r="M57" s="9">
        <f t="shared" si="3"/>
        <v>0.53086619188801998</v>
      </c>
      <c r="N57" s="9">
        <f t="shared" si="4"/>
        <v>-0.63324528217361642</v>
      </c>
      <c r="O57" s="9">
        <f t="shared" si="5"/>
        <v>1</v>
      </c>
    </row>
    <row r="58" spans="1:15">
      <c r="A58" s="1">
        <v>0</v>
      </c>
      <c r="B58" s="4">
        <v>34</v>
      </c>
      <c r="C58" s="4">
        <v>346</v>
      </c>
      <c r="D58" s="4">
        <v>117</v>
      </c>
      <c r="E58" s="4">
        <v>175</v>
      </c>
      <c r="F58" s="7">
        <v>11.3</v>
      </c>
      <c r="G58" s="4">
        <v>4</v>
      </c>
      <c r="H58" s="4">
        <v>4</v>
      </c>
      <c r="I58" s="4">
        <v>1</v>
      </c>
      <c r="J58" s="9">
        <f t="shared" si="0"/>
        <v>-4.8851603862763993E-2</v>
      </c>
      <c r="K58" s="9">
        <f t="shared" si="1"/>
        <v>0.95232244018480694</v>
      </c>
      <c r="L58" s="9">
        <f t="shared" si="2"/>
        <v>0.51221047272567333</v>
      </c>
      <c r="M58" s="9">
        <f t="shared" si="3"/>
        <v>0.48778952727432667</v>
      </c>
      <c r="N58" s="9">
        <f t="shared" si="4"/>
        <v>-0.71787126273310931</v>
      </c>
      <c r="O58" s="9">
        <f t="shared" si="5"/>
        <v>1</v>
      </c>
    </row>
    <row r="59" spans="1:15">
      <c r="A59" s="1">
        <v>1</v>
      </c>
      <c r="B59" s="4">
        <v>19</v>
      </c>
      <c r="C59" s="5">
        <v>31</v>
      </c>
      <c r="D59" s="5">
        <v>3</v>
      </c>
      <c r="E59" s="5">
        <v>10</v>
      </c>
      <c r="F59" s="6">
        <v>1.8</v>
      </c>
      <c r="G59" s="4">
        <v>4</v>
      </c>
      <c r="H59" s="5">
        <v>3</v>
      </c>
      <c r="I59" s="4">
        <v>3</v>
      </c>
      <c r="J59" s="9">
        <f t="shared" si="0"/>
        <v>-0.40642967055287799</v>
      </c>
      <c r="K59" s="9">
        <f t="shared" si="1"/>
        <v>0.66602393506407265</v>
      </c>
      <c r="L59" s="9">
        <f t="shared" si="2"/>
        <v>0.6002314726418031</v>
      </c>
      <c r="M59" s="9">
        <f t="shared" si="3"/>
        <v>0.6002314726418031</v>
      </c>
      <c r="N59" s="9">
        <f t="shared" si="4"/>
        <v>-0.5104399104266073</v>
      </c>
      <c r="O59" s="9">
        <f t="shared" si="5"/>
        <v>1</v>
      </c>
    </row>
    <row r="60" spans="1:15">
      <c r="A60" s="1">
        <v>1</v>
      </c>
      <c r="B60" s="4">
        <v>23</v>
      </c>
      <c r="C60" s="4">
        <v>133</v>
      </c>
      <c r="D60" s="4">
        <v>112</v>
      </c>
      <c r="E60" s="4">
        <v>218</v>
      </c>
      <c r="F60" s="7">
        <v>8.3000000000000007</v>
      </c>
      <c r="G60" s="4">
        <v>3</v>
      </c>
      <c r="H60" s="4">
        <v>3</v>
      </c>
      <c r="I60" s="4">
        <v>5</v>
      </c>
      <c r="J60" s="9">
        <f t="shared" si="0"/>
        <v>0.16330354900718647</v>
      </c>
      <c r="K60" s="9">
        <f t="shared" si="1"/>
        <v>1.1773940322397884</v>
      </c>
      <c r="L60" s="9">
        <f t="shared" si="2"/>
        <v>0.45926460034031807</v>
      </c>
      <c r="M60" s="9">
        <f t="shared" si="3"/>
        <v>0.45926460034031807</v>
      </c>
      <c r="N60" s="9">
        <f t="shared" si="4"/>
        <v>-0.77812876368768991</v>
      </c>
      <c r="O60" s="9">
        <f t="shared" si="5"/>
        <v>0</v>
      </c>
    </row>
    <row r="61" spans="1:15">
      <c r="A61" s="1">
        <v>1</v>
      </c>
      <c r="B61" s="4">
        <v>28</v>
      </c>
      <c r="C61" s="4">
        <v>53</v>
      </c>
      <c r="D61" s="4">
        <v>69</v>
      </c>
      <c r="E61" s="4">
        <v>2</v>
      </c>
      <c r="F61" s="7">
        <v>2.2000000000000002</v>
      </c>
      <c r="G61" s="4">
        <v>3</v>
      </c>
      <c r="H61" s="4">
        <v>4</v>
      </c>
      <c r="I61" s="4">
        <v>3</v>
      </c>
      <c r="J61" s="9">
        <f t="shared" si="0"/>
        <v>-0.51430406107239302</v>
      </c>
      <c r="K61" s="9">
        <f t="shared" si="1"/>
        <v>0.59791656326890008</v>
      </c>
      <c r="L61" s="9">
        <f t="shared" si="2"/>
        <v>0.62581490359814129</v>
      </c>
      <c r="M61" s="9">
        <f t="shared" si="3"/>
        <v>0.62581490359814129</v>
      </c>
      <c r="N61" s="9">
        <f t="shared" si="4"/>
        <v>-0.46870063275745838</v>
      </c>
      <c r="O61" s="9">
        <f t="shared" si="5"/>
        <v>1</v>
      </c>
    </row>
    <row r="62" spans="1:15">
      <c r="A62" s="1">
        <v>0</v>
      </c>
      <c r="B62" s="4">
        <v>26</v>
      </c>
      <c r="C62" s="5">
        <v>9</v>
      </c>
      <c r="D62" s="5">
        <v>0</v>
      </c>
      <c r="E62" s="5">
        <v>2</v>
      </c>
      <c r="F62" s="6">
        <v>0.2</v>
      </c>
      <c r="G62" s="4">
        <v>3</v>
      </c>
      <c r="H62" s="5">
        <v>3</v>
      </c>
      <c r="I62" s="4">
        <v>5</v>
      </c>
      <c r="J62" s="9">
        <f t="shared" si="0"/>
        <v>-0.39775533625198889</v>
      </c>
      <c r="K62" s="9">
        <f t="shared" si="1"/>
        <v>0.67182637911569576</v>
      </c>
      <c r="L62" s="9">
        <f t="shared" si="2"/>
        <v>0.5981482362594045</v>
      </c>
      <c r="M62" s="9">
        <f t="shared" si="3"/>
        <v>0.4018517637405955</v>
      </c>
      <c r="N62" s="9">
        <f t="shared" si="4"/>
        <v>-0.91167200528091874</v>
      </c>
      <c r="O62" s="9">
        <f t="shared" si="5"/>
        <v>1</v>
      </c>
    </row>
    <row r="63" spans="1:15">
      <c r="A63" s="1">
        <v>0</v>
      </c>
      <c r="B63" s="4">
        <v>35</v>
      </c>
      <c r="C63" s="4">
        <v>28</v>
      </c>
      <c r="D63" s="4">
        <v>31</v>
      </c>
      <c r="E63" s="4">
        <v>21</v>
      </c>
      <c r="F63" s="7">
        <v>2.5</v>
      </c>
      <c r="G63" s="4">
        <v>4</v>
      </c>
      <c r="H63" s="4">
        <v>3</v>
      </c>
      <c r="I63" s="4">
        <v>3</v>
      </c>
      <c r="J63" s="9">
        <f t="shared" si="0"/>
        <v>-0.34919035038086965</v>
      </c>
      <c r="K63" s="9">
        <f t="shared" si="1"/>
        <v>0.70525887119748287</v>
      </c>
      <c r="L63" s="9">
        <f t="shared" si="2"/>
        <v>0.58642122723441437</v>
      </c>
      <c r="M63" s="9">
        <f t="shared" si="3"/>
        <v>0.41357877276558563</v>
      </c>
      <c r="N63" s="9">
        <f t="shared" si="4"/>
        <v>-0.88290728020560805</v>
      </c>
      <c r="O63" s="9">
        <f t="shared" si="5"/>
        <v>1</v>
      </c>
    </row>
    <row r="64" spans="1:15">
      <c r="A64" s="1">
        <v>1</v>
      </c>
      <c r="B64" s="4">
        <v>32</v>
      </c>
      <c r="C64" s="5">
        <v>93</v>
      </c>
      <c r="D64" s="5">
        <v>302</v>
      </c>
      <c r="E64" s="5">
        <v>1</v>
      </c>
      <c r="F64" s="6">
        <v>7.1</v>
      </c>
      <c r="G64" s="4">
        <v>1</v>
      </c>
      <c r="H64" s="5">
        <v>3</v>
      </c>
      <c r="I64" s="4">
        <v>5</v>
      </c>
      <c r="J64" s="9">
        <f t="shared" si="0"/>
        <v>-0.7168941387090827</v>
      </c>
      <c r="K64" s="9">
        <f t="shared" si="1"/>
        <v>0.48826639107969388</v>
      </c>
      <c r="L64" s="9">
        <f t="shared" si="2"/>
        <v>0.67192271893913369</v>
      </c>
      <c r="M64" s="9">
        <f t="shared" si="3"/>
        <v>0.67192271893913369</v>
      </c>
      <c r="N64" s="9">
        <f t="shared" si="4"/>
        <v>-0.3976119466508462</v>
      </c>
      <c r="O64" s="9">
        <f t="shared" si="5"/>
        <v>1</v>
      </c>
    </row>
    <row r="65" spans="1:15">
      <c r="A65" s="1">
        <v>0</v>
      </c>
      <c r="B65" s="4">
        <v>27</v>
      </c>
      <c r="C65" s="4">
        <v>1</v>
      </c>
      <c r="D65" s="4">
        <v>326</v>
      </c>
      <c r="E65" s="4">
        <v>1</v>
      </c>
      <c r="F65" s="7">
        <v>5.9</v>
      </c>
      <c r="G65" s="4">
        <v>3</v>
      </c>
      <c r="H65" s="4">
        <v>3</v>
      </c>
      <c r="I65" s="4">
        <v>5</v>
      </c>
      <c r="J65" s="9">
        <f t="shared" si="0"/>
        <v>-0.79082644731896901</v>
      </c>
      <c r="K65" s="9">
        <f t="shared" si="1"/>
        <v>0.45346987141681833</v>
      </c>
      <c r="L65" s="9">
        <f t="shared" si="2"/>
        <v>0.68800875729554445</v>
      </c>
      <c r="M65" s="9">
        <f t="shared" si="3"/>
        <v>0.31199124270445555</v>
      </c>
      <c r="N65" s="9">
        <f t="shared" si="4"/>
        <v>-1.1647801598215257</v>
      </c>
      <c r="O65" s="9">
        <f t="shared" si="5"/>
        <v>1</v>
      </c>
    </row>
    <row r="66" spans="1:15">
      <c r="A66" s="1">
        <v>1</v>
      </c>
      <c r="B66" s="4">
        <v>30</v>
      </c>
      <c r="C66" s="5">
        <v>69</v>
      </c>
      <c r="D66" s="5">
        <v>98</v>
      </c>
      <c r="E66" s="5">
        <v>2</v>
      </c>
      <c r="F66" s="6">
        <v>3</v>
      </c>
      <c r="G66" s="4">
        <v>3</v>
      </c>
      <c r="H66" s="5">
        <v>3</v>
      </c>
      <c r="I66" s="4">
        <v>5</v>
      </c>
      <c r="J66" s="9">
        <f t="shared" si="0"/>
        <v>-0.50262982552356505</v>
      </c>
      <c r="K66" s="9">
        <f t="shared" si="1"/>
        <v>0.60493768544317417</v>
      </c>
      <c r="L66" s="9">
        <f t="shared" si="2"/>
        <v>0.62307715063957025</v>
      </c>
      <c r="M66" s="9">
        <f t="shared" si="3"/>
        <v>0.62307715063957025</v>
      </c>
      <c r="N66" s="9">
        <f t="shared" si="4"/>
        <v>-0.47308493055920869</v>
      </c>
      <c r="O66" s="9">
        <f t="shared" si="5"/>
        <v>1</v>
      </c>
    </row>
    <row r="67" spans="1:15">
      <c r="A67" s="1">
        <v>1</v>
      </c>
      <c r="B67" s="4">
        <v>29</v>
      </c>
      <c r="C67" s="4">
        <v>234</v>
      </c>
      <c r="D67" s="4">
        <v>215</v>
      </c>
      <c r="E67" s="4">
        <v>185</v>
      </c>
      <c r="F67" s="7">
        <v>11.3</v>
      </c>
      <c r="G67" s="4">
        <v>4</v>
      </c>
      <c r="H67" s="4">
        <v>3</v>
      </c>
      <c r="I67" s="4">
        <v>5</v>
      </c>
      <c r="J67" s="9">
        <f t="shared" si="0"/>
        <v>-6.1800334388311229E-2</v>
      </c>
      <c r="K67" s="9">
        <f t="shared" si="1"/>
        <v>0.94007056781869591</v>
      </c>
      <c r="L67" s="9">
        <f t="shared" si="2"/>
        <v>0.51544516812310726</v>
      </c>
      <c r="M67" s="9">
        <f t="shared" si="3"/>
        <v>0.51544516812310726</v>
      </c>
      <c r="N67" s="9">
        <f t="shared" si="4"/>
        <v>-0.66272434757795284</v>
      </c>
      <c r="O67" s="9">
        <f t="shared" si="5"/>
        <v>1</v>
      </c>
    </row>
    <row r="68" spans="1:15">
      <c r="A68" s="1">
        <v>1</v>
      </c>
      <c r="B68" s="4">
        <v>20</v>
      </c>
      <c r="C68" s="5">
        <v>233</v>
      </c>
      <c r="D68" s="5">
        <v>61</v>
      </c>
      <c r="E68" s="5">
        <v>78</v>
      </c>
      <c r="F68" s="6">
        <v>6.6</v>
      </c>
      <c r="G68" s="4">
        <v>4</v>
      </c>
      <c r="H68" s="5">
        <v>4</v>
      </c>
      <c r="I68" s="4">
        <v>1</v>
      </c>
      <c r="J68" s="9">
        <f t="shared" si="0"/>
        <v>-0.34269136003386413</v>
      </c>
      <c r="K68" s="9">
        <f t="shared" si="1"/>
        <v>0.70985726807685234</v>
      </c>
      <c r="L68" s="9">
        <f t="shared" si="2"/>
        <v>0.58484413796991475</v>
      </c>
      <c r="M68" s="9">
        <f t="shared" si="3"/>
        <v>0.58484413796991475</v>
      </c>
      <c r="N68" s="9">
        <f t="shared" si="4"/>
        <v>-0.53640989806993566</v>
      </c>
      <c r="O68" s="9">
        <f t="shared" si="5"/>
        <v>1</v>
      </c>
    </row>
    <row r="69" spans="1:15">
      <c r="A69" s="1">
        <v>1</v>
      </c>
      <c r="B69" s="4">
        <v>22</v>
      </c>
      <c r="C69" s="4">
        <v>9</v>
      </c>
      <c r="D69" s="4">
        <v>114</v>
      </c>
      <c r="E69" s="4">
        <v>0</v>
      </c>
      <c r="F69" s="7">
        <v>2.2000000000000002</v>
      </c>
      <c r="G69" s="4">
        <v>2</v>
      </c>
      <c r="H69" s="4">
        <v>2</v>
      </c>
      <c r="I69" s="4">
        <v>3</v>
      </c>
      <c r="J69" s="9">
        <f t="shared" ref="J69:J132" si="6">$A$2+SUMPRODUCT($B$2:$I$2,B69:I69)</f>
        <v>-0.60131407382439972</v>
      </c>
      <c r="K69" s="9">
        <f t="shared" ref="K69:K132" si="7">EXP(J69)</f>
        <v>0.54809093072225024</v>
      </c>
      <c r="L69" s="9">
        <f t="shared" ref="L69:L132" si="8">1/(1+K69)</f>
        <v>0.64595688803205997</v>
      </c>
      <c r="M69" s="9">
        <f t="shared" ref="M69:M132" si="9">IF(A69=1,L69,1-L69)</f>
        <v>0.64595688803205997</v>
      </c>
      <c r="N69" s="9">
        <f t="shared" ref="N69:N132" si="10">LN(M69)</f>
        <v>-0.43702251421901084</v>
      </c>
      <c r="O69" s="9">
        <f t="shared" ref="O69:O132" si="11">IF(L69&gt;$M$1,1,0)</f>
        <v>1</v>
      </c>
    </row>
    <row r="70" spans="1:15">
      <c r="A70" s="1">
        <v>1</v>
      </c>
      <c r="B70" s="4">
        <v>33</v>
      </c>
      <c r="C70" s="5">
        <v>5</v>
      </c>
      <c r="D70" s="5">
        <v>1</v>
      </c>
      <c r="E70" s="5">
        <v>0</v>
      </c>
      <c r="F70" s="6">
        <v>0.1</v>
      </c>
      <c r="G70" s="4">
        <v>2</v>
      </c>
      <c r="H70" s="5">
        <v>5</v>
      </c>
      <c r="I70" s="4">
        <v>3</v>
      </c>
      <c r="J70" s="9">
        <f t="shared" si="6"/>
        <v>-0.40042193367301654</v>
      </c>
      <c r="K70" s="9">
        <f t="shared" si="7"/>
        <v>0.67003727509600453</v>
      </c>
      <c r="L70" s="9">
        <f t="shared" si="8"/>
        <v>0.59878902998887473</v>
      </c>
      <c r="M70" s="9">
        <f t="shared" si="9"/>
        <v>0.59878902998887473</v>
      </c>
      <c r="N70" s="9">
        <f t="shared" si="10"/>
        <v>-0.51284594659633598</v>
      </c>
      <c r="O70" s="9">
        <f t="shared" si="11"/>
        <v>1</v>
      </c>
    </row>
    <row r="71" spans="1:15">
      <c r="A71" s="1">
        <v>1</v>
      </c>
      <c r="B71" s="4">
        <v>28</v>
      </c>
      <c r="C71" s="5">
        <v>9</v>
      </c>
      <c r="D71" s="5">
        <v>3</v>
      </c>
      <c r="E71" s="5">
        <v>0</v>
      </c>
      <c r="F71" s="6">
        <v>0.2</v>
      </c>
      <c r="G71" s="4">
        <v>2</v>
      </c>
      <c r="H71" s="5">
        <v>2</v>
      </c>
      <c r="I71" s="4">
        <v>3</v>
      </c>
      <c r="J71" s="9">
        <f t="shared" si="6"/>
        <v>-0.4481023610849017</v>
      </c>
      <c r="K71" s="9">
        <f t="shared" si="7"/>
        <v>0.63883928840235082</v>
      </c>
      <c r="L71" s="9">
        <f t="shared" si="8"/>
        <v>0.61018795868316433</v>
      </c>
      <c r="M71" s="9">
        <f t="shared" si="9"/>
        <v>0.61018795868316433</v>
      </c>
      <c r="N71" s="9">
        <f t="shared" si="10"/>
        <v>-0.49398824028797361</v>
      </c>
      <c r="O71" s="9">
        <f t="shared" si="11"/>
        <v>1</v>
      </c>
    </row>
    <row r="72" spans="1:15">
      <c r="A72" s="1">
        <v>0</v>
      </c>
      <c r="B72" s="4">
        <v>31</v>
      </c>
      <c r="C72" s="4">
        <v>313</v>
      </c>
      <c r="D72" s="4">
        <v>118</v>
      </c>
      <c r="E72" s="4">
        <v>165</v>
      </c>
      <c r="F72" s="7">
        <v>11.4</v>
      </c>
      <c r="G72" s="4">
        <v>2</v>
      </c>
      <c r="H72" s="4">
        <v>3</v>
      </c>
      <c r="I72" s="4">
        <v>5</v>
      </c>
      <c r="J72" s="9">
        <f t="shared" si="6"/>
        <v>6.7688328497085948E-2</v>
      </c>
      <c r="K72" s="9">
        <f t="shared" si="7"/>
        <v>1.0700317580961882</v>
      </c>
      <c r="L72" s="9">
        <f t="shared" si="8"/>
        <v>0.48308437592266784</v>
      </c>
      <c r="M72" s="9">
        <f t="shared" si="9"/>
        <v>0.51691562407733216</v>
      </c>
      <c r="N72" s="9">
        <f t="shared" si="10"/>
        <v>-0.65987562073795669</v>
      </c>
      <c r="O72" s="9">
        <f t="shared" si="11"/>
        <v>0</v>
      </c>
    </row>
    <row r="73" spans="1:15">
      <c r="A73" s="1">
        <v>1</v>
      </c>
      <c r="B73" s="4">
        <v>19</v>
      </c>
      <c r="C73" s="5">
        <v>63</v>
      </c>
      <c r="D73" s="5">
        <v>69</v>
      </c>
      <c r="E73" s="5">
        <v>9</v>
      </c>
      <c r="F73" s="6">
        <v>2.5</v>
      </c>
      <c r="G73" s="4">
        <v>3</v>
      </c>
      <c r="H73" s="5">
        <v>4</v>
      </c>
      <c r="I73" s="4">
        <v>5</v>
      </c>
      <c r="J73" s="9">
        <f t="shared" si="6"/>
        <v>-0.47151971910083801</v>
      </c>
      <c r="K73" s="9">
        <f t="shared" si="7"/>
        <v>0.62405316176784131</v>
      </c>
      <c r="L73" s="9">
        <f t="shared" si="8"/>
        <v>0.61574339038967385</v>
      </c>
      <c r="M73" s="9">
        <f t="shared" si="9"/>
        <v>0.61574339038967385</v>
      </c>
      <c r="N73" s="9">
        <f t="shared" si="10"/>
        <v>-0.4849249762824252</v>
      </c>
      <c r="O73" s="9">
        <f t="shared" si="11"/>
        <v>1</v>
      </c>
    </row>
    <row r="74" spans="1:15">
      <c r="A74" s="1">
        <v>1</v>
      </c>
      <c r="B74" s="4">
        <v>30</v>
      </c>
      <c r="C74" s="4">
        <v>85</v>
      </c>
      <c r="D74" s="4">
        <v>42</v>
      </c>
      <c r="E74" s="4">
        <v>237</v>
      </c>
      <c r="F74" s="7">
        <v>6.5</v>
      </c>
      <c r="G74" s="4">
        <v>2</v>
      </c>
      <c r="H74" s="4">
        <v>3</v>
      </c>
      <c r="I74" s="4">
        <v>4</v>
      </c>
      <c r="J74" s="9">
        <f t="shared" si="6"/>
        <v>0.31798120576139588</v>
      </c>
      <c r="K74" s="9">
        <f t="shared" si="7"/>
        <v>1.3743504311149053</v>
      </c>
      <c r="L74" s="9">
        <f t="shared" si="8"/>
        <v>0.42116782211058784</v>
      </c>
      <c r="M74" s="9">
        <f t="shared" si="9"/>
        <v>0.42116782211058784</v>
      </c>
      <c r="N74" s="9">
        <f t="shared" si="10"/>
        <v>-0.8647238973894622</v>
      </c>
      <c r="O74" s="9">
        <f t="shared" si="11"/>
        <v>0</v>
      </c>
    </row>
    <row r="75" spans="1:15">
      <c r="A75" s="1">
        <v>1</v>
      </c>
      <c r="B75" s="4">
        <v>26</v>
      </c>
      <c r="C75" s="5">
        <v>82</v>
      </c>
      <c r="D75" s="5">
        <v>97</v>
      </c>
      <c r="E75" s="5">
        <v>9</v>
      </c>
      <c r="F75" s="6">
        <v>3.4</v>
      </c>
      <c r="G75" s="4">
        <v>1</v>
      </c>
      <c r="H75" s="5">
        <v>3</v>
      </c>
      <c r="I75" s="4">
        <v>4</v>
      </c>
      <c r="J75" s="9">
        <f t="shared" si="6"/>
        <v>-0.48656690516401468</v>
      </c>
      <c r="K75" s="9">
        <f t="shared" si="7"/>
        <v>0.61473321307994266</v>
      </c>
      <c r="L75" s="9">
        <f t="shared" si="8"/>
        <v>0.61929735011308751</v>
      </c>
      <c r="M75" s="9">
        <f t="shared" si="9"/>
        <v>0.61929735011308751</v>
      </c>
      <c r="N75" s="9">
        <f t="shared" si="10"/>
        <v>-0.479169749889376</v>
      </c>
      <c r="O75" s="9">
        <f t="shared" si="11"/>
        <v>1</v>
      </c>
    </row>
    <row r="76" spans="1:15">
      <c r="A76" s="1">
        <v>1</v>
      </c>
      <c r="B76" s="4">
        <v>34</v>
      </c>
      <c r="C76" s="4">
        <v>77</v>
      </c>
      <c r="D76" s="4">
        <v>202</v>
      </c>
      <c r="E76" s="4">
        <v>16</v>
      </c>
      <c r="F76" s="7">
        <v>7</v>
      </c>
      <c r="G76" s="4">
        <v>4</v>
      </c>
      <c r="H76" s="4">
        <v>4</v>
      </c>
      <c r="I76" s="4">
        <v>5</v>
      </c>
      <c r="J76" s="9">
        <f t="shared" si="6"/>
        <v>-0.48009895612395692</v>
      </c>
      <c r="K76" s="9">
        <f t="shared" si="7"/>
        <v>0.6187221624296797</v>
      </c>
      <c r="L76" s="9">
        <f t="shared" si="8"/>
        <v>0.61777124154463525</v>
      </c>
      <c r="M76" s="9">
        <f t="shared" si="9"/>
        <v>0.61777124154463525</v>
      </c>
      <c r="N76" s="9">
        <f t="shared" si="10"/>
        <v>-0.48163704936320351</v>
      </c>
      <c r="O76" s="9">
        <f t="shared" si="11"/>
        <v>1</v>
      </c>
    </row>
    <row r="77" spans="1:15">
      <c r="A77" s="1">
        <v>1</v>
      </c>
      <c r="B77" s="4">
        <v>23</v>
      </c>
      <c r="C77" s="5">
        <v>6</v>
      </c>
      <c r="D77" s="5">
        <v>21</v>
      </c>
      <c r="E77" s="5">
        <v>1</v>
      </c>
      <c r="F77" s="6">
        <v>0.5</v>
      </c>
      <c r="G77" s="4">
        <v>2</v>
      </c>
      <c r="H77" s="5">
        <v>3</v>
      </c>
      <c r="I77" s="4">
        <v>2</v>
      </c>
      <c r="J77" s="9">
        <f t="shared" si="6"/>
        <v>-0.49760304578384112</v>
      </c>
      <c r="K77" s="9">
        <f t="shared" si="7"/>
        <v>0.6079862297050751</v>
      </c>
      <c r="L77" s="9">
        <f t="shared" si="8"/>
        <v>0.6218958729412829</v>
      </c>
      <c r="M77" s="9">
        <f t="shared" si="9"/>
        <v>0.6218958729412829</v>
      </c>
      <c r="N77" s="9">
        <f t="shared" si="10"/>
        <v>-0.47498260710385992</v>
      </c>
      <c r="O77" s="9">
        <f t="shared" si="11"/>
        <v>1</v>
      </c>
    </row>
    <row r="78" spans="1:15">
      <c r="A78" s="1">
        <v>1</v>
      </c>
      <c r="B78" s="4">
        <v>21</v>
      </c>
      <c r="C78" s="4">
        <v>124</v>
      </c>
      <c r="D78" s="4">
        <v>246</v>
      </c>
      <c r="E78" s="4">
        <v>12</v>
      </c>
      <c r="F78" s="7">
        <v>6.8</v>
      </c>
      <c r="G78" s="4">
        <v>4</v>
      </c>
      <c r="H78" s="4">
        <v>3</v>
      </c>
      <c r="I78" s="4">
        <v>1</v>
      </c>
      <c r="J78" s="9">
        <f t="shared" si="6"/>
        <v>-0.78958395429383976</v>
      </c>
      <c r="K78" s="9">
        <f t="shared" si="7"/>
        <v>0.4540336547450563</v>
      </c>
      <c r="L78" s="9">
        <f t="shared" si="8"/>
        <v>0.68774199052176377</v>
      </c>
      <c r="M78" s="9">
        <f t="shared" si="9"/>
        <v>0.68774199052176377</v>
      </c>
      <c r="N78" s="9">
        <f t="shared" si="10"/>
        <v>-0.37434152516055086</v>
      </c>
      <c r="O78" s="9">
        <f t="shared" si="11"/>
        <v>1</v>
      </c>
    </row>
    <row r="79" spans="1:15">
      <c r="A79" s="1">
        <v>1</v>
      </c>
      <c r="B79" s="4">
        <v>25</v>
      </c>
      <c r="C79" s="5">
        <v>58</v>
      </c>
      <c r="D79" s="5">
        <v>22</v>
      </c>
      <c r="E79" s="5">
        <v>2</v>
      </c>
      <c r="F79" s="6">
        <v>1.8</v>
      </c>
      <c r="G79" s="4">
        <v>2</v>
      </c>
      <c r="H79" s="5">
        <v>4</v>
      </c>
      <c r="I79" s="4">
        <v>3</v>
      </c>
      <c r="J79" s="9">
        <f t="shared" si="6"/>
        <v>-0.43521040986295267</v>
      </c>
      <c r="K79" s="9">
        <f t="shared" si="7"/>
        <v>0.64712849053508692</v>
      </c>
      <c r="L79" s="9">
        <f t="shared" si="8"/>
        <v>0.60711717740680904</v>
      </c>
      <c r="M79" s="9">
        <f t="shared" si="9"/>
        <v>0.60711717740680904</v>
      </c>
      <c r="N79" s="9">
        <f t="shared" si="10"/>
        <v>-0.49903346304933432</v>
      </c>
      <c r="O79" s="9">
        <f t="shared" si="11"/>
        <v>1</v>
      </c>
    </row>
    <row r="80" spans="1:15">
      <c r="A80" s="1">
        <v>0</v>
      </c>
      <c r="B80" s="4">
        <v>18</v>
      </c>
      <c r="C80" s="5">
        <v>0</v>
      </c>
      <c r="D80" s="5">
        <v>0</v>
      </c>
      <c r="E80" s="5">
        <v>0</v>
      </c>
      <c r="F80" s="6">
        <v>0</v>
      </c>
      <c r="G80" s="4">
        <v>3</v>
      </c>
      <c r="H80" s="5">
        <v>3</v>
      </c>
      <c r="I80" s="4">
        <v>4</v>
      </c>
      <c r="J80" s="9">
        <f t="shared" si="6"/>
        <v>-0.45570265211600131</v>
      </c>
      <c r="K80" s="9">
        <f t="shared" si="7"/>
        <v>0.63400232832420411</v>
      </c>
      <c r="L80" s="9">
        <f t="shared" si="8"/>
        <v>0.61199423199450242</v>
      </c>
      <c r="M80" s="9">
        <f t="shared" si="9"/>
        <v>0.38800576800549758</v>
      </c>
      <c r="N80" s="9">
        <f t="shared" si="10"/>
        <v>-0.94673507347581098</v>
      </c>
      <c r="O80" s="9">
        <f t="shared" si="11"/>
        <v>1</v>
      </c>
    </row>
    <row r="81" spans="1:15">
      <c r="A81" s="1">
        <v>0</v>
      </c>
      <c r="B81" s="4">
        <v>35</v>
      </c>
      <c r="C81" s="4">
        <v>31</v>
      </c>
      <c r="D81" s="4">
        <v>97</v>
      </c>
      <c r="E81" s="4">
        <v>6</v>
      </c>
      <c r="F81" s="7">
        <v>2.4</v>
      </c>
      <c r="G81" s="4">
        <v>4</v>
      </c>
      <c r="H81" s="4">
        <v>5</v>
      </c>
      <c r="I81" s="4">
        <v>1</v>
      </c>
      <c r="J81" s="9">
        <f t="shared" si="6"/>
        <v>-0.56492485167386408</v>
      </c>
      <c r="K81" s="9">
        <f t="shared" si="7"/>
        <v>0.56840285967609372</v>
      </c>
      <c r="L81" s="9">
        <f t="shared" si="8"/>
        <v>0.637591288380155</v>
      </c>
      <c r="M81" s="9">
        <f t="shared" si="9"/>
        <v>0.362408711619845</v>
      </c>
      <c r="N81" s="9">
        <f t="shared" si="10"/>
        <v>-1.0149826664161308</v>
      </c>
      <c r="O81" s="9">
        <f t="shared" si="11"/>
        <v>1</v>
      </c>
    </row>
    <row r="82" spans="1:15">
      <c r="A82" s="1">
        <v>1</v>
      </c>
      <c r="B82" s="4">
        <v>24</v>
      </c>
      <c r="C82" s="5">
        <v>62</v>
      </c>
      <c r="D82" s="5">
        <v>0</v>
      </c>
      <c r="E82" s="5">
        <v>123</v>
      </c>
      <c r="F82" s="6">
        <v>6.2</v>
      </c>
      <c r="G82" s="4">
        <v>3</v>
      </c>
      <c r="H82" s="5">
        <v>3</v>
      </c>
      <c r="I82" s="4">
        <v>2</v>
      </c>
      <c r="J82" s="9">
        <f t="shared" si="6"/>
        <v>7.0238480539420167E-2</v>
      </c>
      <c r="K82" s="9">
        <f t="shared" si="7"/>
        <v>1.0727639840846006</v>
      </c>
      <c r="L82" s="9">
        <f t="shared" si="8"/>
        <v>0.48244759542251126</v>
      </c>
      <c r="M82" s="9">
        <f t="shared" si="9"/>
        <v>0.48244759542251126</v>
      </c>
      <c r="N82" s="9">
        <f t="shared" si="10"/>
        <v>-0.72888297462493912</v>
      </c>
      <c r="O82" s="9">
        <f t="shared" si="11"/>
        <v>0</v>
      </c>
    </row>
    <row r="83" spans="1:15">
      <c r="A83" s="1">
        <v>0</v>
      </c>
      <c r="B83" s="4">
        <v>27</v>
      </c>
      <c r="C83" s="4">
        <v>281</v>
      </c>
      <c r="D83" s="4">
        <v>216</v>
      </c>
      <c r="E83" s="4">
        <v>62</v>
      </c>
      <c r="F83" s="7">
        <v>10.5</v>
      </c>
      <c r="G83" s="4">
        <v>4</v>
      </c>
      <c r="H83" s="4">
        <v>3</v>
      </c>
      <c r="I83" s="4">
        <v>1</v>
      </c>
      <c r="J83" s="9">
        <f t="shared" si="6"/>
        <v>-0.53757388937160899</v>
      </c>
      <c r="K83" s="9">
        <f t="shared" si="7"/>
        <v>0.58416378052237528</v>
      </c>
      <c r="L83" s="9">
        <f t="shared" si="8"/>
        <v>0.6312478623076786</v>
      </c>
      <c r="M83" s="9">
        <f t="shared" si="9"/>
        <v>0.3687521376923214</v>
      </c>
      <c r="N83" s="9">
        <f t="shared" si="10"/>
        <v>-0.99763057421319168</v>
      </c>
      <c r="O83" s="9">
        <f t="shared" si="11"/>
        <v>1</v>
      </c>
    </row>
    <row r="84" spans="1:15">
      <c r="A84" s="1">
        <v>0</v>
      </c>
      <c r="B84" s="4">
        <v>24</v>
      </c>
      <c r="C84" s="5">
        <v>20</v>
      </c>
      <c r="D84" s="5">
        <v>55</v>
      </c>
      <c r="E84" s="5">
        <v>31</v>
      </c>
      <c r="F84" s="6">
        <v>1.9</v>
      </c>
      <c r="G84" s="4">
        <v>2</v>
      </c>
      <c r="H84" s="5">
        <v>3</v>
      </c>
      <c r="I84" s="4">
        <v>4</v>
      </c>
      <c r="J84" s="9">
        <f t="shared" si="6"/>
        <v>-0.38783780404786961</v>
      </c>
      <c r="K84" s="9">
        <f t="shared" si="7"/>
        <v>0.67852238792421482</v>
      </c>
      <c r="L84" s="9">
        <f t="shared" si="8"/>
        <v>0.59576208646026707</v>
      </c>
      <c r="M84" s="9">
        <f t="shared" si="9"/>
        <v>0.40423791353973293</v>
      </c>
      <c r="N84" s="9">
        <f t="shared" si="10"/>
        <v>-0.90575167945121415</v>
      </c>
      <c r="O84" s="9">
        <f t="shared" si="11"/>
        <v>1</v>
      </c>
    </row>
    <row r="85" spans="1:15">
      <c r="A85" s="1">
        <v>0</v>
      </c>
      <c r="B85" s="4">
        <v>31</v>
      </c>
      <c r="C85" s="4">
        <v>82</v>
      </c>
      <c r="D85" s="4">
        <v>29</v>
      </c>
      <c r="E85" s="4">
        <v>0</v>
      </c>
      <c r="F85" s="7">
        <v>2.8</v>
      </c>
      <c r="G85" s="4">
        <v>1</v>
      </c>
      <c r="H85" s="4">
        <v>1</v>
      </c>
      <c r="I85" s="4">
        <v>1</v>
      </c>
      <c r="J85" s="9">
        <f t="shared" si="6"/>
        <v>-0.46892397525210583</v>
      </c>
      <c r="K85" s="9">
        <f t="shared" si="7"/>
        <v>0.62567514814363101</v>
      </c>
      <c r="L85" s="9">
        <f t="shared" si="8"/>
        <v>0.61512904416476233</v>
      </c>
      <c r="M85" s="9">
        <f t="shared" si="9"/>
        <v>0.38487095583523767</v>
      </c>
      <c r="N85" s="9">
        <f t="shared" si="10"/>
        <v>-0.95484718052833972</v>
      </c>
      <c r="O85" s="9">
        <f t="shared" si="11"/>
        <v>1</v>
      </c>
    </row>
    <row r="86" spans="1:15">
      <c r="A86" s="1">
        <v>1</v>
      </c>
      <c r="B86" s="4">
        <v>21</v>
      </c>
      <c r="C86" s="5">
        <v>19</v>
      </c>
      <c r="D86" s="5">
        <v>152</v>
      </c>
      <c r="E86" s="5">
        <v>2</v>
      </c>
      <c r="F86" s="6">
        <v>3.1</v>
      </c>
      <c r="G86" s="4">
        <v>4</v>
      </c>
      <c r="H86" s="5">
        <v>3</v>
      </c>
      <c r="I86" s="4">
        <v>4</v>
      </c>
      <c r="J86" s="9">
        <f t="shared" si="6"/>
        <v>-0.63552291031621178</v>
      </c>
      <c r="K86" s="9">
        <f t="shared" si="7"/>
        <v>0.52965845202268136</v>
      </c>
      <c r="L86" s="9">
        <f t="shared" si="8"/>
        <v>0.65374070837688691</v>
      </c>
      <c r="M86" s="9">
        <f t="shared" si="9"/>
        <v>0.65374070837688691</v>
      </c>
      <c r="N86" s="9">
        <f t="shared" si="10"/>
        <v>-0.42504447651182847</v>
      </c>
      <c r="O86" s="9">
        <f t="shared" si="11"/>
        <v>1</v>
      </c>
    </row>
    <row r="87" spans="1:15">
      <c r="A87" s="1">
        <v>1</v>
      </c>
      <c r="B87" s="4">
        <v>28</v>
      </c>
      <c r="C87" s="4">
        <v>0</v>
      </c>
      <c r="D87" s="4">
        <v>0</v>
      </c>
      <c r="E87" s="4">
        <v>0</v>
      </c>
      <c r="F87" s="7">
        <v>0</v>
      </c>
      <c r="G87" s="4">
        <v>2</v>
      </c>
      <c r="H87" s="4">
        <v>3</v>
      </c>
      <c r="I87" s="4">
        <v>5</v>
      </c>
      <c r="J87" s="9">
        <f t="shared" si="6"/>
        <v>-0.38498581625746475</v>
      </c>
      <c r="K87" s="9">
        <f t="shared" si="7"/>
        <v>0.68046028760966581</v>
      </c>
      <c r="L87" s="9">
        <f t="shared" si="8"/>
        <v>0.59507505614573508</v>
      </c>
      <c r="M87" s="9">
        <f t="shared" si="9"/>
        <v>0.59507505614573508</v>
      </c>
      <c r="N87" s="9">
        <f t="shared" si="10"/>
        <v>-0.51906773660934336</v>
      </c>
      <c r="O87" s="9">
        <f t="shared" si="11"/>
        <v>1</v>
      </c>
    </row>
    <row r="88" spans="1:15">
      <c r="A88" s="1">
        <v>1</v>
      </c>
      <c r="B88" s="4">
        <v>33</v>
      </c>
      <c r="C88" s="5">
        <v>343</v>
      </c>
      <c r="D88" s="5">
        <v>244</v>
      </c>
      <c r="E88" s="5">
        <v>56</v>
      </c>
      <c r="F88" s="6">
        <v>12.9</v>
      </c>
      <c r="G88" s="4">
        <v>4</v>
      </c>
      <c r="H88" s="5">
        <v>3</v>
      </c>
      <c r="I88" s="4">
        <v>1</v>
      </c>
      <c r="J88" s="9">
        <f t="shared" si="6"/>
        <v>-0.52134690881211621</v>
      </c>
      <c r="K88" s="9">
        <f t="shared" si="7"/>
        <v>0.5937203220418048</v>
      </c>
      <c r="L88" s="9">
        <f t="shared" si="8"/>
        <v>0.62746266466555667</v>
      </c>
      <c r="M88" s="9">
        <f t="shared" si="9"/>
        <v>0.62746266466555667</v>
      </c>
      <c r="N88" s="9">
        <f t="shared" si="10"/>
        <v>-0.46607110828725207</v>
      </c>
      <c r="O88" s="9">
        <f t="shared" si="11"/>
        <v>1</v>
      </c>
    </row>
    <row r="89" spans="1:15">
      <c r="A89" s="1">
        <v>0</v>
      </c>
      <c r="B89" s="4">
        <v>27</v>
      </c>
      <c r="C89" s="4">
        <v>236</v>
      </c>
      <c r="D89" s="4">
        <v>133</v>
      </c>
      <c r="E89" s="4">
        <v>271</v>
      </c>
      <c r="F89" s="7">
        <v>11.4</v>
      </c>
      <c r="G89" s="4">
        <v>4</v>
      </c>
      <c r="H89" s="4">
        <v>3</v>
      </c>
      <c r="I89" s="4">
        <v>3</v>
      </c>
      <c r="J89" s="9">
        <f t="shared" si="6"/>
        <v>0.26037455722704284</v>
      </c>
      <c r="K89" s="9">
        <f t="shared" si="7"/>
        <v>1.297415952189243</v>
      </c>
      <c r="L89" s="9">
        <f t="shared" si="8"/>
        <v>0.43527163596434709</v>
      </c>
      <c r="M89" s="9">
        <f t="shared" si="9"/>
        <v>0.56472836403565285</v>
      </c>
      <c r="N89" s="9">
        <f t="shared" si="10"/>
        <v>-0.57141043506173961</v>
      </c>
      <c r="O89" s="9">
        <f t="shared" si="11"/>
        <v>0</v>
      </c>
    </row>
    <row r="90" spans="1:15">
      <c r="A90" s="1">
        <v>0</v>
      </c>
      <c r="B90" s="4">
        <v>26</v>
      </c>
      <c r="C90" s="5">
        <v>26</v>
      </c>
      <c r="D90" s="5">
        <v>15</v>
      </c>
      <c r="E90" s="5">
        <v>4</v>
      </c>
      <c r="F90" s="6">
        <v>0.8</v>
      </c>
      <c r="G90" s="4">
        <v>4</v>
      </c>
      <c r="H90" s="5">
        <v>5</v>
      </c>
      <c r="I90" s="4">
        <v>4</v>
      </c>
      <c r="J90" s="9">
        <f t="shared" si="6"/>
        <v>-0.42812790244429477</v>
      </c>
      <c r="K90" s="9">
        <f t="shared" si="7"/>
        <v>0.65172805185683558</v>
      </c>
      <c r="L90" s="9">
        <f t="shared" si="8"/>
        <v>0.60542654032897392</v>
      </c>
      <c r="M90" s="9">
        <f t="shared" si="9"/>
        <v>0.39457345967102608</v>
      </c>
      <c r="N90" s="9">
        <f t="shared" si="10"/>
        <v>-0.92994994647205464</v>
      </c>
      <c r="O90" s="9">
        <f t="shared" si="11"/>
        <v>1</v>
      </c>
    </row>
    <row r="91" spans="1:15">
      <c r="A91" s="1">
        <v>1</v>
      </c>
      <c r="B91" s="4">
        <v>30</v>
      </c>
      <c r="C91" s="4">
        <v>8</v>
      </c>
      <c r="D91" s="4">
        <v>11</v>
      </c>
      <c r="E91" s="4">
        <v>1</v>
      </c>
      <c r="F91" s="7">
        <v>1.5</v>
      </c>
      <c r="G91" s="4">
        <v>4</v>
      </c>
      <c r="H91" s="4">
        <v>4</v>
      </c>
      <c r="I91" s="4">
        <v>4</v>
      </c>
      <c r="J91" s="9">
        <f t="shared" si="6"/>
        <v>-0.36883922630189758</v>
      </c>
      <c r="K91" s="9">
        <f t="shared" si="7"/>
        <v>0.69153658240703242</v>
      </c>
      <c r="L91" s="9">
        <f t="shared" si="8"/>
        <v>0.59117846483521763</v>
      </c>
      <c r="M91" s="9">
        <f t="shared" si="9"/>
        <v>0.59117846483521763</v>
      </c>
      <c r="N91" s="9">
        <f t="shared" si="10"/>
        <v>-0.52563733620371667</v>
      </c>
      <c r="O91" s="9">
        <f t="shared" si="11"/>
        <v>1</v>
      </c>
    </row>
    <row r="92" spans="1:15">
      <c r="A92" s="1">
        <v>1</v>
      </c>
      <c r="B92" s="4">
        <v>22</v>
      </c>
      <c r="C92" s="5">
        <v>13</v>
      </c>
      <c r="D92" s="5">
        <v>4</v>
      </c>
      <c r="E92" s="5">
        <v>0</v>
      </c>
      <c r="F92" s="6">
        <v>0.3</v>
      </c>
      <c r="G92" s="4">
        <v>4</v>
      </c>
      <c r="H92" s="5">
        <v>3</v>
      </c>
      <c r="I92" s="4">
        <v>5</v>
      </c>
      <c r="J92" s="9">
        <f t="shared" si="6"/>
        <v>-0.43564578769703316</v>
      </c>
      <c r="K92" s="9">
        <f t="shared" si="7"/>
        <v>0.64684680645845705</v>
      </c>
      <c r="L92" s="9">
        <f t="shared" si="8"/>
        <v>0.60722102145645196</v>
      </c>
      <c r="M92" s="9">
        <f t="shared" si="9"/>
        <v>0.60722102145645196</v>
      </c>
      <c r="N92" s="9">
        <f t="shared" si="10"/>
        <v>-0.49886243318303636</v>
      </c>
      <c r="O92" s="9">
        <f t="shared" si="11"/>
        <v>1</v>
      </c>
    </row>
    <row r="93" spans="1:15">
      <c r="A93" s="1">
        <v>0</v>
      </c>
      <c r="B93" s="4">
        <v>19</v>
      </c>
      <c r="C93" s="4">
        <v>0</v>
      </c>
      <c r="D93" s="4">
        <v>0</v>
      </c>
      <c r="E93" s="4">
        <v>0</v>
      </c>
      <c r="F93" s="7">
        <v>0</v>
      </c>
      <c r="G93" s="4">
        <v>3</v>
      </c>
      <c r="H93" s="4">
        <v>3</v>
      </c>
      <c r="I93" s="4">
        <v>2</v>
      </c>
      <c r="J93" s="9">
        <f t="shared" si="6"/>
        <v>-0.50189046755293709</v>
      </c>
      <c r="K93" s="9">
        <f t="shared" si="7"/>
        <v>0.60538511632805303</v>
      </c>
      <c r="L93" s="9">
        <f t="shared" si="8"/>
        <v>0.62290349513596377</v>
      </c>
      <c r="M93" s="9">
        <f t="shared" si="9"/>
        <v>0.37709650486403623</v>
      </c>
      <c r="N93" s="9">
        <f t="shared" si="10"/>
        <v>-0.97525414321997661</v>
      </c>
      <c r="O93" s="9">
        <f t="shared" si="11"/>
        <v>1</v>
      </c>
    </row>
    <row r="94" spans="1:15">
      <c r="A94" s="1">
        <v>1</v>
      </c>
      <c r="B94" s="4">
        <v>23</v>
      </c>
      <c r="C94" s="5">
        <v>5</v>
      </c>
      <c r="D94" s="5">
        <v>1</v>
      </c>
      <c r="E94" s="5">
        <v>1</v>
      </c>
      <c r="F94" s="6">
        <v>0.6</v>
      </c>
      <c r="G94" s="4">
        <v>3</v>
      </c>
      <c r="H94" s="5">
        <v>4</v>
      </c>
      <c r="I94" s="4">
        <v>1</v>
      </c>
      <c r="J94" s="9">
        <f t="shared" si="6"/>
        <v>-0.47644133403820021</v>
      </c>
      <c r="K94" s="9">
        <f t="shared" si="7"/>
        <v>0.62098935802068045</v>
      </c>
      <c r="L94" s="9">
        <f t="shared" si="8"/>
        <v>0.61690719624529577</v>
      </c>
      <c r="M94" s="9">
        <f t="shared" si="9"/>
        <v>0.61690719624529577</v>
      </c>
      <c r="N94" s="9">
        <f t="shared" si="10"/>
        <v>-0.48303667766146485</v>
      </c>
      <c r="O94" s="9">
        <f t="shared" si="11"/>
        <v>1</v>
      </c>
    </row>
    <row r="95" spans="1:15">
      <c r="A95" s="1">
        <v>0</v>
      </c>
      <c r="B95" s="4">
        <v>32</v>
      </c>
      <c r="C95" s="4">
        <v>149</v>
      </c>
      <c r="D95" s="4">
        <v>100</v>
      </c>
      <c r="E95" s="4">
        <v>120</v>
      </c>
      <c r="F95" s="7">
        <v>6.6</v>
      </c>
      <c r="G95" s="4">
        <v>3</v>
      </c>
      <c r="H95" s="4">
        <v>3</v>
      </c>
      <c r="I95" s="4">
        <v>4</v>
      </c>
      <c r="J95" s="9">
        <f t="shared" si="6"/>
        <v>-0.13614298308474593</v>
      </c>
      <c r="K95" s="9">
        <f t="shared" si="7"/>
        <v>0.87271783967847139</v>
      </c>
      <c r="L95" s="9">
        <f t="shared" si="8"/>
        <v>0.53398327223266639</v>
      </c>
      <c r="M95" s="9">
        <f t="shared" si="9"/>
        <v>0.46601672776733361</v>
      </c>
      <c r="N95" s="9">
        <f t="shared" si="10"/>
        <v>-0.76353374900433091</v>
      </c>
      <c r="O95" s="9">
        <f t="shared" si="11"/>
        <v>1</v>
      </c>
    </row>
    <row r="96" spans="1:15">
      <c r="A96" s="1">
        <v>0</v>
      </c>
      <c r="B96" s="4">
        <v>18</v>
      </c>
      <c r="C96" s="5">
        <v>0</v>
      </c>
      <c r="D96" s="5">
        <v>0</v>
      </c>
      <c r="E96" s="5">
        <v>0</v>
      </c>
      <c r="F96" s="6">
        <v>0</v>
      </c>
      <c r="G96" s="4">
        <v>2</v>
      </c>
      <c r="H96" s="5">
        <v>1</v>
      </c>
      <c r="I96" s="4">
        <v>3</v>
      </c>
      <c r="J96" s="9">
        <f t="shared" si="6"/>
        <v>-0.48632971011282822</v>
      </c>
      <c r="K96" s="9">
        <f t="shared" si="7"/>
        <v>0.61487904205015653</v>
      </c>
      <c r="L96" s="9">
        <f t="shared" si="8"/>
        <v>0.61924142549429473</v>
      </c>
      <c r="M96" s="9">
        <f t="shared" si="9"/>
        <v>0.38075857450570527</v>
      </c>
      <c r="N96" s="9">
        <f t="shared" si="10"/>
        <v>-0.96558976741918989</v>
      </c>
      <c r="O96" s="9">
        <f t="shared" si="11"/>
        <v>1</v>
      </c>
    </row>
    <row r="97" spans="1:15">
      <c r="A97" s="1">
        <v>0</v>
      </c>
      <c r="B97" s="4">
        <v>34</v>
      </c>
      <c r="C97" s="4">
        <v>0</v>
      </c>
      <c r="D97" s="4">
        <v>0</v>
      </c>
      <c r="E97" s="4">
        <v>0</v>
      </c>
      <c r="F97" s="7">
        <v>0</v>
      </c>
      <c r="G97" s="4">
        <v>3</v>
      </c>
      <c r="H97" s="4">
        <v>3</v>
      </c>
      <c r="I97" s="4">
        <v>5</v>
      </c>
      <c r="J97" s="9">
        <f t="shared" si="6"/>
        <v>-0.37847021327040808</v>
      </c>
      <c r="K97" s="9">
        <f t="shared" si="7"/>
        <v>0.68490837193170684</v>
      </c>
      <c r="L97" s="9">
        <f t="shared" si="8"/>
        <v>0.59350408405504218</v>
      </c>
      <c r="M97" s="9">
        <f t="shared" si="9"/>
        <v>0.40649591594495782</v>
      </c>
      <c r="N97" s="9">
        <f t="shared" si="10"/>
        <v>-0.9001813969206145</v>
      </c>
      <c r="O97" s="9">
        <f t="shared" si="11"/>
        <v>1</v>
      </c>
    </row>
    <row r="98" spans="1:15">
      <c r="A98" s="1">
        <v>1</v>
      </c>
      <c r="B98" s="4">
        <v>20</v>
      </c>
      <c r="C98" s="5">
        <v>98</v>
      </c>
      <c r="D98" s="5">
        <v>31</v>
      </c>
      <c r="E98" s="5">
        <v>18</v>
      </c>
      <c r="F98" s="6">
        <v>2.6</v>
      </c>
      <c r="G98" s="4">
        <v>4</v>
      </c>
      <c r="H98" s="5">
        <v>3</v>
      </c>
      <c r="I98" s="4">
        <v>1</v>
      </c>
      <c r="J98" s="9">
        <f t="shared" si="6"/>
        <v>-0.51391459708046527</v>
      </c>
      <c r="K98" s="9">
        <f t="shared" si="7"/>
        <v>0.59814947559300824</v>
      </c>
      <c r="L98" s="9">
        <f t="shared" si="8"/>
        <v>0.62572369810961559</v>
      </c>
      <c r="M98" s="9">
        <f t="shared" si="9"/>
        <v>0.62572369810961559</v>
      </c>
      <c r="N98" s="9">
        <f t="shared" si="10"/>
        <v>-0.4688463821391598</v>
      </c>
      <c r="O98" s="9">
        <f t="shared" si="11"/>
        <v>1</v>
      </c>
    </row>
    <row r="99" spans="1:15">
      <c r="A99" s="1">
        <v>0</v>
      </c>
      <c r="B99" s="4">
        <v>25</v>
      </c>
      <c r="C99" s="4">
        <v>238</v>
      </c>
      <c r="D99" s="4">
        <v>68</v>
      </c>
      <c r="E99" s="4">
        <v>5</v>
      </c>
      <c r="F99" s="7">
        <v>5.5</v>
      </c>
      <c r="G99" s="4">
        <v>4</v>
      </c>
      <c r="H99" s="4">
        <v>4</v>
      </c>
      <c r="I99" s="4">
        <v>4</v>
      </c>
      <c r="J99" s="9">
        <f t="shared" si="6"/>
        <v>-0.49795759580336796</v>
      </c>
      <c r="K99" s="9">
        <f t="shared" si="7"/>
        <v>0.6077707063846175</v>
      </c>
      <c r="L99" s="9">
        <f t="shared" si="8"/>
        <v>0.621979238724092</v>
      </c>
      <c r="M99" s="9">
        <f t="shared" si="9"/>
        <v>0.378020761275908</v>
      </c>
      <c r="N99" s="9">
        <f t="shared" si="10"/>
        <v>-0.972806160860479</v>
      </c>
      <c r="O99" s="9">
        <f t="shared" si="11"/>
        <v>1</v>
      </c>
    </row>
    <row r="100" spans="1:15">
      <c r="A100" s="1">
        <v>1</v>
      </c>
      <c r="B100" s="4">
        <v>35</v>
      </c>
      <c r="C100" s="5">
        <v>62</v>
      </c>
      <c r="D100" s="5">
        <v>50</v>
      </c>
      <c r="E100" s="5">
        <v>18</v>
      </c>
      <c r="F100" s="6">
        <v>2.2999999999999998</v>
      </c>
      <c r="G100" s="4">
        <v>4</v>
      </c>
      <c r="H100" s="5">
        <v>5</v>
      </c>
      <c r="I100" s="4">
        <v>4</v>
      </c>
      <c r="J100" s="9">
        <f t="shared" si="6"/>
        <v>-0.39538191119133692</v>
      </c>
      <c r="K100" s="9">
        <f t="shared" si="7"/>
        <v>0.67342280242643549</v>
      </c>
      <c r="L100" s="9">
        <f t="shared" si="8"/>
        <v>0.59757761072098248</v>
      </c>
      <c r="M100" s="9">
        <f t="shared" si="9"/>
        <v>0.59757761072098248</v>
      </c>
      <c r="N100" s="9">
        <f t="shared" si="10"/>
        <v>-0.51487111119170692</v>
      </c>
      <c r="O100" s="9">
        <f t="shared" si="11"/>
        <v>1</v>
      </c>
    </row>
    <row r="101" spans="1:15">
      <c r="A101" s="1">
        <v>1</v>
      </c>
      <c r="B101" s="4">
        <v>29</v>
      </c>
      <c r="C101" s="4">
        <v>0</v>
      </c>
      <c r="D101" s="4">
        <v>0</v>
      </c>
      <c r="E101" s="4">
        <v>0</v>
      </c>
      <c r="F101" s="7">
        <v>0</v>
      </c>
      <c r="G101" s="4">
        <v>3</v>
      </c>
      <c r="H101" s="4">
        <v>1</v>
      </c>
      <c r="I101" s="4">
        <v>2</v>
      </c>
      <c r="J101" s="9">
        <f t="shared" si="6"/>
        <v>-0.48814296090047793</v>
      </c>
      <c r="K101" s="9">
        <f t="shared" si="7"/>
        <v>0.61376512235593395</v>
      </c>
      <c r="L101" s="9">
        <f t="shared" si="8"/>
        <v>0.61966886391750808</v>
      </c>
      <c r="M101" s="9">
        <f t="shared" si="9"/>
        <v>0.61966886391750808</v>
      </c>
      <c r="N101" s="9">
        <f t="shared" si="10"/>
        <v>-0.47857003407574328</v>
      </c>
      <c r="O101" s="9">
        <f t="shared" si="11"/>
        <v>1</v>
      </c>
    </row>
    <row r="102" spans="1:15">
      <c r="A102" s="1">
        <v>0</v>
      </c>
      <c r="B102" s="4">
        <v>20</v>
      </c>
      <c r="C102" s="5">
        <v>77</v>
      </c>
      <c r="D102" s="5">
        <v>189</v>
      </c>
      <c r="E102" s="5">
        <v>8</v>
      </c>
      <c r="F102" s="6">
        <v>4.9000000000000004</v>
      </c>
      <c r="G102" s="4">
        <v>2</v>
      </c>
      <c r="H102" s="5">
        <v>1</v>
      </c>
      <c r="I102" s="4">
        <v>5</v>
      </c>
      <c r="J102" s="9">
        <f t="shared" si="6"/>
        <v>-0.63052011934664465</v>
      </c>
      <c r="K102" s="9">
        <f t="shared" si="7"/>
        <v>0.5323148617343092</v>
      </c>
      <c r="L102" s="9">
        <f t="shared" si="8"/>
        <v>0.65260738831977194</v>
      </c>
      <c r="M102" s="9">
        <f t="shared" si="9"/>
        <v>0.34739261168022806</v>
      </c>
      <c r="N102" s="9">
        <f t="shared" si="10"/>
        <v>-1.0572996928732858</v>
      </c>
      <c r="O102" s="9">
        <f t="shared" si="11"/>
        <v>1</v>
      </c>
    </row>
    <row r="103" spans="1:15">
      <c r="A103" s="1">
        <v>0</v>
      </c>
      <c r="B103" s="4">
        <v>35</v>
      </c>
      <c r="C103" s="4">
        <v>31</v>
      </c>
      <c r="D103" s="4">
        <v>114</v>
      </c>
      <c r="E103" s="4">
        <v>128</v>
      </c>
      <c r="F103" s="7">
        <v>4.9000000000000004</v>
      </c>
      <c r="G103" s="4">
        <v>4</v>
      </c>
      <c r="H103" s="4">
        <v>5</v>
      </c>
      <c r="I103" s="4">
        <v>3</v>
      </c>
      <c r="J103" s="9">
        <f t="shared" si="6"/>
        <v>-0.1390516531117803</v>
      </c>
      <c r="K103" s="9">
        <f t="shared" si="7"/>
        <v>0.87018307963350661</v>
      </c>
      <c r="L103" s="9">
        <f t="shared" si="8"/>
        <v>0.53470700857584841</v>
      </c>
      <c r="M103" s="9">
        <f t="shared" si="9"/>
        <v>0.46529299142415159</v>
      </c>
      <c r="N103" s="9">
        <f t="shared" si="10"/>
        <v>-0.76508798273336576</v>
      </c>
      <c r="O103" s="9">
        <f t="shared" si="11"/>
        <v>1</v>
      </c>
    </row>
    <row r="104" spans="1:15">
      <c r="A104" s="1">
        <v>0</v>
      </c>
      <c r="B104" s="4">
        <v>26</v>
      </c>
      <c r="C104" s="5">
        <v>12</v>
      </c>
      <c r="D104" s="5">
        <v>6</v>
      </c>
      <c r="E104" s="5">
        <v>10</v>
      </c>
      <c r="F104" s="6">
        <v>0.5</v>
      </c>
      <c r="G104" s="4">
        <v>2</v>
      </c>
      <c r="H104" s="5">
        <v>4</v>
      </c>
      <c r="I104" s="4">
        <v>5</v>
      </c>
      <c r="J104" s="9">
        <f t="shared" si="6"/>
        <v>-0.35644797512403414</v>
      </c>
      <c r="K104" s="9">
        <f t="shared" si="7"/>
        <v>0.7001588962018479</v>
      </c>
      <c r="L104" s="9">
        <f t="shared" si="8"/>
        <v>0.58818031787146385</v>
      </c>
      <c r="M104" s="9">
        <f t="shared" si="9"/>
        <v>0.41181968212853615</v>
      </c>
      <c r="N104" s="9">
        <f t="shared" si="10"/>
        <v>-0.88716969017233838</v>
      </c>
      <c r="O104" s="9">
        <f t="shared" si="11"/>
        <v>1</v>
      </c>
    </row>
    <row r="105" spans="1:15">
      <c r="A105" s="1">
        <v>0</v>
      </c>
      <c r="B105" s="4">
        <v>24</v>
      </c>
      <c r="C105" s="4">
        <v>47</v>
      </c>
      <c r="D105" s="4">
        <v>18</v>
      </c>
      <c r="E105" s="4">
        <v>5</v>
      </c>
      <c r="F105" s="7">
        <v>1.3</v>
      </c>
      <c r="G105" s="4">
        <v>4</v>
      </c>
      <c r="H105" s="4">
        <v>4</v>
      </c>
      <c r="I105" s="4">
        <v>5</v>
      </c>
      <c r="J105" s="9">
        <f t="shared" si="6"/>
        <v>-0.41636312338313747</v>
      </c>
      <c r="K105" s="9">
        <f t="shared" si="7"/>
        <v>0.65944076863977341</v>
      </c>
      <c r="L105" s="9">
        <f t="shared" si="8"/>
        <v>0.60261265053749991</v>
      </c>
      <c r="M105" s="9">
        <f t="shared" si="9"/>
        <v>0.39738734946250009</v>
      </c>
      <c r="N105" s="9">
        <f t="shared" si="10"/>
        <v>-0.92284378263104894</v>
      </c>
      <c r="O105" s="9">
        <f t="shared" si="11"/>
        <v>1</v>
      </c>
    </row>
    <row r="106" spans="1:15">
      <c r="A106" s="1">
        <v>0</v>
      </c>
      <c r="B106" s="4">
        <v>31</v>
      </c>
      <c r="C106" s="5">
        <v>5</v>
      </c>
      <c r="D106" s="5">
        <v>1</v>
      </c>
      <c r="E106" s="5">
        <v>0</v>
      </c>
      <c r="F106" s="6">
        <v>0.1</v>
      </c>
      <c r="G106" s="4">
        <v>4</v>
      </c>
      <c r="H106" s="5">
        <v>4</v>
      </c>
      <c r="I106" s="4">
        <v>2</v>
      </c>
      <c r="J106" s="9">
        <f t="shared" si="6"/>
        <v>-0.46759278251410774</v>
      </c>
      <c r="K106" s="9">
        <f t="shared" si="7"/>
        <v>0.62650859697462358</v>
      </c>
      <c r="L106" s="9">
        <f t="shared" si="8"/>
        <v>0.61481384227543789</v>
      </c>
      <c r="M106" s="9">
        <f t="shared" si="9"/>
        <v>0.38518615772456211</v>
      </c>
      <c r="N106" s="9">
        <f t="shared" si="10"/>
        <v>-0.95402853499834561</v>
      </c>
      <c r="O106" s="9">
        <f t="shared" si="11"/>
        <v>1</v>
      </c>
    </row>
    <row r="107" spans="1:15">
      <c r="A107" s="1">
        <v>0</v>
      </c>
      <c r="B107" s="4">
        <v>32</v>
      </c>
      <c r="C107" s="4">
        <v>376</v>
      </c>
      <c r="D107" s="4">
        <v>3</v>
      </c>
      <c r="E107" s="4">
        <v>1</v>
      </c>
      <c r="F107" s="7">
        <v>6.8</v>
      </c>
      <c r="G107" s="4">
        <v>3</v>
      </c>
      <c r="H107" s="4">
        <v>4</v>
      </c>
      <c r="I107" s="4">
        <v>5</v>
      </c>
      <c r="J107" s="9">
        <f t="shared" si="6"/>
        <v>-0.3633964073979481</v>
      </c>
      <c r="K107" s="9">
        <f t="shared" si="7"/>
        <v>0.69531075253554042</v>
      </c>
      <c r="L107" s="9">
        <f t="shared" si="8"/>
        <v>0.58986235916004204</v>
      </c>
      <c r="M107" s="9">
        <f t="shared" si="9"/>
        <v>0.41013764083995796</v>
      </c>
      <c r="N107" s="9">
        <f t="shared" si="10"/>
        <v>-0.89126246625581318</v>
      </c>
      <c r="O107" s="9">
        <f t="shared" si="11"/>
        <v>1</v>
      </c>
    </row>
    <row r="108" spans="1:15">
      <c r="A108" s="1">
        <v>1</v>
      </c>
      <c r="B108" s="4">
        <v>27</v>
      </c>
      <c r="C108" s="5">
        <v>49</v>
      </c>
      <c r="D108" s="5">
        <v>0</v>
      </c>
      <c r="E108" s="5">
        <v>8</v>
      </c>
      <c r="F108" s="6">
        <v>1</v>
      </c>
      <c r="G108" s="4">
        <v>1</v>
      </c>
      <c r="H108" s="5">
        <v>2</v>
      </c>
      <c r="I108" s="4">
        <v>5</v>
      </c>
      <c r="J108" s="9">
        <f t="shared" si="6"/>
        <v>-0.35808114387252932</v>
      </c>
      <c r="K108" s="9">
        <f t="shared" si="7"/>
        <v>0.69901635181143962</v>
      </c>
      <c r="L108" s="9">
        <f t="shared" si="8"/>
        <v>0.58857585386616817</v>
      </c>
      <c r="M108" s="9">
        <f t="shared" si="9"/>
        <v>0.58857585386616817</v>
      </c>
      <c r="N108" s="9">
        <f t="shared" si="10"/>
        <v>-0.5300494670174889</v>
      </c>
      <c r="O108" s="9">
        <f t="shared" si="11"/>
        <v>1</v>
      </c>
    </row>
    <row r="109" spans="1:15">
      <c r="A109" s="1">
        <v>1</v>
      </c>
      <c r="B109" s="4">
        <v>21</v>
      </c>
      <c r="C109" s="4">
        <v>5</v>
      </c>
      <c r="D109" s="4">
        <v>6</v>
      </c>
      <c r="E109" s="4">
        <v>0</v>
      </c>
      <c r="F109" s="7">
        <v>0.2</v>
      </c>
      <c r="G109" s="4">
        <v>3</v>
      </c>
      <c r="H109" s="4">
        <v>4</v>
      </c>
      <c r="I109" s="4">
        <v>4</v>
      </c>
      <c r="J109" s="9">
        <f t="shared" si="6"/>
        <v>-0.44324998371986796</v>
      </c>
      <c r="K109" s="9">
        <f t="shared" si="7"/>
        <v>0.6419467108011786</v>
      </c>
      <c r="L109" s="9">
        <f t="shared" si="8"/>
        <v>0.60903316375721817</v>
      </c>
      <c r="M109" s="9">
        <f t="shared" si="9"/>
        <v>0.60903316375721817</v>
      </c>
      <c r="N109" s="9">
        <f t="shared" si="10"/>
        <v>-0.49588255666753278</v>
      </c>
      <c r="O109" s="9">
        <f t="shared" si="11"/>
        <v>1</v>
      </c>
    </row>
    <row r="110" spans="1:15">
      <c r="A110" s="1">
        <v>0</v>
      </c>
      <c r="B110" s="4">
        <v>23</v>
      </c>
      <c r="C110" s="5">
        <v>251</v>
      </c>
      <c r="D110" s="5">
        <v>88</v>
      </c>
      <c r="E110" s="5">
        <v>190</v>
      </c>
      <c r="F110" s="6">
        <v>9.4</v>
      </c>
      <c r="G110" s="4">
        <v>1</v>
      </c>
      <c r="H110" s="5">
        <v>2</v>
      </c>
      <c r="I110" s="4">
        <v>1</v>
      </c>
      <c r="J110" s="9">
        <f t="shared" si="6"/>
        <v>1.8846525644805601E-2</v>
      </c>
      <c r="K110" s="9">
        <f t="shared" si="7"/>
        <v>1.0190252423735413</v>
      </c>
      <c r="L110" s="9">
        <f t="shared" si="8"/>
        <v>0.49528850804480895</v>
      </c>
      <c r="M110" s="9">
        <f t="shared" si="9"/>
        <v>0.50471149195519105</v>
      </c>
      <c r="N110" s="9">
        <f t="shared" si="10"/>
        <v>-0.6837683160215795</v>
      </c>
      <c r="O110" s="9">
        <f t="shared" si="11"/>
        <v>0</v>
      </c>
    </row>
    <row r="111" spans="1:15">
      <c r="A111" s="1">
        <v>0</v>
      </c>
      <c r="B111" s="4">
        <v>30</v>
      </c>
      <c r="C111" s="4">
        <v>203</v>
      </c>
      <c r="D111" s="4">
        <v>79</v>
      </c>
      <c r="E111" s="4">
        <v>175</v>
      </c>
      <c r="F111" s="7">
        <v>9.3000000000000007</v>
      </c>
      <c r="G111" s="4">
        <v>2</v>
      </c>
      <c r="H111" s="4">
        <v>5</v>
      </c>
      <c r="I111" s="4">
        <v>5</v>
      </c>
      <c r="J111" s="9">
        <f t="shared" si="6"/>
        <v>0.18013438191568865</v>
      </c>
      <c r="K111" s="9">
        <f t="shared" si="7"/>
        <v>1.1973782582950208</v>
      </c>
      <c r="L111" s="9">
        <f t="shared" si="8"/>
        <v>0.45508778300915537</v>
      </c>
      <c r="M111" s="9">
        <f t="shared" si="9"/>
        <v>0.54491221699084469</v>
      </c>
      <c r="N111" s="9">
        <f t="shared" si="10"/>
        <v>-0.60713056703358625</v>
      </c>
      <c r="O111" s="9">
        <f t="shared" si="11"/>
        <v>0</v>
      </c>
    </row>
    <row r="112" spans="1:15">
      <c r="A112" s="1">
        <v>0</v>
      </c>
      <c r="B112" s="4">
        <v>18</v>
      </c>
      <c r="C112" s="5">
        <v>78</v>
      </c>
      <c r="D112" s="5">
        <v>118</v>
      </c>
      <c r="E112" s="5">
        <v>1</v>
      </c>
      <c r="F112" s="6">
        <v>3.5</v>
      </c>
      <c r="G112" s="4">
        <v>2</v>
      </c>
      <c r="H112" s="5">
        <v>2</v>
      </c>
      <c r="I112" s="4">
        <v>5</v>
      </c>
      <c r="J112" s="9">
        <f t="shared" si="6"/>
        <v>-0.56555971339213151</v>
      </c>
      <c r="K112" s="9">
        <f t="shared" si="7"/>
        <v>0.56804211698291107</v>
      </c>
      <c r="L112" s="9">
        <f t="shared" si="8"/>
        <v>0.63773797219433892</v>
      </c>
      <c r="M112" s="9">
        <f t="shared" si="9"/>
        <v>0.36226202780566108</v>
      </c>
      <c r="N112" s="9">
        <f t="shared" si="10"/>
        <v>-1.0153874952803499</v>
      </c>
      <c r="O112" s="9">
        <f t="shared" si="11"/>
        <v>1</v>
      </c>
    </row>
    <row r="113" spans="1:15">
      <c r="A113" s="1">
        <v>0</v>
      </c>
      <c r="B113" s="4">
        <v>22</v>
      </c>
      <c r="C113" s="4">
        <v>3</v>
      </c>
      <c r="D113" s="4">
        <v>2</v>
      </c>
      <c r="E113" s="4">
        <v>1</v>
      </c>
      <c r="F113" s="7">
        <v>0.1</v>
      </c>
      <c r="G113" s="4">
        <v>4</v>
      </c>
      <c r="H113" s="4">
        <v>4</v>
      </c>
      <c r="I113" s="4">
        <v>5</v>
      </c>
      <c r="J113" s="9">
        <f t="shared" si="6"/>
        <v>-0.42094709700758021</v>
      </c>
      <c r="K113" s="9">
        <f t="shared" si="7"/>
        <v>0.6564248273282749</v>
      </c>
      <c r="L113" s="9">
        <f t="shared" si="8"/>
        <v>0.60370985963362234</v>
      </c>
      <c r="M113" s="9">
        <f t="shared" si="9"/>
        <v>0.39629014036637766</v>
      </c>
      <c r="N113" s="9">
        <f t="shared" si="10"/>
        <v>-0.92560865831205197</v>
      </c>
      <c r="O113" s="9">
        <f t="shared" si="11"/>
        <v>1</v>
      </c>
    </row>
    <row r="114" spans="1:15">
      <c r="A114" s="1">
        <v>1</v>
      </c>
      <c r="B114" s="4">
        <v>28</v>
      </c>
      <c r="C114" s="5">
        <v>42</v>
      </c>
      <c r="D114" s="5">
        <v>5</v>
      </c>
      <c r="E114" s="5">
        <v>2</v>
      </c>
      <c r="F114" s="6">
        <v>9.1</v>
      </c>
      <c r="G114" s="4">
        <v>2</v>
      </c>
      <c r="H114" s="5">
        <v>4</v>
      </c>
      <c r="I114" s="4">
        <v>5</v>
      </c>
      <c r="J114" s="9">
        <f t="shared" si="6"/>
        <v>6.5012498394322882E-2</v>
      </c>
      <c r="K114" s="9">
        <f t="shared" si="7"/>
        <v>1.0671723622418354</v>
      </c>
      <c r="L114" s="9">
        <f t="shared" si="8"/>
        <v>0.4837525976380152</v>
      </c>
      <c r="M114" s="9">
        <f t="shared" si="9"/>
        <v>0.4837525976380152</v>
      </c>
      <c r="N114" s="9">
        <f t="shared" si="10"/>
        <v>-0.72618166485821611</v>
      </c>
      <c r="O114" s="9">
        <f t="shared" si="11"/>
        <v>0</v>
      </c>
    </row>
    <row r="115" spans="1:15">
      <c r="A115" s="1">
        <v>1</v>
      </c>
      <c r="B115" s="4">
        <v>33</v>
      </c>
      <c r="C115" s="4">
        <v>188</v>
      </c>
      <c r="D115" s="4">
        <v>200</v>
      </c>
      <c r="E115" s="4">
        <v>7</v>
      </c>
      <c r="F115" s="7">
        <v>7</v>
      </c>
      <c r="G115" s="4">
        <v>3</v>
      </c>
      <c r="H115" s="4">
        <v>5</v>
      </c>
      <c r="I115" s="4">
        <v>5</v>
      </c>
      <c r="J115" s="9">
        <f t="shared" si="6"/>
        <v>-0.57925761806459275</v>
      </c>
      <c r="K115" s="9">
        <f t="shared" si="7"/>
        <v>0.56031417932524763</v>
      </c>
      <c r="L115" s="9">
        <f t="shared" si="8"/>
        <v>0.64089656637770642</v>
      </c>
      <c r="M115" s="9">
        <f t="shared" si="9"/>
        <v>0.64089656637770642</v>
      </c>
      <c r="N115" s="9">
        <f t="shared" si="10"/>
        <v>-0.44488719798715548</v>
      </c>
      <c r="O115" s="9">
        <f t="shared" si="11"/>
        <v>1</v>
      </c>
    </row>
    <row r="116" spans="1:15">
      <c r="A116" s="1">
        <v>0</v>
      </c>
      <c r="B116" s="4">
        <v>20</v>
      </c>
      <c r="C116" s="5">
        <v>169</v>
      </c>
      <c r="D116" s="5">
        <v>71</v>
      </c>
      <c r="E116" s="5">
        <v>129</v>
      </c>
      <c r="F116" s="6">
        <v>6.7</v>
      </c>
      <c r="G116" s="4">
        <v>3</v>
      </c>
      <c r="H116" s="5">
        <v>3</v>
      </c>
      <c r="I116" s="4">
        <v>1</v>
      </c>
      <c r="J116" s="9">
        <f t="shared" si="6"/>
        <v>-0.17941154755212224</v>
      </c>
      <c r="K116" s="9">
        <f t="shared" si="7"/>
        <v>0.83576187285731951</v>
      </c>
      <c r="L116" s="9">
        <f t="shared" si="8"/>
        <v>0.54473296062278698</v>
      </c>
      <c r="M116" s="9">
        <f t="shared" si="9"/>
        <v>0.45526703937721302</v>
      </c>
      <c r="N116" s="9">
        <f t="shared" si="10"/>
        <v>-0.78687113245933826</v>
      </c>
      <c r="O116" s="9">
        <f t="shared" si="11"/>
        <v>1</v>
      </c>
    </row>
    <row r="117" spans="1:15">
      <c r="A117" s="1">
        <v>1</v>
      </c>
      <c r="B117" s="4">
        <v>27</v>
      </c>
      <c r="C117" s="4">
        <v>22</v>
      </c>
      <c r="D117" s="4">
        <v>16</v>
      </c>
      <c r="E117" s="4">
        <v>1</v>
      </c>
      <c r="F117" s="7">
        <v>0.7</v>
      </c>
      <c r="G117" s="4">
        <v>0</v>
      </c>
      <c r="H117" s="4">
        <v>4</v>
      </c>
      <c r="I117" s="4">
        <v>5</v>
      </c>
      <c r="J117" s="9">
        <f t="shared" si="6"/>
        <v>-0.36765380144943882</v>
      </c>
      <c r="K117" s="9">
        <f t="shared" si="7"/>
        <v>0.69235683313494767</v>
      </c>
      <c r="L117" s="9">
        <f t="shared" si="8"/>
        <v>0.59089193273004059</v>
      </c>
      <c r="M117" s="9">
        <f t="shared" si="9"/>
        <v>0.59089193273004059</v>
      </c>
      <c r="N117" s="9">
        <f t="shared" si="10"/>
        <v>-0.52612213323675139</v>
      </c>
      <c r="O117" s="9">
        <f t="shared" si="11"/>
        <v>1</v>
      </c>
    </row>
    <row r="118" spans="1:15">
      <c r="A118" s="1">
        <v>0</v>
      </c>
      <c r="B118" s="4">
        <v>24</v>
      </c>
      <c r="C118" s="5">
        <v>0</v>
      </c>
      <c r="D118" s="5">
        <v>0</v>
      </c>
      <c r="E118" s="5">
        <v>0</v>
      </c>
      <c r="F118" s="6">
        <v>0</v>
      </c>
      <c r="G118" s="4">
        <v>2</v>
      </c>
      <c r="H118" s="5">
        <v>3</v>
      </c>
      <c r="I118" s="4">
        <v>4</v>
      </c>
      <c r="J118" s="9">
        <f t="shared" si="6"/>
        <v>-0.4228447779196941</v>
      </c>
      <c r="K118" s="9">
        <f t="shared" si="7"/>
        <v>0.65518032367210788</v>
      </c>
      <c r="L118" s="9">
        <f t="shared" si="8"/>
        <v>0.60416377943730348</v>
      </c>
      <c r="M118" s="9">
        <f t="shared" si="9"/>
        <v>0.39583622056269652</v>
      </c>
      <c r="N118" s="9">
        <f t="shared" si="10"/>
        <v>-0.92675473771492389</v>
      </c>
      <c r="O118" s="9">
        <f t="shared" si="11"/>
        <v>1</v>
      </c>
    </row>
    <row r="119" spans="1:15">
      <c r="A119" s="1">
        <v>1</v>
      </c>
      <c r="B119" s="4">
        <v>31</v>
      </c>
      <c r="C119" s="4">
        <v>306</v>
      </c>
      <c r="D119" s="4">
        <v>63</v>
      </c>
      <c r="E119" s="4">
        <v>23</v>
      </c>
      <c r="F119" s="7">
        <v>6.9</v>
      </c>
      <c r="G119" s="4">
        <v>4</v>
      </c>
      <c r="H119" s="4">
        <v>5</v>
      </c>
      <c r="I119" s="4">
        <v>4</v>
      </c>
      <c r="J119" s="9">
        <f t="shared" si="6"/>
        <v>-0.40460326439931127</v>
      </c>
      <c r="K119" s="9">
        <f t="shared" si="7"/>
        <v>0.66724147680190526</v>
      </c>
      <c r="L119" s="9">
        <f t="shared" si="8"/>
        <v>0.59979313969455417</v>
      </c>
      <c r="M119" s="9">
        <f t="shared" si="9"/>
        <v>0.59979313969455417</v>
      </c>
      <c r="N119" s="9">
        <f t="shared" si="10"/>
        <v>-0.51117045038760023</v>
      </c>
      <c r="O119" s="9">
        <f t="shared" si="11"/>
        <v>1</v>
      </c>
    </row>
    <row r="120" spans="1:15">
      <c r="A120" s="1">
        <v>1</v>
      </c>
      <c r="B120" s="4">
        <v>19</v>
      </c>
      <c r="C120" s="5">
        <v>285</v>
      </c>
      <c r="D120" s="5">
        <v>104</v>
      </c>
      <c r="E120" s="5">
        <v>18</v>
      </c>
      <c r="F120" s="6">
        <v>7.2</v>
      </c>
      <c r="G120" s="4">
        <v>3</v>
      </c>
      <c r="H120" s="5">
        <v>2</v>
      </c>
      <c r="I120" s="4">
        <v>5</v>
      </c>
      <c r="J120" s="9">
        <f t="shared" si="6"/>
        <v>-0.49951069230195377</v>
      </c>
      <c r="K120" s="9">
        <f t="shared" si="7"/>
        <v>0.60682751245377486</v>
      </c>
      <c r="L120" s="9">
        <f t="shared" si="8"/>
        <v>0.62234433518810428</v>
      </c>
      <c r="M120" s="9">
        <f t="shared" si="9"/>
        <v>0.62234433518810428</v>
      </c>
      <c r="N120" s="9">
        <f t="shared" si="10"/>
        <v>-0.47426174586933101</v>
      </c>
      <c r="O120" s="9">
        <f t="shared" si="11"/>
        <v>1</v>
      </c>
    </row>
    <row r="121" spans="1:15">
      <c r="A121" s="1">
        <v>0</v>
      </c>
      <c r="B121" s="4">
        <v>35</v>
      </c>
      <c r="C121" s="4">
        <v>44</v>
      </c>
      <c r="D121" s="4">
        <v>39</v>
      </c>
      <c r="E121" s="4">
        <v>1</v>
      </c>
      <c r="F121" s="7">
        <v>1.5</v>
      </c>
      <c r="G121" s="4">
        <v>1</v>
      </c>
      <c r="H121" s="4">
        <v>3</v>
      </c>
      <c r="I121" s="4">
        <v>4</v>
      </c>
      <c r="J121" s="9">
        <f t="shared" si="6"/>
        <v>-0.41621113044756158</v>
      </c>
      <c r="K121" s="9">
        <f t="shared" si="7"/>
        <v>0.65954100659557502</v>
      </c>
      <c r="L121" s="9">
        <f t="shared" si="8"/>
        <v>0.60257625212372767</v>
      </c>
      <c r="M121" s="9">
        <f t="shared" si="9"/>
        <v>0.39742374787627233</v>
      </c>
      <c r="N121" s="9">
        <f t="shared" si="10"/>
        <v>-0.92275219253141505</v>
      </c>
      <c r="O121" s="9">
        <f t="shared" si="11"/>
        <v>1</v>
      </c>
    </row>
    <row r="122" spans="1:15">
      <c r="A122" s="1">
        <v>1</v>
      </c>
      <c r="B122" s="4">
        <v>26</v>
      </c>
      <c r="C122" s="5">
        <v>213</v>
      </c>
      <c r="D122" s="5">
        <v>117</v>
      </c>
      <c r="E122" s="5">
        <v>74</v>
      </c>
      <c r="F122" s="6">
        <v>7.3</v>
      </c>
      <c r="G122" s="4">
        <v>2</v>
      </c>
      <c r="H122" s="5">
        <v>4</v>
      </c>
      <c r="I122" s="4">
        <v>5</v>
      </c>
      <c r="J122" s="9">
        <f t="shared" si="6"/>
        <v>-0.2723200902526634</v>
      </c>
      <c r="K122" s="9">
        <f t="shared" si="7"/>
        <v>0.76161043799169292</v>
      </c>
      <c r="L122" s="9">
        <f t="shared" si="8"/>
        <v>0.56766239483687464</v>
      </c>
      <c r="M122" s="9">
        <f t="shared" si="9"/>
        <v>0.56766239483687464</v>
      </c>
      <c r="N122" s="9">
        <f t="shared" si="10"/>
        <v>-0.56622841225919451</v>
      </c>
      <c r="O122" s="9">
        <f t="shared" si="11"/>
        <v>1</v>
      </c>
    </row>
    <row r="123" spans="1:15">
      <c r="A123" s="1">
        <v>1</v>
      </c>
      <c r="B123" s="4">
        <v>30</v>
      </c>
      <c r="C123" s="4">
        <v>163</v>
      </c>
      <c r="D123" s="4">
        <v>160</v>
      </c>
      <c r="E123" s="4">
        <v>21</v>
      </c>
      <c r="F123" s="7">
        <v>6.1</v>
      </c>
      <c r="G123" s="4">
        <v>3</v>
      </c>
      <c r="H123" s="4">
        <v>2</v>
      </c>
      <c r="I123" s="4">
        <v>5</v>
      </c>
      <c r="J123" s="9">
        <f t="shared" si="6"/>
        <v>-0.52399660878965748</v>
      </c>
      <c r="K123" s="9">
        <f t="shared" si="7"/>
        <v>0.59214922370664813</v>
      </c>
      <c r="L123" s="9">
        <f t="shared" si="8"/>
        <v>0.62808183121926331</v>
      </c>
      <c r="M123" s="9">
        <f t="shared" si="9"/>
        <v>0.62808183121926331</v>
      </c>
      <c r="N123" s="9">
        <f t="shared" si="10"/>
        <v>-0.46508481651355815</v>
      </c>
      <c r="O123" s="9">
        <f t="shared" si="11"/>
        <v>1</v>
      </c>
    </row>
    <row r="124" spans="1:15">
      <c r="A124" s="1">
        <v>1</v>
      </c>
      <c r="B124" s="4">
        <v>21</v>
      </c>
      <c r="C124" s="5">
        <v>71</v>
      </c>
      <c r="D124" s="5">
        <v>186</v>
      </c>
      <c r="E124" s="5">
        <v>1</v>
      </c>
      <c r="F124" s="6">
        <v>4.5999999999999996</v>
      </c>
      <c r="G124" s="4">
        <v>3</v>
      </c>
      <c r="H124" s="5">
        <v>3</v>
      </c>
      <c r="I124" s="4">
        <v>5</v>
      </c>
      <c r="J124" s="9">
        <f t="shared" si="6"/>
        <v>-0.64138509990100978</v>
      </c>
      <c r="K124" s="9">
        <f t="shared" si="7"/>
        <v>0.52656257693096908</v>
      </c>
      <c r="L124" s="9">
        <f t="shared" si="8"/>
        <v>0.65506649718246035</v>
      </c>
      <c r="M124" s="9">
        <f t="shared" si="9"/>
        <v>0.65506649718246035</v>
      </c>
      <c r="N124" s="9">
        <f t="shared" si="10"/>
        <v>-0.42301852608396684</v>
      </c>
      <c r="O124" s="9">
        <f t="shared" si="11"/>
        <v>1</v>
      </c>
    </row>
    <row r="125" spans="1:15">
      <c r="A125" s="1">
        <v>1</v>
      </c>
      <c r="B125" s="4">
        <v>29</v>
      </c>
      <c r="C125" s="4">
        <v>343</v>
      </c>
      <c r="D125" s="4">
        <v>215</v>
      </c>
      <c r="E125" s="4">
        <v>56</v>
      </c>
      <c r="F125" s="7">
        <v>10.9</v>
      </c>
      <c r="G125" s="4">
        <v>4</v>
      </c>
      <c r="H125" s="4">
        <v>3</v>
      </c>
      <c r="I125" s="4">
        <v>5</v>
      </c>
      <c r="J125" s="9">
        <f t="shared" si="6"/>
        <v>-0.47945719817416987</v>
      </c>
      <c r="K125" s="9">
        <f t="shared" si="7"/>
        <v>0.61911935973476018</v>
      </c>
      <c r="L125" s="9">
        <f t="shared" si="8"/>
        <v>0.61761969183285992</v>
      </c>
      <c r="M125" s="9">
        <f t="shared" si="9"/>
        <v>0.61761969183285992</v>
      </c>
      <c r="N125" s="9">
        <f t="shared" si="10"/>
        <v>-0.4818823963354712</v>
      </c>
      <c r="O125" s="9">
        <f t="shared" si="11"/>
        <v>1</v>
      </c>
    </row>
    <row r="126" spans="1:15">
      <c r="A126" s="1">
        <v>1</v>
      </c>
      <c r="B126" s="4">
        <v>23</v>
      </c>
      <c r="C126" s="5">
        <v>194</v>
      </c>
      <c r="D126" s="5">
        <v>67</v>
      </c>
      <c r="E126" s="5">
        <v>339</v>
      </c>
      <c r="F126" s="6">
        <v>11</v>
      </c>
      <c r="G126" s="4">
        <v>3</v>
      </c>
      <c r="H126" s="5">
        <v>4</v>
      </c>
      <c r="I126" s="4">
        <v>5</v>
      </c>
      <c r="J126" s="9">
        <f t="shared" si="6"/>
        <v>0.63558298772841393</v>
      </c>
      <c r="K126" s="9">
        <f t="shared" si="7"/>
        <v>1.8881225729483133</v>
      </c>
      <c r="L126" s="9">
        <f t="shared" si="8"/>
        <v>0.34624569239772923</v>
      </c>
      <c r="M126" s="9">
        <f t="shared" si="9"/>
        <v>0.34624569239772923</v>
      </c>
      <c r="N126" s="9">
        <f t="shared" si="10"/>
        <v>-1.0606066622865551</v>
      </c>
      <c r="O126" s="9">
        <f t="shared" si="11"/>
        <v>0</v>
      </c>
    </row>
    <row r="127" spans="1:15">
      <c r="A127" s="1">
        <v>1</v>
      </c>
      <c r="B127" s="4">
        <v>21</v>
      </c>
      <c r="C127" s="5">
        <v>140</v>
      </c>
      <c r="D127" s="5">
        <v>16</v>
      </c>
      <c r="E127" s="5">
        <v>9</v>
      </c>
      <c r="F127" s="6">
        <v>9.8000000000000007</v>
      </c>
      <c r="G127" s="4">
        <v>1</v>
      </c>
      <c r="H127" s="5">
        <v>4</v>
      </c>
      <c r="I127" s="4">
        <v>5</v>
      </c>
      <c r="J127" s="9">
        <f t="shared" si="6"/>
        <v>-5.481327662740787E-3</v>
      </c>
      <c r="K127" s="9">
        <f t="shared" si="7"/>
        <v>0.99453366740359839</v>
      </c>
      <c r="L127" s="9">
        <f t="shared" si="8"/>
        <v>0.5013703284847324</v>
      </c>
      <c r="M127" s="9">
        <f t="shared" si="9"/>
        <v>0.5013703284847324</v>
      </c>
      <c r="N127" s="9">
        <f t="shared" si="10"/>
        <v>-0.69041027234299157</v>
      </c>
      <c r="O127" s="9">
        <f t="shared" si="11"/>
        <v>1</v>
      </c>
    </row>
    <row r="128" spans="1:15">
      <c r="A128" s="1">
        <v>0</v>
      </c>
      <c r="B128" s="4">
        <v>22</v>
      </c>
      <c r="C128" s="4">
        <v>109</v>
      </c>
      <c r="D128" s="4">
        <v>226</v>
      </c>
      <c r="E128" s="4">
        <v>18</v>
      </c>
      <c r="F128" s="7">
        <v>6.3</v>
      </c>
      <c r="G128" s="4">
        <v>4</v>
      </c>
      <c r="H128" s="4">
        <v>3</v>
      </c>
      <c r="I128" s="4">
        <v>5</v>
      </c>
      <c r="J128" s="9">
        <f t="shared" si="6"/>
        <v>-0.64317250729658215</v>
      </c>
      <c r="K128" s="9">
        <f t="shared" si="7"/>
        <v>0.52562223572349742</v>
      </c>
      <c r="L128" s="9">
        <f t="shared" si="8"/>
        <v>0.655470257698341</v>
      </c>
      <c r="M128" s="9">
        <f t="shared" si="9"/>
        <v>0.344529742301659</v>
      </c>
      <c r="N128" s="9">
        <f t="shared" si="10"/>
        <v>-1.0655748575622797</v>
      </c>
      <c r="O128" s="9">
        <f t="shared" si="11"/>
        <v>1</v>
      </c>
    </row>
    <row r="129" spans="1:15">
      <c r="A129" s="1">
        <v>1</v>
      </c>
      <c r="B129" s="4">
        <v>26</v>
      </c>
      <c r="C129" s="5">
        <v>297</v>
      </c>
      <c r="D129" s="5">
        <v>122</v>
      </c>
      <c r="E129" s="5">
        <v>167</v>
      </c>
      <c r="F129" s="6">
        <v>10.4</v>
      </c>
      <c r="G129" s="4">
        <v>4</v>
      </c>
      <c r="H129" s="5">
        <v>2</v>
      </c>
      <c r="I129" s="4">
        <v>3</v>
      </c>
      <c r="J129" s="9">
        <f t="shared" si="6"/>
        <v>-7.6727940855362053E-2</v>
      </c>
      <c r="K129" s="9">
        <f t="shared" si="7"/>
        <v>0.92614178467661834</v>
      </c>
      <c r="L129" s="9">
        <f t="shared" si="8"/>
        <v>0.51917258010572209</v>
      </c>
      <c r="M129" s="9">
        <f t="shared" si="9"/>
        <v>0.51917258010572209</v>
      </c>
      <c r="N129" s="9">
        <f t="shared" si="10"/>
        <v>-0.65551892680171486</v>
      </c>
      <c r="O129" s="9">
        <f t="shared" si="11"/>
        <v>1</v>
      </c>
    </row>
    <row r="130" spans="1:15">
      <c r="A130" s="1">
        <v>0</v>
      </c>
      <c r="B130" s="4">
        <v>33</v>
      </c>
      <c r="C130" s="5">
        <v>43</v>
      </c>
      <c r="D130" s="5">
        <v>2</v>
      </c>
      <c r="E130" s="5">
        <v>0</v>
      </c>
      <c r="F130" s="6">
        <v>6.8</v>
      </c>
      <c r="G130" s="4">
        <v>4</v>
      </c>
      <c r="H130" s="5">
        <v>2</v>
      </c>
      <c r="I130" s="4">
        <v>5</v>
      </c>
      <c r="J130" s="9">
        <f t="shared" si="6"/>
        <v>-8.5686630119494178E-2</v>
      </c>
      <c r="K130" s="9">
        <f t="shared" si="7"/>
        <v>0.91788182267363749</v>
      </c>
      <c r="L130" s="9">
        <f t="shared" si="8"/>
        <v>0.52140856030740335</v>
      </c>
      <c r="M130" s="9">
        <f t="shared" si="9"/>
        <v>0.47859143969259665</v>
      </c>
      <c r="N130" s="9">
        <f t="shared" si="10"/>
        <v>-0.73690798980949324</v>
      </c>
      <c r="O130" s="9">
        <f t="shared" si="11"/>
        <v>1</v>
      </c>
    </row>
    <row r="131" spans="1:15">
      <c r="A131" s="1">
        <v>0</v>
      </c>
      <c r="B131" s="4">
        <v>20</v>
      </c>
      <c r="C131" s="4">
        <v>194</v>
      </c>
      <c r="D131" s="4">
        <v>205</v>
      </c>
      <c r="E131" s="4">
        <v>32</v>
      </c>
      <c r="F131" s="7">
        <v>7.7</v>
      </c>
      <c r="G131" s="4">
        <v>1</v>
      </c>
      <c r="H131" s="4">
        <v>4</v>
      </c>
      <c r="I131" s="4">
        <v>1</v>
      </c>
      <c r="J131" s="9">
        <f t="shared" si="6"/>
        <v>-0.62570478918344707</v>
      </c>
      <c r="K131" s="9">
        <f t="shared" si="7"/>
        <v>0.53488431496224176</v>
      </c>
      <c r="L131" s="9">
        <f t="shared" si="8"/>
        <v>0.65151489936529849</v>
      </c>
      <c r="M131" s="9">
        <f t="shared" si="9"/>
        <v>0.34848510063470151</v>
      </c>
      <c r="N131" s="9">
        <f t="shared" si="10"/>
        <v>-1.0541598025370897</v>
      </c>
      <c r="O131" s="9">
        <f t="shared" si="11"/>
        <v>1</v>
      </c>
    </row>
    <row r="132" spans="1:15">
      <c r="A132" s="1">
        <v>1</v>
      </c>
      <c r="B132" s="4">
        <v>28</v>
      </c>
      <c r="C132" s="5">
        <v>171</v>
      </c>
      <c r="D132" s="5">
        <v>315</v>
      </c>
      <c r="E132" s="5">
        <v>71</v>
      </c>
      <c r="F132" s="6">
        <v>10.1</v>
      </c>
      <c r="G132" s="4">
        <v>2</v>
      </c>
      <c r="H132" s="5">
        <v>4</v>
      </c>
      <c r="I132" s="4">
        <v>5</v>
      </c>
      <c r="J132" s="9">
        <f t="shared" si="6"/>
        <v>-0.5130662678177782</v>
      </c>
      <c r="K132" s="9">
        <f t="shared" si="7"/>
        <v>0.59865711859037518</v>
      </c>
      <c r="L132" s="9">
        <f t="shared" si="8"/>
        <v>0.62552500368669151</v>
      </c>
      <c r="M132" s="9">
        <f t="shared" si="9"/>
        <v>0.62552500368669151</v>
      </c>
      <c r="N132" s="9">
        <f t="shared" si="10"/>
        <v>-0.46916397595453629</v>
      </c>
      <c r="O132" s="9">
        <f t="shared" si="11"/>
        <v>1</v>
      </c>
    </row>
    <row r="133" spans="1:15">
      <c r="A133" s="1">
        <v>0</v>
      </c>
      <c r="B133" s="4">
        <v>25</v>
      </c>
      <c r="C133" s="4">
        <v>120</v>
      </c>
      <c r="D133" s="4">
        <v>221</v>
      </c>
      <c r="E133" s="4">
        <v>11</v>
      </c>
      <c r="F133" s="7">
        <v>6.3</v>
      </c>
      <c r="G133" s="4">
        <v>1</v>
      </c>
      <c r="H133" s="4">
        <v>4</v>
      </c>
      <c r="I133" s="4">
        <v>5</v>
      </c>
      <c r="J133" s="9">
        <f t="shared" ref="J133:J196" si="12">$A$2+SUMPRODUCT($B$2:$I$2,B133:I133)</f>
        <v>-0.59965468038505521</v>
      </c>
      <c r="K133" s="9">
        <f t="shared" ref="K133:K196" si="13">EXP(J133)</f>
        <v>0.5490011842423429</v>
      </c>
      <c r="L133" s="9">
        <f t="shared" ref="L133:L196" si="14">1/(1+K133)</f>
        <v>0.6455772985668351</v>
      </c>
      <c r="M133" s="9">
        <f t="shared" ref="M133:M196" si="15">IF(A133=1,L133,1-L133)</f>
        <v>0.3544227014331649</v>
      </c>
      <c r="N133" s="9">
        <f t="shared" ref="N133:N196" si="16">LN(M133)</f>
        <v>-1.0372650063400519</v>
      </c>
      <c r="O133" s="9">
        <f t="shared" ref="O133:O196" si="17">IF(L133&gt;$M$1,1,0)</f>
        <v>1</v>
      </c>
    </row>
    <row r="134" spans="1:15">
      <c r="A134" s="1">
        <v>1</v>
      </c>
      <c r="B134" s="4">
        <v>19</v>
      </c>
      <c r="C134" s="5">
        <v>105</v>
      </c>
      <c r="D134" s="5">
        <v>18</v>
      </c>
      <c r="E134" s="5">
        <v>24</v>
      </c>
      <c r="F134" s="6">
        <v>2.6</v>
      </c>
      <c r="G134" s="4">
        <v>3</v>
      </c>
      <c r="H134" s="5">
        <v>3</v>
      </c>
      <c r="I134" s="4">
        <v>3</v>
      </c>
      <c r="J134" s="9">
        <f t="shared" si="12"/>
        <v>-0.41910990497504386</v>
      </c>
      <c r="K134" s="9">
        <f t="shared" si="13"/>
        <v>0.65763191427674283</v>
      </c>
      <c r="L134" s="9">
        <f t="shared" si="14"/>
        <v>0.60327023833654858</v>
      </c>
      <c r="M134" s="9">
        <f t="shared" si="15"/>
        <v>0.60327023833654858</v>
      </c>
      <c r="N134" s="9">
        <f t="shared" si="16"/>
        <v>-0.50539002620170403</v>
      </c>
      <c r="O134" s="9">
        <f t="shared" si="17"/>
        <v>1</v>
      </c>
    </row>
    <row r="135" spans="1:15">
      <c r="A135" s="1">
        <v>0</v>
      </c>
      <c r="B135" s="4">
        <v>24</v>
      </c>
      <c r="C135" s="4">
        <v>0</v>
      </c>
      <c r="D135" s="4">
        <v>0</v>
      </c>
      <c r="E135" s="4">
        <v>0</v>
      </c>
      <c r="F135" s="7">
        <v>0</v>
      </c>
      <c r="G135" s="4">
        <v>1</v>
      </c>
      <c r="H135" s="4">
        <v>3</v>
      </c>
      <c r="I135" s="4">
        <v>5</v>
      </c>
      <c r="J135" s="9">
        <f t="shared" si="12"/>
        <v>-0.38493917304729419</v>
      </c>
      <c r="K135" s="9">
        <f t="shared" si="13"/>
        <v>0.68049202720208601</v>
      </c>
      <c r="L135" s="9">
        <f t="shared" si="14"/>
        <v>0.59506381691375076</v>
      </c>
      <c r="M135" s="9">
        <f t="shared" si="15"/>
        <v>0.40493618308624924</v>
      </c>
      <c r="N135" s="9">
        <f t="shared" si="16"/>
        <v>-0.90402579691801366</v>
      </c>
      <c r="O135" s="9">
        <f t="shared" si="17"/>
        <v>1</v>
      </c>
    </row>
    <row r="136" spans="1:15">
      <c r="A136" s="1">
        <v>1</v>
      </c>
      <c r="B136" s="4">
        <v>29</v>
      </c>
      <c r="C136" s="5">
        <v>56</v>
      </c>
      <c r="D136" s="5">
        <v>38</v>
      </c>
      <c r="E136" s="5">
        <v>140</v>
      </c>
      <c r="F136" s="6">
        <v>4.2</v>
      </c>
      <c r="G136" s="4">
        <v>4</v>
      </c>
      <c r="H136" s="5">
        <v>3</v>
      </c>
      <c r="I136" s="4">
        <v>5</v>
      </c>
      <c r="J136" s="9">
        <f t="shared" si="12"/>
        <v>3.2864205906539823E-3</v>
      </c>
      <c r="K136" s="9">
        <f t="shared" si="13"/>
        <v>1.0032918267915309</v>
      </c>
      <c r="L136" s="9">
        <f t="shared" si="14"/>
        <v>0.49917839559181865</v>
      </c>
      <c r="M136" s="9">
        <f t="shared" si="15"/>
        <v>0.49917839559181865</v>
      </c>
      <c r="N136" s="9">
        <f t="shared" si="16"/>
        <v>-0.69479174092470219</v>
      </c>
      <c r="O136" s="9">
        <f t="shared" si="17"/>
        <v>0</v>
      </c>
    </row>
    <row r="137" spans="1:15">
      <c r="A137" s="1">
        <v>1</v>
      </c>
      <c r="B137" s="4">
        <v>30</v>
      </c>
      <c r="C137" s="4">
        <v>0</v>
      </c>
      <c r="D137" s="4">
        <v>5</v>
      </c>
      <c r="E137" s="4">
        <v>0</v>
      </c>
      <c r="F137" s="7">
        <v>0.1</v>
      </c>
      <c r="G137" s="4">
        <v>2</v>
      </c>
      <c r="H137" s="4">
        <v>5</v>
      </c>
      <c r="I137" s="4">
        <v>5</v>
      </c>
      <c r="J137" s="9">
        <f t="shared" si="12"/>
        <v>-0.36484589008635837</v>
      </c>
      <c r="K137" s="9">
        <f t="shared" si="13"/>
        <v>0.69430364170785797</v>
      </c>
      <c r="L137" s="9">
        <f t="shared" si="14"/>
        <v>0.59021297917532656</v>
      </c>
      <c r="M137" s="9">
        <f t="shared" si="15"/>
        <v>0.59021297917532656</v>
      </c>
      <c r="N137" s="9">
        <f t="shared" si="16"/>
        <v>-0.52727182556747765</v>
      </c>
      <c r="O137" s="9">
        <f t="shared" si="17"/>
        <v>1</v>
      </c>
    </row>
    <row r="138" spans="1:15">
      <c r="A138" s="1">
        <v>1</v>
      </c>
      <c r="B138" s="4">
        <v>27</v>
      </c>
      <c r="C138" s="5">
        <v>9</v>
      </c>
      <c r="D138" s="5">
        <v>1</v>
      </c>
      <c r="E138" s="5">
        <v>7</v>
      </c>
      <c r="F138" s="6">
        <v>0.3</v>
      </c>
      <c r="G138" s="4">
        <v>1</v>
      </c>
      <c r="H138" s="5">
        <v>3</v>
      </c>
      <c r="I138" s="4">
        <v>4</v>
      </c>
      <c r="J138" s="9">
        <f t="shared" si="12"/>
        <v>-0.37822746840725224</v>
      </c>
      <c r="K138" s="9">
        <f t="shared" si="13"/>
        <v>0.68507465010149504</v>
      </c>
      <c r="L138" s="9">
        <f t="shared" si="14"/>
        <v>0.59344551883192131</v>
      </c>
      <c r="M138" s="9">
        <f t="shared" si="15"/>
        <v>0.59344551883192131</v>
      </c>
      <c r="N138" s="9">
        <f t="shared" si="16"/>
        <v>-0.52180986555384568</v>
      </c>
      <c r="O138" s="9">
        <f t="shared" si="17"/>
        <v>1</v>
      </c>
    </row>
    <row r="139" spans="1:15">
      <c r="A139" s="1">
        <v>0</v>
      </c>
      <c r="B139" s="4">
        <v>31</v>
      </c>
      <c r="C139" s="4">
        <v>283</v>
      </c>
      <c r="D139" s="4">
        <v>131</v>
      </c>
      <c r="E139" s="4">
        <v>127</v>
      </c>
      <c r="F139" s="7">
        <v>9.6</v>
      </c>
      <c r="G139" s="4">
        <v>2</v>
      </c>
      <c r="H139" s="4">
        <v>4</v>
      </c>
      <c r="I139" s="4">
        <v>5</v>
      </c>
      <c r="J139" s="9">
        <f t="shared" si="12"/>
        <v>-0.10644885139687399</v>
      </c>
      <c r="K139" s="9">
        <f t="shared" si="13"/>
        <v>0.89902103065515016</v>
      </c>
      <c r="L139" s="9">
        <f t="shared" si="14"/>
        <v>0.52658711191576768</v>
      </c>
      <c r="M139" s="9">
        <f t="shared" si="15"/>
        <v>0.47341288808423232</v>
      </c>
      <c r="N139" s="9">
        <f t="shared" si="16"/>
        <v>-0.74778735776030247</v>
      </c>
      <c r="O139" s="9">
        <f t="shared" si="17"/>
        <v>1</v>
      </c>
    </row>
    <row r="140" spans="1:15">
      <c r="A140" s="1">
        <v>1</v>
      </c>
      <c r="B140" s="4">
        <v>35</v>
      </c>
      <c r="C140" s="5">
        <v>157</v>
      </c>
      <c r="D140" s="5">
        <v>25</v>
      </c>
      <c r="E140" s="5">
        <v>51</v>
      </c>
      <c r="F140" s="6">
        <v>4.0999999999999996</v>
      </c>
      <c r="G140" s="4">
        <v>3</v>
      </c>
      <c r="H140" s="5">
        <v>2</v>
      </c>
      <c r="I140" s="4">
        <v>3</v>
      </c>
      <c r="J140" s="9">
        <f t="shared" si="12"/>
        <v>-0.29725722753868439</v>
      </c>
      <c r="K140" s="9">
        <f t="shared" si="13"/>
        <v>0.74285290555952577</v>
      </c>
      <c r="L140" s="9">
        <f t="shared" si="14"/>
        <v>0.57377188677833935</v>
      </c>
      <c r="M140" s="9">
        <f t="shared" si="15"/>
        <v>0.57377188677833935</v>
      </c>
      <c r="N140" s="9">
        <f t="shared" si="16"/>
        <v>-0.55552337144460451</v>
      </c>
      <c r="O140" s="9">
        <f t="shared" si="17"/>
        <v>1</v>
      </c>
    </row>
    <row r="141" spans="1:15">
      <c r="A141" s="1">
        <v>0</v>
      </c>
      <c r="B141" s="4">
        <v>32</v>
      </c>
      <c r="C141" s="4">
        <v>25</v>
      </c>
      <c r="D141" s="4">
        <v>3</v>
      </c>
      <c r="E141" s="4">
        <v>2</v>
      </c>
      <c r="F141" s="7">
        <v>6.7</v>
      </c>
      <c r="G141" s="4">
        <v>3</v>
      </c>
      <c r="H141" s="4">
        <v>5</v>
      </c>
      <c r="I141" s="4">
        <v>4</v>
      </c>
      <c r="J141" s="9">
        <f t="shared" si="12"/>
        <v>-5.8262499754093588E-2</v>
      </c>
      <c r="K141" s="9">
        <f t="shared" si="13"/>
        <v>0.94340227206643001</v>
      </c>
      <c r="L141" s="9">
        <f t="shared" si="14"/>
        <v>0.51456150606260975</v>
      </c>
      <c r="M141" s="9">
        <f t="shared" si="15"/>
        <v>0.48543849393739025</v>
      </c>
      <c r="N141" s="9">
        <f t="shared" si="16"/>
        <v>-0.72270268529590254</v>
      </c>
      <c r="O141" s="9">
        <f t="shared" si="17"/>
        <v>1</v>
      </c>
    </row>
    <row r="142" spans="1:15">
      <c r="A142" s="1">
        <v>1</v>
      </c>
      <c r="B142" s="4">
        <v>23</v>
      </c>
      <c r="C142" s="5">
        <v>60</v>
      </c>
      <c r="D142" s="5">
        <v>12</v>
      </c>
      <c r="E142" s="5">
        <v>11</v>
      </c>
      <c r="F142" s="6">
        <v>1.5</v>
      </c>
      <c r="G142" s="4">
        <v>4</v>
      </c>
      <c r="H142" s="5">
        <v>2</v>
      </c>
      <c r="I142" s="4">
        <v>4</v>
      </c>
      <c r="J142" s="9">
        <f t="shared" si="12"/>
        <v>-0.43800457118376351</v>
      </c>
      <c r="K142" s="9">
        <f t="shared" si="13"/>
        <v>0.645322832961296</v>
      </c>
      <c r="L142" s="9">
        <f t="shared" si="14"/>
        <v>0.60778345742651196</v>
      </c>
      <c r="M142" s="9">
        <f t="shared" si="15"/>
        <v>0.60778345742651196</v>
      </c>
      <c r="N142" s="9">
        <f t="shared" si="16"/>
        <v>-0.49793661600292055</v>
      </c>
      <c r="O142" s="9">
        <f t="shared" si="17"/>
        <v>1</v>
      </c>
    </row>
    <row r="143" spans="1:15">
      <c r="A143" s="1">
        <v>0</v>
      </c>
      <c r="B143" s="4">
        <v>18</v>
      </c>
      <c r="C143" s="4">
        <v>196</v>
      </c>
      <c r="D143" s="4">
        <v>293</v>
      </c>
      <c r="E143" s="4">
        <v>116</v>
      </c>
      <c r="F143" s="7">
        <v>11.4</v>
      </c>
      <c r="G143" s="4">
        <v>2</v>
      </c>
      <c r="H143" s="4">
        <v>4</v>
      </c>
      <c r="I143" s="4">
        <v>1</v>
      </c>
      <c r="J143" s="9">
        <f t="shared" si="12"/>
        <v>-0.44767719476100937</v>
      </c>
      <c r="K143" s="9">
        <f t="shared" si="13"/>
        <v>0.6391109591026829</v>
      </c>
      <c r="L143" s="9">
        <f t="shared" si="14"/>
        <v>0.61008682447431217</v>
      </c>
      <c r="M143" s="9">
        <f t="shared" si="15"/>
        <v>0.38991317552568783</v>
      </c>
      <c r="N143" s="9">
        <f t="shared" si="16"/>
        <v>-0.94183119150069305</v>
      </c>
      <c r="O143" s="9">
        <f t="shared" si="17"/>
        <v>1</v>
      </c>
    </row>
    <row r="144" spans="1:15">
      <c r="A144" s="1">
        <v>1</v>
      </c>
      <c r="B144" s="4">
        <v>19</v>
      </c>
      <c r="C144" s="5">
        <v>270</v>
      </c>
      <c r="D144" s="5">
        <v>51</v>
      </c>
      <c r="E144" s="5">
        <v>276</v>
      </c>
      <c r="F144" s="6">
        <v>10.6</v>
      </c>
      <c r="G144" s="4">
        <v>1</v>
      </c>
      <c r="H144" s="5">
        <v>2</v>
      </c>
      <c r="I144" s="4">
        <v>5</v>
      </c>
      <c r="J144" s="9">
        <f t="shared" si="12"/>
        <v>0.42849745747520107</v>
      </c>
      <c r="K144" s="9">
        <f t="shared" si="13"/>
        <v>1.5349494631612532</v>
      </c>
      <c r="L144" s="9">
        <f t="shared" si="14"/>
        <v>0.39448518186746506</v>
      </c>
      <c r="M144" s="9">
        <f t="shared" si="15"/>
        <v>0.39448518186746506</v>
      </c>
      <c r="N144" s="9">
        <f t="shared" si="16"/>
        <v>-0.9301737012078426</v>
      </c>
      <c r="O144" s="9">
        <f t="shared" si="17"/>
        <v>0</v>
      </c>
    </row>
    <row r="145" spans="1:15">
      <c r="A145" s="1">
        <v>0</v>
      </c>
      <c r="B145" s="4">
        <v>32</v>
      </c>
      <c r="C145" s="4">
        <v>56</v>
      </c>
      <c r="D145" s="4">
        <v>11</v>
      </c>
      <c r="E145" s="4">
        <v>1</v>
      </c>
      <c r="F145" s="7">
        <v>1.2</v>
      </c>
      <c r="G145" s="4">
        <v>1</v>
      </c>
      <c r="H145" s="4">
        <v>2</v>
      </c>
      <c r="I145" s="4">
        <v>4</v>
      </c>
      <c r="J145" s="9">
        <f t="shared" si="12"/>
        <v>-0.4020517403874993</v>
      </c>
      <c r="K145" s="9">
        <f t="shared" si="13"/>
        <v>0.66894613326277308</v>
      </c>
      <c r="L145" s="9">
        <f t="shared" si="14"/>
        <v>0.59918051282159113</v>
      </c>
      <c r="M145" s="9">
        <f t="shared" si="15"/>
        <v>0.40081948717840887</v>
      </c>
      <c r="N145" s="9">
        <f t="shared" si="16"/>
        <v>-0.9142441096888172</v>
      </c>
      <c r="O145" s="9">
        <f t="shared" si="17"/>
        <v>1</v>
      </c>
    </row>
    <row r="146" spans="1:15">
      <c r="A146" s="1">
        <v>1</v>
      </c>
      <c r="B146" s="4">
        <v>28</v>
      </c>
      <c r="C146" s="5">
        <v>0</v>
      </c>
      <c r="D146" s="5">
        <v>0</v>
      </c>
      <c r="E146" s="5">
        <v>0</v>
      </c>
      <c r="F146" s="6">
        <v>0</v>
      </c>
      <c r="G146" s="4">
        <v>2</v>
      </c>
      <c r="H146" s="5">
        <v>2</v>
      </c>
      <c r="I146" s="4">
        <v>3</v>
      </c>
      <c r="J146" s="9">
        <f t="shared" si="12"/>
        <v>-0.44398661695985292</v>
      </c>
      <c r="K146" s="9">
        <f t="shared" si="13"/>
        <v>0.6414740056422451</v>
      </c>
      <c r="L146" s="9">
        <f t="shared" si="14"/>
        <v>0.60920855070667956</v>
      </c>
      <c r="M146" s="9">
        <f t="shared" si="15"/>
        <v>0.60920855070667956</v>
      </c>
      <c r="N146" s="9">
        <f t="shared" si="16"/>
        <v>-0.4955946220998837</v>
      </c>
      <c r="O146" s="9">
        <f t="shared" si="17"/>
        <v>1</v>
      </c>
    </row>
    <row r="147" spans="1:15">
      <c r="A147" s="1">
        <v>1</v>
      </c>
      <c r="B147" s="4">
        <v>23</v>
      </c>
      <c r="C147" s="4">
        <v>225</v>
      </c>
      <c r="D147" s="4">
        <v>76</v>
      </c>
      <c r="E147" s="4">
        <v>81</v>
      </c>
      <c r="F147" s="7">
        <v>8.1999999999999993</v>
      </c>
      <c r="G147" s="4">
        <v>3</v>
      </c>
      <c r="H147" s="4">
        <v>5</v>
      </c>
      <c r="I147" s="4">
        <v>5</v>
      </c>
      <c r="J147" s="9">
        <f t="shared" si="12"/>
        <v>-0.14407152897320935</v>
      </c>
      <c r="K147" s="9">
        <f t="shared" si="13"/>
        <v>0.86582581421273042</v>
      </c>
      <c r="L147" s="9">
        <f t="shared" si="14"/>
        <v>0.5359557105398618</v>
      </c>
      <c r="M147" s="9">
        <f t="shared" si="15"/>
        <v>0.5359557105398618</v>
      </c>
      <c r="N147" s="9">
        <f t="shared" si="16"/>
        <v>-0.62370375091515773</v>
      </c>
      <c r="O147" s="9">
        <f t="shared" si="17"/>
        <v>1</v>
      </c>
    </row>
    <row r="148" spans="1:15">
      <c r="A148" s="1">
        <v>1</v>
      </c>
      <c r="B148" s="4">
        <v>31</v>
      </c>
      <c r="C148" s="5">
        <v>284</v>
      </c>
      <c r="D148" s="5">
        <v>157</v>
      </c>
      <c r="E148" s="5">
        <v>112</v>
      </c>
      <c r="F148" s="6">
        <v>10</v>
      </c>
      <c r="G148" s="4">
        <v>2</v>
      </c>
      <c r="H148" s="5">
        <v>3</v>
      </c>
      <c r="I148" s="4">
        <v>5</v>
      </c>
      <c r="J148" s="9">
        <f t="shared" si="12"/>
        <v>-0.18623710626112183</v>
      </c>
      <c r="K148" s="9">
        <f t="shared" si="13"/>
        <v>0.83007675525100688</v>
      </c>
      <c r="L148" s="9">
        <f t="shared" si="14"/>
        <v>0.54642516885191705</v>
      </c>
      <c r="M148" s="9">
        <f t="shared" si="15"/>
        <v>0.54642516885191705</v>
      </c>
      <c r="N148" s="9">
        <f t="shared" si="16"/>
        <v>-0.60435790873386974</v>
      </c>
      <c r="O148" s="9">
        <f t="shared" si="17"/>
        <v>1</v>
      </c>
    </row>
    <row r="149" spans="1:15">
      <c r="A149" s="1">
        <v>1</v>
      </c>
      <c r="B149" s="4">
        <v>27</v>
      </c>
      <c r="C149" s="4">
        <v>16</v>
      </c>
      <c r="D149" s="4">
        <v>104</v>
      </c>
      <c r="E149" s="4">
        <v>0</v>
      </c>
      <c r="F149" s="7">
        <v>2.2000000000000002</v>
      </c>
      <c r="G149" s="4">
        <v>3</v>
      </c>
      <c r="H149" s="4">
        <v>4</v>
      </c>
      <c r="I149" s="4">
        <v>3</v>
      </c>
      <c r="J149" s="9">
        <f t="shared" si="12"/>
        <v>-0.56382489890726895</v>
      </c>
      <c r="K149" s="9">
        <f t="shared" si="13"/>
        <v>0.56902841995444253</v>
      </c>
      <c r="L149" s="9">
        <f t="shared" si="14"/>
        <v>0.63733708534676214</v>
      </c>
      <c r="M149" s="9">
        <f t="shared" si="15"/>
        <v>0.63733708534676214</v>
      </c>
      <c r="N149" s="9">
        <f t="shared" si="16"/>
        <v>-0.45045658700586977</v>
      </c>
      <c r="O149" s="9">
        <f t="shared" si="17"/>
        <v>1</v>
      </c>
    </row>
    <row r="150" spans="1:15">
      <c r="A150" s="1">
        <v>1</v>
      </c>
      <c r="B150" s="4">
        <v>26</v>
      </c>
      <c r="C150" s="4">
        <v>128</v>
      </c>
      <c r="D150" s="4">
        <v>178</v>
      </c>
      <c r="E150" s="4">
        <v>7</v>
      </c>
      <c r="F150" s="7">
        <v>5.6</v>
      </c>
      <c r="G150" s="4">
        <v>1</v>
      </c>
      <c r="H150" s="4">
        <v>3</v>
      </c>
      <c r="I150" s="4">
        <v>2</v>
      </c>
      <c r="J150" s="9">
        <f t="shared" si="12"/>
        <v>-0.64094002748206691</v>
      </c>
      <c r="K150" s="9">
        <f t="shared" si="13"/>
        <v>0.52679698757179449</v>
      </c>
      <c r="L150" s="9">
        <f t="shared" si="14"/>
        <v>0.65496592417986876</v>
      </c>
      <c r="M150" s="9">
        <f t="shared" si="15"/>
        <v>0.65496592417986876</v>
      </c>
      <c r="N150" s="9">
        <f t="shared" si="16"/>
        <v>-0.42317206885306041</v>
      </c>
      <c r="O150" s="9">
        <f t="shared" si="17"/>
        <v>1</v>
      </c>
    </row>
    <row r="151" spans="1:15">
      <c r="A151" s="1">
        <v>0</v>
      </c>
      <c r="B151" s="4">
        <v>20</v>
      </c>
      <c r="C151" s="5">
        <v>90</v>
      </c>
      <c r="D151" s="5">
        <v>2</v>
      </c>
      <c r="E151" s="5">
        <v>2</v>
      </c>
      <c r="F151" s="6">
        <v>4.7</v>
      </c>
      <c r="G151" s="4">
        <v>1</v>
      </c>
      <c r="H151" s="5">
        <v>3</v>
      </c>
      <c r="I151" s="4">
        <v>5</v>
      </c>
      <c r="J151" s="9">
        <f t="shared" si="12"/>
        <v>-0.23002343372024037</v>
      </c>
      <c r="K151" s="9">
        <f t="shared" si="13"/>
        <v>0.79451498384332442</v>
      </c>
      <c r="L151" s="9">
        <f t="shared" si="14"/>
        <v>0.55725363622113278</v>
      </c>
      <c r="M151" s="9">
        <f t="shared" si="15"/>
        <v>0.44274636377886722</v>
      </c>
      <c r="N151" s="9">
        <f t="shared" si="16"/>
        <v>-0.81475821516180202</v>
      </c>
      <c r="O151" s="9">
        <f t="shared" si="17"/>
        <v>1</v>
      </c>
    </row>
    <row r="152" spans="1:15">
      <c r="A152" s="1">
        <v>0</v>
      </c>
      <c r="B152" s="4">
        <v>33</v>
      </c>
      <c r="C152" s="4">
        <v>152</v>
      </c>
      <c r="D152" s="4">
        <v>60</v>
      </c>
      <c r="E152" s="4">
        <v>186</v>
      </c>
      <c r="F152" s="7">
        <v>7.2</v>
      </c>
      <c r="G152" s="4">
        <v>3</v>
      </c>
      <c r="H152" s="4">
        <v>5</v>
      </c>
      <c r="I152" s="4">
        <v>2</v>
      </c>
      <c r="J152" s="9">
        <f t="shared" si="12"/>
        <v>0.10392352260547821</v>
      </c>
      <c r="K152" s="9">
        <f t="shared" si="13"/>
        <v>1.1095155988086587</v>
      </c>
      <c r="L152" s="9">
        <f t="shared" si="14"/>
        <v>0.47404247712827835</v>
      </c>
      <c r="M152" s="9">
        <f t="shared" si="15"/>
        <v>0.52595752287172171</v>
      </c>
      <c r="N152" s="9">
        <f t="shared" si="16"/>
        <v>-0.64253482450201427</v>
      </c>
      <c r="O152" s="9">
        <f t="shared" si="17"/>
        <v>0</v>
      </c>
    </row>
    <row r="153" spans="1:15">
      <c r="A153" s="1">
        <v>1</v>
      </c>
      <c r="B153" s="4">
        <v>30</v>
      </c>
      <c r="C153" s="5">
        <v>185</v>
      </c>
      <c r="D153" s="5">
        <v>100</v>
      </c>
      <c r="E153" s="5">
        <v>280</v>
      </c>
      <c r="F153" s="6">
        <v>10.199999999999999</v>
      </c>
      <c r="G153" s="4">
        <v>2</v>
      </c>
      <c r="H153" s="5">
        <v>3</v>
      </c>
      <c r="I153" s="4">
        <v>4</v>
      </c>
      <c r="J153" s="9">
        <f t="shared" si="12"/>
        <v>0.39632946672348712</v>
      </c>
      <c r="K153" s="9">
        <f t="shared" si="13"/>
        <v>1.4863589427001411</v>
      </c>
      <c r="L153" s="9">
        <f t="shared" si="14"/>
        <v>0.40219454352556916</v>
      </c>
      <c r="M153" s="9">
        <f t="shared" si="15"/>
        <v>0.40219454352556916</v>
      </c>
      <c r="N153" s="9">
        <f t="shared" si="16"/>
        <v>-0.91081936830555454</v>
      </c>
      <c r="O153" s="9">
        <f t="shared" si="17"/>
        <v>0</v>
      </c>
    </row>
    <row r="154" spans="1:15">
      <c r="A154" s="1">
        <v>1</v>
      </c>
      <c r="B154" s="4">
        <v>24</v>
      </c>
      <c r="C154" s="4">
        <v>5</v>
      </c>
      <c r="D154" s="4">
        <v>35</v>
      </c>
      <c r="E154" s="4">
        <v>16</v>
      </c>
      <c r="F154" s="7">
        <v>1</v>
      </c>
      <c r="G154" s="4">
        <v>4</v>
      </c>
      <c r="H154" s="4">
        <v>2</v>
      </c>
      <c r="I154" s="4">
        <v>3</v>
      </c>
      <c r="J154" s="9">
        <f t="shared" si="12"/>
        <v>-0.47375955381074975</v>
      </c>
      <c r="K154" s="9">
        <f t="shared" si="13"/>
        <v>0.62265695006072197</v>
      </c>
      <c r="L154" s="9">
        <f t="shared" si="14"/>
        <v>0.61627320547487174</v>
      </c>
      <c r="M154" s="9">
        <f t="shared" si="15"/>
        <v>0.61627320547487174</v>
      </c>
      <c r="N154" s="9">
        <f t="shared" si="16"/>
        <v>-0.48406489839120764</v>
      </c>
      <c r="O154" s="9">
        <f t="shared" si="17"/>
        <v>1</v>
      </c>
    </row>
    <row r="155" spans="1:15">
      <c r="A155" s="1">
        <v>1</v>
      </c>
      <c r="B155" s="4">
        <v>22</v>
      </c>
      <c r="C155" s="5">
        <v>2</v>
      </c>
      <c r="D155" s="5">
        <v>15</v>
      </c>
      <c r="E155" s="5">
        <v>0</v>
      </c>
      <c r="F155" s="6">
        <v>0.3</v>
      </c>
      <c r="G155" s="4">
        <v>2</v>
      </c>
      <c r="H155" s="5">
        <v>1</v>
      </c>
      <c r="I155" s="4">
        <v>4</v>
      </c>
      <c r="J155" s="9">
        <f t="shared" si="12"/>
        <v>-0.46677148391631545</v>
      </c>
      <c r="K155" s="9">
        <f t="shared" si="13"/>
        <v>0.62702335896453865</v>
      </c>
      <c r="L155" s="9">
        <f t="shared" si="14"/>
        <v>0.61461932583218382</v>
      </c>
      <c r="M155" s="9">
        <f t="shared" si="15"/>
        <v>0.61461932583218382</v>
      </c>
      <c r="N155" s="9">
        <f t="shared" si="16"/>
        <v>-0.48675218521099856</v>
      </c>
      <c r="O155" s="9">
        <f t="shared" si="17"/>
        <v>1</v>
      </c>
    </row>
    <row r="156" spans="1:15">
      <c r="A156" s="1">
        <v>1</v>
      </c>
      <c r="B156" s="4">
        <v>19</v>
      </c>
      <c r="C156" s="4">
        <v>99</v>
      </c>
      <c r="D156" s="4">
        <v>258</v>
      </c>
      <c r="E156" s="4">
        <v>1</v>
      </c>
      <c r="F156" s="7">
        <v>6.4</v>
      </c>
      <c r="G156" s="4">
        <v>4</v>
      </c>
      <c r="H156" s="4">
        <v>4</v>
      </c>
      <c r="I156" s="4">
        <v>3</v>
      </c>
      <c r="J156" s="9">
        <f t="shared" si="12"/>
        <v>-0.78664864767160103</v>
      </c>
      <c r="K156" s="9">
        <f t="shared" si="13"/>
        <v>0.45536834063640935</v>
      </c>
      <c r="L156" s="9">
        <f t="shared" si="14"/>
        <v>0.68711127765958957</v>
      </c>
      <c r="M156" s="9">
        <f t="shared" si="15"/>
        <v>0.68711127765958957</v>
      </c>
      <c r="N156" s="9">
        <f t="shared" si="16"/>
        <v>-0.37525902366168645</v>
      </c>
      <c r="O156" s="9">
        <f t="shared" si="17"/>
        <v>1</v>
      </c>
    </row>
    <row r="157" spans="1:15">
      <c r="A157" s="1">
        <v>1</v>
      </c>
      <c r="B157" s="4">
        <v>32</v>
      </c>
      <c r="C157" s="5">
        <v>106</v>
      </c>
      <c r="D157" s="5">
        <v>27</v>
      </c>
      <c r="E157" s="5">
        <v>86</v>
      </c>
      <c r="F157" s="6">
        <v>3.9</v>
      </c>
      <c r="G157" s="4">
        <v>3</v>
      </c>
      <c r="H157" s="5">
        <v>4</v>
      </c>
      <c r="I157" s="4">
        <v>2</v>
      </c>
      <c r="J157" s="9">
        <f t="shared" si="12"/>
        <v>-0.20049829823524973</v>
      </c>
      <c r="K157" s="9">
        <f t="shared" si="13"/>
        <v>0.81832288261758324</v>
      </c>
      <c r="L157" s="9">
        <f t="shared" si="14"/>
        <v>0.54995733131864943</v>
      </c>
      <c r="M157" s="9">
        <f t="shared" si="15"/>
        <v>0.54995733131864943</v>
      </c>
      <c r="N157" s="9">
        <f t="shared" si="16"/>
        <v>-0.59791458318569679</v>
      </c>
      <c r="O157" s="9">
        <f t="shared" si="17"/>
        <v>1</v>
      </c>
    </row>
    <row r="158" spans="1:15">
      <c r="A158" s="1">
        <v>1</v>
      </c>
      <c r="B158" s="4">
        <v>28</v>
      </c>
      <c r="C158" s="4">
        <v>1</v>
      </c>
      <c r="D158" s="4">
        <v>1</v>
      </c>
      <c r="E158" s="4">
        <v>4</v>
      </c>
      <c r="F158" s="7">
        <v>0.1</v>
      </c>
      <c r="G158" s="4">
        <v>1</v>
      </c>
      <c r="H158" s="4">
        <v>3</v>
      </c>
      <c r="I158" s="4">
        <v>3</v>
      </c>
      <c r="J158" s="9">
        <f t="shared" si="12"/>
        <v>-0.40985976868602081</v>
      </c>
      <c r="K158" s="9">
        <f t="shared" si="13"/>
        <v>0.66374332120850543</v>
      </c>
      <c r="L158" s="9">
        <f t="shared" si="14"/>
        <v>0.60105425353330511</v>
      </c>
      <c r="M158" s="9">
        <f t="shared" si="15"/>
        <v>0.60105425353330511</v>
      </c>
      <c r="N158" s="9">
        <f t="shared" si="16"/>
        <v>-0.50907007641920532</v>
      </c>
      <c r="O158" s="9">
        <f t="shared" si="17"/>
        <v>1</v>
      </c>
    </row>
    <row r="159" spans="1:15">
      <c r="A159" s="1">
        <v>1</v>
      </c>
      <c r="B159" s="4">
        <v>23</v>
      </c>
      <c r="C159" s="5">
        <v>36</v>
      </c>
      <c r="D159" s="5">
        <v>2</v>
      </c>
      <c r="E159" s="5">
        <v>19</v>
      </c>
      <c r="F159" s="6">
        <v>1.3</v>
      </c>
      <c r="G159" s="4">
        <v>4</v>
      </c>
      <c r="H159" s="5">
        <v>4</v>
      </c>
      <c r="I159" s="4">
        <v>5</v>
      </c>
      <c r="J159" s="9">
        <f t="shared" si="12"/>
        <v>-0.34277273135390957</v>
      </c>
      <c r="K159" s="9">
        <f t="shared" si="13"/>
        <v>0.70979950840392736</v>
      </c>
      <c r="L159" s="9">
        <f t="shared" si="14"/>
        <v>0.58486389490981039</v>
      </c>
      <c r="M159" s="9">
        <f t="shared" si="15"/>
        <v>0.58486389490981039</v>
      </c>
      <c r="N159" s="9">
        <f t="shared" si="16"/>
        <v>-0.53637611709324384</v>
      </c>
      <c r="O159" s="9">
        <f t="shared" si="17"/>
        <v>1</v>
      </c>
    </row>
    <row r="160" spans="1:15">
      <c r="A160" s="1">
        <v>1</v>
      </c>
      <c r="B160" s="4">
        <v>31</v>
      </c>
      <c r="C160" s="4">
        <v>36</v>
      </c>
      <c r="D160" s="4">
        <v>21</v>
      </c>
      <c r="E160" s="4">
        <v>5</v>
      </c>
      <c r="F160" s="7">
        <v>1.1000000000000001</v>
      </c>
      <c r="G160" s="4">
        <v>1</v>
      </c>
      <c r="H160" s="4">
        <v>3</v>
      </c>
      <c r="I160" s="4">
        <v>3</v>
      </c>
      <c r="J160" s="9">
        <f t="shared" si="12"/>
        <v>-0.41990835649826541</v>
      </c>
      <c r="K160" s="9">
        <f t="shared" si="13"/>
        <v>0.65710703664562664</v>
      </c>
      <c r="L160" s="9">
        <f t="shared" si="14"/>
        <v>0.60346132017170995</v>
      </c>
      <c r="M160" s="9">
        <f t="shared" si="15"/>
        <v>0.60346132017170995</v>
      </c>
      <c r="N160" s="9">
        <f t="shared" si="16"/>
        <v>-0.50507333300608626</v>
      </c>
      <c r="O160" s="9">
        <f t="shared" si="17"/>
        <v>1</v>
      </c>
    </row>
    <row r="161" spans="1:15">
      <c r="A161" s="1">
        <v>1</v>
      </c>
      <c r="B161" s="4">
        <v>27</v>
      </c>
      <c r="C161" s="5">
        <v>197</v>
      </c>
      <c r="D161" s="5">
        <v>156</v>
      </c>
      <c r="E161" s="5">
        <v>7</v>
      </c>
      <c r="F161" s="6">
        <v>6.4</v>
      </c>
      <c r="G161" s="4">
        <v>3</v>
      </c>
      <c r="H161" s="5">
        <v>4</v>
      </c>
      <c r="I161" s="4">
        <v>4</v>
      </c>
      <c r="J161" s="9">
        <f t="shared" si="12"/>
        <v>-0.57829002200455515</v>
      </c>
      <c r="K161" s="9">
        <f t="shared" si="13"/>
        <v>0.56085659949703681</v>
      </c>
      <c r="L161" s="9">
        <f t="shared" si="14"/>
        <v>0.64067384558084028</v>
      </c>
      <c r="M161" s="9">
        <f t="shared" si="15"/>
        <v>0.64067384558084028</v>
      </c>
      <c r="N161" s="9">
        <f t="shared" si="16"/>
        <v>-0.44523477280166446</v>
      </c>
      <c r="O161" s="9">
        <f t="shared" si="17"/>
        <v>1</v>
      </c>
    </row>
    <row r="162" spans="1:15">
      <c r="A162" s="1">
        <v>1</v>
      </c>
      <c r="B162" s="4">
        <v>26</v>
      </c>
      <c r="C162" s="5">
        <v>51</v>
      </c>
      <c r="D162" s="5">
        <v>22</v>
      </c>
      <c r="E162" s="5">
        <v>7</v>
      </c>
      <c r="F162" s="6">
        <v>1.4</v>
      </c>
      <c r="G162" s="4">
        <v>2</v>
      </c>
      <c r="H162" s="5">
        <v>4</v>
      </c>
      <c r="I162" s="4">
        <v>5</v>
      </c>
      <c r="J162" s="9">
        <f t="shared" si="12"/>
        <v>-0.38587826498615113</v>
      </c>
      <c r="K162" s="9">
        <f t="shared" si="13"/>
        <v>0.67985328259178346</v>
      </c>
      <c r="L162" s="9">
        <f t="shared" si="14"/>
        <v>0.59529008298697195</v>
      </c>
      <c r="M162" s="9">
        <f t="shared" si="15"/>
        <v>0.59529008298697195</v>
      </c>
      <c r="N162" s="9">
        <f t="shared" si="16"/>
        <v>-0.51870645781091962</v>
      </c>
      <c r="O162" s="9">
        <f t="shared" si="17"/>
        <v>1</v>
      </c>
    </row>
    <row r="163" spans="1:15">
      <c r="A163" s="1">
        <v>1</v>
      </c>
      <c r="B163" s="4">
        <v>20</v>
      </c>
      <c r="C163" s="4">
        <v>19</v>
      </c>
      <c r="D163" s="4">
        <v>71</v>
      </c>
      <c r="E163" s="4">
        <v>32</v>
      </c>
      <c r="F163" s="7">
        <v>2.2000000000000002</v>
      </c>
      <c r="G163" s="4">
        <v>3</v>
      </c>
      <c r="H163" s="4">
        <v>3</v>
      </c>
      <c r="I163" s="4">
        <v>4</v>
      </c>
      <c r="J163" s="9">
        <f t="shared" si="12"/>
        <v>-0.42954048072877898</v>
      </c>
      <c r="K163" s="9">
        <f t="shared" si="13"/>
        <v>0.6508080848790545</v>
      </c>
      <c r="L163" s="9">
        <f t="shared" si="14"/>
        <v>0.60576393413608975</v>
      </c>
      <c r="M163" s="9">
        <f t="shared" si="15"/>
        <v>0.60576393413608975</v>
      </c>
      <c r="N163" s="9">
        <f t="shared" si="16"/>
        <v>-0.50126491643642568</v>
      </c>
      <c r="O163" s="9">
        <f t="shared" si="17"/>
        <v>1</v>
      </c>
    </row>
    <row r="164" spans="1:15">
      <c r="A164" s="1">
        <v>1</v>
      </c>
      <c r="B164" s="4">
        <v>33</v>
      </c>
      <c r="C164" s="5">
        <v>6</v>
      </c>
      <c r="D164" s="5">
        <v>41</v>
      </c>
      <c r="E164" s="5">
        <v>9</v>
      </c>
      <c r="F164" s="6">
        <v>1</v>
      </c>
      <c r="G164" s="4">
        <v>4</v>
      </c>
      <c r="H164" s="5">
        <v>3</v>
      </c>
      <c r="I164" s="4">
        <v>3</v>
      </c>
      <c r="J164" s="9">
        <f t="shared" si="12"/>
        <v>-0.46465947014165809</v>
      </c>
      <c r="K164" s="9">
        <f t="shared" si="13"/>
        <v>0.62834904037162187</v>
      </c>
      <c r="L164" s="9">
        <f t="shared" si="14"/>
        <v>0.61411894821504609</v>
      </c>
      <c r="M164" s="9">
        <f t="shared" si="15"/>
        <v>0.61411894821504609</v>
      </c>
      <c r="N164" s="9">
        <f t="shared" si="16"/>
        <v>-0.48756664286299251</v>
      </c>
      <c r="O164" s="9">
        <f t="shared" si="17"/>
        <v>1</v>
      </c>
    </row>
    <row r="165" spans="1:15">
      <c r="A165" s="1">
        <v>0</v>
      </c>
      <c r="B165" s="4">
        <v>30</v>
      </c>
      <c r="C165" s="4">
        <v>45</v>
      </c>
      <c r="D165" s="4">
        <v>9</v>
      </c>
      <c r="E165" s="4">
        <v>0</v>
      </c>
      <c r="F165" s="7">
        <v>8.3000000000000007</v>
      </c>
      <c r="G165" s="4">
        <v>4</v>
      </c>
      <c r="H165" s="4">
        <v>2</v>
      </c>
      <c r="I165" s="4">
        <v>2</v>
      </c>
      <c r="J165" s="9">
        <f t="shared" si="12"/>
        <v>-0.10671413748143199</v>
      </c>
      <c r="K165" s="9">
        <f t="shared" si="13"/>
        <v>0.89878256451826477</v>
      </c>
      <c r="L165" s="9">
        <f t="shared" si="14"/>
        <v>0.52665324544609315</v>
      </c>
      <c r="M165" s="9">
        <f t="shared" si="15"/>
        <v>0.47334675455390685</v>
      </c>
      <c r="N165" s="9">
        <f t="shared" si="16"/>
        <v>-0.74792706276557452</v>
      </c>
      <c r="O165" s="9">
        <f t="shared" si="17"/>
        <v>1</v>
      </c>
    </row>
    <row r="166" spans="1:15">
      <c r="A166" s="1">
        <v>1</v>
      </c>
      <c r="B166" s="4">
        <v>24</v>
      </c>
      <c r="C166" s="5">
        <v>206</v>
      </c>
      <c r="D166" s="5">
        <v>237</v>
      </c>
      <c r="E166" s="5">
        <v>45</v>
      </c>
      <c r="F166" s="6">
        <v>8.9</v>
      </c>
      <c r="G166" s="4">
        <v>4</v>
      </c>
      <c r="H166" s="5">
        <v>4</v>
      </c>
      <c r="I166" s="4">
        <v>3</v>
      </c>
      <c r="J166" s="9">
        <f t="shared" si="12"/>
        <v>-0.58910140595231064</v>
      </c>
      <c r="K166" s="9">
        <f t="shared" si="13"/>
        <v>0.55482562380176814</v>
      </c>
      <c r="L166" s="9">
        <f t="shared" si="14"/>
        <v>0.64315893994264051</v>
      </c>
      <c r="M166" s="9">
        <f t="shared" si="15"/>
        <v>0.64315893994264051</v>
      </c>
      <c r="N166" s="9">
        <f t="shared" si="16"/>
        <v>-0.44136340030891319</v>
      </c>
      <c r="O166" s="9">
        <f t="shared" si="17"/>
        <v>1</v>
      </c>
    </row>
    <row r="167" spans="1:15">
      <c r="A167" s="1">
        <v>1</v>
      </c>
      <c r="B167" s="4">
        <v>22</v>
      </c>
      <c r="C167" s="4">
        <v>16</v>
      </c>
      <c r="D167" s="4">
        <v>135</v>
      </c>
      <c r="E167" s="4">
        <v>5</v>
      </c>
      <c r="F167" s="7">
        <v>2.8</v>
      </c>
      <c r="G167" s="4">
        <v>3</v>
      </c>
      <c r="H167" s="4">
        <v>2</v>
      </c>
      <c r="I167" s="4">
        <v>3</v>
      </c>
      <c r="J167" s="9">
        <f t="shared" si="12"/>
        <v>-0.62290555725192709</v>
      </c>
      <c r="K167" s="9">
        <f t="shared" si="13"/>
        <v>0.53638367776943041</v>
      </c>
      <c r="L167" s="9">
        <f t="shared" si="14"/>
        <v>0.65087908344081802</v>
      </c>
      <c r="M167" s="9">
        <f t="shared" si="15"/>
        <v>0.65087908344081802</v>
      </c>
      <c r="N167" s="9">
        <f t="shared" si="16"/>
        <v>-0.429431393747572</v>
      </c>
      <c r="O167" s="9">
        <f t="shared" si="17"/>
        <v>1</v>
      </c>
    </row>
    <row r="168" spans="1:15">
      <c r="A168" s="1">
        <v>1</v>
      </c>
      <c r="B168" s="4">
        <v>35</v>
      </c>
      <c r="C168" s="4">
        <v>36</v>
      </c>
      <c r="D168" s="4">
        <v>6</v>
      </c>
      <c r="E168" s="4">
        <v>1</v>
      </c>
      <c r="F168" s="7">
        <v>5.7</v>
      </c>
      <c r="G168" s="4">
        <v>3</v>
      </c>
      <c r="H168" s="4">
        <v>3</v>
      </c>
      <c r="I168" s="4">
        <v>1</v>
      </c>
      <c r="J168" s="9">
        <f t="shared" si="12"/>
        <v>-0.21394634218097808</v>
      </c>
      <c r="K168" s="9">
        <f t="shared" si="13"/>
        <v>0.80739170673847671</v>
      </c>
      <c r="L168" s="9">
        <f t="shared" si="14"/>
        <v>0.55328349481283556</v>
      </c>
      <c r="M168" s="9">
        <f t="shared" si="15"/>
        <v>0.55328349481283556</v>
      </c>
      <c r="N168" s="9">
        <f t="shared" si="16"/>
        <v>-0.59188475997152667</v>
      </c>
      <c r="O168" s="9">
        <f t="shared" si="17"/>
        <v>1</v>
      </c>
    </row>
    <row r="169" spans="1:15">
      <c r="A169" s="1">
        <v>0</v>
      </c>
      <c r="B169" s="4">
        <v>20</v>
      </c>
      <c r="C169" s="5">
        <v>249</v>
      </c>
      <c r="D169" s="5">
        <v>158</v>
      </c>
      <c r="E169" s="5">
        <v>84</v>
      </c>
      <c r="F169" s="6">
        <v>8.6999999999999993</v>
      </c>
      <c r="G169" s="4">
        <v>3</v>
      </c>
      <c r="H169" s="5">
        <v>2</v>
      </c>
      <c r="I169" s="4">
        <v>1</v>
      </c>
      <c r="J169" s="9">
        <f t="shared" si="12"/>
        <v>-0.44745688951683604</v>
      </c>
      <c r="K169" s="9">
        <f t="shared" si="13"/>
        <v>0.63925177410915457</v>
      </c>
      <c r="L169" s="9">
        <f t="shared" si="14"/>
        <v>0.61003441679570325</v>
      </c>
      <c r="M169" s="9">
        <f t="shared" si="15"/>
        <v>0.38996558320429675</v>
      </c>
      <c r="N169" s="9">
        <f t="shared" si="16"/>
        <v>-0.94169679194665679</v>
      </c>
      <c r="O169" s="9">
        <f t="shared" si="17"/>
        <v>1</v>
      </c>
    </row>
    <row r="170" spans="1:15">
      <c r="A170" s="1">
        <v>0</v>
      </c>
      <c r="B170" s="4">
        <v>25</v>
      </c>
      <c r="C170" s="4">
        <v>115</v>
      </c>
      <c r="D170" s="4">
        <v>35</v>
      </c>
      <c r="E170" s="4">
        <v>220</v>
      </c>
      <c r="F170" s="7">
        <v>6.6</v>
      </c>
      <c r="G170" s="4">
        <v>3</v>
      </c>
      <c r="H170" s="4">
        <v>3</v>
      </c>
      <c r="I170" s="4">
        <v>4</v>
      </c>
      <c r="J170" s="9">
        <f t="shared" si="12"/>
        <v>0.2422530205106328</v>
      </c>
      <c r="K170" s="9">
        <f t="shared" si="13"/>
        <v>1.2741165296504979</v>
      </c>
      <c r="L170" s="9">
        <f t="shared" si="14"/>
        <v>0.43973120416731104</v>
      </c>
      <c r="M170" s="9">
        <f t="shared" si="15"/>
        <v>0.56026879583268896</v>
      </c>
      <c r="N170" s="9">
        <f t="shared" si="16"/>
        <v>-0.57933861785414797</v>
      </c>
      <c r="O170" s="9">
        <f t="shared" si="17"/>
        <v>0</v>
      </c>
    </row>
    <row r="171" spans="1:15">
      <c r="A171" s="1">
        <v>1</v>
      </c>
      <c r="B171" s="4">
        <v>19</v>
      </c>
      <c r="C171" s="5">
        <v>25</v>
      </c>
      <c r="D171" s="5">
        <v>101</v>
      </c>
      <c r="E171" s="5">
        <v>8</v>
      </c>
      <c r="F171" s="6">
        <v>2.4</v>
      </c>
      <c r="G171" s="4">
        <v>1</v>
      </c>
      <c r="H171" s="5">
        <v>3</v>
      </c>
      <c r="I171" s="4">
        <v>3</v>
      </c>
      <c r="J171" s="9">
        <f t="shared" si="12"/>
        <v>-0.54604484247758789</v>
      </c>
      <c r="K171" s="9">
        <f t="shared" si="13"/>
        <v>0.57923625640954923</v>
      </c>
      <c r="L171" s="9">
        <f t="shared" si="14"/>
        <v>0.63321747834838604</v>
      </c>
      <c r="M171" s="9">
        <f t="shared" si="15"/>
        <v>0.63321747834838604</v>
      </c>
      <c r="N171" s="9">
        <f t="shared" si="16"/>
        <v>-0.4569413481528522</v>
      </c>
      <c r="O171" s="9">
        <f t="shared" si="17"/>
        <v>1</v>
      </c>
    </row>
    <row r="172" spans="1:15">
      <c r="A172" s="1">
        <v>1</v>
      </c>
      <c r="B172" s="4">
        <v>22</v>
      </c>
      <c r="C172" s="4">
        <v>21</v>
      </c>
      <c r="D172" s="4">
        <v>18</v>
      </c>
      <c r="E172" s="4">
        <v>11</v>
      </c>
      <c r="F172" s="7">
        <v>0.9</v>
      </c>
      <c r="G172" s="4">
        <v>2</v>
      </c>
      <c r="H172" s="4">
        <v>2</v>
      </c>
      <c r="I172" s="4">
        <v>5</v>
      </c>
      <c r="J172" s="9">
        <f t="shared" si="12"/>
        <v>-0.39926622568297976</v>
      </c>
      <c r="K172" s="9">
        <f t="shared" si="13"/>
        <v>0.67081209017220178</v>
      </c>
      <c r="L172" s="9">
        <f t="shared" si="14"/>
        <v>0.59851135018835977</v>
      </c>
      <c r="M172" s="9">
        <f t="shared" si="15"/>
        <v>0.59851135018835977</v>
      </c>
      <c r="N172" s="9">
        <f t="shared" si="16"/>
        <v>-0.51330978977235242</v>
      </c>
      <c r="O172" s="9">
        <f t="shared" si="17"/>
        <v>1</v>
      </c>
    </row>
    <row r="173" spans="1:15">
      <c r="A173" s="1">
        <v>1</v>
      </c>
      <c r="B173" s="4">
        <v>23</v>
      </c>
      <c r="C173" s="5">
        <v>333</v>
      </c>
      <c r="D173" s="5">
        <v>100</v>
      </c>
      <c r="E173" s="5">
        <v>3</v>
      </c>
      <c r="F173" s="6">
        <v>7.7</v>
      </c>
      <c r="G173" s="4">
        <v>3</v>
      </c>
      <c r="H173" s="5">
        <v>3</v>
      </c>
      <c r="I173" s="4">
        <v>3</v>
      </c>
      <c r="J173" s="9">
        <f t="shared" si="12"/>
        <v>-0.56962659274699967</v>
      </c>
      <c r="K173" s="9">
        <f t="shared" si="13"/>
        <v>0.56573664943145918</v>
      </c>
      <c r="L173" s="9">
        <f t="shared" si="14"/>
        <v>0.63867700891022383</v>
      </c>
      <c r="M173" s="9">
        <f t="shared" si="15"/>
        <v>0.63867700891022383</v>
      </c>
      <c r="N173" s="9">
        <f t="shared" si="16"/>
        <v>-0.44835641575855434</v>
      </c>
      <c r="O173" s="9">
        <f t="shared" si="17"/>
        <v>1</v>
      </c>
    </row>
    <row r="174" spans="1:15">
      <c r="A174" s="1">
        <v>0</v>
      </c>
      <c r="B174" s="4">
        <v>24</v>
      </c>
      <c r="C174" s="4">
        <v>111</v>
      </c>
      <c r="D174" s="4">
        <v>2</v>
      </c>
      <c r="E174" s="4">
        <v>1</v>
      </c>
      <c r="F174" s="7">
        <v>2</v>
      </c>
      <c r="G174" s="4">
        <v>1</v>
      </c>
      <c r="H174" s="4">
        <v>1</v>
      </c>
      <c r="I174" s="4">
        <v>3</v>
      </c>
      <c r="J174" s="9">
        <f t="shared" si="12"/>
        <v>-0.45109058978228705</v>
      </c>
      <c r="K174" s="9">
        <f t="shared" si="13"/>
        <v>0.63693313992992728</v>
      </c>
      <c r="L174" s="9">
        <f t="shared" si="14"/>
        <v>0.61089850013227009</v>
      </c>
      <c r="M174" s="9">
        <f t="shared" si="15"/>
        <v>0.38910149986772991</v>
      </c>
      <c r="N174" s="9">
        <f t="shared" si="16"/>
        <v>-0.9439150442888814</v>
      </c>
      <c r="O174" s="9">
        <f t="shared" si="17"/>
        <v>1</v>
      </c>
    </row>
    <row r="175" spans="1:15">
      <c r="A175" s="1">
        <v>0</v>
      </c>
      <c r="B175" s="4">
        <v>21</v>
      </c>
      <c r="C175" s="5">
        <v>6</v>
      </c>
      <c r="D175" s="5">
        <v>0</v>
      </c>
      <c r="E175" s="5">
        <v>0</v>
      </c>
      <c r="F175" s="6">
        <v>0.1</v>
      </c>
      <c r="G175" s="4">
        <v>2</v>
      </c>
      <c r="H175" s="5">
        <v>3</v>
      </c>
      <c r="I175" s="4">
        <v>2</v>
      </c>
      <c r="J175" s="9">
        <f t="shared" si="12"/>
        <v>-0.48235089774627982</v>
      </c>
      <c r="K175" s="9">
        <f t="shared" si="13"/>
        <v>0.61733040390708516</v>
      </c>
      <c r="L175" s="9">
        <f t="shared" si="14"/>
        <v>0.61830285115783279</v>
      </c>
      <c r="M175" s="9">
        <f t="shared" si="15"/>
        <v>0.38169714884216721</v>
      </c>
      <c r="N175" s="9">
        <f t="shared" si="16"/>
        <v>-0.96312778888901274</v>
      </c>
      <c r="O175" s="9">
        <f t="shared" si="17"/>
        <v>1</v>
      </c>
    </row>
    <row r="176" spans="1:15">
      <c r="A176" s="1">
        <v>0</v>
      </c>
      <c r="B176" s="4">
        <v>18</v>
      </c>
      <c r="C176" s="4">
        <v>32</v>
      </c>
      <c r="D176" s="4">
        <v>19</v>
      </c>
      <c r="E176" s="4">
        <v>4</v>
      </c>
      <c r="F176" s="7">
        <v>2.5</v>
      </c>
      <c r="G176" s="4">
        <v>1</v>
      </c>
      <c r="H176" s="4">
        <v>3</v>
      </c>
      <c r="I176" s="4">
        <v>3</v>
      </c>
      <c r="J176" s="9">
        <f t="shared" si="12"/>
        <v>-0.38216759501451636</v>
      </c>
      <c r="K176" s="9">
        <f t="shared" si="13"/>
        <v>0.68238068002149621</v>
      </c>
      <c r="L176" s="9">
        <f t="shared" si="14"/>
        <v>0.59439579393364328</v>
      </c>
      <c r="M176" s="9">
        <f t="shared" si="15"/>
        <v>0.40560420606635672</v>
      </c>
      <c r="N176" s="9">
        <f t="shared" si="16"/>
        <v>-0.90237745677284498</v>
      </c>
      <c r="O176" s="9">
        <f t="shared" si="17"/>
        <v>1</v>
      </c>
    </row>
    <row r="177" spans="1:15">
      <c r="A177" s="1">
        <v>0</v>
      </c>
      <c r="B177" s="4">
        <v>18</v>
      </c>
      <c r="C177" s="5">
        <v>64</v>
      </c>
      <c r="D177" s="5">
        <v>18</v>
      </c>
      <c r="E177" s="5">
        <v>4</v>
      </c>
      <c r="F177" s="6">
        <v>4.7</v>
      </c>
      <c r="G177" s="4">
        <v>1</v>
      </c>
      <c r="H177" s="5">
        <v>4</v>
      </c>
      <c r="I177" s="4">
        <v>5</v>
      </c>
      <c r="J177" s="9">
        <f t="shared" si="12"/>
        <v>-0.23313653098562903</v>
      </c>
      <c r="K177" s="9">
        <f t="shared" si="13"/>
        <v>0.79204542739896766</v>
      </c>
      <c r="L177" s="9">
        <f t="shared" si="14"/>
        <v>0.55802156837699823</v>
      </c>
      <c r="M177" s="9">
        <f t="shared" si="15"/>
        <v>0.44197843162300177</v>
      </c>
      <c r="N177" s="9">
        <f t="shared" si="16"/>
        <v>-0.81649419532809031</v>
      </c>
      <c r="O177" s="9">
        <f t="shared" si="17"/>
        <v>1</v>
      </c>
    </row>
    <row r="178" spans="1:15">
      <c r="A178" s="1">
        <v>0</v>
      </c>
      <c r="B178" s="4">
        <v>19</v>
      </c>
      <c r="C178" s="4">
        <v>273</v>
      </c>
      <c r="D178" s="4">
        <v>178</v>
      </c>
      <c r="E178" s="4">
        <v>229</v>
      </c>
      <c r="F178" s="7">
        <v>3.2</v>
      </c>
      <c r="G178" s="4">
        <v>3</v>
      </c>
      <c r="H178" s="4">
        <v>3</v>
      </c>
      <c r="I178" s="4">
        <v>5</v>
      </c>
      <c r="J178" s="9">
        <f t="shared" si="12"/>
        <v>-0.3684296832928266</v>
      </c>
      <c r="K178" s="9">
        <f t="shared" si="13"/>
        <v>0.69181985438194327</v>
      </c>
      <c r="L178" s="9">
        <f t="shared" si="14"/>
        <v>0.59107948012900036</v>
      </c>
      <c r="M178" s="9">
        <f t="shared" si="15"/>
        <v>0.40892051987099964</v>
      </c>
      <c r="N178" s="9">
        <f t="shared" si="16"/>
        <v>-0.89423446976722287</v>
      </c>
      <c r="O178" s="9">
        <f t="shared" si="17"/>
        <v>1</v>
      </c>
    </row>
    <row r="179" spans="1:15">
      <c r="A179" s="1">
        <v>1</v>
      </c>
      <c r="B179" s="4">
        <v>20</v>
      </c>
      <c r="C179" s="4">
        <v>149</v>
      </c>
      <c r="D179" s="4">
        <v>27</v>
      </c>
      <c r="E179" s="4">
        <v>169</v>
      </c>
      <c r="F179" s="7">
        <v>5.3</v>
      </c>
      <c r="G179" s="4">
        <v>2</v>
      </c>
      <c r="H179" s="5">
        <v>3</v>
      </c>
      <c r="I179" s="4">
        <v>3</v>
      </c>
      <c r="J179" s="9">
        <f t="shared" si="12"/>
        <v>1.3946610330621501E-2</v>
      </c>
      <c r="K179" s="9">
        <f t="shared" si="13"/>
        <v>1.0140443180023486</v>
      </c>
      <c r="L179" s="9">
        <f t="shared" si="14"/>
        <v>0.49651340393137955</v>
      </c>
      <c r="M179" s="9">
        <f t="shared" si="15"/>
        <v>0.49651340393137955</v>
      </c>
      <c r="N179" s="9">
        <f t="shared" si="16"/>
        <v>-0.70014479902067428</v>
      </c>
      <c r="O179" s="9">
        <f t="shared" si="17"/>
        <v>0</v>
      </c>
    </row>
    <row r="180" spans="1:15">
      <c r="A180" s="1">
        <v>1</v>
      </c>
      <c r="B180" s="4">
        <v>21</v>
      </c>
      <c r="C180" s="4">
        <v>7</v>
      </c>
      <c r="D180" s="4">
        <v>212</v>
      </c>
      <c r="E180" s="4">
        <v>302</v>
      </c>
      <c r="F180" s="7">
        <v>3.5</v>
      </c>
      <c r="G180" s="4">
        <v>2</v>
      </c>
      <c r="H180" s="4">
        <v>3</v>
      </c>
      <c r="I180" s="4">
        <v>5</v>
      </c>
      <c r="J180" s="9">
        <f t="shared" si="12"/>
        <v>6.2422835864780479E-3</v>
      </c>
      <c r="K180" s="9">
        <f t="shared" si="13"/>
        <v>1.0062618072415879</v>
      </c>
      <c r="L180" s="9">
        <f t="shared" si="14"/>
        <v>0.49843943417080822</v>
      </c>
      <c r="M180" s="9">
        <f t="shared" si="15"/>
        <v>0.49843943417080822</v>
      </c>
      <c r="N180" s="9">
        <f t="shared" si="16"/>
        <v>-0.69627319310832281</v>
      </c>
      <c r="O180" s="9">
        <f t="shared" si="17"/>
        <v>0</v>
      </c>
    </row>
    <row r="181" spans="1:15">
      <c r="A181" s="1">
        <v>0</v>
      </c>
      <c r="B181" s="4">
        <v>22</v>
      </c>
      <c r="C181" s="4">
        <v>228</v>
      </c>
      <c r="D181" s="4">
        <v>262</v>
      </c>
      <c r="E181" s="4">
        <v>293</v>
      </c>
      <c r="F181" s="7">
        <v>11.2</v>
      </c>
      <c r="G181" s="4">
        <v>4</v>
      </c>
      <c r="H181" s="5">
        <v>2</v>
      </c>
      <c r="I181" s="4">
        <v>5</v>
      </c>
      <c r="J181" s="9">
        <f t="shared" si="12"/>
        <v>5.1914822012981032E-2</v>
      </c>
      <c r="K181" s="9">
        <f t="shared" si="13"/>
        <v>1.0532860219092073</v>
      </c>
      <c r="L181" s="9">
        <f t="shared" si="14"/>
        <v>0.48702420867316371</v>
      </c>
      <c r="M181" s="9">
        <f t="shared" si="15"/>
        <v>0.51297579132683624</v>
      </c>
      <c r="N181" s="9">
        <f t="shared" si="16"/>
        <v>-0.66752662532090001</v>
      </c>
      <c r="O181" s="9">
        <f t="shared" si="17"/>
        <v>0</v>
      </c>
    </row>
    <row r="182" spans="1:15">
      <c r="A182" s="1">
        <v>1</v>
      </c>
      <c r="B182" s="4">
        <v>23</v>
      </c>
      <c r="C182" s="4">
        <v>271</v>
      </c>
      <c r="D182" s="4">
        <v>285</v>
      </c>
      <c r="E182" s="4">
        <v>135</v>
      </c>
      <c r="F182" s="7">
        <v>5.7</v>
      </c>
      <c r="G182" s="4">
        <v>3</v>
      </c>
      <c r="H182" s="4">
        <v>3</v>
      </c>
      <c r="I182" s="4">
        <v>3</v>
      </c>
      <c r="J182" s="9">
        <f t="shared" si="12"/>
        <v>-0.71674685801482796</v>
      </c>
      <c r="K182" s="9">
        <f t="shared" si="13"/>
        <v>0.48833830858865368</v>
      </c>
      <c r="L182" s="9">
        <f t="shared" si="14"/>
        <v>0.67189025118104351</v>
      </c>
      <c r="M182" s="9">
        <f t="shared" si="15"/>
        <v>0.67189025118104351</v>
      </c>
      <c r="N182" s="9">
        <f t="shared" si="16"/>
        <v>-0.39766026849148683</v>
      </c>
      <c r="O182" s="9">
        <f t="shared" si="17"/>
        <v>1</v>
      </c>
    </row>
    <row r="183" spans="1:15">
      <c r="A183" s="1">
        <v>0</v>
      </c>
      <c r="B183" s="4">
        <v>24</v>
      </c>
      <c r="C183" s="4">
        <v>23</v>
      </c>
      <c r="D183" s="4">
        <v>72</v>
      </c>
      <c r="E183" s="4">
        <v>284</v>
      </c>
      <c r="F183" s="7">
        <v>4.3</v>
      </c>
      <c r="G183" s="4">
        <v>4</v>
      </c>
      <c r="H183" s="5">
        <v>2</v>
      </c>
      <c r="I183" s="4">
        <v>2</v>
      </c>
      <c r="J183" s="9">
        <f t="shared" si="12"/>
        <v>0.19561212061826339</v>
      </c>
      <c r="K183" s="9">
        <f t="shared" si="13"/>
        <v>1.2160551311320671</v>
      </c>
      <c r="L183" s="9">
        <f t="shared" si="14"/>
        <v>0.4512523113489294</v>
      </c>
      <c r="M183" s="9">
        <f t="shared" si="15"/>
        <v>0.5487476886510706</v>
      </c>
      <c r="N183" s="9">
        <f t="shared" si="16"/>
        <v>-0.60011652662701043</v>
      </c>
      <c r="O183" s="9">
        <f t="shared" si="17"/>
        <v>0</v>
      </c>
    </row>
    <row r="184" spans="1:15">
      <c r="A184" s="1">
        <v>1</v>
      </c>
      <c r="B184" s="4">
        <v>25</v>
      </c>
      <c r="C184" s="4">
        <v>157</v>
      </c>
      <c r="D184" s="4">
        <v>276</v>
      </c>
      <c r="E184" s="4">
        <v>25</v>
      </c>
      <c r="F184" s="7">
        <v>8.6</v>
      </c>
      <c r="G184" s="4">
        <v>4</v>
      </c>
      <c r="H184" s="4">
        <v>5</v>
      </c>
      <c r="I184" s="4">
        <v>3</v>
      </c>
      <c r="J184" s="9">
        <f t="shared" si="12"/>
        <v>-0.67741877817948248</v>
      </c>
      <c r="K184" s="9">
        <f t="shared" si="13"/>
        <v>0.50792637237405214</v>
      </c>
      <c r="L184" s="9">
        <f t="shared" si="14"/>
        <v>0.66316235216817521</v>
      </c>
      <c r="M184" s="9">
        <f t="shared" si="15"/>
        <v>0.66316235216817521</v>
      </c>
      <c r="N184" s="9">
        <f t="shared" si="16"/>
        <v>-0.41073544370815868</v>
      </c>
      <c r="O184" s="9">
        <f t="shared" si="17"/>
        <v>1</v>
      </c>
    </row>
    <row r="185" spans="1:15">
      <c r="A185" s="1">
        <v>0</v>
      </c>
      <c r="B185" s="4">
        <v>26</v>
      </c>
      <c r="C185" s="4">
        <v>82</v>
      </c>
      <c r="D185" s="4">
        <v>376</v>
      </c>
      <c r="E185" s="4">
        <v>279</v>
      </c>
      <c r="F185" s="7">
        <v>3.1</v>
      </c>
      <c r="G185" s="4">
        <v>4</v>
      </c>
      <c r="H185" s="5">
        <v>3</v>
      </c>
      <c r="I185" s="4">
        <v>2</v>
      </c>
      <c r="J185" s="9">
        <f t="shared" si="12"/>
        <v>-0.57598584195791491</v>
      </c>
      <c r="K185" s="9">
        <f t="shared" si="13"/>
        <v>0.56215040408956041</v>
      </c>
      <c r="L185" s="9">
        <f t="shared" si="14"/>
        <v>0.64014322653061806</v>
      </c>
      <c r="M185" s="9">
        <f t="shared" si="15"/>
        <v>0.35985677346938194</v>
      </c>
      <c r="N185" s="9">
        <f t="shared" si="16"/>
        <v>-1.0220491781698158</v>
      </c>
      <c r="O185" s="9">
        <f t="shared" si="17"/>
        <v>1</v>
      </c>
    </row>
    <row r="186" spans="1:15">
      <c r="A186" s="1">
        <v>0</v>
      </c>
      <c r="B186" s="4">
        <v>27</v>
      </c>
      <c r="C186" s="4">
        <v>393</v>
      </c>
      <c r="D186" s="4">
        <v>177</v>
      </c>
      <c r="E186" s="4">
        <v>379</v>
      </c>
      <c r="F186" s="7">
        <v>10.6</v>
      </c>
      <c r="G186" s="4">
        <v>2</v>
      </c>
      <c r="H186" s="4">
        <v>4</v>
      </c>
      <c r="I186" s="4">
        <v>4</v>
      </c>
      <c r="J186" s="9">
        <f t="shared" si="12"/>
        <v>0.28618000321187564</v>
      </c>
      <c r="K186" s="9">
        <f t="shared" si="13"/>
        <v>1.3313320777353019</v>
      </c>
      <c r="L186" s="9">
        <f t="shared" si="14"/>
        <v>0.42893932166515636</v>
      </c>
      <c r="M186" s="9">
        <f t="shared" si="15"/>
        <v>0.57106067833484364</v>
      </c>
      <c r="N186" s="9">
        <f t="shared" si="16"/>
        <v>-0.56025980818597587</v>
      </c>
      <c r="O186" s="9">
        <f t="shared" si="17"/>
        <v>0</v>
      </c>
    </row>
    <row r="187" spans="1:15">
      <c r="A187" s="1">
        <v>0</v>
      </c>
      <c r="B187" s="4">
        <v>28</v>
      </c>
      <c r="C187" s="4">
        <v>148</v>
      </c>
      <c r="D187" s="4">
        <v>329</v>
      </c>
      <c r="E187" s="4">
        <v>300</v>
      </c>
      <c r="F187" s="7">
        <v>9.9</v>
      </c>
      <c r="G187" s="4">
        <v>1</v>
      </c>
      <c r="H187" s="5">
        <v>4</v>
      </c>
      <c r="I187" s="4">
        <v>1</v>
      </c>
      <c r="J187" s="9">
        <f t="shared" si="12"/>
        <v>-9.3329018847006173E-2</v>
      </c>
      <c r="K187" s="9">
        <f t="shared" si="13"/>
        <v>0.91089374977576298</v>
      </c>
      <c r="L187" s="9">
        <f t="shared" si="14"/>
        <v>0.52331533352775195</v>
      </c>
      <c r="M187" s="9">
        <f t="shared" si="15"/>
        <v>0.47668466647224805</v>
      </c>
      <c r="N187" s="9">
        <f t="shared" si="16"/>
        <v>-0.74090008327936274</v>
      </c>
      <c r="O187" s="9">
        <f t="shared" si="17"/>
        <v>1</v>
      </c>
    </row>
    <row r="188" spans="1:15">
      <c r="A188" s="1">
        <v>1</v>
      </c>
      <c r="B188" s="4">
        <v>29</v>
      </c>
      <c r="C188" s="4">
        <v>31</v>
      </c>
      <c r="D188" s="4">
        <v>209</v>
      </c>
      <c r="E188" s="4">
        <v>9</v>
      </c>
      <c r="F188" s="7">
        <v>1.7</v>
      </c>
      <c r="G188" s="4">
        <v>2</v>
      </c>
      <c r="H188" s="4">
        <v>3</v>
      </c>
      <c r="I188" s="4">
        <v>3</v>
      </c>
      <c r="J188" s="9">
        <f t="shared" si="12"/>
        <v>-0.8006895830013776</v>
      </c>
      <c r="K188" s="9">
        <f t="shared" si="13"/>
        <v>0.44901922131050109</v>
      </c>
      <c r="L188" s="9">
        <f t="shared" si="14"/>
        <v>0.69012197029076983</v>
      </c>
      <c r="M188" s="9">
        <f t="shared" si="15"/>
        <v>0.69012197029076983</v>
      </c>
      <c r="N188" s="9">
        <f t="shared" si="16"/>
        <v>-0.37088692847520138</v>
      </c>
      <c r="O188" s="9">
        <f t="shared" si="17"/>
        <v>1</v>
      </c>
    </row>
    <row r="189" spans="1:15">
      <c r="A189" s="1">
        <v>0</v>
      </c>
      <c r="B189" s="4">
        <v>30</v>
      </c>
      <c r="C189" s="4">
        <v>129</v>
      </c>
      <c r="D189" s="4">
        <v>162</v>
      </c>
      <c r="E189" s="4">
        <v>104</v>
      </c>
      <c r="F189" s="7">
        <v>6.9</v>
      </c>
      <c r="G189" s="4">
        <v>2</v>
      </c>
      <c r="H189" s="5">
        <v>3</v>
      </c>
      <c r="I189" s="4">
        <v>5</v>
      </c>
      <c r="J189" s="9">
        <f t="shared" si="12"/>
        <v>-0.24124076289318258</v>
      </c>
      <c r="K189" s="9">
        <f t="shared" si="13"/>
        <v>0.78565244765931586</v>
      </c>
      <c r="L189" s="9">
        <f t="shared" si="14"/>
        <v>0.56001939308560778</v>
      </c>
      <c r="M189" s="9">
        <f t="shared" si="15"/>
        <v>0.43998060691439222</v>
      </c>
      <c r="N189" s="9">
        <f t="shared" si="16"/>
        <v>-0.8210246282357333</v>
      </c>
      <c r="O189" s="9">
        <f t="shared" si="17"/>
        <v>1</v>
      </c>
    </row>
    <row r="190" spans="1:15">
      <c r="A190" s="1">
        <v>0</v>
      </c>
      <c r="B190" s="4">
        <v>18</v>
      </c>
      <c r="C190" s="4">
        <v>7</v>
      </c>
      <c r="D190" s="4">
        <v>34</v>
      </c>
      <c r="E190" s="4">
        <v>4</v>
      </c>
      <c r="F190" s="7">
        <v>2.4</v>
      </c>
      <c r="G190" s="4">
        <v>3</v>
      </c>
      <c r="H190" s="4">
        <v>4</v>
      </c>
      <c r="I190" s="4">
        <v>5</v>
      </c>
      <c r="J190" s="9">
        <f t="shared" si="12"/>
        <v>-0.36427064942683196</v>
      </c>
      <c r="K190" s="9">
        <f t="shared" si="13"/>
        <v>0.69470314828782342</v>
      </c>
      <c r="L190" s="9">
        <f t="shared" si="14"/>
        <v>0.59007384332194734</v>
      </c>
      <c r="M190" s="9">
        <f t="shared" si="15"/>
        <v>0.40992615667805266</v>
      </c>
      <c r="N190" s="9">
        <f t="shared" si="16"/>
        <v>-0.89177824116804238</v>
      </c>
      <c r="O190" s="9">
        <f t="shared" si="17"/>
        <v>1</v>
      </c>
    </row>
    <row r="191" spans="1:15">
      <c r="A191" s="1">
        <v>1</v>
      </c>
      <c r="B191" s="4">
        <v>19</v>
      </c>
      <c r="C191" s="4">
        <v>187</v>
      </c>
      <c r="D191" s="4">
        <v>382</v>
      </c>
      <c r="E191" s="4">
        <v>187</v>
      </c>
      <c r="F191" s="7">
        <v>0.4</v>
      </c>
      <c r="G191" s="4">
        <v>3</v>
      </c>
      <c r="H191" s="5">
        <v>3</v>
      </c>
      <c r="I191" s="4">
        <v>4</v>
      </c>
      <c r="J191" s="9">
        <f t="shared" si="12"/>
        <v>-1.001080953678859</v>
      </c>
      <c r="K191" s="9">
        <f t="shared" si="13"/>
        <v>0.36748199538507392</v>
      </c>
      <c r="L191" s="9">
        <f t="shared" si="14"/>
        <v>0.73127105393325975</v>
      </c>
      <c r="M191" s="9">
        <f t="shared" si="15"/>
        <v>0.73127105393325975</v>
      </c>
      <c r="N191" s="9">
        <f t="shared" si="16"/>
        <v>-0.31297108914694088</v>
      </c>
      <c r="O191" s="9">
        <f t="shared" si="17"/>
        <v>1</v>
      </c>
    </row>
    <row r="192" spans="1:15">
      <c r="A192" s="1">
        <v>0</v>
      </c>
      <c r="B192" s="4">
        <v>20</v>
      </c>
      <c r="C192" s="4">
        <v>187</v>
      </c>
      <c r="D192" s="4">
        <v>280</v>
      </c>
      <c r="E192" s="4">
        <v>264</v>
      </c>
      <c r="F192" s="7">
        <v>6.7</v>
      </c>
      <c r="G192" s="4">
        <v>4</v>
      </c>
      <c r="H192" s="4">
        <v>3</v>
      </c>
      <c r="I192" s="4">
        <v>1</v>
      </c>
      <c r="J192" s="9">
        <f t="shared" si="12"/>
        <v>-0.35178195698781922</v>
      </c>
      <c r="K192" s="9">
        <f t="shared" si="13"/>
        <v>0.70343348401169603</v>
      </c>
      <c r="L192" s="9">
        <f t="shared" si="14"/>
        <v>0.5870496320437093</v>
      </c>
      <c r="M192" s="9">
        <f t="shared" si="15"/>
        <v>0.4129503679562907</v>
      </c>
      <c r="N192" s="9">
        <f t="shared" si="16"/>
        <v>-0.88442786768260495</v>
      </c>
      <c r="O192" s="9">
        <f t="shared" si="17"/>
        <v>1</v>
      </c>
    </row>
    <row r="193" spans="1:15">
      <c r="A193" s="1">
        <v>1</v>
      </c>
      <c r="B193" s="4">
        <v>21</v>
      </c>
      <c r="C193" s="4">
        <v>325</v>
      </c>
      <c r="D193" s="4">
        <v>300</v>
      </c>
      <c r="E193" s="4">
        <v>229</v>
      </c>
      <c r="F193" s="7">
        <v>14.9</v>
      </c>
      <c r="G193" s="4">
        <v>1</v>
      </c>
      <c r="H193" s="5">
        <v>3</v>
      </c>
      <c r="I193" s="4">
        <v>5</v>
      </c>
      <c r="J193" s="9">
        <f t="shared" si="12"/>
        <v>-2.3364358144724484E-2</v>
      </c>
      <c r="K193" s="9">
        <f t="shared" si="13"/>
        <v>0.97690647508905104</v>
      </c>
      <c r="L193" s="9">
        <f t="shared" si="14"/>
        <v>0.50584082383308215</v>
      </c>
      <c r="M193" s="9">
        <f t="shared" si="15"/>
        <v>0.50584082383308215</v>
      </c>
      <c r="N193" s="9">
        <f t="shared" si="16"/>
        <v>-0.68153323658949849</v>
      </c>
      <c r="O193" s="9">
        <f t="shared" si="17"/>
        <v>1</v>
      </c>
    </row>
    <row r="194" spans="1:15">
      <c r="A194" s="1">
        <v>0</v>
      </c>
      <c r="B194" s="4">
        <v>22</v>
      </c>
      <c r="C194" s="4">
        <v>255</v>
      </c>
      <c r="D194" s="4">
        <v>56</v>
      </c>
      <c r="E194" s="4">
        <v>370</v>
      </c>
      <c r="F194" s="7">
        <v>10.8</v>
      </c>
      <c r="G194" s="4">
        <v>4</v>
      </c>
      <c r="H194" s="4">
        <v>4</v>
      </c>
      <c r="I194" s="4">
        <v>4</v>
      </c>
      <c r="J194" s="9">
        <f t="shared" si="12"/>
        <v>0.62244050798156703</v>
      </c>
      <c r="K194" s="9">
        <f t="shared" si="13"/>
        <v>1.8634703110372248</v>
      </c>
      <c r="L194" s="9">
        <f t="shared" si="14"/>
        <v>0.34922659967714959</v>
      </c>
      <c r="M194" s="9">
        <f t="shared" si="15"/>
        <v>0.65077340032285047</v>
      </c>
      <c r="N194" s="9">
        <f t="shared" si="16"/>
        <v>-0.42959377674843902</v>
      </c>
      <c r="O194" s="9">
        <f t="shared" si="17"/>
        <v>0</v>
      </c>
    </row>
    <row r="195" spans="1:15">
      <c r="A195" s="1">
        <v>1</v>
      </c>
      <c r="B195" s="4">
        <v>23</v>
      </c>
      <c r="C195" s="4">
        <v>59</v>
      </c>
      <c r="D195" s="4">
        <v>253</v>
      </c>
      <c r="E195" s="4">
        <v>78</v>
      </c>
      <c r="F195" s="7">
        <v>7.2</v>
      </c>
      <c r="G195" s="4">
        <v>3</v>
      </c>
      <c r="H195" s="5">
        <v>3</v>
      </c>
      <c r="I195" s="4">
        <v>3</v>
      </c>
      <c r="J195" s="9">
        <f t="shared" si="12"/>
        <v>-0.5029189178770983</v>
      </c>
      <c r="K195" s="9">
        <f t="shared" si="13"/>
        <v>0.60476282786016133</v>
      </c>
      <c r="L195" s="9">
        <f t="shared" si="14"/>
        <v>0.62314504214521838</v>
      </c>
      <c r="M195" s="9">
        <f t="shared" si="15"/>
        <v>0.62314504214521838</v>
      </c>
      <c r="N195" s="9">
        <f t="shared" si="16"/>
        <v>-0.47297597485916043</v>
      </c>
      <c r="O195" s="9">
        <f t="shared" si="17"/>
        <v>1</v>
      </c>
    </row>
    <row r="196" spans="1:15">
      <c r="A196" s="1">
        <v>1</v>
      </c>
      <c r="B196" s="4">
        <v>24</v>
      </c>
      <c r="C196" s="4">
        <v>45</v>
      </c>
      <c r="D196" s="4">
        <v>143</v>
      </c>
      <c r="E196" s="4">
        <v>82</v>
      </c>
      <c r="F196" s="7">
        <v>1.6</v>
      </c>
      <c r="G196" s="4">
        <v>4</v>
      </c>
      <c r="H196" s="4">
        <v>3</v>
      </c>
      <c r="I196" s="4">
        <v>3</v>
      </c>
      <c r="J196" s="9">
        <f t="shared" si="12"/>
        <v>-0.55139840889498914</v>
      </c>
      <c r="K196" s="9">
        <f t="shared" si="13"/>
        <v>0.57614356249718213</v>
      </c>
      <c r="L196" s="9">
        <f t="shared" si="14"/>
        <v>0.63445997166377266</v>
      </c>
      <c r="M196" s="9">
        <f t="shared" si="15"/>
        <v>0.63445997166377266</v>
      </c>
      <c r="N196" s="9">
        <f t="shared" si="16"/>
        <v>-0.45498108024204104</v>
      </c>
      <c r="O196" s="9">
        <f t="shared" si="17"/>
        <v>1</v>
      </c>
    </row>
    <row r="197" spans="1:15">
      <c r="A197" s="1">
        <v>0</v>
      </c>
      <c r="B197" s="4">
        <v>25</v>
      </c>
      <c r="C197" s="4">
        <v>195</v>
      </c>
      <c r="D197" s="4">
        <v>250</v>
      </c>
      <c r="E197" s="4">
        <v>294</v>
      </c>
      <c r="F197" s="7">
        <v>0.8</v>
      </c>
      <c r="G197" s="4">
        <v>2</v>
      </c>
      <c r="H197" s="5">
        <v>3</v>
      </c>
      <c r="I197" s="4">
        <v>4</v>
      </c>
      <c r="J197" s="9">
        <f t="shared" ref="J197:J260" si="18">$A$2+SUMPRODUCT($B$2:$I$2,B197:I197)</f>
        <v>-0.42317281627491471</v>
      </c>
      <c r="K197" s="9">
        <f t="shared" ref="K197:K260" si="19">EXP(J197)</f>
        <v>0.6549654346442062</v>
      </c>
      <c r="L197" s="9">
        <f t="shared" ref="L197:L260" si="20">1/(1+K197)</f>
        <v>0.60424222709822673</v>
      </c>
      <c r="M197" s="9">
        <f t="shared" ref="M197:M260" si="21">IF(A197=1,L197,1-L197)</f>
        <v>0.39575777290177327</v>
      </c>
      <c r="N197" s="9">
        <f t="shared" ref="N197:N260" si="22">LN(M197)</f>
        <v>-0.92695293947448176</v>
      </c>
      <c r="O197" s="9">
        <f t="shared" ref="O197:O260" si="23">IF(L197&gt;$M$1,1,0)</f>
        <v>1</v>
      </c>
    </row>
    <row r="198" spans="1:15">
      <c r="A198" s="1">
        <v>1</v>
      </c>
      <c r="B198" s="4">
        <v>26</v>
      </c>
      <c r="C198" s="4">
        <v>199</v>
      </c>
      <c r="D198" s="4">
        <v>316</v>
      </c>
      <c r="E198" s="4">
        <v>272</v>
      </c>
      <c r="F198" s="7">
        <v>3.9</v>
      </c>
      <c r="G198" s="4">
        <v>2</v>
      </c>
      <c r="H198" s="4">
        <v>4</v>
      </c>
      <c r="I198" s="4">
        <v>5</v>
      </c>
      <c r="J198" s="9">
        <f t="shared" si="18"/>
        <v>-0.41724464254917115</v>
      </c>
      <c r="K198" s="9">
        <f t="shared" si="19"/>
        <v>0.6588597151058937</v>
      </c>
      <c r="L198" s="9">
        <f t="shared" si="20"/>
        <v>0.60282372939303352</v>
      </c>
      <c r="M198" s="9">
        <f t="shared" si="21"/>
        <v>0.60282372939303352</v>
      </c>
      <c r="N198" s="9">
        <f t="shared" si="22"/>
        <v>-0.50613044772085736</v>
      </c>
      <c r="O198" s="9">
        <f t="shared" si="23"/>
        <v>1</v>
      </c>
    </row>
    <row r="199" spans="1:15">
      <c r="A199" s="1">
        <v>0</v>
      </c>
      <c r="B199" s="4">
        <v>27</v>
      </c>
      <c r="C199" s="4">
        <v>86</v>
      </c>
      <c r="D199" s="4">
        <v>287</v>
      </c>
      <c r="E199" s="4">
        <v>107</v>
      </c>
      <c r="F199" s="7">
        <v>4.8</v>
      </c>
      <c r="G199" s="4">
        <v>4</v>
      </c>
      <c r="H199" s="5">
        <v>2</v>
      </c>
      <c r="I199" s="4">
        <v>3</v>
      </c>
      <c r="J199" s="9">
        <f t="shared" si="18"/>
        <v>-0.67244476599575298</v>
      </c>
      <c r="K199" s="9">
        <f t="shared" si="19"/>
        <v>0.51045909802098899</v>
      </c>
      <c r="L199" s="9">
        <f t="shared" si="20"/>
        <v>0.66205036687865626</v>
      </c>
      <c r="M199" s="9">
        <f t="shared" si="21"/>
        <v>0.33794963312134374</v>
      </c>
      <c r="N199" s="9">
        <f t="shared" si="22"/>
        <v>-1.0848584090367663</v>
      </c>
      <c r="O199" s="9">
        <f t="shared" si="23"/>
        <v>1</v>
      </c>
    </row>
    <row r="200" spans="1:15">
      <c r="A200" s="1">
        <v>1</v>
      </c>
      <c r="B200" s="4">
        <v>28</v>
      </c>
      <c r="C200" s="4">
        <v>189</v>
      </c>
      <c r="D200" s="4">
        <v>97</v>
      </c>
      <c r="E200" s="4">
        <v>389</v>
      </c>
      <c r="F200" s="7">
        <v>5.8</v>
      </c>
      <c r="G200" s="4">
        <v>3</v>
      </c>
      <c r="H200" s="4">
        <v>4</v>
      </c>
      <c r="I200" s="4">
        <v>1</v>
      </c>
      <c r="J200" s="9">
        <f t="shared" si="18"/>
        <v>0.33005880191467218</v>
      </c>
      <c r="K200" s="9">
        <f t="shared" si="19"/>
        <v>1.3910499224577801</v>
      </c>
      <c r="L200" s="9">
        <f t="shared" si="20"/>
        <v>0.41822631581531</v>
      </c>
      <c r="M200" s="9">
        <f t="shared" si="21"/>
        <v>0.41822631581531</v>
      </c>
      <c r="N200" s="9">
        <f t="shared" si="22"/>
        <v>-0.87173256757974849</v>
      </c>
      <c r="O200" s="9">
        <f t="shared" si="23"/>
        <v>0</v>
      </c>
    </row>
    <row r="201" spans="1:15">
      <c r="A201" s="1">
        <v>1</v>
      </c>
      <c r="B201" s="4">
        <v>29</v>
      </c>
      <c r="C201" s="4">
        <v>285</v>
      </c>
      <c r="D201" s="4">
        <v>193</v>
      </c>
      <c r="E201" s="4">
        <v>223</v>
      </c>
      <c r="F201" s="7">
        <v>7.7</v>
      </c>
      <c r="G201" s="4">
        <v>4</v>
      </c>
      <c r="H201" s="5">
        <v>4</v>
      </c>
      <c r="I201" s="4">
        <v>1</v>
      </c>
      <c r="J201" s="9">
        <f t="shared" si="18"/>
        <v>-0.25544429998928619</v>
      </c>
      <c r="K201" s="9">
        <f t="shared" si="19"/>
        <v>0.77457227904323234</v>
      </c>
      <c r="L201" s="9">
        <f t="shared" si="20"/>
        <v>0.5635160719061576</v>
      </c>
      <c r="M201" s="9">
        <f t="shared" si="21"/>
        <v>0.5635160719061576</v>
      </c>
      <c r="N201" s="9">
        <f t="shared" si="22"/>
        <v>-0.5735594243364428</v>
      </c>
      <c r="O201" s="9">
        <f t="shared" si="23"/>
        <v>1</v>
      </c>
    </row>
    <row r="202" spans="1:15">
      <c r="A202" s="1">
        <v>1</v>
      </c>
      <c r="B202" s="4">
        <v>30</v>
      </c>
      <c r="C202" s="4">
        <v>284</v>
      </c>
      <c r="D202" s="4">
        <v>350</v>
      </c>
      <c r="E202" s="4">
        <v>208</v>
      </c>
      <c r="F202" s="7">
        <v>0.9</v>
      </c>
      <c r="G202" s="4">
        <v>3</v>
      </c>
      <c r="H202" s="4">
        <v>2</v>
      </c>
      <c r="I202" s="4">
        <v>4</v>
      </c>
      <c r="J202" s="9">
        <f t="shared" si="18"/>
        <v>-0.91979883543637952</v>
      </c>
      <c r="K202" s="9">
        <f t="shared" si="19"/>
        <v>0.39859921705752033</v>
      </c>
      <c r="L202" s="9">
        <f t="shared" si="20"/>
        <v>0.71500111526150878</v>
      </c>
      <c r="M202" s="9">
        <f t="shared" si="21"/>
        <v>0.71500111526150878</v>
      </c>
      <c r="N202" s="9">
        <f t="shared" si="22"/>
        <v>-0.33547117648303992</v>
      </c>
      <c r="O202" s="9">
        <f t="shared" si="23"/>
        <v>1</v>
      </c>
    </row>
    <row r="203" spans="1:15">
      <c r="A203" s="1">
        <v>0</v>
      </c>
      <c r="B203" s="4">
        <v>31</v>
      </c>
      <c r="C203" s="4">
        <v>137</v>
      </c>
      <c r="D203" s="4">
        <v>367</v>
      </c>
      <c r="E203" s="4">
        <v>389</v>
      </c>
      <c r="F203" s="7">
        <v>10.7</v>
      </c>
      <c r="G203" s="4">
        <v>2</v>
      </c>
      <c r="H203" s="5">
        <v>3</v>
      </c>
      <c r="I203" s="4">
        <v>3</v>
      </c>
      <c r="J203" s="9">
        <f t="shared" si="18"/>
        <v>0.11800167398025296</v>
      </c>
      <c r="K203" s="9">
        <f t="shared" si="19"/>
        <v>1.1252459950053411</v>
      </c>
      <c r="L203" s="9">
        <f t="shared" si="20"/>
        <v>0.47053376519713752</v>
      </c>
      <c r="M203" s="9">
        <f t="shared" si="21"/>
        <v>0.52946623480286248</v>
      </c>
      <c r="N203" s="9">
        <f t="shared" si="22"/>
        <v>-0.63588588405163748</v>
      </c>
      <c r="O203" s="9">
        <f t="shared" si="23"/>
        <v>0</v>
      </c>
    </row>
    <row r="204" spans="1:15">
      <c r="A204" s="1">
        <v>1</v>
      </c>
      <c r="B204" s="4">
        <v>32</v>
      </c>
      <c r="C204" s="4">
        <v>47</v>
      </c>
      <c r="D204" s="4">
        <v>329</v>
      </c>
      <c r="E204" s="4">
        <v>239</v>
      </c>
      <c r="F204" s="7">
        <v>4.7</v>
      </c>
      <c r="G204" s="4">
        <v>2</v>
      </c>
      <c r="H204" s="4">
        <v>3</v>
      </c>
      <c r="I204" s="4">
        <v>4</v>
      </c>
      <c r="J204" s="9">
        <f t="shared" si="18"/>
        <v>-0.35294170208368209</v>
      </c>
      <c r="K204" s="9">
        <f t="shared" si="19"/>
        <v>0.70261815335759703</v>
      </c>
      <c r="L204" s="9">
        <f t="shared" si="20"/>
        <v>0.58733075177659766</v>
      </c>
      <c r="M204" s="9">
        <f t="shared" si="21"/>
        <v>0.58733075177659766</v>
      </c>
      <c r="N204" s="9">
        <f t="shared" si="22"/>
        <v>-0.53216715654982427</v>
      </c>
      <c r="O204" s="9">
        <f t="shared" si="23"/>
        <v>1</v>
      </c>
    </row>
    <row r="205" spans="1:15">
      <c r="A205" s="1">
        <v>1</v>
      </c>
      <c r="B205" s="4">
        <v>33</v>
      </c>
      <c r="C205" s="4">
        <v>90</v>
      </c>
      <c r="D205" s="4">
        <v>252</v>
      </c>
      <c r="E205" s="4">
        <v>364</v>
      </c>
      <c r="F205" s="7">
        <v>6.7</v>
      </c>
      <c r="G205" s="4">
        <v>2</v>
      </c>
      <c r="H205" s="5">
        <v>2</v>
      </c>
      <c r="I205" s="4">
        <v>5</v>
      </c>
      <c r="J205" s="9">
        <f t="shared" si="18"/>
        <v>0.18595847738807114</v>
      </c>
      <c r="K205" s="9">
        <f t="shared" si="19"/>
        <v>1.2043722506577879</v>
      </c>
      <c r="L205" s="9">
        <f t="shared" si="20"/>
        <v>0.45364388873140571</v>
      </c>
      <c r="M205" s="9">
        <f t="shared" si="21"/>
        <v>0.45364388873140571</v>
      </c>
      <c r="N205" s="9">
        <f t="shared" si="22"/>
        <v>-0.79044277478666469</v>
      </c>
      <c r="O205" s="9">
        <f t="shared" si="23"/>
        <v>0</v>
      </c>
    </row>
    <row r="206" spans="1:15">
      <c r="A206" s="1">
        <v>0</v>
      </c>
      <c r="B206" s="4">
        <v>34</v>
      </c>
      <c r="C206" s="4">
        <v>104</v>
      </c>
      <c r="D206" s="4">
        <v>257</v>
      </c>
      <c r="E206" s="4">
        <v>84</v>
      </c>
      <c r="F206" s="7">
        <v>4.3</v>
      </c>
      <c r="G206" s="4">
        <v>1</v>
      </c>
      <c r="H206" s="4">
        <v>3</v>
      </c>
      <c r="I206" s="4">
        <v>5</v>
      </c>
      <c r="J206" s="9">
        <f t="shared" si="18"/>
        <v>-0.5820530524532479</v>
      </c>
      <c r="K206" s="9">
        <f t="shared" si="19"/>
        <v>0.55875004503587233</v>
      </c>
      <c r="L206" s="9">
        <f t="shared" si="20"/>
        <v>0.64153967673308809</v>
      </c>
      <c r="M206" s="9">
        <f t="shared" si="21"/>
        <v>0.35846032326691191</v>
      </c>
      <c r="N206" s="9">
        <f t="shared" si="22"/>
        <v>-1.0259372993576565</v>
      </c>
      <c r="O206" s="9">
        <f t="shared" si="23"/>
        <v>1</v>
      </c>
    </row>
    <row r="207" spans="1:15">
      <c r="A207" s="1">
        <v>0</v>
      </c>
      <c r="B207" s="4">
        <v>18</v>
      </c>
      <c r="C207" s="4">
        <v>86</v>
      </c>
      <c r="D207" s="4">
        <v>233</v>
      </c>
      <c r="E207" s="4">
        <v>68</v>
      </c>
      <c r="F207" s="7">
        <v>4.3</v>
      </c>
      <c r="G207" s="4">
        <v>2</v>
      </c>
      <c r="H207" s="5">
        <v>3</v>
      </c>
      <c r="I207" s="4">
        <v>3</v>
      </c>
      <c r="J207" s="9">
        <f t="shared" si="18"/>
        <v>-0.66537214272711243</v>
      </c>
      <c r="K207" s="9">
        <f t="shared" si="19"/>
        <v>0.51408218016005669</v>
      </c>
      <c r="L207" s="9">
        <f t="shared" si="20"/>
        <v>0.6604661312996154</v>
      </c>
      <c r="M207" s="9">
        <f t="shared" si="21"/>
        <v>0.3395338687003846</v>
      </c>
      <c r="N207" s="9">
        <f t="shared" si="22"/>
        <v>-1.0801815764278129</v>
      </c>
      <c r="O207" s="9">
        <f t="shared" si="23"/>
        <v>1</v>
      </c>
    </row>
    <row r="208" spans="1:15">
      <c r="A208" s="1">
        <v>1</v>
      </c>
      <c r="B208" s="4">
        <v>19</v>
      </c>
      <c r="C208" s="4">
        <v>262</v>
      </c>
      <c r="D208" s="4">
        <v>393</v>
      </c>
      <c r="E208" s="4">
        <v>77</v>
      </c>
      <c r="F208" s="7">
        <v>2.8</v>
      </c>
      <c r="G208" s="4">
        <v>2</v>
      </c>
      <c r="H208" s="4">
        <v>3</v>
      </c>
      <c r="I208" s="4">
        <v>4</v>
      </c>
      <c r="J208" s="9">
        <f t="shared" si="18"/>
        <v>-1.2051126325856794</v>
      </c>
      <c r="K208" s="9">
        <f t="shared" si="19"/>
        <v>0.29965824632932364</v>
      </c>
      <c r="L208" s="9">
        <f t="shared" si="20"/>
        <v>0.76943304351304642</v>
      </c>
      <c r="M208" s="9">
        <f t="shared" si="21"/>
        <v>0.76943304351304642</v>
      </c>
      <c r="N208" s="9">
        <f t="shared" si="22"/>
        <v>-0.26210134246754913</v>
      </c>
      <c r="O208" s="9">
        <f t="shared" si="23"/>
        <v>1</v>
      </c>
    </row>
    <row r="209" spans="1:15">
      <c r="A209" s="1">
        <v>1</v>
      </c>
      <c r="B209" s="4">
        <v>20</v>
      </c>
      <c r="C209" s="4">
        <v>195</v>
      </c>
      <c r="D209" s="4">
        <v>152</v>
      </c>
      <c r="E209" s="4">
        <v>44</v>
      </c>
      <c r="F209" s="7">
        <v>6.2</v>
      </c>
      <c r="G209" s="4">
        <v>4</v>
      </c>
      <c r="H209" s="5">
        <v>3</v>
      </c>
      <c r="I209" s="4">
        <v>5</v>
      </c>
      <c r="J209" s="9">
        <f t="shared" si="18"/>
        <v>-0.51452549748352838</v>
      </c>
      <c r="K209" s="9">
        <f t="shared" si="19"/>
        <v>0.597784177429035</v>
      </c>
      <c r="L209" s="9">
        <f t="shared" si="20"/>
        <v>0.62586675605279907</v>
      </c>
      <c r="M209" s="9">
        <f t="shared" si="21"/>
        <v>0.62586675605279907</v>
      </c>
      <c r="N209" s="9">
        <f t="shared" si="22"/>
        <v>-0.46861778029367473</v>
      </c>
      <c r="O209" s="9">
        <f t="shared" si="23"/>
        <v>1</v>
      </c>
    </row>
    <row r="210" spans="1:15">
      <c r="A210" s="1">
        <v>0</v>
      </c>
      <c r="B210" s="4">
        <v>21</v>
      </c>
      <c r="C210" s="4">
        <v>81</v>
      </c>
      <c r="D210" s="4">
        <v>130</v>
      </c>
      <c r="E210" s="4">
        <v>125</v>
      </c>
      <c r="F210" s="7">
        <v>8.6999999999999993</v>
      </c>
      <c r="G210" s="4">
        <v>3</v>
      </c>
      <c r="H210" s="4">
        <v>3</v>
      </c>
      <c r="I210" s="4">
        <v>4</v>
      </c>
      <c r="J210" s="9">
        <f t="shared" si="18"/>
        <v>-5.1024239191216236E-2</v>
      </c>
      <c r="K210" s="9">
        <f t="shared" si="19"/>
        <v>0.95025563682518355</v>
      </c>
      <c r="L210" s="9">
        <f t="shared" si="20"/>
        <v>0.51275329301337003</v>
      </c>
      <c r="M210" s="9">
        <f t="shared" si="21"/>
        <v>0.48724670698662997</v>
      </c>
      <c r="N210" s="9">
        <f t="shared" si="22"/>
        <v>-0.71898469898235351</v>
      </c>
      <c r="O210" s="9">
        <f t="shared" si="23"/>
        <v>1</v>
      </c>
    </row>
    <row r="211" spans="1:15">
      <c r="A211" s="1">
        <v>1</v>
      </c>
      <c r="B211" s="4">
        <v>22</v>
      </c>
      <c r="C211" s="4">
        <v>188</v>
      </c>
      <c r="D211" s="4">
        <v>321</v>
      </c>
      <c r="E211" s="4">
        <v>364</v>
      </c>
      <c r="F211" s="7">
        <v>2.5</v>
      </c>
      <c r="G211" s="4">
        <v>3</v>
      </c>
      <c r="H211" s="5">
        <v>3</v>
      </c>
      <c r="I211" s="4">
        <v>3</v>
      </c>
      <c r="J211" s="9">
        <f t="shared" si="18"/>
        <v>-0.36687394790333461</v>
      </c>
      <c r="K211" s="9">
        <f t="shared" si="19"/>
        <v>0.69289698065704242</v>
      </c>
      <c r="L211" s="9">
        <f t="shared" si="20"/>
        <v>0.59070339862729437</v>
      </c>
      <c r="M211" s="9">
        <f t="shared" si="21"/>
        <v>0.59070339862729437</v>
      </c>
      <c r="N211" s="9">
        <f t="shared" si="22"/>
        <v>-0.52644125112651086</v>
      </c>
      <c r="O211" s="9">
        <f t="shared" si="23"/>
        <v>1</v>
      </c>
    </row>
    <row r="212" spans="1:15">
      <c r="A212" s="1">
        <v>0</v>
      </c>
      <c r="B212" s="4">
        <v>23</v>
      </c>
      <c r="C212" s="4">
        <v>1</v>
      </c>
      <c r="D212" s="4">
        <v>210</v>
      </c>
      <c r="E212" s="4">
        <v>399</v>
      </c>
      <c r="F212" s="7">
        <v>0.8</v>
      </c>
      <c r="G212" s="4">
        <v>2</v>
      </c>
      <c r="H212" s="4">
        <v>3</v>
      </c>
      <c r="I212" s="4">
        <v>3</v>
      </c>
      <c r="J212" s="9">
        <f t="shared" si="18"/>
        <v>5.1671282379237571E-2</v>
      </c>
      <c r="K212" s="9">
        <f t="shared" si="19"/>
        <v>1.0530295362506839</v>
      </c>
      <c r="L212" s="9">
        <f t="shared" si="20"/>
        <v>0.48708505276852271</v>
      </c>
      <c r="M212" s="9">
        <f t="shared" si="21"/>
        <v>0.51291494723147735</v>
      </c>
      <c r="N212" s="9">
        <f t="shared" si="22"/>
        <v>-0.66764524242727086</v>
      </c>
      <c r="O212" s="9">
        <f t="shared" si="23"/>
        <v>0</v>
      </c>
    </row>
    <row r="213" spans="1:15">
      <c r="A213" s="1">
        <v>0</v>
      </c>
      <c r="B213" s="4">
        <v>24</v>
      </c>
      <c r="C213" s="4">
        <v>70</v>
      </c>
      <c r="D213" s="4">
        <v>306</v>
      </c>
      <c r="E213" s="4">
        <v>10</v>
      </c>
      <c r="F213" s="7">
        <v>7.9</v>
      </c>
      <c r="G213" s="4">
        <v>2</v>
      </c>
      <c r="H213" s="5">
        <v>3</v>
      </c>
      <c r="I213" s="4">
        <v>3</v>
      </c>
      <c r="J213" s="9">
        <f t="shared" si="18"/>
        <v>-0.72993322052210163</v>
      </c>
      <c r="K213" s="9">
        <f t="shared" si="19"/>
        <v>0.48194117279551535</v>
      </c>
      <c r="L213" s="9">
        <f t="shared" si="20"/>
        <v>0.67479061811449126</v>
      </c>
      <c r="M213" s="9">
        <f t="shared" si="21"/>
        <v>0.32520938188550874</v>
      </c>
      <c r="N213" s="9">
        <f t="shared" si="22"/>
        <v>-1.1232860521381876</v>
      </c>
      <c r="O213" s="9">
        <f t="shared" si="23"/>
        <v>1</v>
      </c>
    </row>
    <row r="214" spans="1:15">
      <c r="A214" s="1">
        <v>0</v>
      </c>
      <c r="B214" s="4">
        <v>25</v>
      </c>
      <c r="C214" s="4">
        <v>79</v>
      </c>
      <c r="D214" s="4">
        <v>307</v>
      </c>
      <c r="E214" s="4">
        <v>12</v>
      </c>
      <c r="F214" s="7">
        <v>5.3</v>
      </c>
      <c r="G214" s="4">
        <v>2</v>
      </c>
      <c r="H214" s="4">
        <v>2</v>
      </c>
      <c r="I214" s="4">
        <v>3</v>
      </c>
      <c r="J214" s="9">
        <f t="shared" si="18"/>
        <v>-0.88073597027326067</v>
      </c>
      <c r="K214" s="9">
        <f t="shared" si="19"/>
        <v>0.41447775609522136</v>
      </c>
      <c r="L214" s="9">
        <f t="shared" si="20"/>
        <v>0.70697470899830883</v>
      </c>
      <c r="M214" s="9">
        <f t="shared" si="21"/>
        <v>0.29302529100169117</v>
      </c>
      <c r="N214" s="9">
        <f t="shared" si="22"/>
        <v>-1.2274963562782879</v>
      </c>
      <c r="O214" s="9">
        <f t="shared" si="23"/>
        <v>1</v>
      </c>
    </row>
    <row r="215" spans="1:15">
      <c r="A215" s="1">
        <v>1</v>
      </c>
      <c r="B215" s="4">
        <v>26</v>
      </c>
      <c r="C215" s="4">
        <v>146</v>
      </c>
      <c r="D215" s="4">
        <v>277</v>
      </c>
      <c r="E215" s="4">
        <v>25</v>
      </c>
      <c r="F215" s="7">
        <v>4.5999999999999996</v>
      </c>
      <c r="G215" s="4">
        <v>4</v>
      </c>
      <c r="H215" s="5">
        <v>2</v>
      </c>
      <c r="I215" s="4">
        <v>3</v>
      </c>
      <c r="J215" s="9">
        <f t="shared" si="18"/>
        <v>-0.90812274291211392</v>
      </c>
      <c r="K215" s="9">
        <f t="shared" si="19"/>
        <v>0.40328057519691901</v>
      </c>
      <c r="L215" s="9">
        <f t="shared" si="20"/>
        <v>0.71261586433609136</v>
      </c>
      <c r="M215" s="9">
        <f t="shared" si="21"/>
        <v>0.71261586433609136</v>
      </c>
      <c r="N215" s="9">
        <f t="shared" si="22"/>
        <v>-0.33881276344792144</v>
      </c>
      <c r="O215" s="9">
        <f t="shared" si="23"/>
        <v>1</v>
      </c>
    </row>
    <row r="216" spans="1:15">
      <c r="A216" s="1">
        <v>1</v>
      </c>
      <c r="B216" s="4">
        <v>27</v>
      </c>
      <c r="C216" s="4">
        <v>376</v>
      </c>
      <c r="D216" s="4">
        <v>295</v>
      </c>
      <c r="E216" s="4">
        <v>335</v>
      </c>
      <c r="F216" s="7">
        <v>0.6</v>
      </c>
      <c r="G216" s="4">
        <v>2</v>
      </c>
      <c r="H216" s="4">
        <v>5</v>
      </c>
      <c r="I216" s="4">
        <v>1</v>
      </c>
      <c r="J216" s="9">
        <f t="shared" si="18"/>
        <v>-0.65250868007524254</v>
      </c>
      <c r="K216" s="9">
        <f t="shared" si="19"/>
        <v>0.5207377722908586</v>
      </c>
      <c r="L216" s="9">
        <f t="shared" si="20"/>
        <v>0.65757556511112847</v>
      </c>
      <c r="M216" s="9">
        <f t="shared" si="21"/>
        <v>0.65757556511112847</v>
      </c>
      <c r="N216" s="9">
        <f t="shared" si="22"/>
        <v>-0.41919559360825487</v>
      </c>
      <c r="O216" s="9">
        <f t="shared" si="23"/>
        <v>1</v>
      </c>
    </row>
    <row r="217" spans="1:15">
      <c r="A217" s="1">
        <v>1</v>
      </c>
      <c r="B217" s="4">
        <v>28</v>
      </c>
      <c r="C217" s="4">
        <v>183</v>
      </c>
      <c r="D217" s="4">
        <v>359</v>
      </c>
      <c r="E217" s="4">
        <v>237</v>
      </c>
      <c r="F217" s="7">
        <v>2.2000000000000002</v>
      </c>
      <c r="G217" s="4">
        <v>4</v>
      </c>
      <c r="H217" s="5">
        <v>5</v>
      </c>
      <c r="I217" s="4">
        <v>2</v>
      </c>
      <c r="J217" s="9">
        <f t="shared" si="18"/>
        <v>-0.75096834061301276</v>
      </c>
      <c r="K217" s="9">
        <f t="shared" si="19"/>
        <v>0.47190936241747083</v>
      </c>
      <c r="L217" s="9">
        <f t="shared" si="20"/>
        <v>0.67938965912792026</v>
      </c>
      <c r="M217" s="9">
        <f t="shared" si="21"/>
        <v>0.67938965912792026</v>
      </c>
      <c r="N217" s="9">
        <f t="shared" si="22"/>
        <v>-0.38656044396624761</v>
      </c>
      <c r="O217" s="9">
        <f t="shared" si="23"/>
        <v>1</v>
      </c>
    </row>
    <row r="218" spans="1:15">
      <c r="A218" s="1">
        <v>1</v>
      </c>
      <c r="B218" s="4">
        <v>29</v>
      </c>
      <c r="C218" s="4">
        <v>247</v>
      </c>
      <c r="D218" s="4">
        <v>131</v>
      </c>
      <c r="E218" s="4">
        <v>162</v>
      </c>
      <c r="F218" s="7">
        <v>5.8</v>
      </c>
      <c r="G218" s="4">
        <v>4</v>
      </c>
      <c r="H218" s="4">
        <v>2</v>
      </c>
      <c r="I218" s="4">
        <v>1</v>
      </c>
      <c r="J218" s="9">
        <f t="shared" si="18"/>
        <v>-0.34659725465844565</v>
      </c>
      <c r="K218" s="9">
        <f t="shared" si="19"/>
        <v>0.70709004814204601</v>
      </c>
      <c r="L218" s="9">
        <f t="shared" si="20"/>
        <v>0.58579217955630103</v>
      </c>
      <c r="M218" s="9">
        <f t="shared" si="21"/>
        <v>0.58579217955630103</v>
      </c>
      <c r="N218" s="9">
        <f t="shared" si="22"/>
        <v>-0.53479019470100142</v>
      </c>
      <c r="O218" s="9">
        <f t="shared" si="23"/>
        <v>1</v>
      </c>
    </row>
    <row r="219" spans="1:15">
      <c r="A219" s="1">
        <v>1</v>
      </c>
      <c r="B219" s="4">
        <v>30</v>
      </c>
      <c r="C219" s="4">
        <v>155</v>
      </c>
      <c r="D219" s="4">
        <v>3</v>
      </c>
      <c r="E219" s="4">
        <v>61</v>
      </c>
      <c r="F219" s="7">
        <v>4.8</v>
      </c>
      <c r="G219" s="4">
        <v>1</v>
      </c>
      <c r="H219" s="5">
        <v>4</v>
      </c>
      <c r="I219" s="4">
        <v>5</v>
      </c>
      <c r="J219" s="9">
        <f t="shared" si="18"/>
        <v>-0.10906125542568523</v>
      </c>
      <c r="K219" s="9">
        <f t="shared" si="19"/>
        <v>0.89667548957712051</v>
      </c>
      <c r="L219" s="9">
        <f t="shared" si="20"/>
        <v>0.52723832068023313</v>
      </c>
      <c r="M219" s="9">
        <f t="shared" si="21"/>
        <v>0.52723832068023313</v>
      </c>
      <c r="N219" s="9">
        <f t="shared" si="22"/>
        <v>-0.64010261125744061</v>
      </c>
      <c r="O219" s="9">
        <f t="shared" si="23"/>
        <v>1</v>
      </c>
    </row>
    <row r="220" spans="1:15">
      <c r="A220" s="1">
        <v>1</v>
      </c>
      <c r="B220" s="4">
        <v>31</v>
      </c>
      <c r="C220" s="4">
        <v>29</v>
      </c>
      <c r="D220" s="4">
        <v>159</v>
      </c>
      <c r="E220" s="4">
        <v>216</v>
      </c>
      <c r="F220" s="7">
        <v>10.7</v>
      </c>
      <c r="G220" s="4">
        <v>3</v>
      </c>
      <c r="H220" s="4">
        <v>3</v>
      </c>
      <c r="I220" s="4">
        <v>2</v>
      </c>
      <c r="J220" s="9">
        <f t="shared" si="18"/>
        <v>0.23288438027219038</v>
      </c>
      <c r="K220" s="9">
        <f t="shared" si="19"/>
        <v>1.2622355315616127</v>
      </c>
      <c r="L220" s="9">
        <f t="shared" si="20"/>
        <v>0.44204062134489758</v>
      </c>
      <c r="M220" s="9">
        <f t="shared" si="21"/>
        <v>0.44204062134489758</v>
      </c>
      <c r="N220" s="9">
        <f t="shared" si="22"/>
        <v>-0.816353497632063</v>
      </c>
      <c r="O220" s="9">
        <f t="shared" si="23"/>
        <v>0</v>
      </c>
    </row>
    <row r="221" spans="1:15">
      <c r="A221" s="1">
        <v>0</v>
      </c>
      <c r="B221" s="4">
        <v>32</v>
      </c>
      <c r="C221" s="4">
        <v>308</v>
      </c>
      <c r="D221" s="4">
        <v>378</v>
      </c>
      <c r="E221" s="4">
        <v>209</v>
      </c>
      <c r="F221" s="7">
        <v>4.7</v>
      </c>
      <c r="G221" s="4">
        <v>2</v>
      </c>
      <c r="H221" s="5">
        <v>4</v>
      </c>
      <c r="I221" s="4">
        <v>4</v>
      </c>
      <c r="J221" s="9">
        <f t="shared" si="18"/>
        <v>-0.75871957193632622</v>
      </c>
      <c r="K221" s="9">
        <f t="shared" si="19"/>
        <v>0.4682656237597928</v>
      </c>
      <c r="L221" s="9">
        <f t="shared" si="20"/>
        <v>0.68107567446774142</v>
      </c>
      <c r="M221" s="9">
        <f t="shared" si="21"/>
        <v>0.31892432553225858</v>
      </c>
      <c r="N221" s="9">
        <f t="shared" si="22"/>
        <v>-1.142801428376172</v>
      </c>
      <c r="O221" s="9">
        <f t="shared" si="23"/>
        <v>1</v>
      </c>
    </row>
    <row r="222" spans="1:15">
      <c r="A222" s="1">
        <v>1</v>
      </c>
      <c r="B222" s="4">
        <v>33</v>
      </c>
      <c r="C222" s="4">
        <v>279</v>
      </c>
      <c r="D222" s="4">
        <v>124</v>
      </c>
      <c r="E222" s="4">
        <v>268</v>
      </c>
      <c r="F222" s="7">
        <v>8.8000000000000007</v>
      </c>
      <c r="G222" s="4">
        <v>2</v>
      </c>
      <c r="H222" s="4">
        <v>5</v>
      </c>
      <c r="I222" s="4">
        <v>5</v>
      </c>
      <c r="J222" s="9">
        <f t="shared" si="18"/>
        <v>0.20923110214834539</v>
      </c>
      <c r="K222" s="9">
        <f t="shared" si="19"/>
        <v>1.2327298521310046</v>
      </c>
      <c r="L222" s="9">
        <f t="shared" si="20"/>
        <v>0.44788221873128126</v>
      </c>
      <c r="M222" s="9">
        <f t="shared" si="21"/>
        <v>0.44788221873128126</v>
      </c>
      <c r="N222" s="9">
        <f t="shared" si="22"/>
        <v>-0.8032249857503051</v>
      </c>
      <c r="O222" s="9">
        <f t="shared" si="23"/>
        <v>0</v>
      </c>
    </row>
    <row r="223" spans="1:15">
      <c r="A223" s="1">
        <v>0</v>
      </c>
      <c r="B223" s="4">
        <v>34</v>
      </c>
      <c r="C223" s="4">
        <v>32</v>
      </c>
      <c r="D223" s="4">
        <v>361</v>
      </c>
      <c r="E223" s="4">
        <v>76</v>
      </c>
      <c r="F223" s="7">
        <v>12.2</v>
      </c>
      <c r="G223" s="4">
        <v>2</v>
      </c>
      <c r="H223" s="5">
        <v>1</v>
      </c>
      <c r="I223" s="4">
        <v>3</v>
      </c>
      <c r="J223" s="9">
        <f t="shared" si="18"/>
        <v>-0.41944469804488249</v>
      </c>
      <c r="K223" s="9">
        <f t="shared" si="19"/>
        <v>0.65741178052102234</v>
      </c>
      <c r="L223" s="9">
        <f t="shared" si="20"/>
        <v>0.60335036335124936</v>
      </c>
      <c r="M223" s="9">
        <f t="shared" si="21"/>
        <v>0.39664963664875064</v>
      </c>
      <c r="N223" s="9">
        <f t="shared" si="22"/>
        <v>-0.92470191528458723</v>
      </c>
      <c r="O223" s="9">
        <f t="shared" si="23"/>
        <v>1</v>
      </c>
    </row>
    <row r="224" spans="1:15">
      <c r="A224" s="1">
        <v>0</v>
      </c>
      <c r="B224" s="4">
        <v>35</v>
      </c>
      <c r="C224" s="4">
        <v>53</v>
      </c>
      <c r="D224" s="4">
        <v>330</v>
      </c>
      <c r="E224" s="4">
        <v>163</v>
      </c>
      <c r="F224" s="7">
        <v>0.3</v>
      </c>
      <c r="G224" s="4">
        <v>2</v>
      </c>
      <c r="H224" s="4">
        <v>5</v>
      </c>
      <c r="I224" s="4">
        <v>2</v>
      </c>
      <c r="J224" s="9">
        <f t="shared" si="18"/>
        <v>-0.79021927355224042</v>
      </c>
      <c r="K224" s="9">
        <f t="shared" si="19"/>
        <v>0.45374529003176201</v>
      </c>
      <c r="L224" s="9">
        <f t="shared" si="20"/>
        <v>0.68787841092723445</v>
      </c>
      <c r="M224" s="9">
        <f t="shared" si="21"/>
        <v>0.31212158907276555</v>
      </c>
      <c r="N224" s="9">
        <f t="shared" si="22"/>
        <v>-1.164362458522759</v>
      </c>
      <c r="O224" s="9">
        <f t="shared" si="23"/>
        <v>1</v>
      </c>
    </row>
    <row r="225" spans="1:15">
      <c r="A225" s="1">
        <v>1</v>
      </c>
      <c r="B225" s="4">
        <v>18</v>
      </c>
      <c r="C225" s="4">
        <v>176</v>
      </c>
      <c r="D225" s="4">
        <v>317</v>
      </c>
      <c r="E225" s="4">
        <v>205</v>
      </c>
      <c r="F225" s="7">
        <v>2.9</v>
      </c>
      <c r="G225" s="4">
        <v>4</v>
      </c>
      <c r="H225" s="5">
        <v>5</v>
      </c>
      <c r="I225" s="4">
        <v>5</v>
      </c>
      <c r="J225" s="9">
        <f t="shared" si="18"/>
        <v>-0.64830207279112528</v>
      </c>
      <c r="K225" s="9">
        <f t="shared" si="19"/>
        <v>0.52293292543345704</v>
      </c>
      <c r="L225" s="9">
        <f t="shared" si="20"/>
        <v>0.6566277367175446</v>
      </c>
      <c r="M225" s="9">
        <f t="shared" si="21"/>
        <v>0.6566277367175446</v>
      </c>
      <c r="N225" s="9">
        <f t="shared" si="22"/>
        <v>-0.42063803186206972</v>
      </c>
      <c r="O225" s="9">
        <f t="shared" si="23"/>
        <v>1</v>
      </c>
    </row>
    <row r="226" spans="1:15">
      <c r="A226" s="1">
        <v>0</v>
      </c>
      <c r="B226" s="4">
        <v>19</v>
      </c>
      <c r="C226" s="4">
        <v>167</v>
      </c>
      <c r="D226" s="4">
        <v>327</v>
      </c>
      <c r="E226" s="4">
        <v>56</v>
      </c>
      <c r="F226" s="7">
        <v>10.6</v>
      </c>
      <c r="G226" s="4">
        <v>4</v>
      </c>
      <c r="H226" s="4">
        <v>3</v>
      </c>
      <c r="I226" s="4">
        <v>4</v>
      </c>
      <c r="J226" s="9">
        <f t="shared" si="18"/>
        <v>-0.63322475925101052</v>
      </c>
      <c r="K226" s="9">
        <f t="shared" si="19"/>
        <v>0.53087708692558877</v>
      </c>
      <c r="L226" s="9">
        <f t="shared" si="20"/>
        <v>0.65322030654222396</v>
      </c>
      <c r="M226" s="9">
        <f t="shared" si="21"/>
        <v>0.34677969345777604</v>
      </c>
      <c r="N226" s="9">
        <f t="shared" si="22"/>
        <v>-1.0590655898334269</v>
      </c>
      <c r="O226" s="9">
        <f t="shared" si="23"/>
        <v>1</v>
      </c>
    </row>
    <row r="227" spans="1:15">
      <c r="A227" s="1">
        <v>0</v>
      </c>
      <c r="B227" s="4">
        <v>20</v>
      </c>
      <c r="C227" s="4">
        <v>44</v>
      </c>
      <c r="D227" s="4">
        <v>174</v>
      </c>
      <c r="E227" s="4">
        <v>176</v>
      </c>
      <c r="F227" s="7">
        <v>1.6</v>
      </c>
      <c r="G227" s="4">
        <v>4</v>
      </c>
      <c r="H227" s="5">
        <v>4</v>
      </c>
      <c r="I227" s="4">
        <v>3</v>
      </c>
      <c r="J227" s="9">
        <f t="shared" si="18"/>
        <v>-0.40553761871845101</v>
      </c>
      <c r="K227" s="9">
        <f t="shared" si="19"/>
        <v>0.66661832801236276</v>
      </c>
      <c r="L227" s="9">
        <f t="shared" si="20"/>
        <v>0.60001740242027513</v>
      </c>
      <c r="M227" s="9">
        <f t="shared" si="21"/>
        <v>0.39998259757972487</v>
      </c>
      <c r="N227" s="9">
        <f t="shared" si="22"/>
        <v>-0.91633423887125853</v>
      </c>
      <c r="O227" s="9">
        <f t="shared" si="23"/>
        <v>1</v>
      </c>
    </row>
    <row r="228" spans="1:15">
      <c r="A228" s="1">
        <v>0</v>
      </c>
      <c r="B228" s="4">
        <v>21</v>
      </c>
      <c r="C228" s="4">
        <v>266</v>
      </c>
      <c r="D228" s="4">
        <v>37</v>
      </c>
      <c r="E228" s="4">
        <v>12</v>
      </c>
      <c r="F228" s="7">
        <v>7.4</v>
      </c>
      <c r="G228" s="4">
        <v>4</v>
      </c>
      <c r="H228" s="4">
        <v>3</v>
      </c>
      <c r="I228" s="4">
        <v>5</v>
      </c>
      <c r="J228" s="9">
        <f t="shared" si="18"/>
        <v>-0.33718922358381759</v>
      </c>
      <c r="K228" s="9">
        <f t="shared" si="19"/>
        <v>0.71377376429366313</v>
      </c>
      <c r="L228" s="9">
        <f t="shared" si="20"/>
        <v>0.58350759057870916</v>
      </c>
      <c r="M228" s="9">
        <f t="shared" si="21"/>
        <v>0.41649240942129084</v>
      </c>
      <c r="N228" s="9">
        <f t="shared" si="22"/>
        <v>-0.87588704222008462</v>
      </c>
      <c r="O228" s="9">
        <f t="shared" si="23"/>
        <v>1</v>
      </c>
    </row>
    <row r="229" spans="1:15">
      <c r="A229" s="1">
        <v>1</v>
      </c>
      <c r="B229" s="4">
        <v>22</v>
      </c>
      <c r="C229" s="4">
        <v>247</v>
      </c>
      <c r="D229" s="4">
        <v>281</v>
      </c>
      <c r="E229" s="4">
        <v>284</v>
      </c>
      <c r="F229" s="7">
        <v>6.9</v>
      </c>
      <c r="G229" s="4">
        <v>2</v>
      </c>
      <c r="H229" s="5">
        <v>4</v>
      </c>
      <c r="I229" s="4">
        <v>3</v>
      </c>
      <c r="J229" s="9">
        <f t="shared" si="18"/>
        <v>-0.26077490586341123</v>
      </c>
      <c r="K229" s="9">
        <f t="shared" si="19"/>
        <v>0.77045432484912924</v>
      </c>
      <c r="L229" s="9">
        <f t="shared" si="20"/>
        <v>0.56482677127816661</v>
      </c>
      <c r="M229" s="9">
        <f t="shared" si="21"/>
        <v>0.56482677127816661</v>
      </c>
      <c r="N229" s="9">
        <f t="shared" si="22"/>
        <v>-0.57123619435460427</v>
      </c>
      <c r="O229" s="9">
        <f t="shared" si="23"/>
        <v>1</v>
      </c>
    </row>
    <row r="230" spans="1:15">
      <c r="A230" s="1">
        <v>1</v>
      </c>
      <c r="B230" s="4">
        <v>23</v>
      </c>
      <c r="C230" s="4">
        <v>42</v>
      </c>
      <c r="D230" s="4">
        <v>31</v>
      </c>
      <c r="E230" s="4">
        <v>367</v>
      </c>
      <c r="F230" s="7">
        <v>4.5999999999999996</v>
      </c>
      <c r="G230" s="4">
        <v>2</v>
      </c>
      <c r="H230" s="4">
        <v>3</v>
      </c>
      <c r="I230" s="4">
        <v>4</v>
      </c>
      <c r="J230" s="9">
        <f t="shared" si="18"/>
        <v>0.55528031840261283</v>
      </c>
      <c r="K230" s="9">
        <f t="shared" si="19"/>
        <v>1.7424293513342421</v>
      </c>
      <c r="L230" s="9">
        <f t="shared" si="20"/>
        <v>0.36464020468329716</v>
      </c>
      <c r="M230" s="9">
        <f t="shared" si="21"/>
        <v>0.36464020468329716</v>
      </c>
      <c r="N230" s="9">
        <f t="shared" si="22"/>
        <v>-1.0088441521551235</v>
      </c>
      <c r="O230" s="9">
        <f t="shared" si="23"/>
        <v>0</v>
      </c>
    </row>
    <row r="231" spans="1:15">
      <c r="A231" s="1">
        <v>1</v>
      </c>
      <c r="B231" s="4">
        <v>24</v>
      </c>
      <c r="C231" s="4">
        <v>214</v>
      </c>
      <c r="D231" s="4">
        <v>247</v>
      </c>
      <c r="E231" s="4">
        <v>89</v>
      </c>
      <c r="F231" s="7">
        <v>0.5</v>
      </c>
      <c r="G231" s="4">
        <v>2</v>
      </c>
      <c r="H231" s="5">
        <v>2</v>
      </c>
      <c r="I231" s="4">
        <v>2</v>
      </c>
      <c r="J231" s="9">
        <f t="shared" si="18"/>
        <v>-0.98269660189237884</v>
      </c>
      <c r="K231" s="9">
        <f t="shared" si="19"/>
        <v>0.37430039757395117</v>
      </c>
      <c r="L231" s="9">
        <f t="shared" si="20"/>
        <v>0.72764295329121442</v>
      </c>
      <c r="M231" s="9">
        <f t="shared" si="21"/>
        <v>0.72764295329121442</v>
      </c>
      <c r="N231" s="9">
        <f t="shared" si="22"/>
        <v>-0.31794479987059493</v>
      </c>
      <c r="O231" s="9">
        <f t="shared" si="23"/>
        <v>1</v>
      </c>
    </row>
    <row r="232" spans="1:15">
      <c r="A232" s="1">
        <v>1</v>
      </c>
      <c r="B232" s="4">
        <v>25</v>
      </c>
      <c r="C232" s="4">
        <v>330</v>
      </c>
      <c r="D232" s="4">
        <v>386</v>
      </c>
      <c r="E232" s="4">
        <v>2</v>
      </c>
      <c r="F232" s="7">
        <v>2.5</v>
      </c>
      <c r="G232" s="4">
        <v>3</v>
      </c>
      <c r="H232" s="4">
        <v>4</v>
      </c>
      <c r="I232" s="4">
        <v>1</v>
      </c>
      <c r="J232" s="9">
        <f t="shared" si="18"/>
        <v>-1.4988053197122242</v>
      </c>
      <c r="K232" s="9">
        <f t="shared" si="19"/>
        <v>0.22339688864828364</v>
      </c>
      <c r="L232" s="9">
        <f t="shared" si="20"/>
        <v>0.81739622626054564</v>
      </c>
      <c r="M232" s="9">
        <f t="shared" si="21"/>
        <v>0.81739622626054564</v>
      </c>
      <c r="N232" s="9">
        <f t="shared" si="22"/>
        <v>-0.20163132462240985</v>
      </c>
      <c r="O232" s="9">
        <f t="shared" si="23"/>
        <v>1</v>
      </c>
    </row>
    <row r="233" spans="1:15">
      <c r="A233" s="1">
        <v>0</v>
      </c>
      <c r="B233" s="4">
        <v>26</v>
      </c>
      <c r="C233" s="4">
        <v>27</v>
      </c>
      <c r="D233" s="4">
        <v>20</v>
      </c>
      <c r="E233" s="4">
        <v>120</v>
      </c>
      <c r="F233" s="7">
        <v>6.1</v>
      </c>
      <c r="G233" s="4">
        <v>3</v>
      </c>
      <c r="H233" s="5">
        <v>3</v>
      </c>
      <c r="I233" s="4">
        <v>5</v>
      </c>
      <c r="J233" s="9">
        <f t="shared" si="18"/>
        <v>0.12775414971520382</v>
      </c>
      <c r="K233" s="9">
        <f t="shared" si="19"/>
        <v>1.136273615162821</v>
      </c>
      <c r="L233" s="9">
        <f t="shared" si="20"/>
        <v>0.46810483118932433</v>
      </c>
      <c r="M233" s="9">
        <f t="shared" si="21"/>
        <v>0.53189516881067567</v>
      </c>
      <c r="N233" s="9">
        <f t="shared" si="22"/>
        <v>-0.63130886016536547</v>
      </c>
      <c r="O233" s="9">
        <f t="shared" si="23"/>
        <v>0</v>
      </c>
    </row>
    <row r="234" spans="1:15">
      <c r="A234" s="1">
        <v>1</v>
      </c>
      <c r="B234" s="4">
        <v>27</v>
      </c>
      <c r="C234" s="4">
        <v>20</v>
      </c>
      <c r="D234" s="4">
        <v>129</v>
      </c>
      <c r="E234" s="4">
        <v>5</v>
      </c>
      <c r="F234" s="7">
        <v>0.8</v>
      </c>
      <c r="G234" s="4">
        <v>2</v>
      </c>
      <c r="H234" s="4">
        <v>3</v>
      </c>
      <c r="I234" s="4">
        <v>5</v>
      </c>
      <c r="J234" s="9">
        <f t="shared" si="18"/>
        <v>-0.63170906607159927</v>
      </c>
      <c r="K234" s="9">
        <f t="shared" si="19"/>
        <v>0.53168234381237167</v>
      </c>
      <c r="L234" s="9">
        <f t="shared" si="20"/>
        <v>0.65287688667285326</v>
      </c>
      <c r="M234" s="9">
        <f t="shared" si="21"/>
        <v>0.65287688667285326</v>
      </c>
      <c r="N234" s="9">
        <f t="shared" si="22"/>
        <v>-0.4263667024380009</v>
      </c>
      <c r="O234" s="9">
        <f t="shared" si="23"/>
        <v>1</v>
      </c>
    </row>
    <row r="235" spans="1:15">
      <c r="A235" s="1">
        <v>0</v>
      </c>
      <c r="B235" s="4">
        <v>28</v>
      </c>
      <c r="C235" s="4">
        <v>298</v>
      </c>
      <c r="D235" s="4">
        <v>223</v>
      </c>
      <c r="E235" s="4">
        <v>235</v>
      </c>
      <c r="F235" s="7">
        <v>9.9</v>
      </c>
      <c r="G235" s="4">
        <v>3</v>
      </c>
      <c r="H235" s="5">
        <v>4</v>
      </c>
      <c r="I235" s="4">
        <v>5</v>
      </c>
      <c r="J235" s="9">
        <f t="shared" si="18"/>
        <v>-7.8640176152323549E-2</v>
      </c>
      <c r="K235" s="9">
        <f t="shared" si="19"/>
        <v>0.92437247587248639</v>
      </c>
      <c r="L235" s="9">
        <f t="shared" si="20"/>
        <v>0.51964991836968177</v>
      </c>
      <c r="M235" s="9">
        <f t="shared" si="21"/>
        <v>0.48035008163031823</v>
      </c>
      <c r="N235" s="9">
        <f t="shared" si="22"/>
        <v>-0.73324010418715502</v>
      </c>
      <c r="O235" s="9">
        <f t="shared" si="23"/>
        <v>1</v>
      </c>
    </row>
    <row r="236" spans="1:15">
      <c r="A236" s="1">
        <v>0</v>
      </c>
      <c r="B236" s="4">
        <v>29</v>
      </c>
      <c r="C236" s="4">
        <v>240</v>
      </c>
      <c r="D236" s="4">
        <v>210</v>
      </c>
      <c r="E236" s="4">
        <v>93</v>
      </c>
      <c r="F236" s="7">
        <v>1.4</v>
      </c>
      <c r="G236" s="4">
        <v>3</v>
      </c>
      <c r="H236" s="4">
        <v>3</v>
      </c>
      <c r="I236" s="4">
        <v>2</v>
      </c>
      <c r="J236" s="9">
        <f t="shared" si="18"/>
        <v>-0.85663467747447597</v>
      </c>
      <c r="K236" s="9">
        <f t="shared" si="19"/>
        <v>0.42458855813463642</v>
      </c>
      <c r="L236" s="9">
        <f t="shared" si="20"/>
        <v>0.70195706282339165</v>
      </c>
      <c r="M236" s="9">
        <f t="shared" si="21"/>
        <v>0.29804293717660835</v>
      </c>
      <c r="N236" s="9">
        <f t="shared" si="22"/>
        <v>-1.2105177183706421</v>
      </c>
      <c r="O236" s="9">
        <f t="shared" si="23"/>
        <v>1</v>
      </c>
    </row>
    <row r="237" spans="1:15">
      <c r="A237" s="1">
        <v>1</v>
      </c>
      <c r="B237" s="4">
        <v>30</v>
      </c>
      <c r="C237" s="4">
        <v>148</v>
      </c>
      <c r="D237" s="4">
        <v>227</v>
      </c>
      <c r="E237" s="4">
        <v>44</v>
      </c>
      <c r="F237" s="7">
        <v>2.4</v>
      </c>
      <c r="G237" s="4">
        <v>2</v>
      </c>
      <c r="H237" s="5">
        <v>2</v>
      </c>
      <c r="I237" s="4">
        <v>5</v>
      </c>
      <c r="J237" s="9">
        <f t="shared" si="18"/>
        <v>-0.78659511045318631</v>
      </c>
      <c r="K237" s="9">
        <f t="shared" si="19"/>
        <v>0.45539272044332885</v>
      </c>
      <c r="L237" s="9">
        <f t="shared" si="20"/>
        <v>0.68709976761144498</v>
      </c>
      <c r="M237" s="9">
        <f t="shared" si="21"/>
        <v>0.68709976761144498</v>
      </c>
      <c r="N237" s="9">
        <f t="shared" si="22"/>
        <v>-0.37527577516166089</v>
      </c>
      <c r="O237" s="9">
        <f t="shared" si="23"/>
        <v>1</v>
      </c>
    </row>
    <row r="238" spans="1:15">
      <c r="A238" s="1">
        <v>0</v>
      </c>
      <c r="B238" s="4">
        <v>31</v>
      </c>
      <c r="C238" s="4">
        <v>188</v>
      </c>
      <c r="D238" s="4">
        <v>347</v>
      </c>
      <c r="E238" s="4">
        <v>340</v>
      </c>
      <c r="F238" s="7">
        <v>10.199999999999999</v>
      </c>
      <c r="G238" s="4">
        <v>2</v>
      </c>
      <c r="H238" s="4">
        <v>3</v>
      </c>
      <c r="I238" s="4">
        <v>3</v>
      </c>
      <c r="J238" s="9">
        <f t="shared" si="18"/>
        <v>-2.477026894231793E-2</v>
      </c>
      <c r="K238" s="9">
        <f t="shared" si="19"/>
        <v>0.97553399674461461</v>
      </c>
      <c r="L238" s="9">
        <f t="shared" si="20"/>
        <v>0.50619225062583117</v>
      </c>
      <c r="M238" s="9">
        <f t="shared" si="21"/>
        <v>0.49380774937416883</v>
      </c>
      <c r="N238" s="9">
        <f t="shared" si="22"/>
        <v>-0.7056090088483713</v>
      </c>
      <c r="O238" s="9">
        <f t="shared" si="23"/>
        <v>1</v>
      </c>
    </row>
    <row r="239" spans="1:15">
      <c r="A239" s="1">
        <v>1</v>
      </c>
      <c r="B239" s="4">
        <v>32</v>
      </c>
      <c r="C239" s="4">
        <v>20</v>
      </c>
      <c r="D239" s="4">
        <v>332</v>
      </c>
      <c r="E239" s="4">
        <v>381</v>
      </c>
      <c r="F239" s="7">
        <v>12.2</v>
      </c>
      <c r="G239" s="4">
        <v>2</v>
      </c>
      <c r="H239" s="5">
        <v>4</v>
      </c>
      <c r="I239" s="4">
        <v>5</v>
      </c>
      <c r="J239" s="9">
        <f t="shared" si="18"/>
        <v>0.42547571262964234</v>
      </c>
      <c r="K239" s="9">
        <f t="shared" si="19"/>
        <v>1.5303182382467131</v>
      </c>
      <c r="L239" s="9">
        <f t="shared" si="20"/>
        <v>0.39520720551455674</v>
      </c>
      <c r="M239" s="9">
        <f t="shared" si="21"/>
        <v>0.39520720551455674</v>
      </c>
      <c r="N239" s="9">
        <f t="shared" si="22"/>
        <v>-0.92834508069731603</v>
      </c>
      <c r="O239" s="9">
        <f t="shared" si="23"/>
        <v>0</v>
      </c>
    </row>
    <row r="240" spans="1:15">
      <c r="A240" s="1">
        <v>1</v>
      </c>
      <c r="B240" s="4">
        <v>19</v>
      </c>
      <c r="C240" s="4">
        <v>245</v>
      </c>
      <c r="D240" s="4">
        <v>277</v>
      </c>
      <c r="E240" s="4">
        <v>56</v>
      </c>
      <c r="F240" s="7">
        <v>9.3000000000000007</v>
      </c>
      <c r="G240" s="4">
        <v>1</v>
      </c>
      <c r="H240" s="4">
        <v>4</v>
      </c>
      <c r="I240" s="4">
        <v>5</v>
      </c>
      <c r="J240" s="9">
        <f t="shared" si="18"/>
        <v>-0.59244805596238947</v>
      </c>
      <c r="K240" s="9">
        <f t="shared" si="19"/>
        <v>0.55297192020100039</v>
      </c>
      <c r="L240" s="9">
        <f t="shared" si="20"/>
        <v>0.64392664605975003</v>
      </c>
      <c r="M240" s="9">
        <f t="shared" si="21"/>
        <v>0.64392664605975003</v>
      </c>
      <c r="N240" s="9">
        <f t="shared" si="22"/>
        <v>-0.44017046299922352</v>
      </c>
      <c r="O240" s="9">
        <f t="shared" si="23"/>
        <v>1</v>
      </c>
    </row>
    <row r="241" spans="1:15">
      <c r="A241" s="1">
        <v>0</v>
      </c>
      <c r="B241" s="4">
        <v>18</v>
      </c>
      <c r="C241" s="4">
        <v>108</v>
      </c>
      <c r="D241" s="4">
        <v>267</v>
      </c>
      <c r="E241" s="4">
        <v>90</v>
      </c>
      <c r="F241" s="7">
        <v>5.7</v>
      </c>
      <c r="G241" s="4">
        <v>4</v>
      </c>
      <c r="H241" s="4">
        <v>3</v>
      </c>
      <c r="I241" s="4">
        <v>1</v>
      </c>
      <c r="J241" s="9">
        <f t="shared" si="18"/>
        <v>-0.70988891078833616</v>
      </c>
      <c r="K241" s="9">
        <f t="shared" si="19"/>
        <v>0.491698816861037</v>
      </c>
      <c r="L241" s="9">
        <f t="shared" si="20"/>
        <v>0.67037661268934123</v>
      </c>
      <c r="M241" s="9">
        <f t="shared" si="21"/>
        <v>0.32962338731065877</v>
      </c>
      <c r="N241" s="9">
        <f t="shared" si="22"/>
        <v>-1.1098045268177079</v>
      </c>
      <c r="O241" s="9">
        <f t="shared" si="23"/>
        <v>1</v>
      </c>
    </row>
    <row r="242" spans="1:15">
      <c r="A242" s="1">
        <v>1</v>
      </c>
      <c r="B242" s="4">
        <v>19</v>
      </c>
      <c r="C242" s="4">
        <v>72</v>
      </c>
      <c r="D242" s="4">
        <v>270</v>
      </c>
      <c r="E242" s="4">
        <v>59</v>
      </c>
      <c r="F242" s="7">
        <v>12</v>
      </c>
      <c r="G242" s="4">
        <v>2</v>
      </c>
      <c r="H242" s="5">
        <v>2</v>
      </c>
      <c r="I242" s="4">
        <v>4</v>
      </c>
      <c r="J242" s="9">
        <f t="shared" si="18"/>
        <v>-0.32398498066951886</v>
      </c>
      <c r="K242" s="9">
        <f t="shared" si="19"/>
        <v>0.7232611051958292</v>
      </c>
      <c r="L242" s="9">
        <f t="shared" si="20"/>
        <v>0.58029511429514979</v>
      </c>
      <c r="M242" s="9">
        <f t="shared" si="21"/>
        <v>0.58029511429514979</v>
      </c>
      <c r="N242" s="9">
        <f t="shared" si="22"/>
        <v>-0.54421848709527176</v>
      </c>
      <c r="O242" s="9">
        <f t="shared" si="23"/>
        <v>1</v>
      </c>
    </row>
    <row r="243" spans="1:15">
      <c r="A243" s="1">
        <v>1</v>
      </c>
      <c r="B243" s="4">
        <v>20</v>
      </c>
      <c r="C243" s="4">
        <v>25</v>
      </c>
      <c r="D243" s="4">
        <v>309</v>
      </c>
      <c r="E243" s="4">
        <v>249</v>
      </c>
      <c r="F243" s="7">
        <v>2.5</v>
      </c>
      <c r="G243" s="4">
        <v>2</v>
      </c>
      <c r="H243" s="4">
        <v>4</v>
      </c>
      <c r="I243" s="4">
        <v>2</v>
      </c>
      <c r="J243" s="9">
        <f t="shared" si="18"/>
        <v>-0.46311345380369628</v>
      </c>
      <c r="K243" s="9">
        <f t="shared" si="19"/>
        <v>0.62932122957053038</v>
      </c>
      <c r="L243" s="9">
        <f t="shared" si="20"/>
        <v>0.61375251353202342</v>
      </c>
      <c r="M243" s="9">
        <f t="shared" si="21"/>
        <v>0.61375251353202342</v>
      </c>
      <c r="N243" s="9">
        <f t="shared" si="22"/>
        <v>-0.48816350451393375</v>
      </c>
      <c r="O243" s="9">
        <f t="shared" si="23"/>
        <v>1</v>
      </c>
    </row>
    <row r="244" spans="1:15">
      <c r="A244" s="1">
        <v>1</v>
      </c>
      <c r="B244" s="4">
        <v>21</v>
      </c>
      <c r="C244" s="4">
        <v>184</v>
      </c>
      <c r="D244" s="4">
        <v>318</v>
      </c>
      <c r="E244" s="4">
        <v>17</v>
      </c>
      <c r="F244" s="7">
        <v>8.6</v>
      </c>
      <c r="G244" s="4">
        <v>4</v>
      </c>
      <c r="H244" s="5">
        <v>1</v>
      </c>
      <c r="I244" s="4">
        <v>2</v>
      </c>
      <c r="J244" s="9">
        <f t="shared" si="18"/>
        <v>-0.88751898159532494</v>
      </c>
      <c r="K244" s="9">
        <f t="shared" si="19"/>
        <v>0.41167586216475371</v>
      </c>
      <c r="L244" s="9">
        <f t="shared" si="20"/>
        <v>0.70837791224009194</v>
      </c>
      <c r="M244" s="9">
        <f t="shared" si="21"/>
        <v>0.70837791224009194</v>
      </c>
      <c r="N244" s="9">
        <f t="shared" si="22"/>
        <v>-0.34477755334486038</v>
      </c>
      <c r="O244" s="9">
        <f t="shared" si="23"/>
        <v>1</v>
      </c>
    </row>
    <row r="245" spans="1:15">
      <c r="A245" s="1">
        <v>1</v>
      </c>
      <c r="B245" s="4">
        <v>22</v>
      </c>
      <c r="C245" s="4">
        <v>342</v>
      </c>
      <c r="D245" s="4">
        <v>292</v>
      </c>
      <c r="E245" s="4">
        <v>398</v>
      </c>
      <c r="F245" s="7">
        <v>11.9</v>
      </c>
      <c r="G245" s="4">
        <v>4</v>
      </c>
      <c r="H245" s="4">
        <v>3</v>
      </c>
      <c r="I245" s="4">
        <v>3</v>
      </c>
      <c r="J245" s="9">
        <f t="shared" si="18"/>
        <v>0.12021520508633343</v>
      </c>
      <c r="K245" s="9">
        <f t="shared" si="19"/>
        <v>1.1277395207475436</v>
      </c>
      <c r="L245" s="9">
        <f t="shared" si="20"/>
        <v>0.46998234053041776</v>
      </c>
      <c r="M245" s="9">
        <f t="shared" si="21"/>
        <v>0.46998234053041776</v>
      </c>
      <c r="N245" s="9">
        <f t="shared" si="22"/>
        <v>-0.75506015832346507</v>
      </c>
      <c r="O245" s="9">
        <f t="shared" si="23"/>
        <v>0</v>
      </c>
    </row>
    <row r="246" spans="1:15">
      <c r="A246" s="1">
        <v>1</v>
      </c>
      <c r="B246" s="4">
        <v>23</v>
      </c>
      <c r="C246" s="4">
        <v>83</v>
      </c>
      <c r="D246" s="4">
        <v>102</v>
      </c>
      <c r="E246" s="4">
        <v>3</v>
      </c>
      <c r="F246" s="7">
        <v>2.8</v>
      </c>
      <c r="G246" s="4">
        <v>3</v>
      </c>
      <c r="H246" s="5">
        <v>3</v>
      </c>
      <c r="I246" s="4">
        <v>3</v>
      </c>
      <c r="J246" s="9">
        <f t="shared" si="18"/>
        <v>-0.6049950732909366</v>
      </c>
      <c r="K246" s="9">
        <f t="shared" si="19"/>
        <v>0.54607711699616368</v>
      </c>
      <c r="L246" s="9">
        <f t="shared" si="20"/>
        <v>0.6467982670507898</v>
      </c>
      <c r="M246" s="9">
        <f t="shared" si="21"/>
        <v>0.6467982670507898</v>
      </c>
      <c r="N246" s="9">
        <f t="shared" si="22"/>
        <v>-0.43572083054871485</v>
      </c>
      <c r="O246" s="9">
        <f t="shared" si="23"/>
        <v>1</v>
      </c>
    </row>
    <row r="247" spans="1:15">
      <c r="A247" s="1">
        <v>1</v>
      </c>
      <c r="B247" s="4">
        <v>24</v>
      </c>
      <c r="C247" s="4">
        <v>225</v>
      </c>
      <c r="D247" s="4">
        <v>149</v>
      </c>
      <c r="E247" s="4">
        <v>150</v>
      </c>
      <c r="F247" s="7">
        <v>0.5</v>
      </c>
      <c r="G247" s="4">
        <v>3</v>
      </c>
      <c r="H247" s="4">
        <v>2</v>
      </c>
      <c r="I247" s="4">
        <v>4</v>
      </c>
      <c r="J247" s="9">
        <f t="shared" si="18"/>
        <v>-0.6045390797680793</v>
      </c>
      <c r="K247" s="9">
        <f t="shared" si="19"/>
        <v>0.54632618140605771</v>
      </c>
      <c r="L247" s="9">
        <f t="shared" si="20"/>
        <v>0.64669408823609953</v>
      </c>
      <c r="M247" s="9">
        <f t="shared" si="21"/>
        <v>0.64669408823609953</v>
      </c>
      <c r="N247" s="9">
        <f t="shared" si="22"/>
        <v>-0.43588191200310417</v>
      </c>
      <c r="O247" s="9">
        <f t="shared" si="23"/>
        <v>1</v>
      </c>
    </row>
    <row r="248" spans="1:15">
      <c r="A248" s="1">
        <v>1</v>
      </c>
      <c r="B248" s="4">
        <v>25</v>
      </c>
      <c r="C248" s="4">
        <v>160</v>
      </c>
      <c r="D248" s="4">
        <v>251</v>
      </c>
      <c r="E248" s="4">
        <v>109</v>
      </c>
      <c r="F248" s="7">
        <v>3</v>
      </c>
      <c r="G248" s="4">
        <v>2</v>
      </c>
      <c r="H248" s="5">
        <v>3</v>
      </c>
      <c r="I248" s="4">
        <v>3</v>
      </c>
      <c r="J248" s="9">
        <f t="shared" si="18"/>
        <v>-0.72482921327071792</v>
      </c>
      <c r="K248" s="9">
        <f t="shared" si="19"/>
        <v>0.48440729222822282</v>
      </c>
      <c r="L248" s="9">
        <f t="shared" si="20"/>
        <v>0.67366955500394654</v>
      </c>
      <c r="M248" s="9">
        <f t="shared" si="21"/>
        <v>0.67366955500394654</v>
      </c>
      <c r="N248" s="9">
        <f t="shared" si="22"/>
        <v>-0.39501556276851385</v>
      </c>
      <c r="O248" s="9">
        <f t="shared" si="23"/>
        <v>1</v>
      </c>
    </row>
    <row r="249" spans="1:15">
      <c r="A249" s="1">
        <v>1</v>
      </c>
      <c r="B249" s="4">
        <v>26</v>
      </c>
      <c r="C249" s="4">
        <v>169</v>
      </c>
      <c r="D249" s="4">
        <v>265</v>
      </c>
      <c r="E249" s="4">
        <v>3</v>
      </c>
      <c r="F249" s="7">
        <v>7.8</v>
      </c>
      <c r="G249" s="4">
        <v>3</v>
      </c>
      <c r="H249" s="4">
        <v>2</v>
      </c>
      <c r="I249" s="4">
        <v>1</v>
      </c>
      <c r="J249" s="9">
        <f t="shared" si="18"/>
        <v>-0.81941793758914738</v>
      </c>
      <c r="K249" s="9">
        <f t="shared" si="19"/>
        <v>0.44068808783949909</v>
      </c>
      <c r="L249" s="9">
        <f t="shared" si="20"/>
        <v>0.69411277044681574</v>
      </c>
      <c r="M249" s="9">
        <f t="shared" si="21"/>
        <v>0.69411277044681574</v>
      </c>
      <c r="N249" s="9">
        <f t="shared" si="22"/>
        <v>-0.36512083823674568</v>
      </c>
      <c r="O249" s="9">
        <f t="shared" si="23"/>
        <v>1</v>
      </c>
    </row>
    <row r="250" spans="1:15">
      <c r="A250" s="1">
        <v>0</v>
      </c>
      <c r="B250" s="4">
        <v>27</v>
      </c>
      <c r="C250" s="4">
        <v>303</v>
      </c>
      <c r="D250" s="4">
        <v>295</v>
      </c>
      <c r="E250" s="4">
        <v>112</v>
      </c>
      <c r="F250" s="7">
        <v>6.6</v>
      </c>
      <c r="G250" s="4">
        <v>3</v>
      </c>
      <c r="H250" s="5">
        <v>4</v>
      </c>
      <c r="I250" s="4">
        <v>5</v>
      </c>
      <c r="J250" s="9">
        <f t="shared" si="18"/>
        <v>-0.7004945211820599</v>
      </c>
      <c r="K250" s="9">
        <f t="shared" si="19"/>
        <v>0.49633979255024296</v>
      </c>
      <c r="L250" s="9">
        <f t="shared" si="20"/>
        <v>0.66829740475970312</v>
      </c>
      <c r="M250" s="9">
        <f t="shared" si="21"/>
        <v>0.33170259524029688</v>
      </c>
      <c r="N250" s="9">
        <f t="shared" si="22"/>
        <v>-1.1035165090009595</v>
      </c>
      <c r="O250" s="9">
        <f t="shared" si="23"/>
        <v>1</v>
      </c>
    </row>
    <row r="251" spans="1:15">
      <c r="A251" s="1">
        <v>1</v>
      </c>
      <c r="B251" s="4">
        <v>28</v>
      </c>
      <c r="C251" s="4">
        <v>90</v>
      </c>
      <c r="D251" s="4">
        <v>136</v>
      </c>
      <c r="E251" s="4">
        <v>197</v>
      </c>
      <c r="F251" s="7">
        <v>3.6</v>
      </c>
      <c r="G251" s="4">
        <v>4</v>
      </c>
      <c r="H251" s="4">
        <v>3</v>
      </c>
      <c r="I251" s="4">
        <v>4</v>
      </c>
      <c r="J251" s="9">
        <f t="shared" si="18"/>
        <v>-0.16938406476801121</v>
      </c>
      <c r="K251" s="9">
        <f t="shared" si="19"/>
        <v>0.84418461954695678</v>
      </c>
      <c r="L251" s="9">
        <f t="shared" si="20"/>
        <v>0.54224506017497343</v>
      </c>
      <c r="M251" s="9">
        <f t="shared" si="21"/>
        <v>0.54224506017497343</v>
      </c>
      <c r="N251" s="9">
        <f t="shared" si="22"/>
        <v>-0.61203723918299524</v>
      </c>
      <c r="O251" s="9">
        <f t="shared" si="23"/>
        <v>1</v>
      </c>
    </row>
    <row r="252" spans="1:15">
      <c r="A252" s="1">
        <v>0</v>
      </c>
      <c r="B252" s="4">
        <v>29</v>
      </c>
      <c r="C252" s="4">
        <v>106</v>
      </c>
      <c r="D252" s="4">
        <v>81</v>
      </c>
      <c r="E252" s="4">
        <v>325</v>
      </c>
      <c r="F252" s="7">
        <v>12</v>
      </c>
      <c r="G252" s="4">
        <v>4</v>
      </c>
      <c r="H252" s="5">
        <v>4</v>
      </c>
      <c r="I252" s="4">
        <v>5</v>
      </c>
      <c r="J252" s="9">
        <f t="shared" si="18"/>
        <v>0.71410386115767166</v>
      </c>
      <c r="K252" s="9">
        <f t="shared" si="19"/>
        <v>2.0423556277336936</v>
      </c>
      <c r="L252" s="9">
        <f t="shared" si="20"/>
        <v>0.32869267185076528</v>
      </c>
      <c r="M252" s="9">
        <f t="shared" si="21"/>
        <v>0.67130732814923477</v>
      </c>
      <c r="N252" s="9">
        <f t="shared" si="22"/>
        <v>-0.39852823174183055</v>
      </c>
      <c r="O252" s="9">
        <f t="shared" si="23"/>
        <v>0</v>
      </c>
    </row>
    <row r="253" spans="1:15">
      <c r="A253" s="1">
        <v>1</v>
      </c>
      <c r="B253" s="4">
        <v>30</v>
      </c>
      <c r="C253" s="4">
        <v>1</v>
      </c>
      <c r="D253" s="4">
        <v>277</v>
      </c>
      <c r="E253" s="4">
        <v>227</v>
      </c>
      <c r="F253" s="7">
        <v>7.4</v>
      </c>
      <c r="G253" s="4">
        <v>2</v>
      </c>
      <c r="H253" s="4">
        <v>3</v>
      </c>
      <c r="I253" s="4">
        <v>3</v>
      </c>
      <c r="J253" s="9">
        <f t="shared" si="18"/>
        <v>-0.1128377755058203</v>
      </c>
      <c r="K253" s="9">
        <f t="shared" si="19"/>
        <v>0.89329556278314226</v>
      </c>
      <c r="L253" s="9">
        <f t="shared" si="20"/>
        <v>0.52817955086209634</v>
      </c>
      <c r="M253" s="9">
        <f t="shared" si="21"/>
        <v>0.52817955086209634</v>
      </c>
      <c r="N253" s="9">
        <f t="shared" si="22"/>
        <v>-0.63831899463170583</v>
      </c>
      <c r="O253" s="9">
        <f t="shared" si="23"/>
        <v>1</v>
      </c>
    </row>
    <row r="254" spans="1:15">
      <c r="A254" s="1">
        <v>0</v>
      </c>
      <c r="B254" s="4">
        <v>31</v>
      </c>
      <c r="C254" s="4">
        <v>214</v>
      </c>
      <c r="D254" s="4">
        <v>383</v>
      </c>
      <c r="E254" s="4">
        <v>309</v>
      </c>
      <c r="F254" s="7">
        <v>2.8</v>
      </c>
      <c r="G254" s="4">
        <v>3</v>
      </c>
      <c r="H254" s="5">
        <v>3</v>
      </c>
      <c r="I254" s="4">
        <v>5</v>
      </c>
      <c r="J254" s="9">
        <f t="shared" si="18"/>
        <v>-0.55615374810487983</v>
      </c>
      <c r="K254" s="9">
        <f t="shared" si="19"/>
        <v>0.57341030834986673</v>
      </c>
      <c r="L254" s="9">
        <f t="shared" si="20"/>
        <v>0.63556212558996272</v>
      </c>
      <c r="M254" s="9">
        <f t="shared" si="21"/>
        <v>0.36443787441003728</v>
      </c>
      <c r="N254" s="9">
        <f t="shared" si="22"/>
        <v>-1.0093991826360993</v>
      </c>
      <c r="O254" s="9">
        <f t="shared" si="23"/>
        <v>1</v>
      </c>
    </row>
    <row r="255" spans="1:15">
      <c r="A255" s="1">
        <v>1</v>
      </c>
      <c r="B255" s="4">
        <v>32</v>
      </c>
      <c r="C255" s="4">
        <v>133</v>
      </c>
      <c r="D255" s="4">
        <v>70</v>
      </c>
      <c r="E255" s="4">
        <v>177</v>
      </c>
      <c r="F255" s="7">
        <v>0.7</v>
      </c>
      <c r="G255" s="4">
        <v>2</v>
      </c>
      <c r="H255" s="4">
        <v>5</v>
      </c>
      <c r="I255" s="4">
        <v>2</v>
      </c>
      <c r="J255" s="9">
        <f t="shared" si="18"/>
        <v>-0.25767562689267931</v>
      </c>
      <c r="K255" s="9">
        <f t="shared" si="19"/>
        <v>0.77284588187289172</v>
      </c>
      <c r="L255" s="9">
        <f t="shared" si="20"/>
        <v>0.56406482380948286</v>
      </c>
      <c r="M255" s="9">
        <f t="shared" si="21"/>
        <v>0.56406482380948286</v>
      </c>
      <c r="N255" s="9">
        <f t="shared" si="22"/>
        <v>-0.57258609825627849</v>
      </c>
      <c r="O255" s="9">
        <f t="shared" si="23"/>
        <v>1</v>
      </c>
    </row>
    <row r="256" spans="1:15">
      <c r="A256" s="1">
        <v>0</v>
      </c>
      <c r="B256" s="4">
        <v>33</v>
      </c>
      <c r="C256" s="4">
        <v>257</v>
      </c>
      <c r="D256" s="4">
        <v>81</v>
      </c>
      <c r="E256" s="4">
        <v>238</v>
      </c>
      <c r="F256" s="7">
        <v>0.4</v>
      </c>
      <c r="G256" s="4">
        <v>1</v>
      </c>
      <c r="H256" s="5">
        <v>4</v>
      </c>
      <c r="I256" s="4">
        <v>3</v>
      </c>
      <c r="J256" s="9">
        <f t="shared" si="18"/>
        <v>-0.24014692382738972</v>
      </c>
      <c r="K256" s="9">
        <f t="shared" si="19"/>
        <v>0.78651229518037313</v>
      </c>
      <c r="L256" s="9">
        <f t="shared" si="20"/>
        <v>0.55974985601710403</v>
      </c>
      <c r="M256" s="9">
        <f t="shared" si="21"/>
        <v>0.44025014398289597</v>
      </c>
      <c r="N256" s="9">
        <f t="shared" si="22"/>
        <v>-0.82041220455784325</v>
      </c>
      <c r="O256" s="9">
        <f t="shared" si="23"/>
        <v>1</v>
      </c>
    </row>
    <row r="257" spans="1:15">
      <c r="A257" s="1">
        <v>1</v>
      </c>
      <c r="B257" s="4">
        <v>34</v>
      </c>
      <c r="C257" s="4">
        <v>345</v>
      </c>
      <c r="D257" s="4">
        <v>330</v>
      </c>
      <c r="E257" s="4">
        <v>394</v>
      </c>
      <c r="F257" s="7">
        <v>0.8</v>
      </c>
      <c r="G257" s="4">
        <v>1</v>
      </c>
      <c r="H257" s="4">
        <v>5</v>
      </c>
      <c r="I257" s="4">
        <v>1</v>
      </c>
      <c r="J257" s="9">
        <f t="shared" si="18"/>
        <v>-0.51754795669179687</v>
      </c>
      <c r="K257" s="9">
        <f t="shared" si="19"/>
        <v>0.59598012684542911</v>
      </c>
      <c r="L257" s="9">
        <f t="shared" si="20"/>
        <v>0.626574218049051</v>
      </c>
      <c r="M257" s="9">
        <f t="shared" si="21"/>
        <v>0.626574218049051</v>
      </c>
      <c r="N257" s="9">
        <f t="shared" si="22"/>
        <v>-0.46748804709885722</v>
      </c>
      <c r="O257" s="9">
        <f t="shared" si="23"/>
        <v>1</v>
      </c>
    </row>
    <row r="258" spans="1:15">
      <c r="A258" s="1">
        <v>0</v>
      </c>
      <c r="B258" s="4">
        <v>35</v>
      </c>
      <c r="C258" s="4">
        <v>357</v>
      </c>
      <c r="D258" s="4">
        <v>110</v>
      </c>
      <c r="E258" s="4">
        <v>379</v>
      </c>
      <c r="F258" s="7">
        <v>11.5</v>
      </c>
      <c r="G258" s="4">
        <v>2</v>
      </c>
      <c r="H258" s="5">
        <v>3</v>
      </c>
      <c r="I258" s="4">
        <v>1</v>
      </c>
      <c r="J258" s="9">
        <f t="shared" si="18"/>
        <v>0.45485504707414759</v>
      </c>
      <c r="K258" s="9">
        <f t="shared" si="19"/>
        <v>1.5759449286484355</v>
      </c>
      <c r="L258" s="9">
        <f t="shared" si="20"/>
        <v>0.38820705709911546</v>
      </c>
      <c r="M258" s="9">
        <f t="shared" si="21"/>
        <v>0.6117929429008846</v>
      </c>
      <c r="N258" s="9">
        <f t="shared" si="22"/>
        <v>-0.49136138230916765</v>
      </c>
      <c r="O258" s="9">
        <f t="shared" si="23"/>
        <v>0</v>
      </c>
    </row>
    <row r="259" spans="1:15">
      <c r="A259" s="1">
        <v>0</v>
      </c>
      <c r="B259" s="4">
        <v>24</v>
      </c>
      <c r="C259" s="4">
        <v>109</v>
      </c>
      <c r="D259" s="4">
        <v>71</v>
      </c>
      <c r="E259" s="4">
        <v>97</v>
      </c>
      <c r="F259" s="7">
        <v>3</v>
      </c>
      <c r="G259" s="4">
        <v>2</v>
      </c>
      <c r="H259" s="4">
        <v>4</v>
      </c>
      <c r="I259" s="4">
        <v>5</v>
      </c>
      <c r="J259" s="9">
        <f t="shared" si="18"/>
        <v>-0.2601272452767156</v>
      </c>
      <c r="K259" s="9">
        <f t="shared" si="19"/>
        <v>0.770953479373091</v>
      </c>
      <c r="L259" s="9">
        <f t="shared" si="20"/>
        <v>0.56466757125319589</v>
      </c>
      <c r="M259" s="9">
        <f t="shared" si="21"/>
        <v>0.43533242874680411</v>
      </c>
      <c r="N259" s="9">
        <f t="shared" si="22"/>
        <v>-0.83164533573301824</v>
      </c>
      <c r="O259" s="9">
        <f t="shared" si="23"/>
        <v>1</v>
      </c>
    </row>
    <row r="260" spans="1:15">
      <c r="A260" s="1">
        <v>1</v>
      </c>
      <c r="B260" s="4">
        <v>18</v>
      </c>
      <c r="C260" s="4">
        <v>0</v>
      </c>
      <c r="D260" s="4">
        <v>327</v>
      </c>
      <c r="E260" s="4">
        <v>114</v>
      </c>
      <c r="F260" s="7">
        <v>4.4000000000000004</v>
      </c>
      <c r="G260" s="4">
        <v>4</v>
      </c>
      <c r="H260" s="4">
        <v>2</v>
      </c>
      <c r="I260" s="4">
        <v>3</v>
      </c>
      <c r="J260" s="9">
        <f t="shared" si="18"/>
        <v>-0.71458273035124098</v>
      </c>
      <c r="K260" s="9">
        <f t="shared" si="19"/>
        <v>0.48939627941050845</v>
      </c>
      <c r="L260" s="9">
        <f t="shared" si="20"/>
        <v>0.67141298378682157</v>
      </c>
      <c r="M260" s="9">
        <f t="shared" si="21"/>
        <v>0.67141298378682157</v>
      </c>
      <c r="N260" s="9">
        <f t="shared" si="22"/>
        <v>-0.39837085624543617</v>
      </c>
      <c r="O260" s="9">
        <f t="shared" si="23"/>
        <v>1</v>
      </c>
    </row>
    <row r="261" spans="1:15">
      <c r="A261" s="1">
        <v>0</v>
      </c>
      <c r="B261" s="4">
        <v>19</v>
      </c>
      <c r="C261" s="4">
        <v>154</v>
      </c>
      <c r="D261" s="4">
        <v>61</v>
      </c>
      <c r="E261" s="4">
        <v>104</v>
      </c>
      <c r="F261" s="7">
        <v>7.3</v>
      </c>
      <c r="G261" s="4">
        <v>4</v>
      </c>
      <c r="H261" s="5">
        <v>4</v>
      </c>
      <c r="I261" s="4">
        <v>4</v>
      </c>
      <c r="J261" s="9">
        <f t="shared" ref="J261:J279" si="24">$A$2+SUMPRODUCT($B$2:$I$2,B261:I261)</f>
        <v>-0.10200974608598867</v>
      </c>
      <c r="K261" s="9">
        <f t="shared" ref="K261:K278" si="25">EXP(J261)</f>
        <v>0.9030207507081035</v>
      </c>
      <c r="L261" s="9">
        <f t="shared" ref="L261:L279" si="26">1/(1+K261)</f>
        <v>0.52548034467196725</v>
      </c>
      <c r="M261" s="9">
        <f t="shared" ref="M261:M279" si="27">IF(A261=1,L261,1-L261)</f>
        <v>0.47451965532803275</v>
      </c>
      <c r="N261" s="9">
        <f t="shared" ref="N261:N279" si="28">LN(M261)</f>
        <v>-0.74545223854869758</v>
      </c>
      <c r="O261" s="9">
        <f t="shared" ref="O261:O279" si="29">IF(L261&gt;$M$1,1,0)</f>
        <v>1</v>
      </c>
    </row>
    <row r="262" spans="1:15">
      <c r="A262" s="1">
        <v>1</v>
      </c>
      <c r="B262" s="4">
        <v>20</v>
      </c>
      <c r="C262" s="4">
        <v>186</v>
      </c>
      <c r="D262" s="4">
        <v>128</v>
      </c>
      <c r="E262" s="4">
        <v>48</v>
      </c>
      <c r="F262" s="7">
        <v>0.8</v>
      </c>
      <c r="G262" s="4">
        <v>4</v>
      </c>
      <c r="H262" s="4">
        <v>2</v>
      </c>
      <c r="I262" s="4">
        <v>1</v>
      </c>
      <c r="J262" s="9">
        <f t="shared" si="24"/>
        <v>-0.8416279106769784</v>
      </c>
      <c r="K262" s="9">
        <f t="shared" si="25"/>
        <v>0.43100830898489895</v>
      </c>
      <c r="L262" s="9">
        <f t="shared" si="26"/>
        <v>0.69880796199524575</v>
      </c>
      <c r="M262" s="9">
        <f t="shared" si="27"/>
        <v>0.69880796199524575</v>
      </c>
      <c r="N262" s="9">
        <f t="shared" si="28"/>
        <v>-0.35837930697597431</v>
      </c>
      <c r="O262" s="9">
        <f t="shared" si="29"/>
        <v>1</v>
      </c>
    </row>
    <row r="263" spans="1:15">
      <c r="A263" s="1">
        <v>1</v>
      </c>
      <c r="B263" s="4">
        <v>21</v>
      </c>
      <c r="C263" s="4">
        <v>148</v>
      </c>
      <c r="D263" s="4">
        <v>379</v>
      </c>
      <c r="E263" s="4">
        <v>53</v>
      </c>
      <c r="F263" s="7">
        <v>7.8</v>
      </c>
      <c r="G263" s="4">
        <v>4</v>
      </c>
      <c r="H263" s="5">
        <v>5</v>
      </c>
      <c r="I263" s="4">
        <v>5</v>
      </c>
      <c r="J263" s="9">
        <f t="shared" si="24"/>
        <v>-0.83412124574028601</v>
      </c>
      <c r="K263" s="9">
        <f t="shared" si="25"/>
        <v>0.43425591805171238</v>
      </c>
      <c r="L263" s="9">
        <f t="shared" si="26"/>
        <v>0.69722563972989993</v>
      </c>
      <c r="M263" s="9">
        <f t="shared" si="27"/>
        <v>0.69722563972989993</v>
      </c>
      <c r="N263" s="9">
        <f t="shared" si="28"/>
        <v>-0.36064619072574727</v>
      </c>
      <c r="O263" s="9">
        <f t="shared" si="29"/>
        <v>1</v>
      </c>
    </row>
    <row r="264" spans="1:15">
      <c r="A264" s="1">
        <v>0</v>
      </c>
      <c r="B264" s="4">
        <v>22</v>
      </c>
      <c r="C264" s="4">
        <v>118</v>
      </c>
      <c r="D264" s="4">
        <v>144</v>
      </c>
      <c r="E264" s="4">
        <v>121</v>
      </c>
      <c r="F264" s="7">
        <v>2.5</v>
      </c>
      <c r="G264" s="4">
        <v>3</v>
      </c>
      <c r="H264" s="4">
        <v>4</v>
      </c>
      <c r="I264" s="4">
        <v>3</v>
      </c>
      <c r="J264" s="9">
        <f t="shared" si="24"/>
        <v>-0.46721284259666696</v>
      </c>
      <c r="K264" s="9">
        <f t="shared" si="25"/>
        <v>0.62674667782457927</v>
      </c>
      <c r="L264" s="9">
        <f t="shared" si="26"/>
        <v>0.61472386182296246</v>
      </c>
      <c r="M264" s="9">
        <f t="shared" si="27"/>
        <v>0.38527613817703754</v>
      </c>
      <c r="N264" s="9">
        <f t="shared" si="28"/>
        <v>-0.95379495977120432</v>
      </c>
      <c r="O264" s="9">
        <f t="shared" si="29"/>
        <v>1</v>
      </c>
    </row>
    <row r="265" spans="1:15">
      <c r="A265" s="1">
        <v>0</v>
      </c>
      <c r="B265" s="4">
        <v>23</v>
      </c>
      <c r="C265" s="4">
        <v>154</v>
      </c>
      <c r="D265" s="4">
        <v>285</v>
      </c>
      <c r="E265" s="4">
        <v>324</v>
      </c>
      <c r="F265" s="7">
        <v>1.4</v>
      </c>
      <c r="G265" s="4">
        <v>1</v>
      </c>
      <c r="H265" s="5">
        <v>2</v>
      </c>
      <c r="I265" s="4">
        <v>3</v>
      </c>
      <c r="J265" s="9">
        <f t="shared" si="24"/>
        <v>-0.38797948179134795</v>
      </c>
      <c r="K265" s="9">
        <f t="shared" si="25"/>
        <v>0.67842626321292099</v>
      </c>
      <c r="L265" s="9">
        <f t="shared" si="26"/>
        <v>0.59579620619481599</v>
      </c>
      <c r="M265" s="9">
        <f t="shared" si="27"/>
        <v>0.40420379380518401</v>
      </c>
      <c r="N265" s="9">
        <f t="shared" si="28"/>
        <v>-0.90583608809628824</v>
      </c>
      <c r="O265" s="9">
        <f t="shared" si="29"/>
        <v>1</v>
      </c>
    </row>
    <row r="266" spans="1:15">
      <c r="A266" s="1">
        <v>0</v>
      </c>
      <c r="B266" s="4">
        <v>27</v>
      </c>
      <c r="C266" s="4">
        <v>201</v>
      </c>
      <c r="D266" s="4">
        <v>208</v>
      </c>
      <c r="E266" s="4">
        <v>199</v>
      </c>
      <c r="F266" s="7">
        <v>3</v>
      </c>
      <c r="G266" s="4">
        <v>2</v>
      </c>
      <c r="H266" s="5">
        <v>4</v>
      </c>
      <c r="I266" s="4">
        <v>5</v>
      </c>
      <c r="J266" s="9">
        <f t="shared" si="24"/>
        <v>-0.39754597556736959</v>
      </c>
      <c r="K266" s="9">
        <f t="shared" si="25"/>
        <v>0.67196704787111239</v>
      </c>
      <c r="L266" s="9">
        <f t="shared" si="26"/>
        <v>0.59809791184179328</v>
      </c>
      <c r="M266" s="9">
        <f t="shared" si="27"/>
        <v>0.40190208815820672</v>
      </c>
      <c r="N266" s="9">
        <f t="shared" si="28"/>
        <v>-0.91154678182461291</v>
      </c>
      <c r="O266" s="9">
        <f t="shared" si="29"/>
        <v>1</v>
      </c>
    </row>
    <row r="267" spans="1:15">
      <c r="A267" s="1">
        <v>1</v>
      </c>
      <c r="B267" s="4">
        <v>28</v>
      </c>
      <c r="C267" s="4">
        <v>217</v>
      </c>
      <c r="D267" s="4">
        <v>102</v>
      </c>
      <c r="E267" s="4">
        <v>84</v>
      </c>
      <c r="F267" s="7">
        <v>6.9</v>
      </c>
      <c r="G267" s="4">
        <v>1</v>
      </c>
      <c r="H267" s="4">
        <v>3</v>
      </c>
      <c r="I267" s="4">
        <v>4</v>
      </c>
      <c r="J267" s="9">
        <f t="shared" si="24"/>
        <v>-0.25647619565125962</v>
      </c>
      <c r="K267" s="9">
        <f t="shared" si="25"/>
        <v>0.77377341351242723</v>
      </c>
      <c r="L267" s="9">
        <f t="shared" si="26"/>
        <v>0.56376986619717084</v>
      </c>
      <c r="M267" s="9">
        <f t="shared" si="27"/>
        <v>0.56376986619717084</v>
      </c>
      <c r="N267" s="9">
        <f t="shared" si="28"/>
        <v>-0.57310914941200208</v>
      </c>
      <c r="O267" s="9">
        <f t="shared" si="29"/>
        <v>1</v>
      </c>
    </row>
    <row r="268" spans="1:15">
      <c r="A268" s="1">
        <v>1</v>
      </c>
      <c r="B268" s="4">
        <v>29</v>
      </c>
      <c r="C268" s="4">
        <v>185</v>
      </c>
      <c r="D268" s="4">
        <v>367</v>
      </c>
      <c r="E268" s="4">
        <v>56</v>
      </c>
      <c r="F268" s="7">
        <v>11</v>
      </c>
      <c r="G268" s="4">
        <v>2</v>
      </c>
      <c r="H268" s="5">
        <v>3</v>
      </c>
      <c r="I268" s="4">
        <v>2</v>
      </c>
      <c r="J268" s="9">
        <f t="shared" si="24"/>
        <v>-0.70534795260153249</v>
      </c>
      <c r="K268" s="9">
        <f t="shared" si="25"/>
        <v>0.49393667779993361</v>
      </c>
      <c r="L268" s="9">
        <f t="shared" si="26"/>
        <v>0.66937241374424494</v>
      </c>
      <c r="M268" s="9">
        <f t="shared" si="27"/>
        <v>0.66937241374424494</v>
      </c>
      <c r="N268" s="9">
        <f t="shared" si="28"/>
        <v>-0.40141470147499042</v>
      </c>
      <c r="O268" s="9">
        <f t="shared" si="29"/>
        <v>1</v>
      </c>
    </row>
    <row r="269" spans="1:15">
      <c r="A269" s="1">
        <v>1</v>
      </c>
      <c r="B269" s="4">
        <v>30</v>
      </c>
      <c r="C269" s="4">
        <v>126</v>
      </c>
      <c r="D269" s="4">
        <v>174</v>
      </c>
      <c r="E269" s="4">
        <v>129</v>
      </c>
      <c r="F269" s="7">
        <v>2.2000000000000002</v>
      </c>
      <c r="G269" s="4">
        <v>1</v>
      </c>
      <c r="H269" s="4">
        <v>3</v>
      </c>
      <c r="I269" s="4">
        <v>3</v>
      </c>
      <c r="J269" s="9">
        <f t="shared" si="24"/>
        <v>-0.49409575207040285</v>
      </c>
      <c r="K269" s="9">
        <f t="shared" si="25"/>
        <v>0.61012235981449825</v>
      </c>
      <c r="L269" s="9">
        <f t="shared" si="26"/>
        <v>0.62107081111227458</v>
      </c>
      <c r="M269" s="9">
        <f t="shared" si="27"/>
        <v>0.62107081111227458</v>
      </c>
      <c r="N269" s="9">
        <f t="shared" si="28"/>
        <v>-0.47631017599330816</v>
      </c>
      <c r="O269" s="9">
        <f t="shared" si="29"/>
        <v>1</v>
      </c>
    </row>
    <row r="270" spans="1:15">
      <c r="A270" s="1">
        <v>1</v>
      </c>
      <c r="B270" s="4">
        <v>31</v>
      </c>
      <c r="C270" s="4">
        <v>144</v>
      </c>
      <c r="D270" s="4">
        <v>216</v>
      </c>
      <c r="E270" s="4">
        <v>260</v>
      </c>
      <c r="F270" s="7">
        <v>3.1</v>
      </c>
      <c r="G270" s="4">
        <v>2</v>
      </c>
      <c r="H270" s="5">
        <v>2</v>
      </c>
      <c r="I270" s="4">
        <v>2</v>
      </c>
      <c r="J270" s="9">
        <f t="shared" si="24"/>
        <v>-0.29723125771747727</v>
      </c>
      <c r="K270" s="9">
        <f t="shared" si="25"/>
        <v>0.74287219756717027</v>
      </c>
      <c r="L270" s="9">
        <f t="shared" si="26"/>
        <v>0.57376553564620159</v>
      </c>
      <c r="M270" s="9">
        <f t="shared" si="27"/>
        <v>0.57376553564620159</v>
      </c>
      <c r="N270" s="9">
        <f t="shared" si="28"/>
        <v>-0.55553444059496715</v>
      </c>
      <c r="O270" s="9">
        <f t="shared" si="29"/>
        <v>1</v>
      </c>
    </row>
    <row r="271" spans="1:15">
      <c r="A271" s="1">
        <v>0</v>
      </c>
      <c r="B271" s="4">
        <v>32</v>
      </c>
      <c r="C271" s="4">
        <v>293</v>
      </c>
      <c r="D271" s="4">
        <v>336</v>
      </c>
      <c r="E271" s="4">
        <v>391</v>
      </c>
      <c r="F271" s="7">
        <v>3.6</v>
      </c>
      <c r="G271" s="4">
        <v>4</v>
      </c>
      <c r="H271" s="4">
        <v>4</v>
      </c>
      <c r="I271" s="4">
        <v>2</v>
      </c>
      <c r="J271" s="9">
        <f t="shared" si="24"/>
        <v>-0.37102689672768946</v>
      </c>
      <c r="K271" s="9">
        <f t="shared" si="25"/>
        <v>0.69002538188439755</v>
      </c>
      <c r="L271" s="9">
        <f t="shared" si="26"/>
        <v>0.59170708956157136</v>
      </c>
      <c r="M271" s="9">
        <f t="shared" si="27"/>
        <v>0.40829291043842864</v>
      </c>
      <c r="N271" s="9">
        <f t="shared" si="28"/>
        <v>-0.89577044441639697</v>
      </c>
      <c r="O271" s="9">
        <f t="shared" si="29"/>
        <v>1</v>
      </c>
    </row>
    <row r="272" spans="1:15">
      <c r="A272" s="1">
        <v>1</v>
      </c>
      <c r="B272" s="4">
        <v>34</v>
      </c>
      <c r="C272" s="4">
        <v>296</v>
      </c>
      <c r="D272" s="4">
        <v>139</v>
      </c>
      <c r="E272" s="4">
        <v>384</v>
      </c>
      <c r="F272" s="7">
        <v>0.2</v>
      </c>
      <c r="G272" s="4">
        <v>4</v>
      </c>
      <c r="H272" s="5">
        <v>3</v>
      </c>
      <c r="I272" s="4">
        <v>5</v>
      </c>
      <c r="J272" s="9">
        <f t="shared" si="24"/>
        <v>-7.3659824576876587E-2</v>
      </c>
      <c r="K272" s="9">
        <f t="shared" si="25"/>
        <v>0.92898765886640355</v>
      </c>
      <c r="L272" s="9">
        <f t="shared" si="26"/>
        <v>0.51840663438337597</v>
      </c>
      <c r="M272" s="9">
        <f t="shared" si="27"/>
        <v>0.51840663438337597</v>
      </c>
      <c r="N272" s="9">
        <f t="shared" si="28"/>
        <v>-0.65699533621852513</v>
      </c>
      <c r="O272" s="9">
        <f t="shared" si="29"/>
        <v>1</v>
      </c>
    </row>
    <row r="273" spans="1:15">
      <c r="A273" s="1">
        <v>0</v>
      </c>
      <c r="B273" s="4">
        <v>35</v>
      </c>
      <c r="C273" s="4">
        <v>36</v>
      </c>
      <c r="D273" s="4">
        <v>25</v>
      </c>
      <c r="E273" s="4">
        <v>101</v>
      </c>
      <c r="F273" s="7">
        <v>13.1</v>
      </c>
      <c r="G273" s="4">
        <v>4</v>
      </c>
      <c r="H273" s="4">
        <v>2</v>
      </c>
      <c r="I273" s="4">
        <v>3</v>
      </c>
      <c r="J273" s="9">
        <f t="shared" si="24"/>
        <v>0.39579820142432398</v>
      </c>
      <c r="K273" s="9">
        <f t="shared" si="25"/>
        <v>1.4855695014917114</v>
      </c>
      <c r="L273" s="9">
        <f t="shared" si="26"/>
        <v>0.40232228445024426</v>
      </c>
      <c r="M273" s="9">
        <f t="shared" si="27"/>
        <v>0.59767771554975568</v>
      </c>
      <c r="N273" s="9">
        <f t="shared" si="28"/>
        <v>-0.51470360751812849</v>
      </c>
      <c r="O273" s="9">
        <f t="shared" si="29"/>
        <v>0</v>
      </c>
    </row>
    <row r="274" spans="1:15">
      <c r="A274" s="1">
        <v>1</v>
      </c>
      <c r="B274" s="4">
        <v>18</v>
      </c>
      <c r="C274" s="4">
        <v>196</v>
      </c>
      <c r="D274" s="4">
        <v>276</v>
      </c>
      <c r="E274" s="4">
        <v>19</v>
      </c>
      <c r="F274" s="7">
        <v>11.5</v>
      </c>
      <c r="G274" s="4">
        <v>2</v>
      </c>
      <c r="H274" s="5">
        <v>4</v>
      </c>
      <c r="I274" s="4">
        <v>5</v>
      </c>
      <c r="J274" s="9">
        <f t="shared" si="24"/>
        <v>-0.52911492573047914</v>
      </c>
      <c r="K274" s="9">
        <f t="shared" si="25"/>
        <v>0.58912615940371427</v>
      </c>
      <c r="L274" s="9">
        <f t="shared" si="26"/>
        <v>0.62927665879921624</v>
      </c>
      <c r="M274" s="9">
        <f t="shared" si="27"/>
        <v>0.62927665879921624</v>
      </c>
      <c r="N274" s="9">
        <f t="shared" si="28"/>
        <v>-0.46318427987411115</v>
      </c>
      <c r="O274" s="9">
        <f t="shared" si="29"/>
        <v>1</v>
      </c>
    </row>
    <row r="275" spans="1:15">
      <c r="A275" s="1">
        <v>1</v>
      </c>
      <c r="B275" s="4">
        <v>20</v>
      </c>
      <c r="C275" s="4">
        <v>310</v>
      </c>
      <c r="D275" s="4">
        <v>324</v>
      </c>
      <c r="E275" s="4">
        <v>155</v>
      </c>
      <c r="F275" s="7">
        <v>1.5</v>
      </c>
      <c r="G275" s="4">
        <v>3</v>
      </c>
      <c r="H275" s="4">
        <v>1</v>
      </c>
      <c r="I275" s="4">
        <v>3</v>
      </c>
      <c r="J275" s="9">
        <f t="shared" si="24"/>
        <v>-1.0441329811574063</v>
      </c>
      <c r="K275" s="9">
        <f t="shared" si="25"/>
        <v>0.35199687503764643</v>
      </c>
      <c r="L275" s="9">
        <f t="shared" si="26"/>
        <v>0.73964668000593925</v>
      </c>
      <c r="M275" s="9">
        <f t="shared" si="27"/>
        <v>0.73964668000593925</v>
      </c>
      <c r="N275" s="9">
        <f t="shared" si="28"/>
        <v>-0.30158266625541369</v>
      </c>
      <c r="O275" s="9">
        <f t="shared" si="29"/>
        <v>1</v>
      </c>
    </row>
    <row r="276" spans="1:15">
      <c r="A276" s="1">
        <v>1</v>
      </c>
      <c r="B276" s="4">
        <v>24</v>
      </c>
      <c r="C276" s="4">
        <v>111</v>
      </c>
      <c r="D276" s="4">
        <v>279</v>
      </c>
      <c r="E276" s="4">
        <v>197</v>
      </c>
      <c r="F276" s="7">
        <v>2.2000000000000002</v>
      </c>
      <c r="G276" s="4">
        <v>3</v>
      </c>
      <c r="H276" s="5">
        <v>4</v>
      </c>
      <c r="I276" s="4">
        <v>4</v>
      </c>
      <c r="J276" s="9">
        <f t="shared" si="24"/>
        <v>-0.5632819471141961</v>
      </c>
      <c r="K276" s="9">
        <f t="shared" si="25"/>
        <v>0.56933745884438391</v>
      </c>
      <c r="L276" s="9">
        <f t="shared" si="26"/>
        <v>0.63721157891456437</v>
      </c>
      <c r="M276" s="9">
        <f t="shared" si="27"/>
        <v>0.63721157891456437</v>
      </c>
      <c r="N276" s="9">
        <f t="shared" si="28"/>
        <v>-0.45065352955678628</v>
      </c>
      <c r="O276" s="9">
        <f t="shared" si="29"/>
        <v>1</v>
      </c>
    </row>
    <row r="277" spans="1:15">
      <c r="A277" s="1">
        <v>1</v>
      </c>
      <c r="B277" s="4">
        <v>26</v>
      </c>
      <c r="C277" s="4">
        <v>23</v>
      </c>
      <c r="D277" s="4">
        <v>214</v>
      </c>
      <c r="E277" s="4">
        <v>17</v>
      </c>
      <c r="F277" s="7">
        <v>0.2</v>
      </c>
      <c r="G277" s="4">
        <v>4</v>
      </c>
      <c r="H277" s="5">
        <v>3</v>
      </c>
      <c r="I277" s="4">
        <v>2</v>
      </c>
      <c r="J277" s="9">
        <f t="shared" si="24"/>
        <v>-0.92671892133612355</v>
      </c>
      <c r="K277" s="9">
        <f t="shared" si="25"/>
        <v>0.39585039823661006</v>
      </c>
      <c r="L277" s="9">
        <f t="shared" si="26"/>
        <v>0.71640915191435173</v>
      </c>
      <c r="M277" s="9">
        <f t="shared" si="27"/>
        <v>0.71640915191435173</v>
      </c>
      <c r="N277" s="9">
        <f t="shared" si="28"/>
        <v>-0.33350383401069061</v>
      </c>
      <c r="O277" s="9">
        <f t="shared" si="29"/>
        <v>1</v>
      </c>
    </row>
    <row r="278" spans="1:15">
      <c r="A278" s="1">
        <v>0</v>
      </c>
      <c r="B278" s="4">
        <v>30</v>
      </c>
      <c r="C278" s="4">
        <v>99</v>
      </c>
      <c r="D278" s="4">
        <v>274</v>
      </c>
      <c r="E278" s="4">
        <v>245</v>
      </c>
      <c r="F278" s="7">
        <v>1.1000000000000001</v>
      </c>
      <c r="G278" s="4">
        <v>4</v>
      </c>
      <c r="H278" s="4">
        <v>4</v>
      </c>
      <c r="I278" s="4">
        <v>2</v>
      </c>
      <c r="J278" s="9">
        <f t="shared" si="24"/>
        <v>-0.5329316023849815</v>
      </c>
      <c r="K278" s="9">
        <f t="shared" si="25"/>
        <v>0.58688194079724043</v>
      </c>
      <c r="L278" s="9">
        <f t="shared" si="26"/>
        <v>0.63016660174329397</v>
      </c>
      <c r="M278" s="9">
        <f t="shared" si="27"/>
        <v>0.36983339825670603</v>
      </c>
      <c r="N278" s="9">
        <f t="shared" si="28"/>
        <v>-0.99470264972996314</v>
      </c>
      <c r="O278" s="9">
        <f t="shared" si="29"/>
        <v>1</v>
      </c>
    </row>
    <row r="279" spans="1:15">
      <c r="A279" s="1">
        <v>0</v>
      </c>
      <c r="B279" s="4">
        <v>31</v>
      </c>
      <c r="C279" s="4">
        <v>76</v>
      </c>
      <c r="D279" s="4">
        <v>239</v>
      </c>
      <c r="E279" s="4">
        <v>157</v>
      </c>
      <c r="F279" s="7">
        <v>7</v>
      </c>
      <c r="G279" s="4">
        <v>4</v>
      </c>
      <c r="H279" s="5">
        <v>3</v>
      </c>
      <c r="I279" s="4">
        <v>3</v>
      </c>
      <c r="J279" s="9">
        <f t="shared" si="24"/>
        <v>-0.30466557101775626</v>
      </c>
      <c r="K279" s="9">
        <f>EXP(J279)</f>
        <v>0.73736993103705961</v>
      </c>
      <c r="L279" s="9">
        <f t="shared" si="26"/>
        <v>0.57558265636788508</v>
      </c>
      <c r="M279" s="9">
        <f t="shared" si="27"/>
        <v>0.42441734363211492</v>
      </c>
      <c r="N279" s="9">
        <f t="shared" si="28"/>
        <v>-0.85703800683764342</v>
      </c>
      <c r="O279" s="9">
        <f t="shared" si="29"/>
        <v>1</v>
      </c>
    </row>
  </sheetData>
  <mergeCells count="3">
    <mergeCell ref="X15:Y16"/>
    <mergeCell ref="Z14:AG24"/>
    <mergeCell ref="Z25:AG26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Данные</vt:lpstr>
      <vt:lpstr>Задание</vt:lpstr>
      <vt:lpstr>Расчеты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</dc:creator>
  <cp:lastModifiedBy>Илья</cp:lastModifiedBy>
  <dcterms:created xsi:type="dcterms:W3CDTF">2024-06-11T00:22:15Z</dcterms:created>
  <dcterms:modified xsi:type="dcterms:W3CDTF">2024-06-24T20:45:48Z</dcterms:modified>
</cp:coreProperties>
</file>