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\Desktop\абд\"/>
    </mc:Choice>
  </mc:AlternateContent>
  <xr:revisionPtr revIDLastSave="0" documentId="13_ncr:1_{60387DC8-F079-473E-B604-E847A14A967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Данные" sheetId="1" r:id="rId1"/>
    <sheet name="Задание" sheetId="2" r:id="rId2"/>
    <sheet name="Расчеты" sheetId="3" r:id="rId3"/>
  </sheets>
  <definedNames>
    <definedName name="solver_adj" localSheetId="2" hidden="1">Расчеты!$A$2:$I$2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opt" localSheetId="2" hidden="1">Расчеты!$O$1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K5" i="3" s="1"/>
  <c r="L5" i="3" s="1"/>
  <c r="J4" i="3"/>
  <c r="K4" i="3" s="1"/>
  <c r="L4" i="3" s="1"/>
  <c r="J24" i="3"/>
  <c r="K24" i="3" s="1"/>
  <c r="L24" i="3" s="1"/>
  <c r="J25" i="3"/>
  <c r="K25" i="3" s="1"/>
  <c r="L25" i="3" s="1"/>
  <c r="J26" i="3"/>
  <c r="K26" i="3" s="1"/>
  <c r="L26" i="3" s="1"/>
  <c r="J27" i="3"/>
  <c r="K27" i="3" s="1"/>
  <c r="L27" i="3" s="1"/>
  <c r="J28" i="3"/>
  <c r="K28" i="3" s="1"/>
  <c r="L28" i="3" s="1"/>
  <c r="O28" i="3" s="1"/>
  <c r="J29" i="3"/>
  <c r="K29" i="3" s="1"/>
  <c r="L29" i="3" s="1"/>
  <c r="M29" i="3" s="1"/>
  <c r="N29" i="3" s="1"/>
  <c r="J30" i="3"/>
  <c r="K30" i="3" s="1"/>
  <c r="L30" i="3" s="1"/>
  <c r="J31" i="3"/>
  <c r="K31" i="3" s="1"/>
  <c r="L31" i="3" s="1"/>
  <c r="J32" i="3"/>
  <c r="K32" i="3" s="1"/>
  <c r="L32" i="3" s="1"/>
  <c r="J33" i="3"/>
  <c r="K33" i="3" s="1"/>
  <c r="L33" i="3" s="1"/>
  <c r="J34" i="3"/>
  <c r="K34" i="3" s="1"/>
  <c r="L34" i="3" s="1"/>
  <c r="J35" i="3"/>
  <c r="K35" i="3" s="1"/>
  <c r="L35" i="3" s="1"/>
  <c r="J36" i="3"/>
  <c r="K36" i="3" s="1"/>
  <c r="L36" i="3" s="1"/>
  <c r="J37" i="3"/>
  <c r="K37" i="3" s="1"/>
  <c r="L37" i="3" s="1"/>
  <c r="J38" i="3"/>
  <c r="K38" i="3" s="1"/>
  <c r="L38" i="3" s="1"/>
  <c r="J39" i="3"/>
  <c r="K39" i="3" s="1"/>
  <c r="L39" i="3" s="1"/>
  <c r="J40" i="3"/>
  <c r="K40" i="3" s="1"/>
  <c r="L40" i="3" s="1"/>
  <c r="J41" i="3"/>
  <c r="K41" i="3" s="1"/>
  <c r="L41" i="3" s="1"/>
  <c r="M41" i="3" s="1"/>
  <c r="N41" i="3" s="1"/>
  <c r="J42" i="3"/>
  <c r="K42" i="3" s="1"/>
  <c r="L42" i="3" s="1"/>
  <c r="J43" i="3"/>
  <c r="K43" i="3" s="1"/>
  <c r="L43" i="3" s="1"/>
  <c r="O43" i="3" s="1"/>
  <c r="J44" i="3"/>
  <c r="K44" i="3" s="1"/>
  <c r="L44" i="3" s="1"/>
  <c r="J45" i="3"/>
  <c r="K45" i="3" s="1"/>
  <c r="L45" i="3" s="1"/>
  <c r="J46" i="3"/>
  <c r="K46" i="3" s="1"/>
  <c r="L46" i="3" s="1"/>
  <c r="J47" i="3"/>
  <c r="K47" i="3" s="1"/>
  <c r="L47" i="3" s="1"/>
  <c r="J48" i="3"/>
  <c r="K48" i="3" s="1"/>
  <c r="L48" i="3" s="1"/>
  <c r="J49" i="3"/>
  <c r="K49" i="3" s="1"/>
  <c r="L49" i="3" s="1"/>
  <c r="J50" i="3"/>
  <c r="K50" i="3" s="1"/>
  <c r="L50" i="3" s="1"/>
  <c r="J51" i="3"/>
  <c r="K51" i="3" s="1"/>
  <c r="L51" i="3" s="1"/>
  <c r="J52" i="3"/>
  <c r="K52" i="3" s="1"/>
  <c r="L52" i="3" s="1"/>
  <c r="J53" i="3"/>
  <c r="K53" i="3" s="1"/>
  <c r="L53" i="3" s="1"/>
  <c r="O53" i="3" s="1"/>
  <c r="J54" i="3"/>
  <c r="K54" i="3" s="1"/>
  <c r="L54" i="3" s="1"/>
  <c r="M54" i="3" s="1"/>
  <c r="N54" i="3" s="1"/>
  <c r="J55" i="3"/>
  <c r="K55" i="3" s="1"/>
  <c r="L55" i="3" s="1"/>
  <c r="J56" i="3"/>
  <c r="K56" i="3" s="1"/>
  <c r="L56" i="3" s="1"/>
  <c r="J57" i="3"/>
  <c r="K57" i="3" s="1"/>
  <c r="L57" i="3" s="1"/>
  <c r="J58" i="3"/>
  <c r="K58" i="3" s="1"/>
  <c r="L58" i="3" s="1"/>
  <c r="J59" i="3"/>
  <c r="K59" i="3" s="1"/>
  <c r="L59" i="3" s="1"/>
  <c r="M59" i="3" s="1"/>
  <c r="N59" i="3" s="1"/>
  <c r="J60" i="3"/>
  <c r="K60" i="3" s="1"/>
  <c r="L60" i="3" s="1"/>
  <c r="J61" i="3"/>
  <c r="K61" i="3" s="1"/>
  <c r="L61" i="3" s="1"/>
  <c r="J62" i="3"/>
  <c r="K62" i="3" s="1"/>
  <c r="L62" i="3" s="1"/>
  <c r="J63" i="3"/>
  <c r="K63" i="3" s="1"/>
  <c r="L63" i="3" s="1"/>
  <c r="J64" i="3"/>
  <c r="K64" i="3" s="1"/>
  <c r="L64" i="3" s="1"/>
  <c r="J65" i="3"/>
  <c r="K65" i="3" s="1"/>
  <c r="L65" i="3" s="1"/>
  <c r="O65" i="3" s="1"/>
  <c r="J66" i="3"/>
  <c r="K66" i="3" s="1"/>
  <c r="L66" i="3" s="1"/>
  <c r="O66" i="3" s="1"/>
  <c r="J67" i="3"/>
  <c r="K67" i="3" s="1"/>
  <c r="L67" i="3" s="1"/>
  <c r="J68" i="3"/>
  <c r="K68" i="3" s="1"/>
  <c r="L68" i="3" s="1"/>
  <c r="J69" i="3"/>
  <c r="K69" i="3" s="1"/>
  <c r="L69" i="3" s="1"/>
  <c r="J70" i="3"/>
  <c r="K70" i="3" s="1"/>
  <c r="L70" i="3" s="1"/>
  <c r="J71" i="3"/>
  <c r="K71" i="3" s="1"/>
  <c r="L71" i="3" s="1"/>
  <c r="J72" i="3"/>
  <c r="K72" i="3" s="1"/>
  <c r="L72" i="3" s="1"/>
  <c r="J73" i="3"/>
  <c r="K73" i="3" s="1"/>
  <c r="L73" i="3" s="1"/>
  <c r="J74" i="3"/>
  <c r="K74" i="3" s="1"/>
  <c r="L74" i="3" s="1"/>
  <c r="J75" i="3"/>
  <c r="K75" i="3" s="1"/>
  <c r="L75" i="3" s="1"/>
  <c r="O75" i="3" s="1"/>
  <c r="J76" i="3"/>
  <c r="K76" i="3" s="1"/>
  <c r="L76" i="3" s="1"/>
  <c r="J77" i="3"/>
  <c r="K77" i="3" s="1"/>
  <c r="L77" i="3" s="1"/>
  <c r="J78" i="3"/>
  <c r="K78" i="3" s="1"/>
  <c r="L78" i="3" s="1"/>
  <c r="J79" i="3"/>
  <c r="K79" i="3" s="1"/>
  <c r="L79" i="3" s="1"/>
  <c r="J80" i="3"/>
  <c r="K80" i="3" s="1"/>
  <c r="L80" i="3" s="1"/>
  <c r="J81" i="3"/>
  <c r="K81" i="3" s="1"/>
  <c r="L81" i="3" s="1"/>
  <c r="J82" i="3"/>
  <c r="K82" i="3" s="1"/>
  <c r="L82" i="3" s="1"/>
  <c r="J83" i="3"/>
  <c r="K83" i="3" s="1"/>
  <c r="L83" i="3" s="1"/>
  <c r="O83" i="3" s="1"/>
  <c r="J84" i="3"/>
  <c r="K84" i="3" s="1"/>
  <c r="L84" i="3" s="1"/>
  <c r="J85" i="3"/>
  <c r="K85" i="3" s="1"/>
  <c r="L85" i="3" s="1"/>
  <c r="J86" i="3"/>
  <c r="K86" i="3" s="1"/>
  <c r="L86" i="3" s="1"/>
  <c r="J87" i="3"/>
  <c r="K87" i="3" s="1"/>
  <c r="L87" i="3" s="1"/>
  <c r="J88" i="3"/>
  <c r="K88" i="3" s="1"/>
  <c r="L88" i="3" s="1"/>
  <c r="J89" i="3"/>
  <c r="K89" i="3" s="1"/>
  <c r="L89" i="3" s="1"/>
  <c r="J90" i="3"/>
  <c r="K90" i="3" s="1"/>
  <c r="L90" i="3" s="1"/>
  <c r="J91" i="3"/>
  <c r="K91" i="3" s="1"/>
  <c r="L91" i="3" s="1"/>
  <c r="J92" i="3"/>
  <c r="K92" i="3" s="1"/>
  <c r="L92" i="3" s="1"/>
  <c r="J93" i="3"/>
  <c r="K93" i="3" s="1"/>
  <c r="L93" i="3" s="1"/>
  <c r="J94" i="3"/>
  <c r="K94" i="3" s="1"/>
  <c r="L94" i="3" s="1"/>
  <c r="J95" i="3"/>
  <c r="K95" i="3" s="1"/>
  <c r="L95" i="3" s="1"/>
  <c r="J96" i="3"/>
  <c r="K96" i="3" s="1"/>
  <c r="L96" i="3" s="1"/>
  <c r="J97" i="3"/>
  <c r="K97" i="3" s="1"/>
  <c r="L97" i="3" s="1"/>
  <c r="J98" i="3"/>
  <c r="K98" i="3" s="1"/>
  <c r="L98" i="3" s="1"/>
  <c r="O98" i="3" s="1"/>
  <c r="J99" i="3"/>
  <c r="K99" i="3" s="1"/>
  <c r="L99" i="3" s="1"/>
  <c r="M99" i="3" s="1"/>
  <c r="N99" i="3" s="1"/>
  <c r="J100" i="3"/>
  <c r="K100" i="3" s="1"/>
  <c r="L100" i="3" s="1"/>
  <c r="J101" i="3"/>
  <c r="K101" i="3" s="1"/>
  <c r="L101" i="3" s="1"/>
  <c r="J102" i="3"/>
  <c r="K102" i="3" s="1"/>
  <c r="L102" i="3" s="1"/>
  <c r="J103" i="3"/>
  <c r="K103" i="3" s="1"/>
  <c r="L103" i="3" s="1"/>
  <c r="J104" i="3"/>
  <c r="K104" i="3" s="1"/>
  <c r="L104" i="3" s="1"/>
  <c r="J105" i="3"/>
  <c r="K105" i="3" s="1"/>
  <c r="L105" i="3" s="1"/>
  <c r="M105" i="3" s="1"/>
  <c r="N105" i="3" s="1"/>
  <c r="J106" i="3"/>
  <c r="K106" i="3" s="1"/>
  <c r="L106" i="3" s="1"/>
  <c r="J107" i="3"/>
  <c r="K107" i="3" s="1"/>
  <c r="L107" i="3" s="1"/>
  <c r="M107" i="3" s="1"/>
  <c r="N107" i="3" s="1"/>
  <c r="J108" i="3"/>
  <c r="K108" i="3" s="1"/>
  <c r="L108" i="3" s="1"/>
  <c r="J109" i="3"/>
  <c r="K109" i="3" s="1"/>
  <c r="L109" i="3" s="1"/>
  <c r="J110" i="3"/>
  <c r="K110" i="3" s="1"/>
  <c r="L110" i="3" s="1"/>
  <c r="O110" i="3" s="1"/>
  <c r="J111" i="3"/>
  <c r="K111" i="3" s="1"/>
  <c r="L111" i="3" s="1"/>
  <c r="J112" i="3"/>
  <c r="K112" i="3" s="1"/>
  <c r="L112" i="3" s="1"/>
  <c r="J113" i="3"/>
  <c r="K113" i="3" s="1"/>
  <c r="L113" i="3" s="1"/>
  <c r="J114" i="3"/>
  <c r="K114" i="3" s="1"/>
  <c r="L114" i="3" s="1"/>
  <c r="J115" i="3"/>
  <c r="K115" i="3" s="1"/>
  <c r="L115" i="3" s="1"/>
  <c r="O115" i="3" s="1"/>
  <c r="J116" i="3"/>
  <c r="K116" i="3" s="1"/>
  <c r="L116" i="3" s="1"/>
  <c r="J117" i="3"/>
  <c r="K117" i="3" s="1"/>
  <c r="L117" i="3" s="1"/>
  <c r="J118" i="3"/>
  <c r="K118" i="3" s="1"/>
  <c r="L118" i="3" s="1"/>
  <c r="J119" i="3"/>
  <c r="K119" i="3" s="1"/>
  <c r="L119" i="3" s="1"/>
  <c r="J120" i="3"/>
  <c r="K120" i="3" s="1"/>
  <c r="L120" i="3" s="1"/>
  <c r="O120" i="3" s="1"/>
  <c r="J121" i="3"/>
  <c r="K121" i="3" s="1"/>
  <c r="L121" i="3" s="1"/>
  <c r="J122" i="3"/>
  <c r="K122" i="3" s="1"/>
  <c r="L122" i="3" s="1"/>
  <c r="J123" i="3"/>
  <c r="K123" i="3" s="1"/>
  <c r="L123" i="3" s="1"/>
  <c r="J124" i="3"/>
  <c r="K124" i="3" s="1"/>
  <c r="L124" i="3" s="1"/>
  <c r="J125" i="3"/>
  <c r="K125" i="3" s="1"/>
  <c r="L125" i="3" s="1"/>
  <c r="J126" i="3"/>
  <c r="K126" i="3" s="1"/>
  <c r="L126" i="3" s="1"/>
  <c r="J127" i="3"/>
  <c r="K127" i="3" s="1"/>
  <c r="L127" i="3" s="1"/>
  <c r="J128" i="3"/>
  <c r="K128" i="3" s="1"/>
  <c r="L128" i="3" s="1"/>
  <c r="J129" i="3"/>
  <c r="K129" i="3" s="1"/>
  <c r="L129" i="3" s="1"/>
  <c r="J130" i="3"/>
  <c r="K130" i="3" s="1"/>
  <c r="L130" i="3" s="1"/>
  <c r="J131" i="3"/>
  <c r="K131" i="3" s="1"/>
  <c r="L131" i="3" s="1"/>
  <c r="O131" i="3" s="1"/>
  <c r="J132" i="3"/>
  <c r="K132" i="3" s="1"/>
  <c r="L132" i="3" s="1"/>
  <c r="J133" i="3"/>
  <c r="K133" i="3" s="1"/>
  <c r="L133" i="3" s="1"/>
  <c r="J134" i="3"/>
  <c r="K134" i="3" s="1"/>
  <c r="L134" i="3" s="1"/>
  <c r="M134" i="3" s="1"/>
  <c r="N134" i="3" s="1"/>
  <c r="J135" i="3"/>
  <c r="K135" i="3" s="1"/>
  <c r="L135" i="3" s="1"/>
  <c r="J136" i="3"/>
  <c r="K136" i="3" s="1"/>
  <c r="L136" i="3" s="1"/>
  <c r="J137" i="3"/>
  <c r="K137" i="3" s="1"/>
  <c r="L137" i="3" s="1"/>
  <c r="M137" i="3" s="1"/>
  <c r="N137" i="3" s="1"/>
  <c r="J138" i="3"/>
  <c r="K138" i="3" s="1"/>
  <c r="L138" i="3" s="1"/>
  <c r="J139" i="3"/>
  <c r="K139" i="3" s="1"/>
  <c r="L139" i="3" s="1"/>
  <c r="O139" i="3" s="1"/>
  <c r="J140" i="3"/>
  <c r="K140" i="3" s="1"/>
  <c r="L140" i="3" s="1"/>
  <c r="J141" i="3"/>
  <c r="K141" i="3" s="1"/>
  <c r="L141" i="3" s="1"/>
  <c r="J142" i="3"/>
  <c r="K142" i="3" s="1"/>
  <c r="L142" i="3" s="1"/>
  <c r="O142" i="3" s="1"/>
  <c r="J143" i="3"/>
  <c r="K143" i="3" s="1"/>
  <c r="L143" i="3" s="1"/>
  <c r="J144" i="3"/>
  <c r="K144" i="3" s="1"/>
  <c r="L144" i="3" s="1"/>
  <c r="J145" i="3"/>
  <c r="K145" i="3" s="1"/>
  <c r="L145" i="3" s="1"/>
  <c r="J146" i="3"/>
  <c r="K146" i="3" s="1"/>
  <c r="L146" i="3" s="1"/>
  <c r="J147" i="3"/>
  <c r="K147" i="3" s="1"/>
  <c r="L147" i="3" s="1"/>
  <c r="M147" i="3" s="1"/>
  <c r="N147" i="3" s="1"/>
  <c r="J148" i="3"/>
  <c r="K148" i="3" s="1"/>
  <c r="L148" i="3" s="1"/>
  <c r="J149" i="3"/>
  <c r="K149" i="3" s="1"/>
  <c r="L149" i="3" s="1"/>
  <c r="J150" i="3"/>
  <c r="K150" i="3" s="1"/>
  <c r="L150" i="3" s="1"/>
  <c r="J151" i="3"/>
  <c r="K151" i="3" s="1"/>
  <c r="L151" i="3" s="1"/>
  <c r="J152" i="3"/>
  <c r="K152" i="3" s="1"/>
  <c r="L152" i="3" s="1"/>
  <c r="J153" i="3"/>
  <c r="K153" i="3" s="1"/>
  <c r="L153" i="3" s="1"/>
  <c r="O153" i="3" s="1"/>
  <c r="J154" i="3"/>
  <c r="K154" i="3" s="1"/>
  <c r="L154" i="3" s="1"/>
  <c r="J155" i="3"/>
  <c r="K155" i="3" s="1"/>
  <c r="L155" i="3" s="1"/>
  <c r="J156" i="3"/>
  <c r="K156" i="3" s="1"/>
  <c r="L156" i="3" s="1"/>
  <c r="J157" i="3"/>
  <c r="K157" i="3" s="1"/>
  <c r="L157" i="3" s="1"/>
  <c r="J158" i="3"/>
  <c r="K158" i="3" s="1"/>
  <c r="L158" i="3" s="1"/>
  <c r="J159" i="3"/>
  <c r="K159" i="3" s="1"/>
  <c r="L159" i="3" s="1"/>
  <c r="J160" i="3"/>
  <c r="K160" i="3" s="1"/>
  <c r="L160" i="3" s="1"/>
  <c r="J161" i="3"/>
  <c r="K161" i="3" s="1"/>
  <c r="L161" i="3" s="1"/>
  <c r="O161" i="3" s="1"/>
  <c r="J162" i="3"/>
  <c r="K162" i="3" s="1"/>
  <c r="L162" i="3" s="1"/>
  <c r="M162" i="3" s="1"/>
  <c r="N162" i="3" s="1"/>
  <c r="J163" i="3"/>
  <c r="K163" i="3" s="1"/>
  <c r="L163" i="3" s="1"/>
  <c r="M163" i="3" s="1"/>
  <c r="N163" i="3" s="1"/>
  <c r="J164" i="3"/>
  <c r="K164" i="3" s="1"/>
  <c r="L164" i="3" s="1"/>
  <c r="J165" i="3"/>
  <c r="K165" i="3" s="1"/>
  <c r="L165" i="3" s="1"/>
  <c r="J166" i="3"/>
  <c r="K166" i="3" s="1"/>
  <c r="L166" i="3" s="1"/>
  <c r="J167" i="3"/>
  <c r="K167" i="3" s="1"/>
  <c r="L167" i="3" s="1"/>
  <c r="J168" i="3"/>
  <c r="K168" i="3" s="1"/>
  <c r="L168" i="3" s="1"/>
  <c r="J169" i="3"/>
  <c r="K169" i="3" s="1"/>
  <c r="L169" i="3" s="1"/>
  <c r="J170" i="3"/>
  <c r="K170" i="3" s="1"/>
  <c r="L170" i="3" s="1"/>
  <c r="O170" i="3" s="1"/>
  <c r="J171" i="3"/>
  <c r="K171" i="3" s="1"/>
  <c r="L171" i="3" s="1"/>
  <c r="O171" i="3" s="1"/>
  <c r="J172" i="3"/>
  <c r="K172" i="3" s="1"/>
  <c r="L172" i="3" s="1"/>
  <c r="J173" i="3"/>
  <c r="K173" i="3" s="1"/>
  <c r="L173" i="3" s="1"/>
  <c r="J174" i="3"/>
  <c r="K174" i="3" s="1"/>
  <c r="L174" i="3" s="1"/>
  <c r="J175" i="3"/>
  <c r="K175" i="3" s="1"/>
  <c r="L175" i="3" s="1"/>
  <c r="J176" i="3"/>
  <c r="K176" i="3" s="1"/>
  <c r="L176" i="3" s="1"/>
  <c r="M176" i="3" s="1"/>
  <c r="N176" i="3" s="1"/>
  <c r="J177" i="3"/>
  <c r="K177" i="3" s="1"/>
  <c r="L177" i="3" s="1"/>
  <c r="J178" i="3"/>
  <c r="K178" i="3" s="1"/>
  <c r="L178" i="3" s="1"/>
  <c r="J179" i="3"/>
  <c r="K179" i="3" s="1"/>
  <c r="L179" i="3" s="1"/>
  <c r="O179" i="3" s="1"/>
  <c r="J180" i="3"/>
  <c r="K180" i="3" s="1"/>
  <c r="L180" i="3" s="1"/>
  <c r="J181" i="3"/>
  <c r="K181" i="3" s="1"/>
  <c r="L181" i="3" s="1"/>
  <c r="J182" i="3"/>
  <c r="K182" i="3" s="1"/>
  <c r="L182" i="3" s="1"/>
  <c r="O182" i="3" s="1"/>
  <c r="J183" i="3"/>
  <c r="K183" i="3" s="1"/>
  <c r="L183" i="3" s="1"/>
  <c r="J184" i="3"/>
  <c r="K184" i="3" s="1"/>
  <c r="L184" i="3" s="1"/>
  <c r="J185" i="3"/>
  <c r="K185" i="3" s="1"/>
  <c r="L185" i="3" s="1"/>
  <c r="J186" i="3"/>
  <c r="K186" i="3" s="1"/>
  <c r="L186" i="3" s="1"/>
  <c r="J187" i="3"/>
  <c r="K187" i="3" s="1"/>
  <c r="L187" i="3" s="1"/>
  <c r="J188" i="3"/>
  <c r="K188" i="3" s="1"/>
  <c r="L188" i="3" s="1"/>
  <c r="J189" i="3"/>
  <c r="K189" i="3" s="1"/>
  <c r="L189" i="3" s="1"/>
  <c r="J190" i="3"/>
  <c r="K190" i="3" s="1"/>
  <c r="L190" i="3" s="1"/>
  <c r="J191" i="3"/>
  <c r="K191" i="3" s="1"/>
  <c r="L191" i="3" s="1"/>
  <c r="O191" i="3" s="1"/>
  <c r="J192" i="3"/>
  <c r="K192" i="3" s="1"/>
  <c r="L192" i="3" s="1"/>
  <c r="J193" i="3"/>
  <c r="K193" i="3" s="1"/>
  <c r="L193" i="3" s="1"/>
  <c r="O193" i="3" s="1"/>
  <c r="J194" i="3"/>
  <c r="K194" i="3" s="1"/>
  <c r="L194" i="3" s="1"/>
  <c r="J195" i="3"/>
  <c r="K195" i="3" s="1"/>
  <c r="L195" i="3" s="1"/>
  <c r="J196" i="3"/>
  <c r="K196" i="3" s="1"/>
  <c r="L196" i="3" s="1"/>
  <c r="J197" i="3"/>
  <c r="K197" i="3" s="1"/>
  <c r="L197" i="3" s="1"/>
  <c r="J198" i="3"/>
  <c r="K198" i="3" s="1"/>
  <c r="L198" i="3" s="1"/>
  <c r="J199" i="3"/>
  <c r="K199" i="3" s="1"/>
  <c r="L199" i="3" s="1"/>
  <c r="J200" i="3"/>
  <c r="K200" i="3" s="1"/>
  <c r="L200" i="3" s="1"/>
  <c r="J201" i="3"/>
  <c r="K201" i="3" s="1"/>
  <c r="L201" i="3" s="1"/>
  <c r="J202" i="3"/>
  <c r="K202" i="3" s="1"/>
  <c r="L202" i="3" s="1"/>
  <c r="O202" i="3" s="1"/>
  <c r="J203" i="3"/>
  <c r="K203" i="3" s="1"/>
  <c r="L203" i="3" s="1"/>
  <c r="J204" i="3"/>
  <c r="K204" i="3" s="1"/>
  <c r="L204" i="3" s="1"/>
  <c r="J205" i="3"/>
  <c r="K205" i="3" s="1"/>
  <c r="L205" i="3" s="1"/>
  <c r="J206" i="3"/>
  <c r="K206" i="3" s="1"/>
  <c r="L206" i="3" s="1"/>
  <c r="M206" i="3" s="1"/>
  <c r="N206" i="3" s="1"/>
  <c r="J207" i="3"/>
  <c r="K207" i="3" s="1"/>
  <c r="L207" i="3" s="1"/>
  <c r="O207" i="3" s="1"/>
  <c r="J208" i="3"/>
  <c r="K208" i="3" s="1"/>
  <c r="L208" i="3" s="1"/>
  <c r="J209" i="3"/>
  <c r="K209" i="3" s="1"/>
  <c r="L209" i="3" s="1"/>
  <c r="J210" i="3"/>
  <c r="K210" i="3" s="1"/>
  <c r="L210" i="3" s="1"/>
  <c r="J211" i="3"/>
  <c r="K211" i="3" s="1"/>
  <c r="L211" i="3" s="1"/>
  <c r="J212" i="3"/>
  <c r="K212" i="3" s="1"/>
  <c r="L212" i="3" s="1"/>
  <c r="J213" i="3"/>
  <c r="K213" i="3" s="1"/>
  <c r="L213" i="3" s="1"/>
  <c r="J214" i="3"/>
  <c r="K214" i="3" s="1"/>
  <c r="L214" i="3" s="1"/>
  <c r="O214" i="3" s="1"/>
  <c r="J215" i="3"/>
  <c r="K215" i="3" s="1"/>
  <c r="L215" i="3" s="1"/>
  <c r="J216" i="3"/>
  <c r="K216" i="3" s="1"/>
  <c r="L216" i="3" s="1"/>
  <c r="J217" i="3"/>
  <c r="K217" i="3" s="1"/>
  <c r="L217" i="3" s="1"/>
  <c r="O217" i="3" s="1"/>
  <c r="J218" i="3"/>
  <c r="K218" i="3" s="1"/>
  <c r="L218" i="3" s="1"/>
  <c r="J219" i="3"/>
  <c r="K219" i="3" s="1"/>
  <c r="L219" i="3" s="1"/>
  <c r="J220" i="3"/>
  <c r="K220" i="3" s="1"/>
  <c r="L220" i="3" s="1"/>
  <c r="J221" i="3"/>
  <c r="K221" i="3" s="1"/>
  <c r="L221" i="3" s="1"/>
  <c r="J222" i="3"/>
  <c r="K222" i="3" s="1"/>
  <c r="L222" i="3" s="1"/>
  <c r="J223" i="3"/>
  <c r="K223" i="3" s="1"/>
  <c r="L223" i="3" s="1"/>
  <c r="J224" i="3"/>
  <c r="K224" i="3" s="1"/>
  <c r="L224" i="3" s="1"/>
  <c r="J225" i="3"/>
  <c r="K225" i="3" s="1"/>
  <c r="L225" i="3" s="1"/>
  <c r="O225" i="3" s="1"/>
  <c r="J226" i="3"/>
  <c r="K226" i="3" s="1"/>
  <c r="L226" i="3" s="1"/>
  <c r="J227" i="3"/>
  <c r="K227" i="3" s="1"/>
  <c r="L227" i="3" s="1"/>
  <c r="O227" i="3" s="1"/>
  <c r="J228" i="3"/>
  <c r="K228" i="3" s="1"/>
  <c r="L228" i="3" s="1"/>
  <c r="J229" i="3"/>
  <c r="K229" i="3" s="1"/>
  <c r="L229" i="3" s="1"/>
  <c r="J230" i="3"/>
  <c r="K230" i="3" s="1"/>
  <c r="L230" i="3" s="1"/>
  <c r="J231" i="3"/>
  <c r="K231" i="3" s="1"/>
  <c r="L231" i="3" s="1"/>
  <c r="J232" i="3"/>
  <c r="K232" i="3" s="1"/>
  <c r="L232" i="3" s="1"/>
  <c r="J233" i="3"/>
  <c r="K233" i="3" s="1"/>
  <c r="L233" i="3" s="1"/>
  <c r="J234" i="3"/>
  <c r="K234" i="3" s="1"/>
  <c r="L234" i="3" s="1"/>
  <c r="J235" i="3"/>
  <c r="K235" i="3" s="1"/>
  <c r="L235" i="3" s="1"/>
  <c r="O235" i="3" s="1"/>
  <c r="J236" i="3"/>
  <c r="K236" i="3" s="1"/>
  <c r="L236" i="3" s="1"/>
  <c r="J237" i="3"/>
  <c r="K237" i="3" s="1"/>
  <c r="L237" i="3" s="1"/>
  <c r="O237" i="3" s="1"/>
  <c r="J238" i="3"/>
  <c r="K238" i="3" s="1"/>
  <c r="L238" i="3" s="1"/>
  <c r="O238" i="3" s="1"/>
  <c r="J239" i="3"/>
  <c r="K239" i="3" s="1"/>
  <c r="L239" i="3" s="1"/>
  <c r="J240" i="3"/>
  <c r="K240" i="3" s="1"/>
  <c r="L240" i="3" s="1"/>
  <c r="J241" i="3"/>
  <c r="K241" i="3" s="1"/>
  <c r="L241" i="3" s="1"/>
  <c r="J242" i="3"/>
  <c r="K242" i="3" s="1"/>
  <c r="L242" i="3" s="1"/>
  <c r="J243" i="3"/>
  <c r="K243" i="3" s="1"/>
  <c r="L243" i="3" s="1"/>
  <c r="O243" i="3" s="1"/>
  <c r="J244" i="3"/>
  <c r="K244" i="3" s="1"/>
  <c r="L244" i="3" s="1"/>
  <c r="J245" i="3"/>
  <c r="K245" i="3" s="1"/>
  <c r="L245" i="3" s="1"/>
  <c r="O245" i="3" s="1"/>
  <c r="J246" i="3"/>
  <c r="K246" i="3" s="1"/>
  <c r="L246" i="3" s="1"/>
  <c r="O246" i="3" s="1"/>
  <c r="J247" i="3"/>
  <c r="K247" i="3" s="1"/>
  <c r="L247" i="3" s="1"/>
  <c r="J248" i="3"/>
  <c r="K248" i="3" s="1"/>
  <c r="L248" i="3" s="1"/>
  <c r="J249" i="3"/>
  <c r="K249" i="3" s="1"/>
  <c r="L249" i="3" s="1"/>
  <c r="J250" i="3"/>
  <c r="K250" i="3" s="1"/>
  <c r="L250" i="3" s="1"/>
  <c r="J251" i="3"/>
  <c r="K251" i="3" s="1"/>
  <c r="L251" i="3" s="1"/>
  <c r="J252" i="3"/>
  <c r="K252" i="3" s="1"/>
  <c r="L252" i="3" s="1"/>
  <c r="J253" i="3"/>
  <c r="K253" i="3" s="1"/>
  <c r="L253" i="3" s="1"/>
  <c r="O253" i="3" s="1"/>
  <c r="J254" i="3"/>
  <c r="K254" i="3" s="1"/>
  <c r="L254" i="3" s="1"/>
  <c r="O254" i="3" s="1"/>
  <c r="J255" i="3"/>
  <c r="K255" i="3" s="1"/>
  <c r="L255" i="3" s="1"/>
  <c r="O255" i="3" s="1"/>
  <c r="J256" i="3"/>
  <c r="K256" i="3" s="1"/>
  <c r="L256" i="3" s="1"/>
  <c r="J257" i="3"/>
  <c r="K257" i="3" s="1"/>
  <c r="L257" i="3" s="1"/>
  <c r="J258" i="3"/>
  <c r="K258" i="3" s="1"/>
  <c r="L258" i="3" s="1"/>
  <c r="J259" i="3"/>
  <c r="K259" i="3" s="1"/>
  <c r="L259" i="3" s="1"/>
  <c r="J260" i="3"/>
  <c r="K260" i="3" s="1"/>
  <c r="L260" i="3" s="1"/>
  <c r="J261" i="3"/>
  <c r="K261" i="3" s="1"/>
  <c r="L261" i="3" s="1"/>
  <c r="O261" i="3" s="1"/>
  <c r="J262" i="3"/>
  <c r="K262" i="3" s="1"/>
  <c r="L262" i="3" s="1"/>
  <c r="M262" i="3" s="1"/>
  <c r="N262" i="3" s="1"/>
  <c r="J263" i="3"/>
  <c r="K263" i="3" s="1"/>
  <c r="L263" i="3" s="1"/>
  <c r="O263" i="3" s="1"/>
  <c r="J264" i="3"/>
  <c r="K264" i="3" s="1"/>
  <c r="L264" i="3" s="1"/>
  <c r="J265" i="3"/>
  <c r="K265" i="3" s="1"/>
  <c r="L265" i="3" s="1"/>
  <c r="J266" i="3"/>
  <c r="K266" i="3" s="1"/>
  <c r="L266" i="3" s="1"/>
  <c r="J267" i="3"/>
  <c r="K267" i="3" s="1"/>
  <c r="L267" i="3" s="1"/>
  <c r="J268" i="3"/>
  <c r="K268" i="3" s="1"/>
  <c r="L268" i="3" s="1"/>
  <c r="J269" i="3"/>
  <c r="K269" i="3" s="1"/>
  <c r="L269" i="3" s="1"/>
  <c r="J270" i="3"/>
  <c r="K270" i="3" s="1"/>
  <c r="L270" i="3" s="1"/>
  <c r="J271" i="3"/>
  <c r="K271" i="3" s="1"/>
  <c r="L271" i="3" s="1"/>
  <c r="O271" i="3" s="1"/>
  <c r="J272" i="3"/>
  <c r="K272" i="3" s="1"/>
  <c r="L272" i="3" s="1"/>
  <c r="J273" i="3"/>
  <c r="K273" i="3" s="1"/>
  <c r="L273" i="3" s="1"/>
  <c r="O273" i="3" s="1"/>
  <c r="J274" i="3"/>
  <c r="K274" i="3" s="1"/>
  <c r="L274" i="3" s="1"/>
  <c r="J275" i="3"/>
  <c r="K275" i="3" s="1"/>
  <c r="L275" i="3" s="1"/>
  <c r="M275" i="3" s="1"/>
  <c r="N275" i="3" s="1"/>
  <c r="J276" i="3"/>
  <c r="K276" i="3" s="1"/>
  <c r="L276" i="3" s="1"/>
  <c r="J277" i="3"/>
  <c r="K277" i="3" s="1"/>
  <c r="L277" i="3" s="1"/>
  <c r="J278" i="3"/>
  <c r="K278" i="3" s="1"/>
  <c r="L278" i="3" s="1"/>
  <c r="J279" i="3"/>
  <c r="K279" i="3" s="1"/>
  <c r="L279" i="3" s="1"/>
  <c r="J280" i="3"/>
  <c r="K280" i="3" s="1"/>
  <c r="L280" i="3" s="1"/>
  <c r="J281" i="3"/>
  <c r="K281" i="3" s="1"/>
  <c r="L281" i="3" s="1"/>
  <c r="O281" i="3" s="1"/>
  <c r="J282" i="3"/>
  <c r="K282" i="3" s="1"/>
  <c r="L282" i="3" s="1"/>
  <c r="J283" i="3"/>
  <c r="K283" i="3" s="1"/>
  <c r="L283" i="3" s="1"/>
  <c r="J284" i="3"/>
  <c r="K284" i="3" s="1"/>
  <c r="L284" i="3" s="1"/>
  <c r="J285" i="3"/>
  <c r="K285" i="3" s="1"/>
  <c r="L285" i="3" s="1"/>
  <c r="J286" i="3"/>
  <c r="K286" i="3" s="1"/>
  <c r="L286" i="3" s="1"/>
  <c r="J287" i="3"/>
  <c r="K287" i="3" s="1"/>
  <c r="L287" i="3" s="1"/>
  <c r="J288" i="3"/>
  <c r="K288" i="3" s="1"/>
  <c r="L288" i="3" s="1"/>
  <c r="J289" i="3"/>
  <c r="K289" i="3" s="1"/>
  <c r="L289" i="3" s="1"/>
  <c r="O289" i="3" s="1"/>
  <c r="J290" i="3"/>
  <c r="K290" i="3" s="1"/>
  <c r="L290" i="3" s="1"/>
  <c r="O290" i="3" s="1"/>
  <c r="J291" i="3"/>
  <c r="K291" i="3" s="1"/>
  <c r="L291" i="3" s="1"/>
  <c r="O291" i="3" s="1"/>
  <c r="J292" i="3"/>
  <c r="K292" i="3" s="1"/>
  <c r="L292" i="3" s="1"/>
  <c r="J293" i="3"/>
  <c r="K293" i="3" s="1"/>
  <c r="L293" i="3" s="1"/>
  <c r="J294" i="3"/>
  <c r="K294" i="3" s="1"/>
  <c r="L294" i="3" s="1"/>
  <c r="O294" i="3" s="1"/>
  <c r="J295" i="3"/>
  <c r="K295" i="3" s="1"/>
  <c r="L295" i="3" s="1"/>
  <c r="J296" i="3"/>
  <c r="K296" i="3" s="1"/>
  <c r="L296" i="3" s="1"/>
  <c r="J297" i="3"/>
  <c r="K297" i="3" s="1"/>
  <c r="L297" i="3" s="1"/>
  <c r="J298" i="3"/>
  <c r="K298" i="3" s="1"/>
  <c r="L298" i="3" s="1"/>
  <c r="J299" i="3"/>
  <c r="K299" i="3" s="1"/>
  <c r="L299" i="3" s="1"/>
  <c r="O299" i="3" s="1"/>
  <c r="J300" i="3"/>
  <c r="K300" i="3" s="1"/>
  <c r="L300" i="3" s="1"/>
  <c r="O300" i="3" s="1"/>
  <c r="J301" i="3"/>
  <c r="K301" i="3" s="1"/>
  <c r="L301" i="3" s="1"/>
  <c r="J302" i="3"/>
  <c r="K302" i="3" s="1"/>
  <c r="L302" i="3" s="1"/>
  <c r="O302" i="3" s="1"/>
  <c r="J303" i="3"/>
  <c r="K303" i="3" s="1"/>
  <c r="L303" i="3" s="1"/>
  <c r="O303" i="3" s="1"/>
  <c r="J304" i="3"/>
  <c r="K304" i="3" s="1"/>
  <c r="L304" i="3" s="1"/>
  <c r="J6" i="3"/>
  <c r="K6" i="3" s="1"/>
  <c r="L6" i="3" s="1"/>
  <c r="O6" i="3" s="1"/>
  <c r="J7" i="3"/>
  <c r="K7" i="3" s="1"/>
  <c r="L7" i="3" s="1"/>
  <c r="J8" i="3"/>
  <c r="K8" i="3" s="1"/>
  <c r="L8" i="3" s="1"/>
  <c r="J9" i="3"/>
  <c r="K9" i="3" s="1"/>
  <c r="L9" i="3" s="1"/>
  <c r="J10" i="3"/>
  <c r="K10" i="3" s="1"/>
  <c r="L10" i="3" s="1"/>
  <c r="J11" i="3"/>
  <c r="K11" i="3" s="1"/>
  <c r="L11" i="3" s="1"/>
  <c r="O11" i="3" s="1"/>
  <c r="J12" i="3"/>
  <c r="K12" i="3" s="1"/>
  <c r="L12" i="3" s="1"/>
  <c r="J13" i="3"/>
  <c r="K13" i="3" s="1"/>
  <c r="L13" i="3" s="1"/>
  <c r="J14" i="3"/>
  <c r="K14" i="3" s="1"/>
  <c r="L14" i="3" s="1"/>
  <c r="J15" i="3"/>
  <c r="K15" i="3" s="1"/>
  <c r="L15" i="3" s="1"/>
  <c r="O15" i="3" s="1"/>
  <c r="J16" i="3"/>
  <c r="K16" i="3" s="1"/>
  <c r="L16" i="3" s="1"/>
  <c r="J17" i="3"/>
  <c r="K17" i="3" s="1"/>
  <c r="L17" i="3" s="1"/>
  <c r="O17" i="3" s="1"/>
  <c r="J18" i="3"/>
  <c r="K18" i="3" s="1"/>
  <c r="L18" i="3" s="1"/>
  <c r="J19" i="3"/>
  <c r="K19" i="3" s="1"/>
  <c r="L19" i="3" s="1"/>
  <c r="M19" i="3" s="1"/>
  <c r="N19" i="3" s="1"/>
  <c r="J20" i="3"/>
  <c r="K20" i="3" s="1"/>
  <c r="L20" i="3" s="1"/>
  <c r="J21" i="3"/>
  <c r="K21" i="3" s="1"/>
  <c r="L21" i="3" s="1"/>
  <c r="J22" i="3"/>
  <c r="K22" i="3" s="1"/>
  <c r="L22" i="3" s="1"/>
  <c r="J23" i="3"/>
  <c r="K23" i="3" s="1"/>
  <c r="L23" i="3" s="1"/>
  <c r="M161" i="3" l="1"/>
  <c r="N161" i="3" s="1"/>
  <c r="M53" i="3"/>
  <c r="N53" i="3" s="1"/>
  <c r="M261" i="3"/>
  <c r="N261" i="3" s="1"/>
  <c r="M245" i="3"/>
  <c r="N245" i="3" s="1"/>
  <c r="M273" i="3"/>
  <c r="N273" i="3" s="1"/>
  <c r="M259" i="3"/>
  <c r="N259" i="3" s="1"/>
  <c r="O259" i="3"/>
  <c r="M203" i="3"/>
  <c r="N203" i="3" s="1"/>
  <c r="O203" i="3"/>
  <c r="O78" i="3"/>
  <c r="M78" i="3"/>
  <c r="N78" i="3" s="1"/>
  <c r="O194" i="3"/>
  <c r="M194" i="3"/>
  <c r="N194" i="3" s="1"/>
  <c r="O97" i="3"/>
  <c r="M97" i="3"/>
  <c r="N97" i="3" s="1"/>
  <c r="M243" i="3"/>
  <c r="N243" i="3" s="1"/>
  <c r="M302" i="3"/>
  <c r="N302" i="3" s="1"/>
  <c r="M227" i="3"/>
  <c r="N227" i="3" s="1"/>
  <c r="M98" i="3"/>
  <c r="N98" i="3" s="1"/>
  <c r="O147" i="3"/>
  <c r="M139" i="3"/>
  <c r="N139" i="3" s="1"/>
  <c r="O163" i="3"/>
  <c r="M299" i="3"/>
  <c r="N299" i="3" s="1"/>
  <c r="O19" i="3"/>
  <c r="O137" i="3"/>
  <c r="M131" i="3"/>
  <c r="N131" i="3" s="1"/>
  <c r="M289" i="3"/>
  <c r="N289" i="3" s="1"/>
  <c r="M179" i="3"/>
  <c r="N179" i="3" s="1"/>
  <c r="O59" i="3"/>
  <c r="O206" i="3"/>
  <c r="M281" i="3"/>
  <c r="N281" i="3" s="1"/>
  <c r="M171" i="3"/>
  <c r="N171" i="3" s="1"/>
  <c r="M75" i="3"/>
  <c r="N75" i="3" s="1"/>
  <c r="O262" i="3"/>
  <c r="O128" i="3"/>
  <c r="M128" i="3"/>
  <c r="N128" i="3" s="1"/>
  <c r="O9" i="3"/>
  <c r="M9" i="3"/>
  <c r="N9" i="3" s="1"/>
  <c r="O178" i="3"/>
  <c r="M178" i="3"/>
  <c r="N178" i="3" s="1"/>
  <c r="M304" i="3"/>
  <c r="N304" i="3" s="1"/>
  <c r="O304" i="3"/>
  <c r="O272" i="3"/>
  <c r="M272" i="3"/>
  <c r="N272" i="3" s="1"/>
  <c r="M240" i="3"/>
  <c r="N240" i="3" s="1"/>
  <c r="O240" i="3"/>
  <c r="O208" i="3"/>
  <c r="M208" i="3"/>
  <c r="N208" i="3" s="1"/>
  <c r="M144" i="3"/>
  <c r="N144" i="3" s="1"/>
  <c r="O144" i="3"/>
  <c r="M112" i="3"/>
  <c r="N112" i="3" s="1"/>
  <c r="O112" i="3"/>
  <c r="O80" i="3"/>
  <c r="M80" i="3"/>
  <c r="N80" i="3" s="1"/>
  <c r="M48" i="3"/>
  <c r="N48" i="3" s="1"/>
  <c r="O48" i="3"/>
  <c r="O34" i="3"/>
  <c r="M34" i="3"/>
  <c r="N34" i="3" s="1"/>
  <c r="M120" i="3"/>
  <c r="N120" i="3" s="1"/>
  <c r="M12" i="3"/>
  <c r="N12" i="3" s="1"/>
  <c r="O12" i="3"/>
  <c r="O231" i="3"/>
  <c r="M231" i="3"/>
  <c r="N231" i="3" s="1"/>
  <c r="O167" i="3"/>
  <c r="M167" i="3"/>
  <c r="N167" i="3" s="1"/>
  <c r="O127" i="3"/>
  <c r="M127" i="3"/>
  <c r="N127" i="3" s="1"/>
  <c r="O95" i="3"/>
  <c r="M95" i="3"/>
  <c r="N95" i="3" s="1"/>
  <c r="O63" i="3"/>
  <c r="M63" i="3"/>
  <c r="N63" i="3" s="1"/>
  <c r="O39" i="3"/>
  <c r="M39" i="3"/>
  <c r="N39" i="3" s="1"/>
  <c r="O100" i="3"/>
  <c r="M100" i="3"/>
  <c r="N100" i="3" s="1"/>
  <c r="O282" i="3"/>
  <c r="M282" i="3"/>
  <c r="N282" i="3" s="1"/>
  <c r="O166" i="3"/>
  <c r="M166" i="3"/>
  <c r="N166" i="3" s="1"/>
  <c r="O270" i="3"/>
  <c r="M270" i="3"/>
  <c r="N270" i="3" s="1"/>
  <c r="O126" i="3"/>
  <c r="M126" i="3"/>
  <c r="N126" i="3" s="1"/>
  <c r="M62" i="3"/>
  <c r="N62" i="3" s="1"/>
  <c r="O62" i="3"/>
  <c r="M42" i="3"/>
  <c r="N42" i="3" s="1"/>
  <c r="O42" i="3"/>
  <c r="M79" i="3"/>
  <c r="N79" i="3" s="1"/>
  <c r="O79" i="3"/>
  <c r="M239" i="3"/>
  <c r="N239" i="3" s="1"/>
  <c r="O239" i="3"/>
  <c r="O149" i="3"/>
  <c r="M149" i="3"/>
  <c r="N149" i="3" s="1"/>
  <c r="O77" i="3"/>
  <c r="M77" i="3"/>
  <c r="N77" i="3" s="1"/>
  <c r="O284" i="3"/>
  <c r="M284" i="3"/>
  <c r="N284" i="3" s="1"/>
  <c r="O212" i="3"/>
  <c r="M212" i="3"/>
  <c r="N212" i="3" s="1"/>
  <c r="O135" i="3"/>
  <c r="M135" i="3"/>
  <c r="N135" i="3" s="1"/>
  <c r="M223" i="3"/>
  <c r="N223" i="3" s="1"/>
  <c r="O223" i="3"/>
  <c r="M142" i="3"/>
  <c r="N142" i="3" s="1"/>
  <c r="M21" i="3"/>
  <c r="N21" i="3" s="1"/>
  <c r="O21" i="3"/>
  <c r="O280" i="3"/>
  <c r="M280" i="3"/>
  <c r="N280" i="3" s="1"/>
  <c r="O256" i="3"/>
  <c r="M256" i="3"/>
  <c r="N256" i="3" s="1"/>
  <c r="O216" i="3"/>
  <c r="M216" i="3"/>
  <c r="N216" i="3" s="1"/>
  <c r="O184" i="3"/>
  <c r="M184" i="3"/>
  <c r="N184" i="3" s="1"/>
  <c r="O160" i="3"/>
  <c r="M160" i="3"/>
  <c r="N160" i="3" s="1"/>
  <c r="O88" i="3"/>
  <c r="M88" i="3"/>
  <c r="N88" i="3" s="1"/>
  <c r="M64" i="3"/>
  <c r="N64" i="3" s="1"/>
  <c r="O64" i="3"/>
  <c r="M32" i="3"/>
  <c r="N32" i="3" s="1"/>
  <c r="O32" i="3"/>
  <c r="O89" i="3"/>
  <c r="M89" i="3"/>
  <c r="N89" i="3" s="1"/>
  <c r="M175" i="3"/>
  <c r="N175" i="3" s="1"/>
  <c r="O175" i="3"/>
  <c r="M143" i="3"/>
  <c r="N143" i="3" s="1"/>
  <c r="O143" i="3"/>
  <c r="M50" i="3"/>
  <c r="N50" i="3" s="1"/>
  <c r="O50" i="3"/>
  <c r="M230" i="3"/>
  <c r="N230" i="3" s="1"/>
  <c r="O230" i="3"/>
  <c r="O176" i="3"/>
  <c r="O133" i="3"/>
  <c r="M133" i="3"/>
  <c r="N133" i="3" s="1"/>
  <c r="O93" i="3"/>
  <c r="M93" i="3"/>
  <c r="N93" i="3" s="1"/>
  <c r="O242" i="3"/>
  <c r="M242" i="3"/>
  <c r="N242" i="3" s="1"/>
  <c r="O220" i="3"/>
  <c r="M220" i="3"/>
  <c r="N220" i="3" s="1"/>
  <c r="O140" i="3"/>
  <c r="M140" i="3"/>
  <c r="N140" i="3" s="1"/>
  <c r="O84" i="3"/>
  <c r="M84" i="3"/>
  <c r="N84" i="3" s="1"/>
  <c r="O52" i="3"/>
  <c r="M52" i="3"/>
  <c r="N52" i="3" s="1"/>
  <c r="O36" i="3"/>
  <c r="M36" i="3"/>
  <c r="N36" i="3" s="1"/>
  <c r="O16" i="3"/>
  <c r="M16" i="3"/>
  <c r="N16" i="3" s="1"/>
  <c r="O211" i="3"/>
  <c r="M211" i="3"/>
  <c r="N211" i="3" s="1"/>
  <c r="O195" i="3"/>
  <c r="M195" i="3"/>
  <c r="N195" i="3" s="1"/>
  <c r="O155" i="3"/>
  <c r="M155" i="3"/>
  <c r="N155" i="3" s="1"/>
  <c r="O51" i="3"/>
  <c r="M51" i="3"/>
  <c r="N51" i="3" s="1"/>
  <c r="O35" i="3"/>
  <c r="M35" i="3"/>
  <c r="N35" i="3" s="1"/>
  <c r="O27" i="3"/>
  <c r="M27" i="3"/>
  <c r="N27" i="3" s="1"/>
  <c r="O61" i="3"/>
  <c r="M61" i="3"/>
  <c r="N61" i="3" s="1"/>
  <c r="O296" i="3"/>
  <c r="M296" i="3"/>
  <c r="N296" i="3" s="1"/>
  <c r="O264" i="3"/>
  <c r="M264" i="3"/>
  <c r="N264" i="3" s="1"/>
  <c r="O232" i="3"/>
  <c r="M232" i="3"/>
  <c r="N232" i="3" s="1"/>
  <c r="O200" i="3"/>
  <c r="M200" i="3"/>
  <c r="N200" i="3" s="1"/>
  <c r="O168" i="3"/>
  <c r="M168" i="3"/>
  <c r="N168" i="3" s="1"/>
  <c r="O136" i="3"/>
  <c r="M136" i="3"/>
  <c r="N136" i="3" s="1"/>
  <c r="O104" i="3"/>
  <c r="M104" i="3"/>
  <c r="N104" i="3" s="1"/>
  <c r="M72" i="3"/>
  <c r="N72" i="3" s="1"/>
  <c r="O72" i="3"/>
  <c r="M40" i="3"/>
  <c r="N40" i="3" s="1"/>
  <c r="O40" i="3"/>
  <c r="O251" i="3"/>
  <c r="M251" i="3"/>
  <c r="N251" i="3" s="1"/>
  <c r="M20" i="3"/>
  <c r="N20" i="3" s="1"/>
  <c r="O20" i="3"/>
  <c r="M287" i="3"/>
  <c r="N287" i="3" s="1"/>
  <c r="O287" i="3"/>
  <c r="M279" i="3"/>
  <c r="N279" i="3" s="1"/>
  <c r="O279" i="3"/>
  <c r="M215" i="3"/>
  <c r="N215" i="3" s="1"/>
  <c r="O215" i="3"/>
  <c r="O183" i="3"/>
  <c r="M183" i="3"/>
  <c r="N183" i="3" s="1"/>
  <c r="O159" i="3"/>
  <c r="M159" i="3"/>
  <c r="N159" i="3" s="1"/>
  <c r="O119" i="3"/>
  <c r="M119" i="3"/>
  <c r="N119" i="3" s="1"/>
  <c r="M87" i="3"/>
  <c r="N87" i="3" s="1"/>
  <c r="O87" i="3"/>
  <c r="O55" i="3"/>
  <c r="M55" i="3"/>
  <c r="N55" i="3" s="1"/>
  <c r="O298" i="3"/>
  <c r="M298" i="3"/>
  <c r="N298" i="3" s="1"/>
  <c r="M278" i="3"/>
  <c r="N278" i="3" s="1"/>
  <c r="O278" i="3"/>
  <c r="O174" i="3"/>
  <c r="M174" i="3"/>
  <c r="N174" i="3" s="1"/>
  <c r="O158" i="3"/>
  <c r="M158" i="3"/>
  <c r="N158" i="3" s="1"/>
  <c r="O94" i="3"/>
  <c r="M94" i="3"/>
  <c r="N94" i="3" s="1"/>
  <c r="O148" i="3"/>
  <c r="M148" i="3"/>
  <c r="N148" i="3" s="1"/>
  <c r="O10" i="3"/>
  <c r="M10" i="3"/>
  <c r="N10" i="3" s="1"/>
  <c r="O85" i="3"/>
  <c r="M85" i="3"/>
  <c r="N85" i="3" s="1"/>
  <c r="O45" i="3"/>
  <c r="M45" i="3"/>
  <c r="N45" i="3" s="1"/>
  <c r="O268" i="3"/>
  <c r="M268" i="3"/>
  <c r="N268" i="3" s="1"/>
  <c r="O196" i="3"/>
  <c r="M196" i="3"/>
  <c r="N196" i="3" s="1"/>
  <c r="O132" i="3"/>
  <c r="M132" i="3"/>
  <c r="N132" i="3" s="1"/>
  <c r="O92" i="3"/>
  <c r="M92" i="3"/>
  <c r="N92" i="3" s="1"/>
  <c r="O267" i="3"/>
  <c r="M267" i="3"/>
  <c r="N267" i="3" s="1"/>
  <c r="M234" i="3"/>
  <c r="N234" i="3" s="1"/>
  <c r="O234" i="3"/>
  <c r="M218" i="3"/>
  <c r="N218" i="3" s="1"/>
  <c r="O218" i="3"/>
  <c r="O130" i="3"/>
  <c r="M130" i="3"/>
  <c r="N130" i="3" s="1"/>
  <c r="M90" i="3"/>
  <c r="N90" i="3" s="1"/>
  <c r="O90" i="3"/>
  <c r="O82" i="3"/>
  <c r="M82" i="3"/>
  <c r="N82" i="3" s="1"/>
  <c r="M4" i="3"/>
  <c r="N4" i="3" s="1"/>
  <c r="O4" i="3"/>
  <c r="O47" i="3"/>
  <c r="M47" i="3"/>
  <c r="N47" i="3" s="1"/>
  <c r="O111" i="3"/>
  <c r="M111" i="3"/>
  <c r="N111" i="3" s="1"/>
  <c r="O295" i="3"/>
  <c r="M295" i="3"/>
  <c r="N295" i="3" s="1"/>
  <c r="M28" i="3"/>
  <c r="N28" i="3" s="1"/>
  <c r="M13" i="3"/>
  <c r="N13" i="3" s="1"/>
  <c r="O13" i="3"/>
  <c r="M288" i="3"/>
  <c r="N288" i="3" s="1"/>
  <c r="O288" i="3"/>
  <c r="M248" i="3"/>
  <c r="N248" i="3" s="1"/>
  <c r="O248" i="3"/>
  <c r="O224" i="3"/>
  <c r="M224" i="3"/>
  <c r="N224" i="3" s="1"/>
  <c r="O192" i="3"/>
  <c r="M192" i="3"/>
  <c r="N192" i="3" s="1"/>
  <c r="O152" i="3"/>
  <c r="M152" i="3"/>
  <c r="N152" i="3" s="1"/>
  <c r="O96" i="3"/>
  <c r="M96" i="3"/>
  <c r="N96" i="3" s="1"/>
  <c r="M56" i="3"/>
  <c r="N56" i="3" s="1"/>
  <c r="O56" i="3"/>
  <c r="O24" i="3"/>
  <c r="M24" i="3"/>
  <c r="N24" i="3" s="1"/>
  <c r="M247" i="3"/>
  <c r="N247" i="3" s="1"/>
  <c r="O247" i="3"/>
  <c r="O151" i="3"/>
  <c r="M151" i="3"/>
  <c r="N151" i="3" s="1"/>
  <c r="O103" i="3"/>
  <c r="M103" i="3"/>
  <c r="N103" i="3" s="1"/>
  <c r="O31" i="3"/>
  <c r="M31" i="3"/>
  <c r="N31" i="3" s="1"/>
  <c r="O71" i="3"/>
  <c r="M71" i="3"/>
  <c r="N71" i="3" s="1"/>
  <c r="O286" i="3"/>
  <c r="M286" i="3"/>
  <c r="N286" i="3" s="1"/>
  <c r="M150" i="3"/>
  <c r="N150" i="3" s="1"/>
  <c r="O150" i="3"/>
  <c r="M102" i="3"/>
  <c r="N102" i="3" s="1"/>
  <c r="O102" i="3"/>
  <c r="O38" i="3"/>
  <c r="M38" i="3"/>
  <c r="N38" i="3" s="1"/>
  <c r="O18" i="3"/>
  <c r="M18" i="3"/>
  <c r="N18" i="3" s="1"/>
  <c r="O301" i="3"/>
  <c r="M301" i="3"/>
  <c r="N301" i="3" s="1"/>
  <c r="O141" i="3"/>
  <c r="M141" i="3"/>
  <c r="N141" i="3" s="1"/>
  <c r="O25" i="3"/>
  <c r="M25" i="3"/>
  <c r="N25" i="3" s="1"/>
  <c r="O292" i="3"/>
  <c r="M292" i="3"/>
  <c r="N292" i="3" s="1"/>
  <c r="O228" i="3"/>
  <c r="M228" i="3"/>
  <c r="N228" i="3" s="1"/>
  <c r="O204" i="3"/>
  <c r="M204" i="3"/>
  <c r="N204" i="3" s="1"/>
  <c r="O156" i="3"/>
  <c r="M156" i="3"/>
  <c r="N156" i="3" s="1"/>
  <c r="O108" i="3"/>
  <c r="M108" i="3"/>
  <c r="N108" i="3" s="1"/>
  <c r="O68" i="3"/>
  <c r="M68" i="3"/>
  <c r="N68" i="3" s="1"/>
  <c r="O26" i="3"/>
  <c r="M26" i="3"/>
  <c r="N26" i="3" s="1"/>
  <c r="M303" i="3"/>
  <c r="N303" i="3" s="1"/>
  <c r="O8" i="3"/>
  <c r="M8" i="3"/>
  <c r="N8" i="3" s="1"/>
  <c r="O283" i="3"/>
  <c r="M283" i="3"/>
  <c r="N283" i="3" s="1"/>
  <c r="M7" i="3"/>
  <c r="N7" i="3" s="1"/>
  <c r="O7" i="3"/>
  <c r="O274" i="3"/>
  <c r="M274" i="3"/>
  <c r="N274" i="3" s="1"/>
  <c r="M258" i="3"/>
  <c r="N258" i="3" s="1"/>
  <c r="O258" i="3"/>
  <c r="O226" i="3"/>
  <c r="M226" i="3"/>
  <c r="N226" i="3" s="1"/>
  <c r="M106" i="3"/>
  <c r="N106" i="3" s="1"/>
  <c r="O106" i="3"/>
  <c r="M22" i="3"/>
  <c r="N22" i="3" s="1"/>
  <c r="O22" i="3"/>
  <c r="O297" i="3"/>
  <c r="M297" i="3"/>
  <c r="N297" i="3" s="1"/>
  <c r="O265" i="3"/>
  <c r="M265" i="3"/>
  <c r="N265" i="3" s="1"/>
  <c r="M257" i="3"/>
  <c r="N257" i="3" s="1"/>
  <c r="O257" i="3"/>
  <c r="M249" i="3"/>
  <c r="N249" i="3" s="1"/>
  <c r="O249" i="3"/>
  <c r="O241" i="3"/>
  <c r="M241" i="3"/>
  <c r="N241" i="3" s="1"/>
  <c r="M233" i="3"/>
  <c r="N233" i="3" s="1"/>
  <c r="O233" i="3"/>
  <c r="M201" i="3"/>
  <c r="N201" i="3" s="1"/>
  <c r="O201" i="3"/>
  <c r="M185" i="3"/>
  <c r="N185" i="3" s="1"/>
  <c r="O185" i="3"/>
  <c r="O169" i="3"/>
  <c r="M169" i="3"/>
  <c r="N169" i="3" s="1"/>
  <c r="O129" i="3"/>
  <c r="M129" i="3"/>
  <c r="N129" i="3" s="1"/>
  <c r="O121" i="3"/>
  <c r="M121" i="3"/>
  <c r="N121" i="3" s="1"/>
  <c r="O113" i="3"/>
  <c r="M113" i="3"/>
  <c r="N113" i="3" s="1"/>
  <c r="O73" i="3"/>
  <c r="M73" i="3"/>
  <c r="N73" i="3" s="1"/>
  <c r="M154" i="3"/>
  <c r="N154" i="3" s="1"/>
  <c r="O154" i="3"/>
  <c r="O5" i="3"/>
  <c r="M5" i="3"/>
  <c r="N5" i="3" s="1"/>
  <c r="O118" i="3"/>
  <c r="M118" i="3"/>
  <c r="N118" i="3" s="1"/>
  <c r="O210" i="3"/>
  <c r="M210" i="3"/>
  <c r="N210" i="3" s="1"/>
  <c r="M290" i="3"/>
  <c r="N290" i="3" s="1"/>
  <c r="M214" i="3"/>
  <c r="N214" i="3" s="1"/>
  <c r="O33" i="3"/>
  <c r="M33" i="3"/>
  <c r="N33" i="3" s="1"/>
  <c r="O70" i="3"/>
  <c r="M70" i="3"/>
  <c r="N70" i="3" s="1"/>
  <c r="O145" i="3"/>
  <c r="M145" i="3"/>
  <c r="N145" i="3" s="1"/>
  <c r="O266" i="3"/>
  <c r="M266" i="3"/>
  <c r="N266" i="3" s="1"/>
  <c r="O164" i="3"/>
  <c r="M164" i="3"/>
  <c r="N164" i="3" s="1"/>
  <c r="M193" i="3"/>
  <c r="N193" i="3" s="1"/>
  <c r="M198" i="3"/>
  <c r="N198" i="3" s="1"/>
  <c r="O198" i="3"/>
  <c r="O190" i="3"/>
  <c r="M190" i="3"/>
  <c r="N190" i="3" s="1"/>
  <c r="O57" i="3"/>
  <c r="M57" i="3"/>
  <c r="N57" i="3" s="1"/>
  <c r="M300" i="3"/>
  <c r="N300" i="3" s="1"/>
  <c r="M271" i="3"/>
  <c r="N271" i="3" s="1"/>
  <c r="M255" i="3"/>
  <c r="N255" i="3" s="1"/>
  <c r="M225" i="3"/>
  <c r="N225" i="3" s="1"/>
  <c r="M207" i="3"/>
  <c r="N207" i="3" s="1"/>
  <c r="M115" i="3"/>
  <c r="N115" i="3" s="1"/>
  <c r="O54" i="3"/>
  <c r="M191" i="3"/>
  <c r="N191" i="3" s="1"/>
  <c r="M153" i="3"/>
  <c r="N153" i="3" s="1"/>
  <c r="M66" i="3"/>
  <c r="N66" i="3" s="1"/>
  <c r="M43" i="3"/>
  <c r="N43" i="3" s="1"/>
  <c r="O107" i="3"/>
  <c r="O101" i="3"/>
  <c r="M101" i="3"/>
  <c r="N101" i="3" s="1"/>
  <c r="O162" i="3"/>
  <c r="O134" i="3"/>
  <c r="O199" i="3"/>
  <c r="M199" i="3"/>
  <c r="N199" i="3" s="1"/>
  <c r="O23" i="3"/>
  <c r="M23" i="3"/>
  <c r="N23" i="3" s="1"/>
  <c r="O293" i="3"/>
  <c r="M293" i="3"/>
  <c r="N293" i="3" s="1"/>
  <c r="O177" i="3"/>
  <c r="M177" i="3"/>
  <c r="N177" i="3" s="1"/>
  <c r="O285" i="3"/>
  <c r="M285" i="3"/>
  <c r="N285" i="3" s="1"/>
  <c r="O229" i="3"/>
  <c r="M229" i="3"/>
  <c r="N229" i="3" s="1"/>
  <c r="O205" i="3"/>
  <c r="M205" i="3"/>
  <c r="N205" i="3" s="1"/>
  <c r="O181" i="3"/>
  <c r="M181" i="3"/>
  <c r="N181" i="3" s="1"/>
  <c r="O157" i="3"/>
  <c r="M157" i="3"/>
  <c r="N157" i="3" s="1"/>
  <c r="O260" i="3"/>
  <c r="M260" i="3"/>
  <c r="N260" i="3" s="1"/>
  <c r="O187" i="3"/>
  <c r="M187" i="3"/>
  <c r="N187" i="3" s="1"/>
  <c r="M238" i="3"/>
  <c r="N238" i="3" s="1"/>
  <c r="O236" i="3"/>
  <c r="M236" i="3"/>
  <c r="N236" i="3" s="1"/>
  <c r="O188" i="3"/>
  <c r="M188" i="3"/>
  <c r="N188" i="3" s="1"/>
  <c r="O74" i="3"/>
  <c r="M74" i="3"/>
  <c r="N74" i="3" s="1"/>
  <c r="O122" i="3"/>
  <c r="M122" i="3"/>
  <c r="N122" i="3" s="1"/>
  <c r="M237" i="3"/>
  <c r="N237" i="3" s="1"/>
  <c r="M170" i="3"/>
  <c r="N170" i="3" s="1"/>
  <c r="M110" i="3"/>
  <c r="N110" i="3" s="1"/>
  <c r="M17" i="3"/>
  <c r="N17" i="3" s="1"/>
  <c r="O123" i="3"/>
  <c r="M123" i="3"/>
  <c r="N123" i="3" s="1"/>
  <c r="O91" i="3"/>
  <c r="M91" i="3"/>
  <c r="N91" i="3" s="1"/>
  <c r="M67" i="3"/>
  <c r="N67" i="3" s="1"/>
  <c r="O67" i="3"/>
  <c r="M294" i="3"/>
  <c r="N294" i="3" s="1"/>
  <c r="M235" i="3"/>
  <c r="N235" i="3" s="1"/>
  <c r="M217" i="3"/>
  <c r="N217" i="3" s="1"/>
  <c r="M202" i="3"/>
  <c r="N202" i="3" s="1"/>
  <c r="M15" i="3"/>
  <c r="N15" i="3" s="1"/>
  <c r="O275" i="3"/>
  <c r="O105" i="3"/>
  <c r="O41" i="3"/>
  <c r="O46" i="3"/>
  <c r="M46" i="3"/>
  <c r="N46" i="3" s="1"/>
  <c r="O117" i="3"/>
  <c r="M117" i="3"/>
  <c r="N117" i="3" s="1"/>
  <c r="O222" i="3"/>
  <c r="M222" i="3"/>
  <c r="N222" i="3" s="1"/>
  <c r="O277" i="3"/>
  <c r="M277" i="3"/>
  <c r="N277" i="3" s="1"/>
  <c r="O221" i="3"/>
  <c r="M221" i="3"/>
  <c r="N221" i="3" s="1"/>
  <c r="O189" i="3"/>
  <c r="M189" i="3"/>
  <c r="N189" i="3" s="1"/>
  <c r="O165" i="3"/>
  <c r="M165" i="3"/>
  <c r="N165" i="3" s="1"/>
  <c r="O109" i="3"/>
  <c r="M109" i="3"/>
  <c r="N109" i="3" s="1"/>
  <c r="O76" i="3"/>
  <c r="M76" i="3"/>
  <c r="N76" i="3" s="1"/>
  <c r="O276" i="3"/>
  <c r="M276" i="3"/>
  <c r="N276" i="3" s="1"/>
  <c r="O219" i="3"/>
  <c r="M219" i="3"/>
  <c r="N219" i="3" s="1"/>
  <c r="O244" i="3"/>
  <c r="M244" i="3"/>
  <c r="N244" i="3" s="1"/>
  <c r="O172" i="3"/>
  <c r="M172" i="3"/>
  <c r="N172" i="3" s="1"/>
  <c r="O116" i="3"/>
  <c r="M116" i="3"/>
  <c r="N116" i="3" s="1"/>
  <c r="O44" i="3"/>
  <c r="M44" i="3"/>
  <c r="N44" i="3" s="1"/>
  <c r="O30" i="3"/>
  <c r="M30" i="3"/>
  <c r="N30" i="3" s="1"/>
  <c r="M186" i="3"/>
  <c r="N186" i="3" s="1"/>
  <c r="O186" i="3"/>
  <c r="M253" i="3"/>
  <c r="N253" i="3" s="1"/>
  <c r="O146" i="3"/>
  <c r="M146" i="3"/>
  <c r="N146" i="3" s="1"/>
  <c r="O138" i="3"/>
  <c r="M138" i="3"/>
  <c r="N138" i="3" s="1"/>
  <c r="M263" i="3"/>
  <c r="N263" i="3" s="1"/>
  <c r="M83" i="3"/>
  <c r="N83" i="3" s="1"/>
  <c r="M11" i="3"/>
  <c r="N11" i="3" s="1"/>
  <c r="O29" i="3"/>
  <c r="O99" i="3"/>
  <c r="M58" i="3"/>
  <c r="N58" i="3" s="1"/>
  <c r="O58" i="3"/>
  <c r="O250" i="3"/>
  <c r="M250" i="3"/>
  <c r="N250" i="3" s="1"/>
  <c r="O269" i="3"/>
  <c r="M269" i="3"/>
  <c r="N269" i="3" s="1"/>
  <c r="O213" i="3"/>
  <c r="M213" i="3"/>
  <c r="N213" i="3" s="1"/>
  <c r="O197" i="3"/>
  <c r="M197" i="3"/>
  <c r="N197" i="3" s="1"/>
  <c r="O173" i="3"/>
  <c r="M173" i="3"/>
  <c r="N173" i="3" s="1"/>
  <c r="O125" i="3"/>
  <c r="M125" i="3"/>
  <c r="N125" i="3" s="1"/>
  <c r="O69" i="3"/>
  <c r="M69" i="3"/>
  <c r="N69" i="3" s="1"/>
  <c r="O37" i="3"/>
  <c r="M37" i="3"/>
  <c r="N37" i="3" s="1"/>
  <c r="O86" i="3"/>
  <c r="M86" i="3"/>
  <c r="N86" i="3" s="1"/>
  <c r="O124" i="3"/>
  <c r="M124" i="3"/>
  <c r="N124" i="3" s="1"/>
  <c r="M254" i="3"/>
  <c r="N254" i="3" s="1"/>
  <c r="O252" i="3"/>
  <c r="M252" i="3"/>
  <c r="N252" i="3" s="1"/>
  <c r="O180" i="3"/>
  <c r="M180" i="3"/>
  <c r="N180" i="3" s="1"/>
  <c r="O60" i="3"/>
  <c r="M60" i="3"/>
  <c r="N60" i="3" s="1"/>
  <c r="O114" i="3"/>
  <c r="M114" i="3"/>
  <c r="N114" i="3" s="1"/>
  <c r="O14" i="3"/>
  <c r="M14" i="3"/>
  <c r="N14" i="3" s="1"/>
  <c r="M65" i="3"/>
  <c r="N65" i="3" s="1"/>
  <c r="O209" i="3"/>
  <c r="M209" i="3"/>
  <c r="N209" i="3" s="1"/>
  <c r="O81" i="3"/>
  <c r="M81" i="3"/>
  <c r="N81" i="3" s="1"/>
  <c r="M49" i="3"/>
  <c r="N49" i="3" s="1"/>
  <c r="O49" i="3"/>
  <c r="M291" i="3"/>
  <c r="N291" i="3" s="1"/>
  <c r="M246" i="3"/>
  <c r="N246" i="3" s="1"/>
  <c r="M182" i="3"/>
  <c r="N182" i="3" s="1"/>
  <c r="M6" i="3"/>
  <c r="N6" i="3" s="1"/>
  <c r="W4" i="3" l="1"/>
  <c r="W3" i="3"/>
  <c r="V3" i="3"/>
  <c r="V4" i="3"/>
  <c r="O1" i="3"/>
  <c r="X4" i="3" l="1"/>
  <c r="R9" i="3" s="1"/>
  <c r="R10" i="3" s="1"/>
  <c r="W5" i="3"/>
  <c r="R8" i="3" s="1"/>
  <c r="AB2" i="3" s="1"/>
  <c r="V5" i="3"/>
  <c r="X3" i="3"/>
  <c r="X5" i="3" l="1"/>
  <c r="R7" i="3" s="1"/>
  <c r="AA2" i="3" s="1"/>
  <c r="AG2" i="3"/>
  <c r="AC2" i="3"/>
  <c r="R11" i="3"/>
  <c r="AF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tc={1E3A67D2-A051-3F49-BCC4-632D999575D6}</author>
    <author>tc={242CB927-1301-1C43-A70A-D938AE0108E3}</author>
    <author>tc={87C60370-D74C-1149-B389-1262A07335A5}</author>
    <author>tc={6401976F-2A40-E247-ABE4-7A394AEC8D5F}</author>
    <author>Microsoft Office User</author>
  </authors>
  <commentList>
    <comment ref="V3" authorId="0" shapeId="0" xr:uid="{00000000-0006-0000-0200-000001000000}">
      <text>
        <r>
          <rPr>
            <sz val="11"/>
            <color rgb="FF000000"/>
            <rFont val="Calibri"/>
            <family val="2"/>
            <charset val="204"/>
          </rPr>
          <t xml:space="preserve">[Цепочка примечаний]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Комментарий:
</t>
        </r>
        <r>
          <rPr>
            <sz val="11"/>
            <color rgb="FF000000"/>
            <rFont val="Calibri"/>
            <family val="2"/>
            <charset val="204"/>
          </rPr>
          <t xml:space="preserve">    true negative
</t>
        </r>
        <r>
          <rPr>
            <sz val="11"/>
            <color rgb="FF000000"/>
            <rFont val="Calibri"/>
            <family val="2"/>
            <charset val="204"/>
          </rPr>
          <t xml:space="preserve"> — модель ответил "нет" и это было правильно</t>
        </r>
      </text>
    </comment>
    <comment ref="W3" authorId="1" shapeId="0" xr:uid="{00000000-0006-0000-0200-000002000000}">
      <text>
        <r>
          <rPr>
            <sz val="11"/>
            <color rgb="FF000000"/>
            <rFont val="Calibri"/>
            <family val="2"/>
            <charset val="204"/>
          </rPr>
          <t xml:space="preserve">[Цепочка примечаний]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Комментарий:
</t>
        </r>
        <r>
          <rPr>
            <sz val="11"/>
            <color rgb="FF000000"/>
            <rFont val="Calibri"/>
            <family val="2"/>
            <charset val="204"/>
          </rPr>
          <t xml:space="preserve">    false positive — модель ответила "да" и ошиблась</t>
        </r>
      </text>
    </comment>
    <comment ref="V4" authorId="2" shapeId="0" xr:uid="{00000000-0006-0000-0200-000003000000}">
      <text>
        <r>
          <rPr>
            <sz val="11"/>
            <color rgb="FF000000"/>
            <rFont val="Calibri"/>
            <family val="2"/>
            <charset val="204"/>
          </rPr>
          <t xml:space="preserve">[Цепочка примечаний]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Комментарий:
</t>
        </r>
        <r>
          <rPr>
            <sz val="11"/>
            <color rgb="FF000000"/>
            <rFont val="Calibri"/>
            <family val="2"/>
            <charset val="204"/>
          </rPr>
          <t xml:space="preserve">    false negative
</t>
        </r>
        <r>
          <rPr>
            <sz val="11"/>
            <color rgb="FF000000"/>
            <rFont val="Calibri"/>
            <family val="2"/>
            <charset val="204"/>
          </rPr>
          <t xml:space="preserve"> — "нет" и это ошибка
</t>
        </r>
      </text>
    </comment>
    <comment ref="W4" authorId="3" shapeId="0" xr:uid="{00000000-0006-0000-0200-000004000000}">
      <text>
        <r>
          <rPr>
            <sz val="11"/>
            <color rgb="FF000000"/>
            <rFont val="Calibri"/>
            <family val="2"/>
            <charset val="204"/>
          </rPr>
          <t xml:space="preserve">[Цепочка примечаний]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</t>
        </r>
        <r>
          <rPr>
            <sz val="11"/>
            <color rgb="FF000000"/>
            <rFont val="Calibri"/>
            <family val="2"/>
            <charset val="204"/>
          </rPr>
          <t xml:space="preserve">
</t>
        </r>
        <r>
          <rPr>
            <sz val="11"/>
            <color rgb="FF000000"/>
            <rFont val="Calibri"/>
            <family val="2"/>
            <charset val="204"/>
          </rPr>
          <t xml:space="preserve">Комментарий:
</t>
        </r>
        <r>
          <rPr>
            <sz val="11"/>
            <color rgb="FF000000"/>
            <rFont val="Calibri"/>
            <family val="2"/>
            <charset val="204"/>
          </rPr>
          <t xml:space="preserve">    true positive — модель ответил "да" и угадала</t>
        </r>
      </text>
    </comment>
    <comment ref="Q11" authorId="4" shapeId="0" xr:uid="{00000000-0006-0000-0200-000005000000}">
      <text>
        <r>
          <rPr>
            <sz val="10"/>
            <color rgb="FF000000"/>
            <rFont val="Arial"/>
            <family val="2"/>
          </rPr>
          <t>вероятность ложного отклонения нулевой гипотезы для конкретного теста</t>
        </r>
      </text>
    </comment>
  </commentList>
</comments>
</file>

<file path=xl/sharedStrings.xml><?xml version="1.0" encoding="utf-8"?>
<sst xmlns="http://schemas.openxmlformats.org/spreadsheetml/2006/main" count="69" uniqueCount="54">
  <si>
    <t>mpg</t>
  </si>
  <si>
    <t>cylinders</t>
  </si>
  <si>
    <t>displacement</t>
  </si>
  <si>
    <t>horsepower</t>
  </si>
  <si>
    <t>acceleration</t>
  </si>
  <si>
    <t>model_year</t>
  </si>
  <si>
    <t>Selling_Price</t>
  </si>
  <si>
    <t>Present_Price</t>
  </si>
  <si>
    <t>Purchase</t>
  </si>
  <si>
    <t>Из содержательных соображений определите какие значения войдут в обучающую выборку</t>
  </si>
  <si>
    <t>Определите прогнозируемую переменную (target)</t>
  </si>
  <si>
    <t>В качестве предикторов необходимо взять все переменные в датасете</t>
  </si>
  <si>
    <t>Предобработайте датасет (при необходимости)</t>
  </si>
  <si>
    <t>Вычислите коэффициенты для  переменных при помощи пакета "Поиск решения"</t>
  </si>
  <si>
    <t>Определите матрицу ошибок, рассчитайте метрики</t>
  </si>
  <si>
    <t>Постройте графики "Метрики модели", "ROC- кривая". Сделайте выводы</t>
  </si>
  <si>
    <t>Определите оптимальный уровень отсечки, аргументируйте свой выбор.</t>
  </si>
  <si>
    <t>Вывод записать в ячейке "Выводы"</t>
  </si>
  <si>
    <t>Y-пересечение</t>
  </si>
  <si>
    <t>b1</t>
  </si>
  <si>
    <t>b2</t>
  </si>
  <si>
    <t>b3</t>
  </si>
  <si>
    <t>b4</t>
  </si>
  <si>
    <t>b5</t>
  </si>
  <si>
    <t>b6</t>
  </si>
  <si>
    <t>cut-off</t>
  </si>
  <si>
    <t>Sum of the log likelihoods</t>
  </si>
  <si>
    <t>Predicted</t>
  </si>
  <si>
    <t>Cutoff</t>
  </si>
  <si>
    <t>Accuracy</t>
  </si>
  <si>
    <t>Precision</t>
  </si>
  <si>
    <t>Recall</t>
  </si>
  <si>
    <t>FP</t>
  </si>
  <si>
    <t>TP</t>
  </si>
  <si>
    <t>Logit</t>
  </si>
  <si>
    <t>Odds</t>
  </si>
  <si>
    <t>Probability of Heart Failure</t>
  </si>
  <si>
    <t>Probability of a Correct Match</t>
  </si>
  <si>
    <t>Log Likelihood</t>
  </si>
  <si>
    <t>Predicted Classification</t>
  </si>
  <si>
    <t>Actual</t>
  </si>
  <si>
    <t>Total</t>
  </si>
  <si>
    <t>TP Rate</t>
  </si>
  <si>
    <t>FP Rate</t>
  </si>
  <si>
    <r>
      <t>TP</t>
    </r>
    <r>
      <rPr>
        <sz val="14"/>
        <color rgb="FF000000"/>
        <rFont val="Calibri"/>
        <family val="2"/>
        <scheme val="minor"/>
      </rPr>
      <t> (true positive) — модель ответил "да" и угадала</t>
    </r>
  </si>
  <si>
    <r>
      <t>FP</t>
    </r>
    <r>
      <rPr>
        <sz val="14"/>
        <color rgb="FF000000"/>
        <rFont val="Calibri"/>
        <family val="2"/>
        <scheme val="minor"/>
      </rPr>
      <t> (false positive) — модель ответила "да" и ошиблась</t>
    </r>
  </si>
  <si>
    <t>Вывод:</t>
  </si>
  <si>
    <t>все negative-ответы делят аналогично:</t>
  </si>
  <si>
    <r>
      <t>TN</t>
    </r>
    <r>
      <rPr>
        <sz val="14"/>
        <color rgb="FF000000"/>
        <rFont val="Calibri"/>
        <family val="2"/>
        <scheme val="minor"/>
      </rPr>
      <t> (true negative) — модель ответил "нет" и это было правильно</t>
    </r>
  </si>
  <si>
    <r>
      <t>FN</t>
    </r>
    <r>
      <rPr>
        <sz val="14"/>
        <color rgb="FF000000"/>
        <rFont val="Calibri"/>
        <family val="2"/>
        <scheme val="minor"/>
      </rPr>
      <t> (false negative) — "нет" и это ошибка</t>
    </r>
  </si>
  <si>
    <t>b7</t>
  </si>
  <si>
    <t>b8</t>
  </si>
  <si>
    <t>Purchase - целевая переменная</t>
  </si>
  <si>
    <t xml:space="preserve">Мы принимаем значение отсечки равным 0.5, так как при увеличении отсечки результат модели ухудшается, так же точность Accuracy в результате демонстрирует низкий результат. ROC – кривая позволяет оценить качество бинарной классификации. Чем ближе кривая к верхнему левому углу тем лучше производительность модели.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</si>
</sst>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0"/>
      <color rgb="FF000000"/>
      <name val="Arial"/>
      <family val="2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10" fontId="4" fillId="0" borderId="0" xfId="0" applyNumberFormat="1" applyFont="1"/>
    <xf numFmtId="10" fontId="4" fillId="0" borderId="1" xfId="0" applyNumberFormat="1" applyFont="1" applyBorder="1"/>
    <xf numFmtId="10" fontId="11" fillId="0" borderId="1" xfId="0" applyNumberFormat="1" applyFont="1" applyBorder="1" applyAlignment="1">
      <alignment horizontal="center" vertical="center" wrapText="1"/>
    </xf>
    <xf numFmtId="0" fontId="22" fillId="0" borderId="0" xfId="0" applyFont="1"/>
    <xf numFmtId="0" fontId="17" fillId="8" borderId="11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Расчеты!$AF$3:$AF$12</c:f>
              <c:numCache>
                <c:formatCode>0.00%</c:formatCode>
                <c:ptCount val="10"/>
                <c:pt idx="0">
                  <c:v>0.994413407821229</c:v>
                </c:pt>
                <c:pt idx="1">
                  <c:v>0.91061452513966479</c:v>
                </c:pt>
                <c:pt idx="2">
                  <c:v>0.61452513966480449</c:v>
                </c:pt>
                <c:pt idx="3">
                  <c:v>0.2011173184357542</c:v>
                </c:pt>
                <c:pt idx="4">
                  <c:v>2.7932960893854747E-2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xVal>
          <c:yVal>
            <c:numRef>
              <c:f>Расчеты!$AG$3:$AG$12</c:f>
              <c:numCache>
                <c:formatCode>0.00%</c:formatCode>
                <c:ptCount val="10"/>
                <c:pt idx="0">
                  <c:v>1</c:v>
                </c:pt>
                <c:pt idx="1">
                  <c:v>0.94444444444444442</c:v>
                </c:pt>
                <c:pt idx="2">
                  <c:v>0.76666666666666672</c:v>
                </c:pt>
                <c:pt idx="3">
                  <c:v>0.31111111111111112</c:v>
                </c:pt>
                <c:pt idx="4">
                  <c:v>3.3333333333333333E-2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3B-4B22-B1FB-81E1235C6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216112"/>
        <c:axId val="1511216528"/>
      </c:scatterChart>
      <c:valAx>
        <c:axId val="151121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216528"/>
        <c:crosses val="autoZero"/>
        <c:crossBetween val="midCat"/>
      </c:valAx>
      <c:valAx>
        <c:axId val="15112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21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Метрики модели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Расчеты!$AA$1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Расчеты!$Z$2:$Z$12</c:f>
              <c:numCache>
                <c:formatCode>General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Расчеты!$AA$2:$AA$12</c:f>
              <c:numCache>
                <c:formatCode>0.00%</c:formatCode>
                <c:ptCount val="11"/>
                <c:pt idx="0">
                  <c:v>0.65799256505576209</c:v>
                </c:pt>
                <c:pt idx="1">
                  <c:v>0.33828996282527879</c:v>
                </c:pt>
                <c:pt idx="2">
                  <c:v>0.37546468401486988</c:v>
                </c:pt>
                <c:pt idx="3">
                  <c:v>0.51301115241635686</c:v>
                </c:pt>
                <c:pt idx="4">
                  <c:v>0.63568773234200748</c:v>
                </c:pt>
                <c:pt idx="5">
                  <c:v>0.65799256505576209</c:v>
                </c:pt>
                <c:pt idx="6">
                  <c:v>0.66542750929368033</c:v>
                </c:pt>
                <c:pt idx="7">
                  <c:v>0.66542750929368033</c:v>
                </c:pt>
                <c:pt idx="8">
                  <c:v>0.66542750929368033</c:v>
                </c:pt>
                <c:pt idx="9">
                  <c:v>0.66542750929368033</c:v>
                </c:pt>
                <c:pt idx="10">
                  <c:v>0.66542750929368033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54-4256-9310-80CFAC1736A2}"/>
            </c:ext>
          </c:extLst>
        </c:ser>
        <c:ser>
          <c:idx val="1"/>
          <c:order val="1"/>
          <c:tx>
            <c:strRef>
              <c:f>Расчеты!$AB$1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Расчеты!$Z$2:$Z$12</c:f>
              <c:numCache>
                <c:formatCode>General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Расчеты!$AB$2:$AB$12</c:f>
              <c:numCache>
                <c:formatCode>0.00%</c:formatCode>
                <c:ptCount val="11"/>
                <c:pt idx="0">
                  <c:v>0.375</c:v>
                </c:pt>
                <c:pt idx="1">
                  <c:v>0.33582089552238809</c:v>
                </c:pt>
                <c:pt idx="2">
                  <c:v>0.34274193548387094</c:v>
                </c:pt>
                <c:pt idx="3">
                  <c:v>0.38547486033519551</c:v>
                </c:pt>
                <c:pt idx="4">
                  <c:v>0.4375</c:v>
                </c:pt>
                <c:pt idx="5">
                  <c:v>0.375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54-4256-9310-80CFAC1736A2}"/>
            </c:ext>
          </c:extLst>
        </c:ser>
        <c:ser>
          <c:idx val="2"/>
          <c:order val="2"/>
          <c:tx>
            <c:strRef>
              <c:f>Расчеты!$AC$1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Расчеты!$Z$2:$Z$12</c:f>
              <c:numCache>
                <c:formatCode>General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Расчеты!$AC$2:$AC$12</c:f>
              <c:numCache>
                <c:formatCode>0.00%</c:formatCode>
                <c:ptCount val="11"/>
                <c:pt idx="0">
                  <c:v>3.3333333333333333E-2</c:v>
                </c:pt>
                <c:pt idx="1">
                  <c:v>1</c:v>
                </c:pt>
                <c:pt idx="2">
                  <c:v>0.94444444444444442</c:v>
                </c:pt>
                <c:pt idx="3">
                  <c:v>0.76666666666666672</c:v>
                </c:pt>
                <c:pt idx="4">
                  <c:v>0.31111111111111112</c:v>
                </c:pt>
                <c:pt idx="5">
                  <c:v>3.3333333333333333E-2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54-4256-9310-80CFAC173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8815"/>
        <c:axId val="106221599"/>
      </c:scatterChart>
      <c:valAx>
        <c:axId val="18772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21599"/>
        <c:crosses val="autoZero"/>
        <c:crossBetween val="midCat"/>
      </c:valAx>
      <c:valAx>
        <c:axId val="1062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2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728380</xdr:colOff>
      <xdr:row>25</xdr:row>
      <xdr:rowOff>118782</xdr:rowOff>
    </xdr:from>
    <xdr:to>
      <xdr:col>33</xdr:col>
      <xdr:colOff>582705</xdr:colOff>
      <xdr:row>44</xdr:row>
      <xdr:rowOff>78440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11206</xdr:colOff>
      <xdr:row>25</xdr:row>
      <xdr:rowOff>152400</xdr:rowOff>
    </xdr:from>
    <xdr:to>
      <xdr:col>26</xdr:col>
      <xdr:colOff>156883</xdr:colOff>
      <xdr:row>43</xdr:row>
      <xdr:rowOff>168087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750794</xdr:colOff>
      <xdr:row>29</xdr:row>
      <xdr:rowOff>33619</xdr:rowOff>
    </xdr:from>
    <xdr:to>
      <xdr:col>32</xdr:col>
      <xdr:colOff>67236</xdr:colOff>
      <xdr:row>38</xdr:row>
      <xdr:rowOff>78441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4036618" y="7720854"/>
          <a:ext cx="3608294" cy="216273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Владислав Березуцкий" id="{60F40193-88F4-814B-83E9-4B341D88BC5E}" userId="4f977bbd50b3ee7d" providerId="Windows Liv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4-04-29T19:18:31.99" personId="{60F40193-88F4-814B-83E9-4B341D88BC5E}" id="{1E3A67D2-A051-3F49-BCC4-632D999575D6}">
    <text>true negative
 — модель ответил "нет" и это было правильно</text>
  </threadedComment>
  <threadedComment ref="V3" dT="2024-04-29T19:19:10.06" personId="{60F40193-88F4-814B-83E9-4B341D88BC5E}" id="{242CB927-1301-1C43-A70A-D938AE0108E3}">
    <text>false positive — модель ответила "да" и ошиблась</text>
  </threadedComment>
  <threadedComment ref="U4" dT="2024-04-29T17:48:07.03" personId="{60F40193-88F4-814B-83E9-4B341D88BC5E}" id="{D3377A90-FE16-D348-8012-C208481622AF}">
    <text xml:space="preserve">false negative
 — "нет" и это ошибка
</text>
  </threadedComment>
  <threadedComment ref="V4" dT="2024-04-29T17:47:25.11" personId="{60F40193-88F4-814B-83E9-4B341D88BC5E}" id="{57E8E678-3D5D-5241-ABBE-BFE69470D514}">
    <text>true positive — модель ответил "да" и угадала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workbookViewId="0">
      <selection activeCell="P15" sqref="P15"/>
    </sheetView>
  </sheetViews>
  <sheetFormatPr defaultColWidth="8.85546875" defaultRowHeight="15"/>
  <cols>
    <col min="3" max="3" width="12.140625" customWidth="1"/>
    <col min="4" max="4" width="13" customWidth="1"/>
    <col min="5" max="5" width="12.28515625" customWidth="1"/>
    <col min="6" max="6" width="12" customWidth="1"/>
    <col min="7" max="7" width="11.42578125" customWidth="1"/>
    <col min="8" max="8" width="13.140625" customWidth="1"/>
    <col min="9" max="9" width="11.85546875" customWidth="1"/>
  </cols>
  <sheetData>
    <row r="1" spans="1:9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5">
        <v>0</v>
      </c>
      <c r="B2" s="3">
        <v>18</v>
      </c>
      <c r="C2" s="2">
        <v>8</v>
      </c>
      <c r="D2" s="3">
        <v>307</v>
      </c>
      <c r="E2" s="2">
        <v>130</v>
      </c>
      <c r="F2" s="3">
        <v>12</v>
      </c>
      <c r="G2" s="2">
        <v>70</v>
      </c>
      <c r="H2" s="2">
        <v>3.35</v>
      </c>
      <c r="I2" s="2">
        <v>5.59</v>
      </c>
    </row>
    <row r="3" spans="1:9">
      <c r="A3" s="5">
        <v>1</v>
      </c>
      <c r="B3" s="3">
        <v>15</v>
      </c>
      <c r="C3" s="2">
        <v>8</v>
      </c>
      <c r="D3" s="3">
        <v>350</v>
      </c>
      <c r="E3" s="2">
        <v>165</v>
      </c>
      <c r="F3" s="2">
        <v>11.5</v>
      </c>
      <c r="G3" s="2">
        <v>70</v>
      </c>
      <c r="H3" s="2">
        <v>4.75</v>
      </c>
      <c r="I3" s="2">
        <v>9.5399999999999991</v>
      </c>
    </row>
    <row r="4" spans="1:9">
      <c r="A4" s="5">
        <v>0</v>
      </c>
      <c r="B4" s="3">
        <v>18</v>
      </c>
      <c r="C4" s="2">
        <v>8</v>
      </c>
      <c r="D4" s="3">
        <v>318</v>
      </c>
      <c r="E4" s="2">
        <v>150</v>
      </c>
      <c r="F4" s="3">
        <v>11</v>
      </c>
      <c r="G4" s="2">
        <v>70</v>
      </c>
      <c r="H4" s="2">
        <v>7.25</v>
      </c>
      <c r="I4" s="2">
        <v>9.85</v>
      </c>
    </row>
    <row r="5" spans="1:9">
      <c r="A5" s="5">
        <v>0</v>
      </c>
      <c r="B5" s="3">
        <v>16</v>
      </c>
      <c r="C5" s="2">
        <v>8</v>
      </c>
      <c r="D5" s="3">
        <v>304</v>
      </c>
      <c r="E5" s="2">
        <v>150</v>
      </c>
      <c r="F5" s="3">
        <v>12</v>
      </c>
      <c r="G5" s="2">
        <v>70</v>
      </c>
      <c r="H5" s="2">
        <v>2.85</v>
      </c>
      <c r="I5" s="2">
        <v>4.1500000000000004</v>
      </c>
    </row>
    <row r="6" spans="1:9">
      <c r="A6" s="5">
        <v>0</v>
      </c>
      <c r="B6" s="3">
        <v>15</v>
      </c>
      <c r="C6" s="2">
        <v>8</v>
      </c>
      <c r="D6" s="3">
        <v>429</v>
      </c>
      <c r="E6" s="2">
        <v>198</v>
      </c>
      <c r="F6" s="3">
        <v>10</v>
      </c>
      <c r="G6" s="2">
        <v>70</v>
      </c>
      <c r="H6" s="2">
        <v>9.25</v>
      </c>
      <c r="I6" s="2">
        <v>9.83</v>
      </c>
    </row>
    <row r="7" spans="1:9">
      <c r="A7" s="5">
        <v>1</v>
      </c>
      <c r="B7" s="3">
        <v>14</v>
      </c>
      <c r="C7" s="2">
        <v>8</v>
      </c>
      <c r="D7" s="3">
        <v>454</v>
      </c>
      <c r="E7" s="2">
        <v>50</v>
      </c>
      <c r="F7" s="3">
        <v>9</v>
      </c>
      <c r="G7" s="2">
        <v>70</v>
      </c>
      <c r="H7" s="2">
        <v>6.75</v>
      </c>
      <c r="I7" s="2">
        <v>8.1199999999999992</v>
      </c>
    </row>
    <row r="8" spans="1:9">
      <c r="A8" s="5">
        <v>0</v>
      </c>
      <c r="B8" s="3">
        <v>14</v>
      </c>
      <c r="C8" s="2">
        <v>8</v>
      </c>
      <c r="D8" s="3">
        <v>440</v>
      </c>
      <c r="E8" s="2">
        <v>215</v>
      </c>
      <c r="F8" s="2">
        <v>8.5</v>
      </c>
      <c r="G8" s="2">
        <v>70</v>
      </c>
      <c r="H8" s="2">
        <v>6.5</v>
      </c>
      <c r="I8" s="2">
        <v>8.61</v>
      </c>
    </row>
    <row r="9" spans="1:9">
      <c r="A9" s="5">
        <v>0</v>
      </c>
      <c r="B9" s="3">
        <v>14</v>
      </c>
      <c r="C9" s="2">
        <v>8</v>
      </c>
      <c r="D9" s="3">
        <v>455</v>
      </c>
      <c r="E9" s="2">
        <v>225</v>
      </c>
      <c r="F9" s="3">
        <v>10</v>
      </c>
      <c r="G9" s="2">
        <v>70</v>
      </c>
      <c r="H9" s="2">
        <v>8.75</v>
      </c>
      <c r="I9" s="2">
        <v>8.89</v>
      </c>
    </row>
    <row r="10" spans="1:9">
      <c r="A10" s="5">
        <v>0</v>
      </c>
      <c r="B10" s="3">
        <v>15</v>
      </c>
      <c r="C10" s="2">
        <v>8</v>
      </c>
      <c r="D10" s="3">
        <v>390</v>
      </c>
      <c r="E10" s="2">
        <v>190</v>
      </c>
      <c r="F10" s="2">
        <v>8.5</v>
      </c>
      <c r="G10" s="2">
        <v>70</v>
      </c>
      <c r="H10" s="2">
        <v>7.45</v>
      </c>
      <c r="I10" s="2">
        <v>8.92</v>
      </c>
    </row>
    <row r="11" spans="1:9">
      <c r="A11" s="5">
        <v>1</v>
      </c>
      <c r="B11" s="3">
        <v>15</v>
      </c>
      <c r="C11" s="2">
        <v>8</v>
      </c>
      <c r="D11" s="3">
        <v>383</v>
      </c>
      <c r="E11" s="2">
        <v>170</v>
      </c>
      <c r="F11" s="3">
        <v>10</v>
      </c>
      <c r="G11" s="2">
        <v>70</v>
      </c>
      <c r="H11" s="2">
        <v>2.85</v>
      </c>
      <c r="I11" s="2">
        <v>3.6</v>
      </c>
    </row>
    <row r="12" spans="1:9">
      <c r="A12" s="5">
        <v>0</v>
      </c>
      <c r="B12" s="3">
        <v>14</v>
      </c>
      <c r="C12" s="2">
        <v>8</v>
      </c>
      <c r="D12" s="3">
        <v>340</v>
      </c>
      <c r="E12" s="2">
        <v>160</v>
      </c>
      <c r="F12" s="3">
        <v>8</v>
      </c>
      <c r="G12" s="2">
        <v>70</v>
      </c>
      <c r="H12" s="2">
        <v>6.85</v>
      </c>
      <c r="I12" s="2">
        <v>10.38</v>
      </c>
    </row>
    <row r="13" spans="1:9">
      <c r="A13" s="5">
        <v>0</v>
      </c>
      <c r="B13" s="3">
        <v>15</v>
      </c>
      <c r="C13" s="2">
        <v>8</v>
      </c>
      <c r="D13" s="3">
        <v>400</v>
      </c>
      <c r="E13" s="2">
        <v>150</v>
      </c>
      <c r="F13" s="2">
        <v>9.5</v>
      </c>
      <c r="G13" s="2">
        <v>70</v>
      </c>
      <c r="H13" s="2">
        <v>7.5</v>
      </c>
      <c r="I13" s="2">
        <v>9.94</v>
      </c>
    </row>
    <row r="14" spans="1:9">
      <c r="A14" s="5">
        <v>0</v>
      </c>
      <c r="B14" s="3">
        <v>14</v>
      </c>
      <c r="C14" s="2">
        <v>8</v>
      </c>
      <c r="D14" s="3">
        <v>455</v>
      </c>
      <c r="E14" s="2">
        <v>225</v>
      </c>
      <c r="F14" s="3">
        <v>10</v>
      </c>
      <c r="G14" s="2">
        <v>70</v>
      </c>
      <c r="H14" s="2">
        <v>6.1</v>
      </c>
      <c r="I14" s="2">
        <v>7.71</v>
      </c>
    </row>
    <row r="15" spans="1:9">
      <c r="A15" s="5">
        <v>0</v>
      </c>
      <c r="B15" s="3">
        <v>24</v>
      </c>
      <c r="C15" s="2">
        <v>4</v>
      </c>
      <c r="D15" s="3">
        <v>113</v>
      </c>
      <c r="E15" s="2">
        <v>95</v>
      </c>
      <c r="F15" s="3">
        <v>15</v>
      </c>
      <c r="G15" s="2">
        <v>70</v>
      </c>
      <c r="H15" s="2">
        <v>2.25</v>
      </c>
      <c r="I15" s="2">
        <v>7.21</v>
      </c>
    </row>
    <row r="16" spans="1:9">
      <c r="A16" s="5">
        <v>1</v>
      </c>
      <c r="B16" s="3">
        <v>22</v>
      </c>
      <c r="C16" s="2">
        <v>6</v>
      </c>
      <c r="D16" s="3">
        <v>198</v>
      </c>
      <c r="E16" s="2">
        <v>95</v>
      </c>
      <c r="F16" s="2">
        <v>15.5</v>
      </c>
      <c r="G16" s="2">
        <v>70</v>
      </c>
      <c r="H16" s="2">
        <v>7.75</v>
      </c>
      <c r="I16" s="2">
        <v>10.79</v>
      </c>
    </row>
    <row r="17" spans="1:9">
      <c r="A17" s="6">
        <v>1</v>
      </c>
      <c r="B17" s="3">
        <v>14</v>
      </c>
      <c r="C17" s="2">
        <v>8</v>
      </c>
      <c r="D17" s="3">
        <v>455</v>
      </c>
      <c r="E17" s="2">
        <v>88</v>
      </c>
      <c r="F17" s="3">
        <v>10</v>
      </c>
      <c r="G17" s="2">
        <v>70</v>
      </c>
      <c r="H17" s="2">
        <v>8.75</v>
      </c>
      <c r="I17" s="2">
        <v>3.95</v>
      </c>
    </row>
    <row r="18" spans="1:9">
      <c r="A18" s="5">
        <v>0</v>
      </c>
      <c r="B18" s="3">
        <v>18</v>
      </c>
      <c r="C18" s="2">
        <v>6</v>
      </c>
      <c r="D18" s="3">
        <v>199</v>
      </c>
      <c r="E18" s="2">
        <v>97</v>
      </c>
      <c r="F18" s="2">
        <v>15.5</v>
      </c>
      <c r="G18" s="2">
        <v>70</v>
      </c>
      <c r="H18" s="2">
        <v>7.25</v>
      </c>
      <c r="I18" s="2">
        <v>10.79</v>
      </c>
    </row>
    <row r="19" spans="1:9">
      <c r="A19" s="5">
        <v>0</v>
      </c>
      <c r="B19" s="3">
        <v>21</v>
      </c>
      <c r="C19" s="2">
        <v>6</v>
      </c>
      <c r="D19" s="3">
        <v>200</v>
      </c>
      <c r="E19" s="2">
        <v>85</v>
      </c>
      <c r="F19" s="3">
        <v>16</v>
      </c>
      <c r="G19" s="2">
        <v>70</v>
      </c>
      <c r="H19" s="2">
        <v>7.75</v>
      </c>
      <c r="I19" s="2">
        <v>10.79</v>
      </c>
    </row>
    <row r="20" spans="1:9">
      <c r="A20" s="5">
        <v>1</v>
      </c>
      <c r="B20" s="3">
        <v>27</v>
      </c>
      <c r="C20" s="2">
        <v>4</v>
      </c>
      <c r="D20" s="3">
        <v>97</v>
      </c>
      <c r="E20" s="2">
        <v>88</v>
      </c>
      <c r="F20" s="2">
        <v>14.5</v>
      </c>
      <c r="G20" s="2">
        <v>70</v>
      </c>
      <c r="H20" s="2">
        <v>3.25</v>
      </c>
      <c r="I20" s="2">
        <v>5.09</v>
      </c>
    </row>
    <row r="21" spans="1:9">
      <c r="A21" s="5">
        <v>0</v>
      </c>
      <c r="B21" s="3">
        <v>26</v>
      </c>
      <c r="C21" s="2">
        <v>4</v>
      </c>
      <c r="D21" s="3">
        <v>97</v>
      </c>
      <c r="E21" s="2">
        <v>46</v>
      </c>
      <c r="F21" s="2">
        <v>20.5</v>
      </c>
      <c r="G21" s="2">
        <v>70</v>
      </c>
      <c r="H21" s="2">
        <v>2.65</v>
      </c>
      <c r="I21" s="2">
        <v>7.98</v>
      </c>
    </row>
    <row r="22" spans="1:9">
      <c r="A22" s="5">
        <v>0</v>
      </c>
      <c r="B22" s="3">
        <v>25</v>
      </c>
      <c r="C22" s="2">
        <v>4</v>
      </c>
      <c r="D22" s="3">
        <v>110</v>
      </c>
      <c r="E22" s="2">
        <v>87</v>
      </c>
      <c r="F22" s="2">
        <v>17.5</v>
      </c>
      <c r="G22" s="2">
        <v>70</v>
      </c>
      <c r="H22" s="2">
        <v>2.85</v>
      </c>
      <c r="I22" s="2">
        <v>3.95</v>
      </c>
    </row>
    <row r="23" spans="1:9">
      <c r="A23" s="5">
        <v>0</v>
      </c>
      <c r="B23" s="3">
        <v>24</v>
      </c>
      <c r="C23" s="2">
        <v>4</v>
      </c>
      <c r="D23" s="3">
        <v>107</v>
      </c>
      <c r="E23" s="2">
        <v>90</v>
      </c>
      <c r="F23" s="2">
        <v>14.5</v>
      </c>
      <c r="G23" s="2">
        <v>70</v>
      </c>
      <c r="H23" s="2">
        <v>4.9000000000000004</v>
      </c>
      <c r="I23" s="2">
        <v>5.71</v>
      </c>
    </row>
    <row r="24" spans="1:9">
      <c r="A24" s="5">
        <v>0</v>
      </c>
      <c r="B24" s="3">
        <v>25</v>
      </c>
      <c r="C24" s="2">
        <v>4</v>
      </c>
      <c r="D24" s="3">
        <v>104</v>
      </c>
      <c r="E24" s="2">
        <v>95</v>
      </c>
      <c r="F24" s="2">
        <v>17.5</v>
      </c>
      <c r="G24" s="2">
        <v>70</v>
      </c>
      <c r="H24" s="2">
        <v>4.4000000000000004</v>
      </c>
      <c r="I24" s="2">
        <v>8.01</v>
      </c>
    </row>
    <row r="25" spans="1:9">
      <c r="A25" s="5">
        <v>1</v>
      </c>
      <c r="B25" s="3">
        <v>26</v>
      </c>
      <c r="C25" s="2">
        <v>4</v>
      </c>
      <c r="D25" s="3">
        <v>121</v>
      </c>
      <c r="E25" s="2">
        <v>113</v>
      </c>
      <c r="F25" s="2">
        <v>12.5</v>
      </c>
      <c r="G25" s="2">
        <v>70</v>
      </c>
      <c r="H25" s="2">
        <v>2.5</v>
      </c>
      <c r="I25" s="2">
        <v>3.46</v>
      </c>
    </row>
    <row r="26" spans="1:9">
      <c r="A26" s="5">
        <v>0</v>
      </c>
      <c r="B26" s="3">
        <v>21</v>
      </c>
      <c r="C26" s="2">
        <v>6</v>
      </c>
      <c r="D26" s="3">
        <v>199</v>
      </c>
      <c r="E26" s="2">
        <v>90</v>
      </c>
      <c r="F26" s="3">
        <v>15</v>
      </c>
      <c r="G26" s="2">
        <v>70</v>
      </c>
      <c r="H26" s="2">
        <v>2.9</v>
      </c>
      <c r="I26" s="2">
        <v>4.41</v>
      </c>
    </row>
    <row r="27" spans="1:9">
      <c r="A27" s="5">
        <v>0</v>
      </c>
      <c r="B27" s="3">
        <v>10</v>
      </c>
      <c r="C27" s="2">
        <v>8</v>
      </c>
      <c r="D27" s="3">
        <v>360</v>
      </c>
      <c r="E27" s="2">
        <v>215</v>
      </c>
      <c r="F27" s="3">
        <v>14</v>
      </c>
      <c r="G27" s="2">
        <v>70</v>
      </c>
      <c r="H27" s="3">
        <v>3</v>
      </c>
      <c r="I27" s="2">
        <v>4.99</v>
      </c>
    </row>
    <row r="28" spans="1:9">
      <c r="A28" s="5">
        <v>0</v>
      </c>
      <c r="B28" s="3">
        <v>10</v>
      </c>
      <c r="C28" s="2">
        <v>8</v>
      </c>
      <c r="D28" s="3">
        <v>307</v>
      </c>
      <c r="E28" s="2">
        <v>200</v>
      </c>
      <c r="F28" s="3">
        <v>15</v>
      </c>
      <c r="G28" s="2">
        <v>70</v>
      </c>
      <c r="H28" s="2">
        <v>4.1500000000000004</v>
      </c>
      <c r="I28" s="2">
        <v>5.87</v>
      </c>
    </row>
    <row r="29" spans="1:9">
      <c r="A29" s="5">
        <v>1</v>
      </c>
      <c r="B29" s="3">
        <v>11</v>
      </c>
      <c r="C29" s="2">
        <v>8</v>
      </c>
      <c r="D29" s="3">
        <v>318</v>
      </c>
      <c r="E29" s="2">
        <v>210</v>
      </c>
      <c r="F29" s="2">
        <v>13.5</v>
      </c>
      <c r="G29" s="2">
        <v>70</v>
      </c>
      <c r="H29" s="3">
        <v>6</v>
      </c>
      <c r="I29" s="2">
        <v>6.49</v>
      </c>
    </row>
    <row r="30" spans="1:9">
      <c r="A30" s="5">
        <v>0</v>
      </c>
      <c r="B30" s="3">
        <v>9</v>
      </c>
      <c r="C30" s="2">
        <v>8</v>
      </c>
      <c r="D30" s="3">
        <v>304</v>
      </c>
      <c r="E30" s="2">
        <v>193</v>
      </c>
      <c r="F30" s="2">
        <v>18.5</v>
      </c>
      <c r="G30" s="2">
        <v>70</v>
      </c>
      <c r="H30" s="2">
        <v>1.95</v>
      </c>
      <c r="I30" s="2">
        <v>3.95</v>
      </c>
    </row>
    <row r="31" spans="1:9">
      <c r="A31" s="5">
        <v>0</v>
      </c>
      <c r="B31" s="3">
        <v>27</v>
      </c>
      <c r="C31" s="2">
        <v>4</v>
      </c>
      <c r="D31" s="3">
        <v>97</v>
      </c>
      <c r="E31" s="2">
        <v>88</v>
      </c>
      <c r="F31" s="2">
        <v>14.5</v>
      </c>
      <c r="G31" s="2">
        <v>71</v>
      </c>
      <c r="H31" s="2">
        <v>7.45</v>
      </c>
      <c r="I31" s="2">
        <v>10.38</v>
      </c>
    </row>
    <row r="32" spans="1:9">
      <c r="A32" s="5">
        <v>0</v>
      </c>
      <c r="B32" s="3">
        <v>28</v>
      </c>
      <c r="C32" s="2">
        <v>4</v>
      </c>
      <c r="D32" s="3">
        <v>140</v>
      </c>
      <c r="E32" s="2">
        <v>90</v>
      </c>
      <c r="F32" s="2">
        <v>15.5</v>
      </c>
      <c r="G32" s="2">
        <v>71</v>
      </c>
      <c r="H32" s="2">
        <v>3.1</v>
      </c>
      <c r="I32" s="2">
        <v>5.98</v>
      </c>
    </row>
    <row r="33" spans="1:9">
      <c r="A33" s="5">
        <v>0</v>
      </c>
      <c r="B33" s="3">
        <v>25</v>
      </c>
      <c r="C33" s="2">
        <v>4</v>
      </c>
      <c r="D33" s="3">
        <v>113</v>
      </c>
      <c r="E33" s="2">
        <v>95</v>
      </c>
      <c r="F33" s="3">
        <v>14</v>
      </c>
      <c r="G33" s="2">
        <v>71</v>
      </c>
      <c r="H33" s="2">
        <v>2.35</v>
      </c>
      <c r="I33" s="2">
        <v>4.8899999999999997</v>
      </c>
    </row>
    <row r="34" spans="1:9">
      <c r="A34" s="5">
        <v>0</v>
      </c>
      <c r="B34" s="3">
        <v>19</v>
      </c>
      <c r="C34" s="2">
        <v>6</v>
      </c>
      <c r="D34" s="3">
        <v>232</v>
      </c>
      <c r="E34" s="2">
        <v>100</v>
      </c>
      <c r="F34" s="3">
        <v>13</v>
      </c>
      <c r="G34" s="2">
        <v>71</v>
      </c>
      <c r="H34" s="3">
        <v>6</v>
      </c>
      <c r="I34" s="2">
        <v>9.9499999999999993</v>
      </c>
    </row>
    <row r="35" spans="1:9">
      <c r="A35" s="5">
        <v>0</v>
      </c>
      <c r="B35" s="3">
        <v>16</v>
      </c>
      <c r="C35" s="2">
        <v>6</v>
      </c>
      <c r="D35" s="3">
        <v>225</v>
      </c>
      <c r="E35" s="2">
        <v>105</v>
      </c>
      <c r="F35" s="2">
        <v>15.5</v>
      </c>
      <c r="G35" s="2">
        <v>71</v>
      </c>
      <c r="H35" s="2">
        <v>5.5</v>
      </c>
      <c r="I35" s="2">
        <v>8.06</v>
      </c>
    </row>
    <row r="36" spans="1:9">
      <c r="A36" s="5">
        <v>1</v>
      </c>
      <c r="B36" s="3">
        <v>17</v>
      </c>
      <c r="C36" s="2">
        <v>6</v>
      </c>
      <c r="D36" s="3">
        <v>250</v>
      </c>
      <c r="E36" s="2">
        <v>100</v>
      </c>
      <c r="F36" s="2">
        <v>15.5</v>
      </c>
      <c r="G36" s="2">
        <v>71</v>
      </c>
      <c r="H36" s="2">
        <v>2.95</v>
      </c>
      <c r="I36" s="2">
        <v>7.74</v>
      </c>
    </row>
    <row r="37" spans="1:9">
      <c r="A37" s="5">
        <v>0</v>
      </c>
      <c r="B37" s="3">
        <v>19</v>
      </c>
      <c r="C37" s="2">
        <v>6</v>
      </c>
      <c r="D37" s="3">
        <v>250</v>
      </c>
      <c r="E37" s="2">
        <v>88</v>
      </c>
      <c r="F37" s="2">
        <v>15.5</v>
      </c>
      <c r="G37" s="2">
        <v>71</v>
      </c>
      <c r="H37" s="2">
        <v>4.6500000000000004</v>
      </c>
      <c r="I37" s="2">
        <v>7.2</v>
      </c>
    </row>
    <row r="38" spans="1:9">
      <c r="A38" s="5">
        <v>0</v>
      </c>
      <c r="B38" s="3">
        <v>18</v>
      </c>
      <c r="C38" s="2">
        <v>6</v>
      </c>
      <c r="D38" s="3">
        <v>232</v>
      </c>
      <c r="E38" s="2">
        <v>100</v>
      </c>
      <c r="F38" s="2">
        <v>15.5</v>
      </c>
      <c r="G38" s="2">
        <v>71</v>
      </c>
      <c r="H38" s="2">
        <v>0.35</v>
      </c>
      <c r="I38" s="2">
        <v>2.2799999999999998</v>
      </c>
    </row>
    <row r="39" spans="1:9">
      <c r="A39" s="5">
        <v>0</v>
      </c>
      <c r="B39" s="3">
        <v>14</v>
      </c>
      <c r="C39" s="2">
        <v>8</v>
      </c>
      <c r="D39" s="3">
        <v>350</v>
      </c>
      <c r="E39" s="2">
        <v>165</v>
      </c>
      <c r="F39" s="3">
        <v>12</v>
      </c>
      <c r="G39" s="2">
        <v>71</v>
      </c>
      <c r="H39" s="3">
        <v>3</v>
      </c>
      <c r="I39" s="2">
        <v>3.76</v>
      </c>
    </row>
    <row r="40" spans="1:9">
      <c r="A40" s="5">
        <v>1</v>
      </c>
      <c r="B40" s="3">
        <v>14</v>
      </c>
      <c r="C40" s="2">
        <v>8</v>
      </c>
      <c r="D40" s="3">
        <v>400</v>
      </c>
      <c r="E40" s="2">
        <v>175</v>
      </c>
      <c r="F40" s="2">
        <v>11.5</v>
      </c>
      <c r="G40" s="2">
        <v>71</v>
      </c>
      <c r="H40" s="2">
        <v>2.25</v>
      </c>
      <c r="I40" s="2">
        <v>7.98</v>
      </c>
    </row>
    <row r="41" spans="1:9">
      <c r="A41" s="5">
        <v>0</v>
      </c>
      <c r="B41" s="3">
        <v>14</v>
      </c>
      <c r="C41" s="2">
        <v>8</v>
      </c>
      <c r="D41" s="3">
        <v>351</v>
      </c>
      <c r="E41" s="2">
        <v>153</v>
      </c>
      <c r="F41" s="2">
        <v>13.5</v>
      </c>
      <c r="G41" s="2">
        <v>71</v>
      </c>
      <c r="H41" s="2">
        <v>5.85</v>
      </c>
      <c r="I41" s="2">
        <v>7.87</v>
      </c>
    </row>
    <row r="42" spans="1:9">
      <c r="A42" s="5">
        <v>1</v>
      </c>
      <c r="B42" s="3">
        <v>14</v>
      </c>
      <c r="C42" s="2">
        <v>8</v>
      </c>
      <c r="D42" s="3">
        <v>318</v>
      </c>
      <c r="E42" s="2">
        <v>150</v>
      </c>
      <c r="F42" s="3">
        <v>13</v>
      </c>
      <c r="G42" s="2">
        <v>71</v>
      </c>
      <c r="H42" s="2">
        <v>2.5499999999999998</v>
      </c>
      <c r="I42" s="2">
        <v>3.98</v>
      </c>
    </row>
    <row r="43" spans="1:9">
      <c r="A43" s="5">
        <v>0</v>
      </c>
      <c r="B43" s="3">
        <v>12</v>
      </c>
      <c r="C43" s="2">
        <v>8</v>
      </c>
      <c r="D43" s="3">
        <v>383</v>
      </c>
      <c r="E43" s="2">
        <v>180</v>
      </c>
      <c r="F43" s="2">
        <v>11.5</v>
      </c>
      <c r="G43" s="2">
        <v>71</v>
      </c>
      <c r="H43" s="2">
        <v>1.95</v>
      </c>
      <c r="I43" s="2">
        <v>7.15</v>
      </c>
    </row>
    <row r="44" spans="1:9">
      <c r="A44" s="5">
        <v>1</v>
      </c>
      <c r="B44" s="3">
        <v>13</v>
      </c>
      <c r="C44" s="2">
        <v>8</v>
      </c>
      <c r="D44" s="3">
        <v>400</v>
      </c>
      <c r="E44" s="2">
        <v>170</v>
      </c>
      <c r="F44" s="3">
        <v>12</v>
      </c>
      <c r="G44" s="2">
        <v>71</v>
      </c>
      <c r="H44" s="2">
        <v>5.5</v>
      </c>
      <c r="I44" s="2">
        <v>8.06</v>
      </c>
    </row>
    <row r="45" spans="1:9">
      <c r="A45" s="5">
        <v>0</v>
      </c>
      <c r="B45" s="3">
        <v>13</v>
      </c>
      <c r="C45" s="2">
        <v>8</v>
      </c>
      <c r="D45" s="3">
        <v>400</v>
      </c>
      <c r="E45" s="2">
        <v>175</v>
      </c>
      <c r="F45" s="3">
        <v>12</v>
      </c>
      <c r="G45" s="2">
        <v>71</v>
      </c>
      <c r="H45" s="2">
        <v>1.25</v>
      </c>
      <c r="I45" s="2">
        <v>2.69</v>
      </c>
    </row>
    <row r="46" spans="1:9">
      <c r="A46" s="5">
        <v>1</v>
      </c>
      <c r="B46" s="3">
        <v>18</v>
      </c>
      <c r="C46" s="2">
        <v>6</v>
      </c>
      <c r="D46" s="3">
        <v>258</v>
      </c>
      <c r="E46" s="2">
        <v>110</v>
      </c>
      <c r="F46" s="2">
        <v>13.5</v>
      </c>
      <c r="G46" s="2">
        <v>71</v>
      </c>
      <c r="H46" s="2">
        <v>7.5</v>
      </c>
      <c r="I46" s="2">
        <v>12.04</v>
      </c>
    </row>
    <row r="47" spans="1:9">
      <c r="A47" s="5">
        <v>0</v>
      </c>
      <c r="B47" s="3">
        <v>22</v>
      </c>
      <c r="C47" s="2">
        <v>4</v>
      </c>
      <c r="D47" s="3">
        <v>140</v>
      </c>
      <c r="E47" s="2">
        <v>72</v>
      </c>
      <c r="F47" s="3">
        <v>19</v>
      </c>
      <c r="G47" s="2">
        <v>71</v>
      </c>
      <c r="H47" s="2">
        <v>2.65</v>
      </c>
      <c r="I47" s="2">
        <v>4.8899999999999997</v>
      </c>
    </row>
    <row r="48" spans="1:9">
      <c r="A48" s="5">
        <v>0</v>
      </c>
      <c r="B48" s="3">
        <v>19</v>
      </c>
      <c r="C48" s="2">
        <v>6</v>
      </c>
      <c r="D48" s="3">
        <v>250</v>
      </c>
      <c r="E48" s="2">
        <v>100</v>
      </c>
      <c r="F48" s="3">
        <v>15</v>
      </c>
      <c r="G48" s="2">
        <v>71</v>
      </c>
      <c r="H48" s="2">
        <v>1.05</v>
      </c>
      <c r="I48" s="2">
        <v>4.1500000000000004</v>
      </c>
    </row>
    <row r="49" spans="1:9">
      <c r="A49" s="5">
        <v>1</v>
      </c>
      <c r="B49" s="3">
        <v>18</v>
      </c>
      <c r="C49" s="2">
        <v>6</v>
      </c>
      <c r="D49" s="3">
        <v>250</v>
      </c>
      <c r="E49" s="2">
        <v>88</v>
      </c>
      <c r="F49" s="2">
        <v>14.5</v>
      </c>
      <c r="G49" s="2">
        <v>71</v>
      </c>
      <c r="H49" s="2">
        <v>5.8</v>
      </c>
      <c r="I49" s="2">
        <v>7.71</v>
      </c>
    </row>
    <row r="50" spans="1:9">
      <c r="A50" s="5">
        <v>0</v>
      </c>
      <c r="B50" s="3">
        <v>23</v>
      </c>
      <c r="C50" s="2">
        <v>4</v>
      </c>
      <c r="D50" s="3">
        <v>122</v>
      </c>
      <c r="E50" s="2">
        <v>86</v>
      </c>
      <c r="F50" s="3">
        <v>14</v>
      </c>
      <c r="G50" s="2">
        <v>71</v>
      </c>
      <c r="H50" s="2">
        <v>7.75</v>
      </c>
      <c r="I50" s="2">
        <v>9.2899999999999991</v>
      </c>
    </row>
    <row r="51" spans="1:9">
      <c r="A51" s="5">
        <v>1</v>
      </c>
      <c r="B51" s="3">
        <v>28</v>
      </c>
      <c r="C51" s="2">
        <v>4</v>
      </c>
      <c r="D51" s="3">
        <v>116</v>
      </c>
      <c r="E51" s="2">
        <v>90</v>
      </c>
      <c r="F51" s="3">
        <v>14</v>
      </c>
      <c r="G51" s="2">
        <v>71</v>
      </c>
      <c r="H51" s="2">
        <v>14.9</v>
      </c>
      <c r="I51" s="2">
        <v>30.61</v>
      </c>
    </row>
    <row r="52" spans="1:9">
      <c r="A52" s="5">
        <v>0</v>
      </c>
      <c r="B52" s="3">
        <v>30</v>
      </c>
      <c r="C52" s="2">
        <v>4</v>
      </c>
      <c r="D52" s="3">
        <v>79</v>
      </c>
      <c r="E52" s="2">
        <v>70</v>
      </c>
      <c r="F52" s="2">
        <v>19.5</v>
      </c>
      <c r="G52" s="2">
        <v>71</v>
      </c>
      <c r="H52" s="3">
        <v>23</v>
      </c>
      <c r="I52" s="2">
        <v>30.61</v>
      </c>
    </row>
    <row r="53" spans="1:9">
      <c r="A53" s="5">
        <v>0</v>
      </c>
      <c r="B53" s="3">
        <v>30</v>
      </c>
      <c r="C53" s="2">
        <v>4</v>
      </c>
      <c r="D53" s="3">
        <v>88</v>
      </c>
      <c r="E53" s="2">
        <v>76</v>
      </c>
      <c r="F53" s="2">
        <v>14.5</v>
      </c>
      <c r="G53" s="2">
        <v>71</v>
      </c>
      <c r="H53" s="3">
        <v>18</v>
      </c>
      <c r="I53" s="2">
        <v>19.77</v>
      </c>
    </row>
    <row r="54" spans="1:9">
      <c r="A54" s="5">
        <v>0</v>
      </c>
      <c r="B54" s="3">
        <v>31</v>
      </c>
      <c r="C54" s="2">
        <v>4</v>
      </c>
      <c r="D54" s="3">
        <v>71</v>
      </c>
      <c r="E54" s="2">
        <v>65</v>
      </c>
      <c r="F54" s="3">
        <v>19</v>
      </c>
      <c r="G54" s="2">
        <v>71</v>
      </c>
      <c r="H54" s="3">
        <v>16</v>
      </c>
      <c r="I54" s="2">
        <v>30.61</v>
      </c>
    </row>
    <row r="55" spans="1:9">
      <c r="A55" s="5">
        <v>1</v>
      </c>
      <c r="B55" s="3">
        <v>35</v>
      </c>
      <c r="C55" s="2">
        <v>4</v>
      </c>
      <c r="D55" s="3">
        <v>72</v>
      </c>
      <c r="E55" s="2">
        <v>69</v>
      </c>
      <c r="F55" s="3">
        <v>18</v>
      </c>
      <c r="G55" s="2">
        <v>71</v>
      </c>
      <c r="H55" s="2">
        <v>2.75</v>
      </c>
      <c r="I55" s="2">
        <v>10.210000000000001</v>
      </c>
    </row>
    <row r="56" spans="1:9">
      <c r="A56" s="5">
        <v>0</v>
      </c>
      <c r="B56" s="3">
        <v>27</v>
      </c>
      <c r="C56" s="2">
        <v>4</v>
      </c>
      <c r="D56" s="3">
        <v>97</v>
      </c>
      <c r="E56" s="2">
        <v>60</v>
      </c>
      <c r="F56" s="3">
        <v>19</v>
      </c>
      <c r="G56" s="2">
        <v>71</v>
      </c>
      <c r="H56" s="2">
        <v>3.6</v>
      </c>
      <c r="I56" s="2">
        <v>15.04</v>
      </c>
    </row>
    <row r="57" spans="1:9">
      <c r="A57" s="5">
        <v>0</v>
      </c>
      <c r="B57" s="3">
        <v>26</v>
      </c>
      <c r="C57" s="2">
        <v>4</v>
      </c>
      <c r="D57" s="3">
        <v>91</v>
      </c>
      <c r="E57" s="2">
        <v>70</v>
      </c>
      <c r="F57" s="2">
        <v>20.5</v>
      </c>
      <c r="G57" s="2">
        <v>71</v>
      </c>
      <c r="H57" s="2">
        <v>4.5</v>
      </c>
      <c r="I57" s="2">
        <v>7.27</v>
      </c>
    </row>
    <row r="58" spans="1:9">
      <c r="A58" s="5">
        <v>1</v>
      </c>
      <c r="B58" s="3">
        <v>24</v>
      </c>
      <c r="C58" s="2">
        <v>4</v>
      </c>
      <c r="D58" s="3">
        <v>113</v>
      </c>
      <c r="E58" s="2">
        <v>95</v>
      </c>
      <c r="F58" s="2">
        <v>15.5</v>
      </c>
      <c r="G58" s="2">
        <v>72</v>
      </c>
      <c r="H58" s="2">
        <v>4.75</v>
      </c>
      <c r="I58" s="2">
        <v>18.54</v>
      </c>
    </row>
    <row r="59" spans="1:9">
      <c r="A59" s="5">
        <v>1</v>
      </c>
      <c r="B59" s="3">
        <v>25</v>
      </c>
      <c r="C59" s="2">
        <v>4</v>
      </c>
      <c r="D59" s="2">
        <v>97.5</v>
      </c>
      <c r="E59" s="2">
        <v>80</v>
      </c>
      <c r="F59" s="3">
        <v>17</v>
      </c>
      <c r="G59" s="2">
        <v>72</v>
      </c>
      <c r="H59" s="2">
        <v>4.0999999999999996</v>
      </c>
      <c r="I59" s="2">
        <v>6.8</v>
      </c>
    </row>
    <row r="60" spans="1:9">
      <c r="A60" s="5">
        <v>0</v>
      </c>
      <c r="B60" s="3">
        <v>23</v>
      </c>
      <c r="C60" s="2">
        <v>4</v>
      </c>
      <c r="D60" s="3">
        <v>97</v>
      </c>
      <c r="E60" s="2">
        <v>54</v>
      </c>
      <c r="F60" s="2">
        <v>23.5</v>
      </c>
      <c r="G60" s="2">
        <v>72</v>
      </c>
      <c r="H60" s="2">
        <v>19.989999999999998</v>
      </c>
      <c r="I60" s="2">
        <v>35.96</v>
      </c>
    </row>
    <row r="61" spans="1:9">
      <c r="A61" s="5">
        <v>0</v>
      </c>
      <c r="B61" s="3">
        <v>20</v>
      </c>
      <c r="C61" s="2">
        <v>4</v>
      </c>
      <c r="D61" s="3">
        <v>140</v>
      </c>
      <c r="E61" s="2">
        <v>90</v>
      </c>
      <c r="F61" s="2">
        <v>19.5</v>
      </c>
      <c r="G61" s="2">
        <v>72</v>
      </c>
      <c r="H61" s="2">
        <v>6.95</v>
      </c>
      <c r="I61" s="2">
        <v>18.61</v>
      </c>
    </row>
    <row r="62" spans="1:9">
      <c r="A62" s="5">
        <v>0</v>
      </c>
      <c r="B62" s="3">
        <v>21</v>
      </c>
      <c r="C62" s="2">
        <v>4</v>
      </c>
      <c r="D62" s="3">
        <v>122</v>
      </c>
      <c r="E62" s="2">
        <v>86</v>
      </c>
      <c r="F62" s="2">
        <v>16.5</v>
      </c>
      <c r="G62" s="2">
        <v>72</v>
      </c>
      <c r="H62" s="2">
        <v>4.5</v>
      </c>
      <c r="I62" s="2">
        <v>7.7</v>
      </c>
    </row>
    <row r="63" spans="1:9">
      <c r="A63" s="5">
        <v>1</v>
      </c>
      <c r="B63" s="3">
        <v>13</v>
      </c>
      <c r="C63" s="2">
        <v>8</v>
      </c>
      <c r="D63" s="3">
        <v>350</v>
      </c>
      <c r="E63" s="2">
        <v>165</v>
      </c>
      <c r="F63" s="3">
        <v>12</v>
      </c>
      <c r="G63" s="2">
        <v>72</v>
      </c>
      <c r="H63" s="2">
        <v>18.75</v>
      </c>
      <c r="I63" s="2">
        <v>35.96</v>
      </c>
    </row>
    <row r="64" spans="1:9">
      <c r="A64" s="5">
        <v>0</v>
      </c>
      <c r="B64" s="3">
        <v>14</v>
      </c>
      <c r="C64" s="2">
        <v>8</v>
      </c>
      <c r="D64" s="3">
        <v>400</v>
      </c>
      <c r="E64" s="2">
        <v>175</v>
      </c>
      <c r="F64" s="3">
        <v>12</v>
      </c>
      <c r="G64" s="2">
        <v>72</v>
      </c>
      <c r="H64" s="2">
        <v>23.5</v>
      </c>
      <c r="I64" s="2">
        <v>35.96</v>
      </c>
    </row>
    <row r="65" spans="1:9">
      <c r="A65" s="5">
        <v>1</v>
      </c>
      <c r="B65" s="3">
        <v>15</v>
      </c>
      <c r="C65" s="2">
        <v>8</v>
      </c>
      <c r="D65" s="3">
        <v>318</v>
      </c>
      <c r="E65" s="2">
        <v>150</v>
      </c>
      <c r="F65" s="2">
        <v>13.5</v>
      </c>
      <c r="G65" s="2">
        <v>72</v>
      </c>
      <c r="H65" s="3">
        <v>33</v>
      </c>
      <c r="I65" s="2">
        <v>36.229999999999997</v>
      </c>
    </row>
    <row r="66" spans="1:9">
      <c r="A66" s="5">
        <v>0</v>
      </c>
      <c r="B66" s="3">
        <v>14</v>
      </c>
      <c r="C66" s="2">
        <v>8</v>
      </c>
      <c r="D66" s="3">
        <v>351</v>
      </c>
      <c r="E66" s="2">
        <v>153</v>
      </c>
      <c r="F66" s="3">
        <v>13</v>
      </c>
      <c r="G66" s="2">
        <v>72</v>
      </c>
      <c r="H66" s="2">
        <v>4.75</v>
      </c>
      <c r="I66" s="2">
        <v>6.95</v>
      </c>
    </row>
    <row r="67" spans="1:9">
      <c r="A67" s="5">
        <v>0</v>
      </c>
      <c r="B67" s="3">
        <v>17</v>
      </c>
      <c r="C67" s="2">
        <v>8</v>
      </c>
      <c r="D67" s="3">
        <v>304</v>
      </c>
      <c r="E67" s="2">
        <v>150</v>
      </c>
      <c r="F67" s="2">
        <v>11.5</v>
      </c>
      <c r="G67" s="2">
        <v>72</v>
      </c>
      <c r="H67" s="2">
        <v>19.75</v>
      </c>
      <c r="I67" s="2">
        <v>23.15</v>
      </c>
    </row>
    <row r="68" spans="1:9">
      <c r="A68" s="5">
        <v>1</v>
      </c>
      <c r="B68" s="3">
        <v>11</v>
      </c>
      <c r="C68" s="2">
        <v>8</v>
      </c>
      <c r="D68" s="3">
        <v>429</v>
      </c>
      <c r="E68" s="2">
        <v>208</v>
      </c>
      <c r="F68" s="3">
        <v>11</v>
      </c>
      <c r="G68" s="2">
        <v>72</v>
      </c>
      <c r="H68" s="2">
        <v>9.25</v>
      </c>
      <c r="I68" s="2">
        <v>20.45</v>
      </c>
    </row>
    <row r="69" spans="1:9">
      <c r="A69" s="5">
        <v>1</v>
      </c>
      <c r="B69" s="3">
        <v>13</v>
      </c>
      <c r="C69" s="2">
        <v>8</v>
      </c>
      <c r="D69" s="3">
        <v>350</v>
      </c>
      <c r="E69" s="2">
        <v>155</v>
      </c>
      <c r="F69" s="2">
        <v>13.5</v>
      </c>
      <c r="G69" s="2">
        <v>72</v>
      </c>
      <c r="H69" s="2">
        <v>4.3499999999999996</v>
      </c>
      <c r="I69" s="2">
        <v>13.74</v>
      </c>
    </row>
    <row r="70" spans="1:9">
      <c r="A70" s="5">
        <v>0</v>
      </c>
      <c r="B70" s="3">
        <v>12</v>
      </c>
      <c r="C70" s="2">
        <v>8</v>
      </c>
      <c r="D70" s="3">
        <v>350</v>
      </c>
      <c r="E70" s="2">
        <v>160</v>
      </c>
      <c r="F70" s="2">
        <v>13.5</v>
      </c>
      <c r="G70" s="2">
        <v>72</v>
      </c>
      <c r="H70" s="2">
        <v>14.25</v>
      </c>
      <c r="I70" s="2">
        <v>20.91</v>
      </c>
    </row>
    <row r="71" spans="1:9">
      <c r="A71" s="5">
        <v>0</v>
      </c>
      <c r="B71" s="3">
        <v>13</v>
      </c>
      <c r="C71" s="2">
        <v>8</v>
      </c>
      <c r="D71" s="3">
        <v>400</v>
      </c>
      <c r="E71" s="2">
        <v>190</v>
      </c>
      <c r="F71" s="2">
        <v>12.5</v>
      </c>
      <c r="G71" s="2">
        <v>72</v>
      </c>
      <c r="H71" s="2">
        <v>3.95</v>
      </c>
      <c r="I71" s="2">
        <v>6.76</v>
      </c>
    </row>
    <row r="72" spans="1:9">
      <c r="A72" s="5">
        <v>1</v>
      </c>
      <c r="B72" s="3">
        <v>19</v>
      </c>
      <c r="C72" s="2">
        <v>3</v>
      </c>
      <c r="D72" s="3">
        <v>70</v>
      </c>
      <c r="E72" s="2">
        <v>97</v>
      </c>
      <c r="F72" s="2">
        <v>13.5</v>
      </c>
      <c r="G72" s="2">
        <v>72</v>
      </c>
      <c r="H72" s="2">
        <v>4.5</v>
      </c>
      <c r="I72" s="2">
        <v>12.48</v>
      </c>
    </row>
    <row r="73" spans="1:9">
      <c r="A73" s="5">
        <v>0</v>
      </c>
      <c r="B73" s="3">
        <v>15</v>
      </c>
      <c r="C73" s="2">
        <v>8</v>
      </c>
      <c r="D73" s="3">
        <v>304</v>
      </c>
      <c r="E73" s="2">
        <v>150</v>
      </c>
      <c r="F73" s="2">
        <v>12.5</v>
      </c>
      <c r="G73" s="2">
        <v>72</v>
      </c>
      <c r="H73" s="2">
        <v>7.45</v>
      </c>
      <c r="I73" s="2">
        <v>18.61</v>
      </c>
    </row>
    <row r="74" spans="1:9">
      <c r="A74" s="5">
        <v>0</v>
      </c>
      <c r="B74" s="3">
        <v>13</v>
      </c>
      <c r="C74" s="2">
        <v>8</v>
      </c>
      <c r="D74" s="3">
        <v>307</v>
      </c>
      <c r="E74" s="2">
        <v>130</v>
      </c>
      <c r="F74" s="3">
        <v>14</v>
      </c>
      <c r="G74" s="2">
        <v>72</v>
      </c>
      <c r="H74" s="2">
        <v>2.65</v>
      </c>
      <c r="I74" s="2">
        <v>5.71</v>
      </c>
    </row>
    <row r="75" spans="1:9">
      <c r="A75" s="5">
        <v>0</v>
      </c>
      <c r="B75" s="3">
        <v>13</v>
      </c>
      <c r="C75" s="2">
        <v>8</v>
      </c>
      <c r="D75" s="3">
        <v>302</v>
      </c>
      <c r="E75" s="2">
        <v>140</v>
      </c>
      <c r="F75" s="3">
        <v>16</v>
      </c>
      <c r="G75" s="2">
        <v>72</v>
      </c>
      <c r="H75" s="2">
        <v>4.9000000000000004</v>
      </c>
      <c r="I75" s="2">
        <v>8.93</v>
      </c>
    </row>
    <row r="76" spans="1:9">
      <c r="A76" s="5">
        <v>1</v>
      </c>
      <c r="B76" s="3">
        <v>14</v>
      </c>
      <c r="C76" s="2">
        <v>8</v>
      </c>
      <c r="D76" s="3">
        <v>318</v>
      </c>
      <c r="E76" s="2">
        <v>150</v>
      </c>
      <c r="F76" s="3">
        <v>14</v>
      </c>
      <c r="G76" s="2">
        <v>72</v>
      </c>
      <c r="H76" s="2">
        <v>3.95</v>
      </c>
      <c r="I76" s="2">
        <v>6.8</v>
      </c>
    </row>
    <row r="77" spans="1:9">
      <c r="A77" s="5">
        <v>0</v>
      </c>
      <c r="B77" s="3">
        <v>18</v>
      </c>
      <c r="C77" s="2">
        <v>4</v>
      </c>
      <c r="D77" s="3">
        <v>121</v>
      </c>
      <c r="E77" s="2">
        <v>112</v>
      </c>
      <c r="F77" s="2">
        <v>14.5</v>
      </c>
      <c r="G77" s="2">
        <v>72</v>
      </c>
      <c r="H77" s="2">
        <v>5.5</v>
      </c>
      <c r="I77" s="2">
        <v>14.68</v>
      </c>
    </row>
    <row r="78" spans="1:9">
      <c r="A78" s="5">
        <v>1</v>
      </c>
      <c r="B78" s="3">
        <v>22</v>
      </c>
      <c r="C78" s="2">
        <v>4</v>
      </c>
      <c r="D78" s="3">
        <v>121</v>
      </c>
      <c r="E78" s="2">
        <v>76</v>
      </c>
      <c r="F78" s="3">
        <v>18</v>
      </c>
      <c r="G78" s="2">
        <v>72</v>
      </c>
      <c r="H78" s="2">
        <v>1.5</v>
      </c>
      <c r="I78" s="2">
        <v>12.35</v>
      </c>
    </row>
    <row r="79" spans="1:9">
      <c r="A79" s="5">
        <v>0</v>
      </c>
      <c r="B79" s="3">
        <v>21</v>
      </c>
      <c r="C79" s="2">
        <v>4</v>
      </c>
      <c r="D79" s="3">
        <v>120</v>
      </c>
      <c r="E79" s="2">
        <v>87</v>
      </c>
      <c r="F79" s="2">
        <v>19.5</v>
      </c>
      <c r="G79" s="2">
        <v>72</v>
      </c>
      <c r="H79" s="2">
        <v>5.25</v>
      </c>
      <c r="I79" s="2">
        <v>22.83</v>
      </c>
    </row>
    <row r="80" spans="1:9">
      <c r="A80" s="5">
        <v>0</v>
      </c>
      <c r="B80" s="3">
        <v>26</v>
      </c>
      <c r="C80" s="2">
        <v>4</v>
      </c>
      <c r="D80" s="3">
        <v>96</v>
      </c>
      <c r="E80" s="2">
        <v>69</v>
      </c>
      <c r="F80" s="3">
        <v>18</v>
      </c>
      <c r="G80" s="2">
        <v>72</v>
      </c>
      <c r="H80" s="2">
        <v>14.5</v>
      </c>
      <c r="I80" s="2">
        <v>30.61</v>
      </c>
    </row>
    <row r="81" spans="1:9">
      <c r="A81" s="5">
        <v>1</v>
      </c>
      <c r="B81" s="3">
        <v>22</v>
      </c>
      <c r="C81" s="2">
        <v>4</v>
      </c>
      <c r="D81" s="3">
        <v>122</v>
      </c>
      <c r="E81" s="2">
        <v>86</v>
      </c>
      <c r="F81" s="3">
        <v>16</v>
      </c>
      <c r="G81" s="2">
        <v>72</v>
      </c>
      <c r="H81" s="2">
        <v>14.73</v>
      </c>
      <c r="I81" s="2">
        <v>14.89</v>
      </c>
    </row>
    <row r="82" spans="1:9">
      <c r="A82" s="5">
        <v>0</v>
      </c>
      <c r="B82" s="3">
        <v>28</v>
      </c>
      <c r="C82" s="2">
        <v>4</v>
      </c>
      <c r="D82" s="3">
        <v>97</v>
      </c>
      <c r="E82" s="2">
        <v>92</v>
      </c>
      <c r="F82" s="3">
        <v>17</v>
      </c>
      <c r="G82" s="2">
        <v>72</v>
      </c>
      <c r="H82" s="2">
        <v>4.75</v>
      </c>
      <c r="I82" s="2">
        <v>7.85</v>
      </c>
    </row>
    <row r="83" spans="1:9">
      <c r="A83" s="5">
        <v>0</v>
      </c>
      <c r="B83" s="3">
        <v>23</v>
      </c>
      <c r="C83" s="2">
        <v>4</v>
      </c>
      <c r="D83" s="3">
        <v>120</v>
      </c>
      <c r="E83" s="2">
        <v>97</v>
      </c>
      <c r="F83" s="2">
        <v>14.5</v>
      </c>
      <c r="G83" s="2">
        <v>72</v>
      </c>
      <c r="H83" s="3">
        <v>23</v>
      </c>
      <c r="I83" s="2">
        <v>25.39</v>
      </c>
    </row>
    <row r="84" spans="1:9">
      <c r="A84" s="5">
        <v>1</v>
      </c>
      <c r="B84" s="3">
        <v>28</v>
      </c>
      <c r="C84" s="2">
        <v>4</v>
      </c>
      <c r="D84" s="3">
        <v>98</v>
      </c>
      <c r="E84" s="2">
        <v>80</v>
      </c>
      <c r="F84" s="3">
        <v>15</v>
      </c>
      <c r="G84" s="2">
        <v>72</v>
      </c>
      <c r="H84" s="2">
        <v>12.5</v>
      </c>
      <c r="I84" s="2">
        <v>13.46</v>
      </c>
    </row>
    <row r="85" spans="1:9">
      <c r="A85" s="5">
        <v>0</v>
      </c>
      <c r="B85" s="3">
        <v>27</v>
      </c>
      <c r="C85" s="2">
        <v>4</v>
      </c>
      <c r="D85" s="3">
        <v>97</v>
      </c>
      <c r="E85" s="2">
        <v>88</v>
      </c>
      <c r="F85" s="2">
        <v>16.5</v>
      </c>
      <c r="G85" s="2">
        <v>72</v>
      </c>
      <c r="H85" s="2">
        <v>3.49</v>
      </c>
      <c r="I85" s="2">
        <v>13.46</v>
      </c>
    </row>
    <row r="86" spans="1:9">
      <c r="A86" s="5">
        <v>1</v>
      </c>
      <c r="B86" s="3">
        <v>13</v>
      </c>
      <c r="C86" s="2">
        <v>8</v>
      </c>
      <c r="D86" s="3">
        <v>350</v>
      </c>
      <c r="E86" s="2">
        <v>175</v>
      </c>
      <c r="F86" s="3">
        <v>13</v>
      </c>
      <c r="G86" s="2">
        <v>73</v>
      </c>
      <c r="H86" s="2">
        <v>2.5</v>
      </c>
      <c r="I86" s="2">
        <v>23.73</v>
      </c>
    </row>
    <row r="87" spans="1:9">
      <c r="A87" s="5">
        <v>0</v>
      </c>
      <c r="B87" s="3">
        <v>14</v>
      </c>
      <c r="C87" s="2">
        <v>8</v>
      </c>
      <c r="D87" s="3">
        <v>304</v>
      </c>
      <c r="E87" s="2">
        <v>150</v>
      </c>
      <c r="F87" s="2">
        <v>11.5</v>
      </c>
      <c r="G87" s="2">
        <v>73</v>
      </c>
      <c r="H87" s="3">
        <v>35</v>
      </c>
      <c r="I87" s="2">
        <v>92.6</v>
      </c>
    </row>
    <row r="88" spans="1:9">
      <c r="A88" s="5">
        <v>0</v>
      </c>
      <c r="B88" s="3">
        <v>13</v>
      </c>
      <c r="C88" s="2">
        <v>8</v>
      </c>
      <c r="D88" s="3">
        <v>350</v>
      </c>
      <c r="E88" s="2">
        <v>145</v>
      </c>
      <c r="F88" s="3">
        <v>13</v>
      </c>
      <c r="G88" s="2">
        <v>73</v>
      </c>
      <c r="H88" s="2">
        <v>5.9</v>
      </c>
      <c r="I88" s="2">
        <v>13.74</v>
      </c>
    </row>
    <row r="89" spans="1:9">
      <c r="A89" s="5">
        <v>0</v>
      </c>
      <c r="B89" s="3">
        <v>14</v>
      </c>
      <c r="C89" s="2">
        <v>8</v>
      </c>
      <c r="D89" s="3">
        <v>302</v>
      </c>
      <c r="E89" s="2">
        <v>137</v>
      </c>
      <c r="F89" s="2">
        <v>14.5</v>
      </c>
      <c r="G89" s="2">
        <v>73</v>
      </c>
      <c r="H89" s="2">
        <v>3.45</v>
      </c>
      <c r="I89" s="2">
        <v>6.05</v>
      </c>
    </row>
    <row r="90" spans="1:9">
      <c r="A90" s="5">
        <v>1</v>
      </c>
      <c r="B90" s="3">
        <v>15</v>
      </c>
      <c r="C90" s="2">
        <v>8</v>
      </c>
      <c r="D90" s="3">
        <v>318</v>
      </c>
      <c r="E90" s="2">
        <v>150</v>
      </c>
      <c r="F90" s="2">
        <v>12.5</v>
      </c>
      <c r="G90" s="2">
        <v>73</v>
      </c>
      <c r="H90" s="2">
        <v>4.75</v>
      </c>
      <c r="I90" s="2">
        <v>6.76</v>
      </c>
    </row>
    <row r="91" spans="1:9">
      <c r="A91" s="5">
        <v>0</v>
      </c>
      <c r="B91" s="3">
        <v>12</v>
      </c>
      <c r="C91" s="2">
        <v>8</v>
      </c>
      <c r="D91" s="3">
        <v>429</v>
      </c>
      <c r="E91" s="2">
        <v>198</v>
      </c>
      <c r="F91" s="2">
        <v>11.5</v>
      </c>
      <c r="G91" s="2">
        <v>73</v>
      </c>
      <c r="H91" s="2">
        <v>3.8</v>
      </c>
      <c r="I91" s="2">
        <v>18.61</v>
      </c>
    </row>
    <row r="92" spans="1:9">
      <c r="A92" s="5">
        <v>0</v>
      </c>
      <c r="B92" s="3">
        <v>13</v>
      </c>
      <c r="C92" s="2">
        <v>8</v>
      </c>
      <c r="D92" s="3">
        <v>400</v>
      </c>
      <c r="E92" s="2">
        <v>150</v>
      </c>
      <c r="F92" s="3">
        <v>12</v>
      </c>
      <c r="G92" s="2">
        <v>73</v>
      </c>
      <c r="H92" s="2">
        <v>11.25</v>
      </c>
      <c r="I92" s="2">
        <v>16.09</v>
      </c>
    </row>
    <row r="93" spans="1:9">
      <c r="A93" s="5">
        <v>0</v>
      </c>
      <c r="B93" s="3">
        <v>13</v>
      </c>
      <c r="C93" s="2">
        <v>8</v>
      </c>
      <c r="D93" s="3">
        <v>351</v>
      </c>
      <c r="E93" s="2">
        <v>158</v>
      </c>
      <c r="F93" s="3">
        <v>13</v>
      </c>
      <c r="G93" s="2">
        <v>73</v>
      </c>
      <c r="H93" s="2">
        <v>3.51</v>
      </c>
      <c r="I93" s="2">
        <v>13.7</v>
      </c>
    </row>
    <row r="94" spans="1:9">
      <c r="A94" s="5">
        <v>0</v>
      </c>
      <c r="B94" s="3">
        <v>14</v>
      </c>
      <c r="C94" s="2">
        <v>8</v>
      </c>
      <c r="D94" s="3">
        <v>318</v>
      </c>
      <c r="E94" s="2">
        <v>150</v>
      </c>
      <c r="F94" s="2">
        <v>14.5</v>
      </c>
      <c r="G94" s="2">
        <v>73</v>
      </c>
      <c r="H94" s="3">
        <v>23</v>
      </c>
      <c r="I94" s="2">
        <v>30.61</v>
      </c>
    </row>
    <row r="95" spans="1:9">
      <c r="A95" s="5">
        <v>1</v>
      </c>
      <c r="B95" s="3">
        <v>13</v>
      </c>
      <c r="C95" s="2">
        <v>8</v>
      </c>
      <c r="D95" s="3">
        <v>440</v>
      </c>
      <c r="E95" s="2">
        <v>215</v>
      </c>
      <c r="F95" s="3">
        <v>11</v>
      </c>
      <c r="G95" s="2">
        <v>73</v>
      </c>
      <c r="H95" s="3">
        <v>4</v>
      </c>
      <c r="I95" s="2">
        <v>22.78</v>
      </c>
    </row>
    <row r="96" spans="1:9">
      <c r="A96" s="5">
        <v>0</v>
      </c>
      <c r="B96" s="3">
        <v>12</v>
      </c>
      <c r="C96" s="2">
        <v>8</v>
      </c>
      <c r="D96" s="3">
        <v>455</v>
      </c>
      <c r="E96" s="2">
        <v>225</v>
      </c>
      <c r="F96" s="3">
        <v>11</v>
      </c>
      <c r="G96" s="2">
        <v>73</v>
      </c>
      <c r="H96" s="2">
        <v>5.85</v>
      </c>
      <c r="I96" s="2">
        <v>18.61</v>
      </c>
    </row>
    <row r="97" spans="1:9">
      <c r="A97" s="5">
        <v>1</v>
      </c>
      <c r="B97" s="3">
        <v>13</v>
      </c>
      <c r="C97" s="2">
        <v>8</v>
      </c>
      <c r="D97" s="3">
        <v>360</v>
      </c>
      <c r="E97" s="2">
        <v>175</v>
      </c>
      <c r="F97" s="3">
        <v>11</v>
      </c>
      <c r="G97" s="2">
        <v>73</v>
      </c>
      <c r="H97" s="2">
        <v>20.75</v>
      </c>
      <c r="I97" s="2">
        <v>25.39</v>
      </c>
    </row>
    <row r="98" spans="1:9">
      <c r="A98" s="5">
        <v>0</v>
      </c>
      <c r="B98" s="3">
        <v>18</v>
      </c>
      <c r="C98" s="2">
        <v>6</v>
      </c>
      <c r="D98" s="3">
        <v>225</v>
      </c>
      <c r="E98" s="2">
        <v>105</v>
      </c>
      <c r="F98" s="2">
        <v>16.5</v>
      </c>
      <c r="G98" s="2">
        <v>73</v>
      </c>
      <c r="H98" s="3">
        <v>17</v>
      </c>
      <c r="I98" s="2">
        <v>18.64</v>
      </c>
    </row>
    <row r="99" spans="1:9">
      <c r="A99" s="5">
        <v>0</v>
      </c>
      <c r="B99" s="3">
        <v>16</v>
      </c>
      <c r="C99" s="2">
        <v>6</v>
      </c>
      <c r="D99" s="3">
        <v>250</v>
      </c>
      <c r="E99" s="2">
        <v>100</v>
      </c>
      <c r="F99" s="3">
        <v>18</v>
      </c>
      <c r="G99" s="2">
        <v>73</v>
      </c>
      <c r="H99" s="2">
        <v>7.05</v>
      </c>
      <c r="I99" s="2">
        <v>18.61</v>
      </c>
    </row>
    <row r="100" spans="1:9">
      <c r="A100" s="5">
        <v>0</v>
      </c>
      <c r="B100" s="3">
        <v>18</v>
      </c>
      <c r="C100" s="2">
        <v>6</v>
      </c>
      <c r="D100" s="3">
        <v>232</v>
      </c>
      <c r="E100" s="2">
        <v>100</v>
      </c>
      <c r="F100" s="3">
        <v>16</v>
      </c>
      <c r="G100" s="2">
        <v>73</v>
      </c>
      <c r="H100" s="2">
        <v>9.65</v>
      </c>
      <c r="I100" s="2">
        <v>20.45</v>
      </c>
    </row>
    <row r="101" spans="1:9">
      <c r="A101" s="5">
        <v>1</v>
      </c>
      <c r="B101" s="3">
        <v>18</v>
      </c>
      <c r="C101" s="2">
        <v>6</v>
      </c>
      <c r="D101" s="3">
        <v>250</v>
      </c>
      <c r="E101" s="2">
        <v>88</v>
      </c>
      <c r="F101" s="2">
        <v>16.5</v>
      </c>
      <c r="G101" s="2">
        <v>73</v>
      </c>
      <c r="H101" s="2">
        <v>1.75</v>
      </c>
      <c r="I101" s="2">
        <v>1.9</v>
      </c>
    </row>
    <row r="102" spans="1:9">
      <c r="A102" s="5">
        <v>0</v>
      </c>
      <c r="B102" s="3">
        <v>23</v>
      </c>
      <c r="C102" s="2">
        <v>6</v>
      </c>
      <c r="D102" s="3">
        <v>198</v>
      </c>
      <c r="E102" s="2">
        <v>95</v>
      </c>
      <c r="F102" s="3">
        <v>16</v>
      </c>
      <c r="G102" s="2">
        <v>73</v>
      </c>
      <c r="H102" s="2">
        <v>1.7</v>
      </c>
      <c r="I102" s="2">
        <v>1.82</v>
      </c>
    </row>
    <row r="103" spans="1:9">
      <c r="A103" s="5">
        <v>0</v>
      </c>
      <c r="B103" s="3">
        <v>26</v>
      </c>
      <c r="C103" s="2">
        <v>4</v>
      </c>
      <c r="D103" s="3">
        <v>97</v>
      </c>
      <c r="E103" s="2">
        <v>46</v>
      </c>
      <c r="F103" s="3">
        <v>21</v>
      </c>
      <c r="G103" s="2">
        <v>73</v>
      </c>
      <c r="H103" s="2">
        <v>1.65</v>
      </c>
      <c r="I103" s="2">
        <v>1.78</v>
      </c>
    </row>
    <row r="104" spans="1:9">
      <c r="A104" s="5">
        <v>0</v>
      </c>
      <c r="B104" s="3">
        <v>11</v>
      </c>
      <c r="C104" s="2">
        <v>8</v>
      </c>
      <c r="D104" s="3">
        <v>400</v>
      </c>
      <c r="E104" s="2">
        <v>150</v>
      </c>
      <c r="F104" s="3">
        <v>14</v>
      </c>
      <c r="G104" s="2">
        <v>73</v>
      </c>
      <c r="H104" s="2">
        <v>1.45</v>
      </c>
      <c r="I104" s="2">
        <v>1.6</v>
      </c>
    </row>
    <row r="105" spans="1:9">
      <c r="A105" s="5">
        <v>0</v>
      </c>
      <c r="B105" s="3">
        <v>12</v>
      </c>
      <c r="C105" s="2">
        <v>8</v>
      </c>
      <c r="D105" s="3">
        <v>400</v>
      </c>
      <c r="E105" s="2">
        <v>167</v>
      </c>
      <c r="F105" s="2">
        <v>12.5</v>
      </c>
      <c r="G105" s="2">
        <v>73</v>
      </c>
      <c r="H105" s="2">
        <v>1.35</v>
      </c>
      <c r="I105" s="2">
        <v>1.47</v>
      </c>
    </row>
    <row r="106" spans="1:9">
      <c r="A106" s="5">
        <v>1</v>
      </c>
      <c r="B106" s="3">
        <v>13</v>
      </c>
      <c r="C106" s="2">
        <v>8</v>
      </c>
      <c r="D106" s="3">
        <v>360</v>
      </c>
      <c r="E106" s="2">
        <v>170</v>
      </c>
      <c r="F106" s="3">
        <v>13</v>
      </c>
      <c r="G106" s="2">
        <v>73</v>
      </c>
      <c r="H106" s="2">
        <v>1.35</v>
      </c>
      <c r="I106" s="2">
        <v>2.37</v>
      </c>
    </row>
    <row r="107" spans="1:9">
      <c r="A107" s="5">
        <v>1</v>
      </c>
      <c r="B107" s="3">
        <v>12</v>
      </c>
      <c r="C107" s="2">
        <v>8</v>
      </c>
      <c r="D107" s="3">
        <v>350</v>
      </c>
      <c r="E107" s="2">
        <v>180</v>
      </c>
      <c r="F107" s="2">
        <v>12.5</v>
      </c>
      <c r="G107" s="2">
        <v>73</v>
      </c>
      <c r="H107" s="2">
        <v>1.35</v>
      </c>
      <c r="I107" s="2">
        <v>3.45</v>
      </c>
    </row>
    <row r="108" spans="1:9">
      <c r="A108" s="5">
        <v>0</v>
      </c>
      <c r="B108" s="3">
        <v>18</v>
      </c>
      <c r="C108" s="2">
        <v>6</v>
      </c>
      <c r="D108" s="3">
        <v>232</v>
      </c>
      <c r="E108" s="2">
        <v>100</v>
      </c>
      <c r="F108" s="3">
        <v>15</v>
      </c>
      <c r="G108" s="2">
        <v>73</v>
      </c>
      <c r="H108" s="2">
        <v>1.25</v>
      </c>
      <c r="I108" s="2">
        <v>1.5</v>
      </c>
    </row>
    <row r="109" spans="1:9">
      <c r="A109" s="5">
        <v>0</v>
      </c>
      <c r="B109" s="3">
        <v>20</v>
      </c>
      <c r="C109" s="2">
        <v>4</v>
      </c>
      <c r="D109" s="3">
        <v>97</v>
      </c>
      <c r="E109" s="2">
        <v>88</v>
      </c>
      <c r="F109" s="3">
        <v>19</v>
      </c>
      <c r="G109" s="2">
        <v>73</v>
      </c>
      <c r="H109" s="2">
        <v>1.2</v>
      </c>
      <c r="I109" s="2">
        <v>1.5</v>
      </c>
    </row>
    <row r="110" spans="1:9">
      <c r="A110" s="5">
        <v>1</v>
      </c>
      <c r="B110" s="3">
        <v>21</v>
      </c>
      <c r="C110" s="2">
        <v>4</v>
      </c>
      <c r="D110" s="3">
        <v>140</v>
      </c>
      <c r="E110" s="2">
        <v>72</v>
      </c>
      <c r="F110" s="2">
        <v>19.5</v>
      </c>
      <c r="G110" s="2">
        <v>73</v>
      </c>
      <c r="H110" s="2">
        <v>1.2</v>
      </c>
      <c r="I110" s="2">
        <v>1.47</v>
      </c>
    </row>
    <row r="111" spans="1:9">
      <c r="A111" s="5">
        <v>0</v>
      </c>
      <c r="B111" s="3">
        <v>22</v>
      </c>
      <c r="C111" s="2">
        <v>4</v>
      </c>
      <c r="D111" s="3">
        <v>108</v>
      </c>
      <c r="E111" s="2">
        <v>94</v>
      </c>
      <c r="F111" s="2">
        <v>16.5</v>
      </c>
      <c r="G111" s="2">
        <v>73</v>
      </c>
      <c r="H111" s="2">
        <v>1.2</v>
      </c>
      <c r="I111" s="2">
        <v>1.78</v>
      </c>
    </row>
    <row r="112" spans="1:9">
      <c r="A112" s="5">
        <v>1</v>
      </c>
      <c r="B112" s="3">
        <v>18</v>
      </c>
      <c r="C112" s="2">
        <v>3</v>
      </c>
      <c r="D112" s="3">
        <v>70</v>
      </c>
      <c r="E112" s="2">
        <v>90</v>
      </c>
      <c r="F112" s="2">
        <v>13.5</v>
      </c>
      <c r="G112" s="2">
        <v>73</v>
      </c>
      <c r="H112" s="2">
        <v>1.1499999999999999</v>
      </c>
      <c r="I112" s="2">
        <v>1.5</v>
      </c>
    </row>
    <row r="113" spans="1:9">
      <c r="A113" s="5">
        <v>0</v>
      </c>
      <c r="B113" s="3">
        <v>19</v>
      </c>
      <c r="C113" s="2">
        <v>4</v>
      </c>
      <c r="D113" s="3">
        <v>122</v>
      </c>
      <c r="E113" s="2">
        <v>85</v>
      </c>
      <c r="F113" s="2">
        <v>18.5</v>
      </c>
      <c r="G113" s="2">
        <v>73</v>
      </c>
      <c r="H113" s="2">
        <v>1.1499999999999999</v>
      </c>
      <c r="I113" s="2">
        <v>2.4</v>
      </c>
    </row>
    <row r="114" spans="1:9">
      <c r="A114" s="5">
        <v>1</v>
      </c>
      <c r="B114" s="3">
        <v>21</v>
      </c>
      <c r="C114" s="2">
        <v>6</v>
      </c>
      <c r="D114" s="3">
        <v>155</v>
      </c>
      <c r="E114" s="2">
        <v>107</v>
      </c>
      <c r="F114" s="3">
        <v>14</v>
      </c>
      <c r="G114" s="2">
        <v>73</v>
      </c>
      <c r="H114" s="2">
        <v>1.1499999999999999</v>
      </c>
      <c r="I114" s="2">
        <v>1.4</v>
      </c>
    </row>
    <row r="115" spans="1:9">
      <c r="A115" s="5">
        <v>0</v>
      </c>
      <c r="B115" s="3">
        <v>26</v>
      </c>
      <c r="C115" s="2">
        <v>4</v>
      </c>
      <c r="D115" s="3">
        <v>98</v>
      </c>
      <c r="E115" s="2">
        <v>90</v>
      </c>
      <c r="F115" s="2">
        <v>15.5</v>
      </c>
      <c r="G115" s="2">
        <v>73</v>
      </c>
      <c r="H115" s="2">
        <v>1.1499999999999999</v>
      </c>
      <c r="I115" s="2">
        <v>1.47</v>
      </c>
    </row>
    <row r="116" spans="1:9">
      <c r="A116" s="5">
        <v>0</v>
      </c>
      <c r="B116" s="3">
        <v>15</v>
      </c>
      <c r="C116" s="2">
        <v>8</v>
      </c>
      <c r="D116" s="3">
        <v>350</v>
      </c>
      <c r="E116" s="2">
        <v>145</v>
      </c>
      <c r="F116" s="3">
        <v>13</v>
      </c>
      <c r="G116" s="2">
        <v>73</v>
      </c>
      <c r="H116" s="2">
        <v>1.1100000000000001</v>
      </c>
      <c r="I116" s="2">
        <v>1.47</v>
      </c>
    </row>
    <row r="117" spans="1:9">
      <c r="A117" s="5">
        <v>1</v>
      </c>
      <c r="B117" s="3">
        <v>16</v>
      </c>
      <c r="C117" s="2">
        <v>8</v>
      </c>
      <c r="D117" s="3">
        <v>400</v>
      </c>
      <c r="E117" s="2">
        <v>230</v>
      </c>
      <c r="F117" s="2">
        <v>9.5</v>
      </c>
      <c r="G117" s="2">
        <v>73</v>
      </c>
      <c r="H117" s="2">
        <v>1.1000000000000001</v>
      </c>
      <c r="I117" s="2">
        <v>1.47</v>
      </c>
    </row>
    <row r="118" spans="1:9">
      <c r="A118" s="5">
        <v>0</v>
      </c>
      <c r="B118" s="3">
        <v>29</v>
      </c>
      <c r="C118" s="2">
        <v>4</v>
      </c>
      <c r="D118" s="3">
        <v>68</v>
      </c>
      <c r="E118" s="2">
        <v>49</v>
      </c>
      <c r="F118" s="2">
        <v>19.5</v>
      </c>
      <c r="G118" s="2">
        <v>73</v>
      </c>
      <c r="H118" s="2">
        <v>1.1000000000000001</v>
      </c>
      <c r="I118" s="2">
        <v>1.9</v>
      </c>
    </row>
    <row r="119" spans="1:9">
      <c r="A119" s="5">
        <v>1</v>
      </c>
      <c r="B119" s="3">
        <v>24</v>
      </c>
      <c r="C119" s="2">
        <v>4</v>
      </c>
      <c r="D119" s="3">
        <v>116</v>
      </c>
      <c r="E119" s="2">
        <v>75</v>
      </c>
      <c r="F119" s="2">
        <v>15.5</v>
      </c>
      <c r="G119" s="2">
        <v>73</v>
      </c>
      <c r="H119" s="2">
        <v>1.1000000000000001</v>
      </c>
      <c r="I119" s="2">
        <v>1.47</v>
      </c>
    </row>
    <row r="120" spans="1:9">
      <c r="A120" s="5">
        <v>0</v>
      </c>
      <c r="B120" s="3">
        <v>20</v>
      </c>
      <c r="C120" s="2">
        <v>4</v>
      </c>
      <c r="D120" s="3">
        <v>114</v>
      </c>
      <c r="E120" s="2">
        <v>91</v>
      </c>
      <c r="F120" s="3">
        <v>14</v>
      </c>
      <c r="G120" s="2">
        <v>73</v>
      </c>
      <c r="H120" s="2">
        <v>1.05</v>
      </c>
      <c r="I120" s="2">
        <v>1.9</v>
      </c>
    </row>
    <row r="121" spans="1:9">
      <c r="A121" s="5">
        <v>0</v>
      </c>
      <c r="B121" s="3">
        <v>19</v>
      </c>
      <c r="C121" s="2">
        <v>4</v>
      </c>
      <c r="D121" s="3">
        <v>121</v>
      </c>
      <c r="E121" s="2">
        <v>112</v>
      </c>
      <c r="F121" s="2">
        <v>15.5</v>
      </c>
      <c r="G121" s="2">
        <v>73</v>
      </c>
      <c r="H121" s="2">
        <v>1.05</v>
      </c>
      <c r="I121" s="2">
        <v>1.26</v>
      </c>
    </row>
    <row r="122" spans="1:9">
      <c r="A122" s="5">
        <v>1</v>
      </c>
      <c r="B122" s="3">
        <v>15</v>
      </c>
      <c r="C122" s="2">
        <v>8</v>
      </c>
      <c r="D122" s="3">
        <v>318</v>
      </c>
      <c r="E122" s="2">
        <v>150</v>
      </c>
      <c r="F122" s="3">
        <v>11</v>
      </c>
      <c r="G122" s="2">
        <v>73</v>
      </c>
      <c r="H122" s="2">
        <v>1.05</v>
      </c>
      <c r="I122" s="2">
        <v>1.5</v>
      </c>
    </row>
    <row r="123" spans="1:9">
      <c r="A123" s="5">
        <v>1</v>
      </c>
      <c r="B123" s="3">
        <v>24</v>
      </c>
      <c r="C123" s="2">
        <v>4</v>
      </c>
      <c r="D123" s="3">
        <v>121</v>
      </c>
      <c r="E123" s="2">
        <v>110</v>
      </c>
      <c r="F123" s="3">
        <v>14</v>
      </c>
      <c r="G123" s="2">
        <v>73</v>
      </c>
      <c r="H123" s="2">
        <v>1.05</v>
      </c>
      <c r="I123" s="2">
        <v>1.17</v>
      </c>
    </row>
    <row r="124" spans="1:9">
      <c r="A124" s="5">
        <v>0</v>
      </c>
      <c r="B124" s="3">
        <v>20</v>
      </c>
      <c r="C124" s="2">
        <v>6</v>
      </c>
      <c r="D124" s="3">
        <v>156</v>
      </c>
      <c r="E124" s="2">
        <v>122</v>
      </c>
      <c r="F124" s="2">
        <v>13.5</v>
      </c>
      <c r="G124" s="2">
        <v>73</v>
      </c>
      <c r="H124" s="3">
        <v>1</v>
      </c>
      <c r="I124" s="2">
        <v>1.47</v>
      </c>
    </row>
    <row r="125" spans="1:9">
      <c r="A125" s="5">
        <v>0</v>
      </c>
      <c r="B125" s="3">
        <v>11</v>
      </c>
      <c r="C125" s="2">
        <v>8</v>
      </c>
      <c r="D125" s="3">
        <v>350</v>
      </c>
      <c r="E125" s="2">
        <v>180</v>
      </c>
      <c r="F125" s="3">
        <v>11</v>
      </c>
      <c r="G125" s="2">
        <v>73</v>
      </c>
      <c r="H125" s="2">
        <v>0.95</v>
      </c>
      <c r="I125" s="2">
        <v>1.75</v>
      </c>
    </row>
    <row r="126" spans="1:9">
      <c r="A126" s="5">
        <v>0</v>
      </c>
      <c r="B126" s="3">
        <v>20</v>
      </c>
      <c r="C126" s="2">
        <v>6</v>
      </c>
      <c r="D126" s="3">
        <v>198</v>
      </c>
      <c r="E126" s="2">
        <v>95</v>
      </c>
      <c r="F126" s="2">
        <v>16.5</v>
      </c>
      <c r="G126" s="2">
        <v>74</v>
      </c>
      <c r="H126" s="2">
        <v>0.9</v>
      </c>
      <c r="I126" s="2">
        <v>1.75</v>
      </c>
    </row>
    <row r="127" spans="1:9">
      <c r="A127" s="5">
        <v>1</v>
      </c>
      <c r="B127" s="3">
        <v>19</v>
      </c>
      <c r="C127" s="2">
        <v>6</v>
      </c>
      <c r="D127" s="3">
        <v>232</v>
      </c>
      <c r="E127" s="2">
        <v>100</v>
      </c>
      <c r="F127" s="3">
        <v>16</v>
      </c>
      <c r="G127" s="2">
        <v>74</v>
      </c>
      <c r="H127" s="2">
        <v>0.75</v>
      </c>
      <c r="I127" s="2">
        <v>0.8</v>
      </c>
    </row>
    <row r="128" spans="1:9">
      <c r="A128" s="5">
        <v>0</v>
      </c>
      <c r="B128" s="3">
        <v>15</v>
      </c>
      <c r="C128" s="2">
        <v>6</v>
      </c>
      <c r="D128" s="3">
        <v>250</v>
      </c>
      <c r="E128" s="2">
        <v>100</v>
      </c>
      <c r="F128" s="3">
        <v>17</v>
      </c>
      <c r="G128" s="2">
        <v>74</v>
      </c>
      <c r="H128" s="2">
        <v>0.8</v>
      </c>
      <c r="I128" s="2">
        <v>0.87</v>
      </c>
    </row>
    <row r="129" spans="1:9">
      <c r="A129" s="5">
        <v>1</v>
      </c>
      <c r="B129" s="3">
        <v>31</v>
      </c>
      <c r="C129" s="2">
        <v>4</v>
      </c>
      <c r="D129" s="3">
        <v>79</v>
      </c>
      <c r="E129" s="2">
        <v>67</v>
      </c>
      <c r="F129" s="3">
        <v>19</v>
      </c>
      <c r="G129" s="2">
        <v>74</v>
      </c>
      <c r="H129" s="2">
        <v>0.78</v>
      </c>
      <c r="I129" s="2">
        <v>0.84</v>
      </c>
    </row>
    <row r="130" spans="1:9">
      <c r="A130" s="5">
        <v>0</v>
      </c>
      <c r="B130" s="3">
        <v>26</v>
      </c>
      <c r="C130" s="2">
        <v>4</v>
      </c>
      <c r="D130" s="3">
        <v>122</v>
      </c>
      <c r="E130" s="2">
        <v>80</v>
      </c>
      <c r="F130" s="2">
        <v>16.5</v>
      </c>
      <c r="G130" s="2">
        <v>74</v>
      </c>
      <c r="H130" s="2">
        <v>0.75</v>
      </c>
      <c r="I130" s="2">
        <v>0.87</v>
      </c>
    </row>
    <row r="131" spans="1:9">
      <c r="A131" s="5">
        <v>1</v>
      </c>
      <c r="B131" s="3">
        <v>32</v>
      </c>
      <c r="C131" s="2">
        <v>4</v>
      </c>
      <c r="D131" s="3">
        <v>71</v>
      </c>
      <c r="E131" s="2">
        <v>65</v>
      </c>
      <c r="F131" s="3">
        <v>21</v>
      </c>
      <c r="G131" s="2">
        <v>74</v>
      </c>
      <c r="H131" s="2">
        <v>0.75</v>
      </c>
      <c r="I131" s="2">
        <v>0.82</v>
      </c>
    </row>
    <row r="132" spans="1:9">
      <c r="A132" s="5">
        <v>0</v>
      </c>
      <c r="B132" s="3">
        <v>25</v>
      </c>
      <c r="C132" s="2">
        <v>4</v>
      </c>
      <c r="D132" s="3">
        <v>140</v>
      </c>
      <c r="E132" s="2">
        <v>75</v>
      </c>
      <c r="F132" s="3">
        <v>17</v>
      </c>
      <c r="G132" s="2">
        <v>74</v>
      </c>
      <c r="H132" s="2">
        <v>0.75</v>
      </c>
      <c r="I132" s="2">
        <v>0.95</v>
      </c>
    </row>
    <row r="133" spans="1:9">
      <c r="A133" s="5">
        <v>0</v>
      </c>
      <c r="B133" s="3">
        <v>16</v>
      </c>
      <c r="C133" s="2">
        <v>6</v>
      </c>
      <c r="D133" s="3">
        <v>250</v>
      </c>
      <c r="E133" s="2">
        <v>100</v>
      </c>
      <c r="F133" s="3">
        <v>17</v>
      </c>
      <c r="G133" s="2">
        <v>74</v>
      </c>
      <c r="H133" s="2">
        <v>0.72</v>
      </c>
      <c r="I133" s="2">
        <v>0.95</v>
      </c>
    </row>
    <row r="134" spans="1:9">
      <c r="A134" s="5">
        <v>0</v>
      </c>
      <c r="B134" s="3">
        <v>16</v>
      </c>
      <c r="C134" s="2">
        <v>6</v>
      </c>
      <c r="D134" s="3">
        <v>258</v>
      </c>
      <c r="E134" s="2">
        <v>110</v>
      </c>
      <c r="F134" s="3">
        <v>18</v>
      </c>
      <c r="G134" s="2">
        <v>74</v>
      </c>
      <c r="H134" s="2">
        <v>0.65</v>
      </c>
      <c r="I134" s="2">
        <v>0.81</v>
      </c>
    </row>
    <row r="135" spans="1:9">
      <c r="A135" s="5">
        <v>1</v>
      </c>
      <c r="B135" s="3">
        <v>18</v>
      </c>
      <c r="C135" s="2">
        <v>6</v>
      </c>
      <c r="D135" s="3">
        <v>225</v>
      </c>
      <c r="E135" s="2">
        <v>105</v>
      </c>
      <c r="F135" s="2">
        <v>16.5</v>
      </c>
      <c r="G135" s="2">
        <v>74</v>
      </c>
      <c r="H135" s="2">
        <v>0.65</v>
      </c>
      <c r="I135" s="2">
        <v>0.74</v>
      </c>
    </row>
    <row r="136" spans="1:9">
      <c r="A136" s="5">
        <v>0</v>
      </c>
      <c r="B136" s="3">
        <v>16</v>
      </c>
      <c r="C136" s="2">
        <v>8</v>
      </c>
      <c r="D136" s="3">
        <v>302</v>
      </c>
      <c r="E136" s="2">
        <v>140</v>
      </c>
      <c r="F136" s="3">
        <v>14</v>
      </c>
      <c r="G136" s="2">
        <v>74</v>
      </c>
      <c r="H136" s="2">
        <v>0.65</v>
      </c>
      <c r="I136" s="2">
        <v>1.2</v>
      </c>
    </row>
    <row r="137" spans="1:9">
      <c r="A137" s="5">
        <v>0</v>
      </c>
      <c r="B137" s="3">
        <v>13</v>
      </c>
      <c r="C137" s="2">
        <v>8</v>
      </c>
      <c r="D137" s="3">
        <v>350</v>
      </c>
      <c r="E137" s="2">
        <v>150</v>
      </c>
      <c r="F137" s="2">
        <v>14.5</v>
      </c>
      <c r="G137" s="2">
        <v>74</v>
      </c>
      <c r="H137" s="2">
        <v>0.65</v>
      </c>
      <c r="I137" s="2">
        <v>0.78700000000000003</v>
      </c>
    </row>
    <row r="138" spans="1:9">
      <c r="A138" s="5">
        <v>0</v>
      </c>
      <c r="B138" s="3">
        <v>14</v>
      </c>
      <c r="C138" s="2">
        <v>8</v>
      </c>
      <c r="D138" s="3">
        <v>318</v>
      </c>
      <c r="E138" s="2">
        <v>150</v>
      </c>
      <c r="F138" s="2">
        <v>13.5</v>
      </c>
      <c r="G138" s="2">
        <v>74</v>
      </c>
      <c r="H138" s="2">
        <v>0.6</v>
      </c>
      <c r="I138" s="2">
        <v>0.87</v>
      </c>
    </row>
    <row r="139" spans="1:9">
      <c r="A139" s="5">
        <v>0</v>
      </c>
      <c r="B139" s="3">
        <v>14</v>
      </c>
      <c r="C139" s="2">
        <v>8</v>
      </c>
      <c r="D139" s="3">
        <v>302</v>
      </c>
      <c r="E139" s="2">
        <v>140</v>
      </c>
      <c r="F139" s="3">
        <v>16</v>
      </c>
      <c r="G139" s="2">
        <v>74</v>
      </c>
      <c r="H139" s="2">
        <v>0.6</v>
      </c>
      <c r="I139" s="2">
        <v>0.95</v>
      </c>
    </row>
    <row r="140" spans="1:9">
      <c r="A140" s="5">
        <v>1</v>
      </c>
      <c r="B140" s="3">
        <v>14</v>
      </c>
      <c r="C140" s="2">
        <v>8</v>
      </c>
      <c r="D140" s="3">
        <v>304</v>
      </c>
      <c r="E140" s="2">
        <v>150</v>
      </c>
      <c r="F140" s="2">
        <v>15.5</v>
      </c>
      <c r="G140" s="2">
        <v>74</v>
      </c>
      <c r="H140" s="2">
        <v>0.6</v>
      </c>
      <c r="I140" s="2">
        <v>1.2</v>
      </c>
    </row>
    <row r="141" spans="1:9">
      <c r="A141" s="5">
        <v>0</v>
      </c>
      <c r="B141" s="3">
        <v>29</v>
      </c>
      <c r="C141" s="2">
        <v>4</v>
      </c>
      <c r="D141" s="3">
        <v>98</v>
      </c>
      <c r="E141" s="2">
        <v>83</v>
      </c>
      <c r="F141" s="2">
        <v>16.5</v>
      </c>
      <c r="G141" s="2">
        <v>74</v>
      </c>
      <c r="H141" s="2">
        <v>0.6</v>
      </c>
      <c r="I141" s="2">
        <v>0.8</v>
      </c>
    </row>
    <row r="142" spans="1:9">
      <c r="A142" s="5">
        <v>0</v>
      </c>
      <c r="B142" s="3">
        <v>26</v>
      </c>
      <c r="C142" s="2">
        <v>4</v>
      </c>
      <c r="D142" s="3">
        <v>79</v>
      </c>
      <c r="E142" s="2">
        <v>67</v>
      </c>
      <c r="F142" s="2">
        <v>15.5</v>
      </c>
      <c r="G142" s="2">
        <v>74</v>
      </c>
      <c r="H142" s="2">
        <v>0.6</v>
      </c>
      <c r="I142" s="2">
        <v>0.84</v>
      </c>
    </row>
    <row r="143" spans="1:9">
      <c r="A143" s="5">
        <v>0</v>
      </c>
      <c r="B143" s="3">
        <v>26</v>
      </c>
      <c r="C143" s="2">
        <v>4</v>
      </c>
      <c r="D143" s="3">
        <v>97</v>
      </c>
      <c r="E143" s="2">
        <v>78</v>
      </c>
      <c r="F143" s="2">
        <v>14.5</v>
      </c>
      <c r="G143" s="2">
        <v>74</v>
      </c>
      <c r="H143" s="2">
        <v>0.6</v>
      </c>
      <c r="I143" s="2">
        <v>0.84</v>
      </c>
    </row>
    <row r="144" spans="1:9">
      <c r="A144" s="5">
        <v>1</v>
      </c>
      <c r="B144" s="3">
        <v>31</v>
      </c>
      <c r="C144" s="2">
        <v>4</v>
      </c>
      <c r="D144" s="3">
        <v>76</v>
      </c>
      <c r="E144" s="2">
        <v>52</v>
      </c>
      <c r="F144" s="2">
        <v>16.5</v>
      </c>
      <c r="G144" s="2">
        <v>74</v>
      </c>
      <c r="H144" s="2">
        <v>0.6</v>
      </c>
      <c r="I144" s="2">
        <v>0.99</v>
      </c>
    </row>
    <row r="145" spans="1:9">
      <c r="A145" s="5">
        <v>0</v>
      </c>
      <c r="B145" s="3">
        <v>32</v>
      </c>
      <c r="C145" s="2">
        <v>4</v>
      </c>
      <c r="D145" s="3">
        <v>83</v>
      </c>
      <c r="E145" s="2">
        <v>61</v>
      </c>
      <c r="F145" s="3">
        <v>19</v>
      </c>
      <c r="G145" s="2">
        <v>74</v>
      </c>
      <c r="H145" s="2">
        <v>0.6</v>
      </c>
      <c r="I145" s="2">
        <v>0.81</v>
      </c>
    </row>
    <row r="146" spans="1:9">
      <c r="A146" s="5">
        <v>0</v>
      </c>
      <c r="B146" s="3">
        <v>28</v>
      </c>
      <c r="C146" s="2">
        <v>4</v>
      </c>
      <c r="D146" s="3">
        <v>90</v>
      </c>
      <c r="E146" s="2">
        <v>75</v>
      </c>
      <c r="F146" s="2">
        <v>14.5</v>
      </c>
      <c r="G146" s="2">
        <v>74</v>
      </c>
      <c r="H146" s="2">
        <v>0.55000000000000004</v>
      </c>
      <c r="I146" s="2">
        <v>0.78700000000000003</v>
      </c>
    </row>
    <row r="147" spans="1:9">
      <c r="A147" s="5">
        <v>1</v>
      </c>
      <c r="B147" s="3">
        <v>24</v>
      </c>
      <c r="C147" s="2">
        <v>4</v>
      </c>
      <c r="D147" s="3">
        <v>90</v>
      </c>
      <c r="E147" s="2">
        <v>75</v>
      </c>
      <c r="F147" s="2">
        <v>15.5</v>
      </c>
      <c r="G147" s="2">
        <v>74</v>
      </c>
      <c r="H147" s="2">
        <v>0.55000000000000004</v>
      </c>
      <c r="I147" s="2">
        <v>0.84</v>
      </c>
    </row>
    <row r="148" spans="1:9">
      <c r="A148" s="5">
        <v>0</v>
      </c>
      <c r="B148" s="3">
        <v>26</v>
      </c>
      <c r="C148" s="2">
        <v>4</v>
      </c>
      <c r="D148" s="3">
        <v>116</v>
      </c>
      <c r="E148" s="2">
        <v>75</v>
      </c>
      <c r="F148" s="3">
        <v>14</v>
      </c>
      <c r="G148" s="2">
        <v>74</v>
      </c>
      <c r="H148" s="2">
        <v>0.52</v>
      </c>
      <c r="I148" s="2">
        <v>0.94</v>
      </c>
    </row>
    <row r="149" spans="1:9">
      <c r="A149" s="5">
        <v>0</v>
      </c>
      <c r="B149" s="3">
        <v>24</v>
      </c>
      <c r="C149" s="2">
        <v>4</v>
      </c>
      <c r="D149" s="3">
        <v>120</v>
      </c>
      <c r="E149" s="2">
        <v>97</v>
      </c>
      <c r="F149" s="3">
        <v>15</v>
      </c>
      <c r="G149" s="2">
        <v>74</v>
      </c>
      <c r="H149" s="2">
        <v>0.51</v>
      </c>
      <c r="I149" s="2">
        <v>0.94</v>
      </c>
    </row>
    <row r="150" spans="1:9">
      <c r="A150" s="5">
        <v>0</v>
      </c>
      <c r="B150" s="3">
        <v>26</v>
      </c>
      <c r="C150" s="2">
        <v>4</v>
      </c>
      <c r="D150" s="3">
        <v>108</v>
      </c>
      <c r="E150" s="2">
        <v>93</v>
      </c>
      <c r="F150" s="2">
        <v>15.5</v>
      </c>
      <c r="G150" s="2">
        <v>74</v>
      </c>
      <c r="H150" s="2">
        <v>0.5</v>
      </c>
      <c r="I150" s="2">
        <v>0.82599999999999996</v>
      </c>
    </row>
    <row r="151" spans="1:9">
      <c r="A151" s="5">
        <v>1</v>
      </c>
      <c r="B151" s="3">
        <v>31</v>
      </c>
      <c r="C151" s="2">
        <v>4</v>
      </c>
      <c r="D151" s="3">
        <v>79</v>
      </c>
      <c r="E151" s="2">
        <v>67</v>
      </c>
      <c r="F151" s="3">
        <v>16</v>
      </c>
      <c r="G151" s="2">
        <v>74</v>
      </c>
      <c r="H151" s="2">
        <v>0.5</v>
      </c>
      <c r="I151" s="2">
        <v>0.55000000000000004</v>
      </c>
    </row>
    <row r="152" spans="1:9">
      <c r="A152" s="5">
        <v>0</v>
      </c>
      <c r="B152" s="3">
        <v>19</v>
      </c>
      <c r="C152" s="2">
        <v>6</v>
      </c>
      <c r="D152" s="3">
        <v>225</v>
      </c>
      <c r="E152" s="2">
        <v>95</v>
      </c>
      <c r="F152" s="3">
        <v>16</v>
      </c>
      <c r="G152" s="2">
        <v>75</v>
      </c>
      <c r="H152" s="2">
        <v>0.5</v>
      </c>
      <c r="I152" s="2">
        <v>0.99</v>
      </c>
    </row>
    <row r="153" spans="1:9">
      <c r="A153" s="5">
        <v>1</v>
      </c>
      <c r="B153" s="3">
        <v>18</v>
      </c>
      <c r="C153" s="2">
        <v>6</v>
      </c>
      <c r="D153" s="3">
        <v>250</v>
      </c>
      <c r="E153" s="2">
        <v>105</v>
      </c>
      <c r="F153" s="3">
        <v>16</v>
      </c>
      <c r="G153" s="2">
        <v>75</v>
      </c>
      <c r="H153" s="2">
        <v>0.5</v>
      </c>
      <c r="I153" s="2">
        <v>0.99</v>
      </c>
    </row>
    <row r="154" spans="1:9">
      <c r="A154" s="5">
        <v>0</v>
      </c>
      <c r="B154" s="3">
        <v>15</v>
      </c>
      <c r="C154" s="2">
        <v>6</v>
      </c>
      <c r="D154" s="3">
        <v>250</v>
      </c>
      <c r="E154" s="2">
        <v>72</v>
      </c>
      <c r="F154" s="3">
        <v>21</v>
      </c>
      <c r="G154" s="2">
        <v>75</v>
      </c>
      <c r="H154" s="2">
        <v>0.5</v>
      </c>
      <c r="I154" s="2">
        <v>0.88</v>
      </c>
    </row>
    <row r="155" spans="1:9">
      <c r="A155" s="5">
        <v>0</v>
      </c>
      <c r="B155" s="3">
        <v>15</v>
      </c>
      <c r="C155" s="2">
        <v>6</v>
      </c>
      <c r="D155" s="3">
        <v>250</v>
      </c>
      <c r="E155" s="2">
        <v>72</v>
      </c>
      <c r="F155" s="2">
        <v>19.5</v>
      </c>
      <c r="G155" s="2">
        <v>75</v>
      </c>
      <c r="H155" s="2">
        <v>0.48</v>
      </c>
      <c r="I155" s="2">
        <v>0.51</v>
      </c>
    </row>
    <row r="156" spans="1:9">
      <c r="A156" s="5">
        <v>0</v>
      </c>
      <c r="B156" s="3">
        <v>16</v>
      </c>
      <c r="C156" s="2">
        <v>8</v>
      </c>
      <c r="D156" s="3">
        <v>400</v>
      </c>
      <c r="E156" s="2">
        <v>170</v>
      </c>
      <c r="F156" s="2">
        <v>11.5</v>
      </c>
      <c r="G156" s="2">
        <v>75</v>
      </c>
      <c r="H156" s="2">
        <v>0.48</v>
      </c>
      <c r="I156" s="2">
        <v>0.52</v>
      </c>
    </row>
    <row r="157" spans="1:9">
      <c r="A157" s="5">
        <v>1</v>
      </c>
      <c r="B157" s="3">
        <v>15</v>
      </c>
      <c r="C157" s="2">
        <v>8</v>
      </c>
      <c r="D157" s="3">
        <v>350</v>
      </c>
      <c r="E157" s="2">
        <v>145</v>
      </c>
      <c r="F157" s="3">
        <v>14</v>
      </c>
      <c r="G157" s="2">
        <v>75</v>
      </c>
      <c r="H157" s="2">
        <v>0.48</v>
      </c>
      <c r="I157" s="2">
        <v>0.84</v>
      </c>
    </row>
    <row r="158" spans="1:9">
      <c r="A158" s="5">
        <v>0</v>
      </c>
      <c r="B158" s="3">
        <v>16</v>
      </c>
      <c r="C158" s="2">
        <v>8</v>
      </c>
      <c r="D158" s="3">
        <v>318</v>
      </c>
      <c r="E158" s="2">
        <v>150</v>
      </c>
      <c r="F158" s="2">
        <v>14.5</v>
      </c>
      <c r="G158" s="2">
        <v>75</v>
      </c>
      <c r="H158" s="2">
        <v>0.48</v>
      </c>
      <c r="I158" s="2">
        <v>0.54</v>
      </c>
    </row>
    <row r="159" spans="1:9">
      <c r="A159" s="5">
        <v>0</v>
      </c>
      <c r="B159" s="3">
        <v>14</v>
      </c>
      <c r="C159" s="2">
        <v>8</v>
      </c>
      <c r="D159" s="3">
        <v>351</v>
      </c>
      <c r="E159" s="2">
        <v>148</v>
      </c>
      <c r="F159" s="2">
        <v>13.5</v>
      </c>
      <c r="G159" s="2">
        <v>75</v>
      </c>
      <c r="H159" s="2">
        <v>0.45</v>
      </c>
      <c r="I159" s="2">
        <v>0.51</v>
      </c>
    </row>
    <row r="160" spans="1:9">
      <c r="A160" s="5">
        <v>0</v>
      </c>
      <c r="B160" s="3">
        <v>17</v>
      </c>
      <c r="C160" s="2">
        <v>6</v>
      </c>
      <c r="D160" s="3">
        <v>231</v>
      </c>
      <c r="E160" s="2">
        <v>110</v>
      </c>
      <c r="F160" s="3">
        <v>21</v>
      </c>
      <c r="G160" s="2">
        <v>75</v>
      </c>
      <c r="H160" s="2">
        <v>0.45</v>
      </c>
      <c r="I160" s="2">
        <v>0.95</v>
      </c>
    </row>
    <row r="161" spans="1:9">
      <c r="A161" s="5">
        <v>0</v>
      </c>
      <c r="B161" s="3">
        <v>16</v>
      </c>
      <c r="C161" s="2">
        <v>6</v>
      </c>
      <c r="D161" s="3">
        <v>250</v>
      </c>
      <c r="E161" s="2">
        <v>105</v>
      </c>
      <c r="F161" s="2">
        <v>18.5</v>
      </c>
      <c r="G161" s="2">
        <v>75</v>
      </c>
      <c r="H161" s="2">
        <v>0.45</v>
      </c>
      <c r="I161" s="2">
        <v>0.82599999999999996</v>
      </c>
    </row>
    <row r="162" spans="1:9">
      <c r="A162" s="5">
        <v>0</v>
      </c>
      <c r="B162" s="3">
        <v>15</v>
      </c>
      <c r="C162" s="2">
        <v>6</v>
      </c>
      <c r="D162" s="3">
        <v>258</v>
      </c>
      <c r="E162" s="2">
        <v>110</v>
      </c>
      <c r="F162" s="3">
        <v>19</v>
      </c>
      <c r="G162" s="2">
        <v>75</v>
      </c>
      <c r="H162" s="2">
        <v>0.45</v>
      </c>
      <c r="I162" s="2">
        <v>0.99</v>
      </c>
    </row>
    <row r="163" spans="1:9">
      <c r="A163" s="5">
        <v>1</v>
      </c>
      <c r="B163" s="3">
        <v>18</v>
      </c>
      <c r="C163" s="2">
        <v>6</v>
      </c>
      <c r="D163" s="3">
        <v>225</v>
      </c>
      <c r="E163" s="2">
        <v>95</v>
      </c>
      <c r="F163" s="3">
        <v>19</v>
      </c>
      <c r="G163" s="2">
        <v>75</v>
      </c>
      <c r="H163" s="2">
        <v>0.45</v>
      </c>
      <c r="I163" s="2">
        <v>0.95</v>
      </c>
    </row>
    <row r="164" spans="1:9">
      <c r="A164" s="5">
        <v>0</v>
      </c>
      <c r="B164" s="3">
        <v>21</v>
      </c>
      <c r="C164" s="2">
        <v>6</v>
      </c>
      <c r="D164" s="3">
        <v>231</v>
      </c>
      <c r="E164" s="2">
        <v>110</v>
      </c>
      <c r="F164" s="3">
        <v>15</v>
      </c>
      <c r="G164" s="2">
        <v>75</v>
      </c>
      <c r="H164" s="2">
        <v>0.45</v>
      </c>
      <c r="I164" s="2">
        <v>0.54</v>
      </c>
    </row>
    <row r="165" spans="1:9">
      <c r="A165" s="5">
        <v>0</v>
      </c>
      <c r="B165" s="3">
        <v>20</v>
      </c>
      <c r="C165" s="2">
        <v>8</v>
      </c>
      <c r="D165" s="3">
        <v>262</v>
      </c>
      <c r="E165" s="2">
        <v>110</v>
      </c>
      <c r="F165" s="2">
        <v>13.5</v>
      </c>
      <c r="G165" s="2">
        <v>75</v>
      </c>
      <c r="H165" s="2">
        <v>0.45</v>
      </c>
      <c r="I165" s="2">
        <v>0.54</v>
      </c>
    </row>
    <row r="166" spans="1:9">
      <c r="A166" s="5">
        <v>0</v>
      </c>
      <c r="B166" s="3">
        <v>13</v>
      </c>
      <c r="C166" s="2">
        <v>8</v>
      </c>
      <c r="D166" s="3">
        <v>302</v>
      </c>
      <c r="E166" s="2">
        <v>129</v>
      </c>
      <c r="F166" s="3">
        <v>12</v>
      </c>
      <c r="G166" s="2">
        <v>75</v>
      </c>
      <c r="H166" s="2">
        <v>0.45</v>
      </c>
      <c r="I166" s="2">
        <v>0.55000000000000004</v>
      </c>
    </row>
    <row r="167" spans="1:9">
      <c r="A167" s="5">
        <v>1</v>
      </c>
      <c r="B167" s="3">
        <v>29</v>
      </c>
      <c r="C167" s="2">
        <v>4</v>
      </c>
      <c r="D167" s="3">
        <v>97</v>
      </c>
      <c r="E167" s="2">
        <v>75</v>
      </c>
      <c r="F167" s="3">
        <v>16</v>
      </c>
      <c r="G167" s="2">
        <v>75</v>
      </c>
      <c r="H167" s="2">
        <v>0.42</v>
      </c>
      <c r="I167" s="2">
        <v>0.81</v>
      </c>
    </row>
    <row r="168" spans="1:9">
      <c r="A168" s="5">
        <v>0</v>
      </c>
      <c r="B168" s="3">
        <v>23</v>
      </c>
      <c r="C168" s="2">
        <v>4</v>
      </c>
      <c r="D168" s="3">
        <v>140</v>
      </c>
      <c r="E168" s="2">
        <v>83</v>
      </c>
      <c r="F168" s="3">
        <v>17</v>
      </c>
      <c r="G168" s="2">
        <v>75</v>
      </c>
      <c r="H168" s="2">
        <v>0.42</v>
      </c>
      <c r="I168" s="2">
        <v>0.73</v>
      </c>
    </row>
    <row r="169" spans="1:9">
      <c r="A169" s="5">
        <v>0</v>
      </c>
      <c r="B169" s="3">
        <v>20</v>
      </c>
      <c r="C169" s="2">
        <v>6</v>
      </c>
      <c r="D169" s="3">
        <v>232</v>
      </c>
      <c r="E169" s="2">
        <v>100</v>
      </c>
      <c r="F169" s="3">
        <v>16</v>
      </c>
      <c r="G169" s="2">
        <v>75</v>
      </c>
      <c r="H169" s="2">
        <v>0.4</v>
      </c>
      <c r="I169" s="2">
        <v>0.54</v>
      </c>
    </row>
    <row r="170" spans="1:9">
      <c r="A170" s="5">
        <v>1</v>
      </c>
      <c r="B170" s="3">
        <v>23</v>
      </c>
      <c r="C170" s="2">
        <v>4</v>
      </c>
      <c r="D170" s="3">
        <v>140</v>
      </c>
      <c r="E170" s="2">
        <v>78</v>
      </c>
      <c r="F170" s="2">
        <v>18.5</v>
      </c>
      <c r="G170" s="2">
        <v>75</v>
      </c>
      <c r="H170" s="2">
        <v>0.4</v>
      </c>
      <c r="I170" s="2">
        <v>0.83</v>
      </c>
    </row>
    <row r="171" spans="1:9">
      <c r="A171" s="5">
        <v>0</v>
      </c>
      <c r="B171" s="3">
        <v>24</v>
      </c>
      <c r="C171" s="2">
        <v>4</v>
      </c>
      <c r="D171" s="3">
        <v>134</v>
      </c>
      <c r="E171" s="2">
        <v>96</v>
      </c>
      <c r="F171" s="2">
        <v>13.5</v>
      </c>
      <c r="G171" s="2">
        <v>75</v>
      </c>
      <c r="H171" s="2">
        <v>0.4</v>
      </c>
      <c r="I171" s="2">
        <v>0.55000000000000004</v>
      </c>
    </row>
    <row r="172" spans="1:9">
      <c r="A172" s="5">
        <v>0</v>
      </c>
      <c r="B172" s="3">
        <v>25</v>
      </c>
      <c r="C172" s="2">
        <v>4</v>
      </c>
      <c r="D172" s="3">
        <v>90</v>
      </c>
      <c r="E172" s="2">
        <v>71</v>
      </c>
      <c r="F172" s="2">
        <v>16.5</v>
      </c>
      <c r="G172" s="2">
        <v>75</v>
      </c>
      <c r="H172" s="2">
        <v>0.4</v>
      </c>
      <c r="I172" s="2">
        <v>0.64</v>
      </c>
    </row>
    <row r="173" spans="1:9">
      <c r="A173" s="5">
        <v>0</v>
      </c>
      <c r="B173" s="3">
        <v>24</v>
      </c>
      <c r="C173" s="2">
        <v>4</v>
      </c>
      <c r="D173" s="3">
        <v>119</v>
      </c>
      <c r="E173" s="2">
        <v>97</v>
      </c>
      <c r="F173" s="3">
        <v>17</v>
      </c>
      <c r="G173" s="2">
        <v>75</v>
      </c>
      <c r="H173" s="2">
        <v>0.4</v>
      </c>
      <c r="I173" s="2">
        <v>0.51</v>
      </c>
    </row>
    <row r="174" spans="1:9">
      <c r="A174" s="5">
        <v>1</v>
      </c>
      <c r="B174" s="3">
        <v>18</v>
      </c>
      <c r="C174" s="2">
        <v>6</v>
      </c>
      <c r="D174" s="3">
        <v>171</v>
      </c>
      <c r="E174" s="2">
        <v>97</v>
      </c>
      <c r="F174" s="2">
        <v>14.5</v>
      </c>
      <c r="G174" s="2">
        <v>75</v>
      </c>
      <c r="H174" s="2">
        <v>0.38</v>
      </c>
      <c r="I174" s="2">
        <v>0.72</v>
      </c>
    </row>
    <row r="175" spans="1:9">
      <c r="A175" s="5">
        <v>0</v>
      </c>
      <c r="B175" s="3">
        <v>29</v>
      </c>
      <c r="C175" s="2">
        <v>4</v>
      </c>
      <c r="D175" s="3">
        <v>90</v>
      </c>
      <c r="E175" s="2">
        <v>70</v>
      </c>
      <c r="F175" s="3">
        <v>14</v>
      </c>
      <c r="G175" s="2">
        <v>75</v>
      </c>
      <c r="H175" s="2">
        <v>0.38</v>
      </c>
      <c r="I175" s="2">
        <v>0.78700000000000003</v>
      </c>
    </row>
    <row r="176" spans="1:9">
      <c r="A176" s="5">
        <v>0</v>
      </c>
      <c r="B176" s="3">
        <v>19</v>
      </c>
      <c r="C176" s="2">
        <v>6</v>
      </c>
      <c r="D176" s="3">
        <v>232</v>
      </c>
      <c r="E176" s="2">
        <v>90</v>
      </c>
      <c r="F176" s="3">
        <v>17</v>
      </c>
      <c r="G176" s="2">
        <v>75</v>
      </c>
      <c r="H176" s="2">
        <v>0.35</v>
      </c>
      <c r="I176" s="2">
        <v>1.05</v>
      </c>
    </row>
    <row r="177" spans="1:9">
      <c r="A177" s="5">
        <v>1</v>
      </c>
      <c r="B177" s="3">
        <v>23</v>
      </c>
      <c r="C177" s="2">
        <v>4</v>
      </c>
      <c r="D177" s="3">
        <v>115</v>
      </c>
      <c r="E177" s="2">
        <v>95</v>
      </c>
      <c r="F177" s="3">
        <v>15</v>
      </c>
      <c r="G177" s="2">
        <v>75</v>
      </c>
      <c r="H177" s="2">
        <v>0.35</v>
      </c>
      <c r="I177" s="2">
        <v>0.56999999999999995</v>
      </c>
    </row>
    <row r="178" spans="1:9">
      <c r="A178" s="5">
        <v>0</v>
      </c>
      <c r="B178" s="3">
        <v>23</v>
      </c>
      <c r="C178" s="2">
        <v>4</v>
      </c>
      <c r="D178" s="3">
        <v>120</v>
      </c>
      <c r="E178" s="2">
        <v>88</v>
      </c>
      <c r="F178" s="3">
        <v>17</v>
      </c>
      <c r="G178" s="2">
        <v>75</v>
      </c>
      <c r="H178" s="2">
        <v>0.35</v>
      </c>
      <c r="I178" s="2">
        <v>0.52</v>
      </c>
    </row>
    <row r="179" spans="1:9">
      <c r="A179" s="5">
        <v>0</v>
      </c>
      <c r="B179" s="3">
        <v>22</v>
      </c>
      <c r="C179" s="2">
        <v>4</v>
      </c>
      <c r="D179" s="3">
        <v>121</v>
      </c>
      <c r="E179" s="2">
        <v>98</v>
      </c>
      <c r="F179" s="2">
        <v>14.5</v>
      </c>
      <c r="G179" s="2">
        <v>75</v>
      </c>
      <c r="H179" s="2">
        <v>0.31</v>
      </c>
      <c r="I179" s="2">
        <v>1.05</v>
      </c>
    </row>
    <row r="180" spans="1:9">
      <c r="A180" s="5">
        <v>0</v>
      </c>
      <c r="B180" s="3">
        <v>25</v>
      </c>
      <c r="C180" s="2">
        <v>4</v>
      </c>
      <c r="D180" s="3">
        <v>121</v>
      </c>
      <c r="E180" s="2">
        <v>115</v>
      </c>
      <c r="F180" s="2">
        <v>13.5</v>
      </c>
      <c r="G180" s="2">
        <v>75</v>
      </c>
      <c r="H180" s="2">
        <v>0.3</v>
      </c>
      <c r="I180" s="2">
        <v>0.51</v>
      </c>
    </row>
    <row r="181" spans="1:9">
      <c r="A181" s="5">
        <v>1</v>
      </c>
      <c r="B181" s="3">
        <v>33</v>
      </c>
      <c r="C181" s="2">
        <v>4</v>
      </c>
      <c r="D181" s="3">
        <v>91</v>
      </c>
      <c r="E181" s="2">
        <v>53</v>
      </c>
      <c r="F181" s="2">
        <v>17.5</v>
      </c>
      <c r="G181" s="2">
        <v>75</v>
      </c>
      <c r="H181" s="2">
        <v>0.3</v>
      </c>
      <c r="I181" s="2">
        <v>0.48</v>
      </c>
    </row>
    <row r="182" spans="1:9">
      <c r="A182" s="5">
        <v>0</v>
      </c>
      <c r="B182" s="3">
        <v>28</v>
      </c>
      <c r="C182" s="2">
        <v>4</v>
      </c>
      <c r="D182" s="3">
        <v>107</v>
      </c>
      <c r="E182" s="2">
        <v>86</v>
      </c>
      <c r="F182" s="2">
        <v>15.5</v>
      </c>
      <c r="G182" s="2">
        <v>76</v>
      </c>
      <c r="H182" s="2">
        <v>0.3</v>
      </c>
      <c r="I182" s="2">
        <v>0.57999999999999996</v>
      </c>
    </row>
    <row r="183" spans="1:9">
      <c r="A183" s="5">
        <v>0</v>
      </c>
      <c r="B183" s="3">
        <v>25</v>
      </c>
      <c r="C183" s="2">
        <v>4</v>
      </c>
      <c r="D183" s="3">
        <v>116</v>
      </c>
      <c r="E183" s="2">
        <v>81</v>
      </c>
      <c r="F183" s="2">
        <v>16.899999999999999</v>
      </c>
      <c r="G183" s="2">
        <v>76</v>
      </c>
      <c r="H183" s="2">
        <v>0.27</v>
      </c>
      <c r="I183" s="2">
        <v>0.47</v>
      </c>
    </row>
    <row r="184" spans="1:9">
      <c r="A184" s="5">
        <v>1</v>
      </c>
      <c r="B184" s="3">
        <v>25</v>
      </c>
      <c r="C184" s="2">
        <v>4</v>
      </c>
      <c r="D184" s="3">
        <v>140</v>
      </c>
      <c r="E184" s="2">
        <v>92</v>
      </c>
      <c r="F184" s="2">
        <v>14.9</v>
      </c>
      <c r="G184" s="2">
        <v>76</v>
      </c>
      <c r="H184" s="2">
        <v>0.25</v>
      </c>
      <c r="I184" s="2">
        <v>0.75</v>
      </c>
    </row>
    <row r="185" spans="1:9">
      <c r="A185" s="5">
        <v>0</v>
      </c>
      <c r="B185" s="3">
        <v>26</v>
      </c>
      <c r="C185" s="2">
        <v>4</v>
      </c>
      <c r="D185" s="3">
        <v>98</v>
      </c>
      <c r="E185" s="2">
        <v>79</v>
      </c>
      <c r="F185" s="2">
        <v>17.7</v>
      </c>
      <c r="G185" s="2">
        <v>76</v>
      </c>
      <c r="H185" s="2">
        <v>0.25</v>
      </c>
      <c r="I185" s="2">
        <v>0.57999999999999996</v>
      </c>
    </row>
    <row r="186" spans="1:9">
      <c r="A186" s="5">
        <v>0</v>
      </c>
      <c r="B186" s="3">
        <v>27</v>
      </c>
      <c r="C186" s="2">
        <v>4</v>
      </c>
      <c r="D186" s="3">
        <v>101</v>
      </c>
      <c r="E186" s="2">
        <v>83</v>
      </c>
      <c r="F186" s="2">
        <v>15.3</v>
      </c>
      <c r="G186" s="2">
        <v>76</v>
      </c>
      <c r="H186" s="2">
        <v>0.25</v>
      </c>
      <c r="I186" s="2">
        <v>0.52</v>
      </c>
    </row>
    <row r="187" spans="1:9">
      <c r="A187" s="5">
        <v>0</v>
      </c>
      <c r="B187" s="2">
        <v>17.5</v>
      </c>
      <c r="C187" s="2">
        <v>8</v>
      </c>
      <c r="D187" s="3">
        <v>305</v>
      </c>
      <c r="E187" s="2">
        <v>140</v>
      </c>
      <c r="F187" s="3">
        <v>13</v>
      </c>
      <c r="G187" s="2">
        <v>76</v>
      </c>
      <c r="H187" s="2">
        <v>0.25</v>
      </c>
      <c r="I187" s="2">
        <v>0.51</v>
      </c>
    </row>
    <row r="188" spans="1:9">
      <c r="A188" s="5">
        <v>1</v>
      </c>
      <c r="B188" s="3">
        <v>16</v>
      </c>
      <c r="C188" s="2">
        <v>8</v>
      </c>
      <c r="D188" s="3">
        <v>318</v>
      </c>
      <c r="E188" s="2">
        <v>150</v>
      </c>
      <c r="F188" s="3">
        <v>13</v>
      </c>
      <c r="G188" s="2">
        <v>76</v>
      </c>
      <c r="H188" s="2">
        <v>0.25</v>
      </c>
      <c r="I188" s="2">
        <v>0.56999999999999995</v>
      </c>
    </row>
    <row r="189" spans="1:9">
      <c r="A189" s="5">
        <v>1</v>
      </c>
      <c r="B189" s="2">
        <v>15.5</v>
      </c>
      <c r="C189" s="2">
        <v>8</v>
      </c>
      <c r="D189" s="3">
        <v>304</v>
      </c>
      <c r="E189" s="2">
        <v>120</v>
      </c>
      <c r="F189" s="2">
        <v>13.9</v>
      </c>
      <c r="G189" s="2">
        <v>76</v>
      </c>
      <c r="H189" s="2">
        <v>0.2</v>
      </c>
      <c r="I189" s="2">
        <v>0.56999999999999995</v>
      </c>
    </row>
    <row r="190" spans="1:9">
      <c r="A190" s="5">
        <v>0</v>
      </c>
      <c r="B190" s="2">
        <v>14.5</v>
      </c>
      <c r="C190" s="2">
        <v>8</v>
      </c>
      <c r="D190" s="3">
        <v>351</v>
      </c>
      <c r="E190" s="2">
        <v>152</v>
      </c>
      <c r="F190" s="2">
        <v>12.8</v>
      </c>
      <c r="G190" s="2">
        <v>76</v>
      </c>
      <c r="H190" s="2">
        <v>0.2</v>
      </c>
      <c r="I190" s="2">
        <v>0.75</v>
      </c>
    </row>
    <row r="191" spans="1:9">
      <c r="A191" s="5">
        <v>1</v>
      </c>
      <c r="B191" s="3">
        <v>22</v>
      </c>
      <c r="C191" s="2">
        <v>6</v>
      </c>
      <c r="D191" s="3">
        <v>225</v>
      </c>
      <c r="E191" s="2">
        <v>100</v>
      </c>
      <c r="F191" s="2">
        <v>15.4</v>
      </c>
      <c r="G191" s="2">
        <v>76</v>
      </c>
      <c r="H191" s="2">
        <v>0.2</v>
      </c>
      <c r="I191" s="2">
        <v>0.56999999999999995</v>
      </c>
    </row>
    <row r="192" spans="1:9">
      <c r="A192" s="5">
        <v>1</v>
      </c>
      <c r="B192" s="3">
        <v>22</v>
      </c>
      <c r="C192" s="2">
        <v>6</v>
      </c>
      <c r="D192" s="3">
        <v>250</v>
      </c>
      <c r="E192" s="2">
        <v>105</v>
      </c>
      <c r="F192" s="2">
        <v>14.5</v>
      </c>
      <c r="G192" s="2">
        <v>76</v>
      </c>
      <c r="H192" s="2">
        <v>0.2</v>
      </c>
      <c r="I192" s="2">
        <v>0.75</v>
      </c>
    </row>
    <row r="193" spans="1:9">
      <c r="A193" s="5">
        <v>1</v>
      </c>
      <c r="B193" s="3">
        <v>24</v>
      </c>
      <c r="C193" s="2">
        <v>6</v>
      </c>
      <c r="D193" s="3">
        <v>200</v>
      </c>
      <c r="E193" s="2">
        <v>81</v>
      </c>
      <c r="F193" s="2">
        <v>17.600000000000001</v>
      </c>
      <c r="G193" s="2">
        <v>76</v>
      </c>
      <c r="H193" s="2">
        <v>0.2</v>
      </c>
      <c r="I193" s="2">
        <v>0.65</v>
      </c>
    </row>
    <row r="194" spans="1:9">
      <c r="A194" s="5">
        <v>0</v>
      </c>
      <c r="B194" s="2">
        <v>22.5</v>
      </c>
      <c r="C194" s="2">
        <v>6</v>
      </c>
      <c r="D194" s="3">
        <v>232</v>
      </c>
      <c r="E194" s="2">
        <v>90</v>
      </c>
      <c r="F194" s="2">
        <v>17.600000000000001</v>
      </c>
      <c r="G194" s="2">
        <v>76</v>
      </c>
      <c r="H194" s="2">
        <v>0.2</v>
      </c>
      <c r="I194" s="2">
        <v>0.78700000000000003</v>
      </c>
    </row>
    <row r="195" spans="1:9">
      <c r="A195" s="5">
        <v>0</v>
      </c>
      <c r="B195" s="3">
        <v>29</v>
      </c>
      <c r="C195" s="2">
        <v>4</v>
      </c>
      <c r="D195" s="3">
        <v>85</v>
      </c>
      <c r="E195" s="2">
        <v>52</v>
      </c>
      <c r="F195" s="2">
        <v>22.2</v>
      </c>
      <c r="G195" s="2">
        <v>76</v>
      </c>
      <c r="H195" s="2">
        <v>0.18</v>
      </c>
      <c r="I195" s="2">
        <v>0.32</v>
      </c>
    </row>
    <row r="196" spans="1:9">
      <c r="A196" s="5">
        <v>1</v>
      </c>
      <c r="B196" s="2">
        <v>24.5</v>
      </c>
      <c r="C196" s="2">
        <v>4</v>
      </c>
      <c r="D196" s="3">
        <v>98</v>
      </c>
      <c r="E196" s="2">
        <v>60</v>
      </c>
      <c r="F196" s="2">
        <v>22.1</v>
      </c>
      <c r="G196" s="2">
        <v>76</v>
      </c>
      <c r="H196" s="2">
        <v>0.17</v>
      </c>
      <c r="I196" s="2">
        <v>0.52</v>
      </c>
    </row>
    <row r="197" spans="1:9">
      <c r="A197" s="5">
        <v>0</v>
      </c>
      <c r="B197" s="3">
        <v>29</v>
      </c>
      <c r="C197" s="2">
        <v>4</v>
      </c>
      <c r="D197" s="3">
        <v>90</v>
      </c>
      <c r="E197" s="2">
        <v>70</v>
      </c>
      <c r="F197" s="2">
        <v>14.2</v>
      </c>
      <c r="G197" s="2">
        <v>76</v>
      </c>
      <c r="H197" s="2">
        <v>0.16</v>
      </c>
      <c r="I197" s="2">
        <v>0.51</v>
      </c>
    </row>
    <row r="198" spans="1:9">
      <c r="A198" s="5">
        <v>1</v>
      </c>
      <c r="B198" s="3">
        <v>33</v>
      </c>
      <c r="C198" s="2">
        <v>4</v>
      </c>
      <c r="D198" s="3">
        <v>91</v>
      </c>
      <c r="E198" s="2">
        <v>53</v>
      </c>
      <c r="F198" s="2">
        <v>17.399999999999999</v>
      </c>
      <c r="G198" s="2">
        <v>76</v>
      </c>
      <c r="H198" s="2">
        <v>0.15</v>
      </c>
      <c r="I198" s="2">
        <v>0.56999999999999995</v>
      </c>
    </row>
    <row r="199" spans="1:9">
      <c r="A199" s="5">
        <v>0</v>
      </c>
      <c r="B199" s="3">
        <v>20</v>
      </c>
      <c r="C199" s="2">
        <v>6</v>
      </c>
      <c r="D199" s="3">
        <v>225</v>
      </c>
      <c r="E199" s="2">
        <v>100</v>
      </c>
      <c r="F199" s="2">
        <v>17.7</v>
      </c>
      <c r="G199" s="2">
        <v>76</v>
      </c>
      <c r="H199" s="2">
        <v>0.12</v>
      </c>
      <c r="I199" s="2">
        <v>0.57999999999999996</v>
      </c>
    </row>
    <row r="200" spans="1:9">
      <c r="A200" s="5">
        <v>0</v>
      </c>
      <c r="B200" s="3">
        <v>18</v>
      </c>
      <c r="C200" s="2">
        <v>6</v>
      </c>
      <c r="D200" s="3">
        <v>250</v>
      </c>
      <c r="E200" s="2">
        <v>78</v>
      </c>
      <c r="F200" s="3">
        <v>21</v>
      </c>
      <c r="G200" s="2">
        <v>76</v>
      </c>
      <c r="H200" s="2">
        <v>5.75</v>
      </c>
      <c r="I200" s="2">
        <v>0.75</v>
      </c>
    </row>
    <row r="201" spans="1:9">
      <c r="A201" s="6">
        <v>1</v>
      </c>
      <c r="B201" s="3">
        <v>29</v>
      </c>
      <c r="C201" s="2">
        <v>6</v>
      </c>
      <c r="D201" s="3">
        <v>85</v>
      </c>
      <c r="E201" s="2">
        <v>145</v>
      </c>
      <c r="F201" s="2">
        <v>22.2</v>
      </c>
      <c r="G201" s="2">
        <v>76</v>
      </c>
      <c r="H201" s="2">
        <v>5.25</v>
      </c>
      <c r="I201" s="2">
        <v>0.32</v>
      </c>
    </row>
    <row r="202" spans="1:9">
      <c r="A202" s="5">
        <v>1</v>
      </c>
      <c r="B202" s="2">
        <v>18.5</v>
      </c>
      <c r="C202" s="2">
        <v>6</v>
      </c>
      <c r="D202" s="3">
        <v>250</v>
      </c>
      <c r="E202" s="2">
        <v>110</v>
      </c>
      <c r="F202" s="2">
        <v>16.2</v>
      </c>
      <c r="G202" s="2">
        <v>76</v>
      </c>
      <c r="H202" s="2">
        <v>3.25</v>
      </c>
      <c r="I202" s="2">
        <v>6.79</v>
      </c>
    </row>
    <row r="203" spans="1:9">
      <c r="A203" s="5">
        <v>0</v>
      </c>
      <c r="B203" s="2">
        <v>17.5</v>
      </c>
      <c r="C203" s="2">
        <v>6</v>
      </c>
      <c r="D203" s="3">
        <v>258</v>
      </c>
      <c r="E203" s="2">
        <v>95</v>
      </c>
      <c r="F203" s="2">
        <v>17.8</v>
      </c>
      <c r="G203" s="2">
        <v>76</v>
      </c>
      <c r="H203" s="2">
        <v>4.4000000000000004</v>
      </c>
      <c r="I203" s="2">
        <v>5.7</v>
      </c>
    </row>
    <row r="204" spans="1:9">
      <c r="A204" s="5">
        <v>1</v>
      </c>
      <c r="B204" s="2">
        <v>29.5</v>
      </c>
      <c r="C204" s="2">
        <v>4</v>
      </c>
      <c r="D204" s="3">
        <v>97</v>
      </c>
      <c r="E204" s="2">
        <v>71</v>
      </c>
      <c r="F204" s="2">
        <v>12.2</v>
      </c>
      <c r="G204" s="2">
        <v>76</v>
      </c>
      <c r="H204" s="2">
        <v>2.95</v>
      </c>
      <c r="I204" s="2">
        <v>4.5999999999999996</v>
      </c>
    </row>
    <row r="205" spans="1:9">
      <c r="A205" s="5">
        <v>0</v>
      </c>
      <c r="B205" s="3">
        <v>32</v>
      </c>
      <c r="C205" s="2">
        <v>4</v>
      </c>
      <c r="D205" s="3">
        <v>85</v>
      </c>
      <c r="E205" s="2">
        <v>70</v>
      </c>
      <c r="F205" s="3">
        <v>17</v>
      </c>
      <c r="G205" s="2">
        <v>76</v>
      </c>
      <c r="H205" s="2">
        <v>2.75</v>
      </c>
      <c r="I205" s="2">
        <v>4.43</v>
      </c>
    </row>
    <row r="206" spans="1:9">
      <c r="A206" s="5">
        <v>1</v>
      </c>
      <c r="B206" s="3">
        <v>28</v>
      </c>
      <c r="C206" s="2">
        <v>4</v>
      </c>
      <c r="D206" s="3">
        <v>97</v>
      </c>
      <c r="E206" s="2">
        <v>75</v>
      </c>
      <c r="F206" s="2">
        <v>16.399999999999999</v>
      </c>
      <c r="G206" s="2">
        <v>76</v>
      </c>
      <c r="H206" s="2">
        <v>5.25</v>
      </c>
      <c r="I206" s="2">
        <v>5.7</v>
      </c>
    </row>
    <row r="207" spans="1:9">
      <c r="A207" s="5">
        <v>1</v>
      </c>
      <c r="B207" s="2">
        <v>26.5</v>
      </c>
      <c r="C207" s="2">
        <v>4</v>
      </c>
      <c r="D207" s="3">
        <v>140</v>
      </c>
      <c r="E207" s="2">
        <v>72</v>
      </c>
      <c r="F207" s="2">
        <v>13.6</v>
      </c>
      <c r="G207" s="2">
        <v>76</v>
      </c>
      <c r="H207" s="2">
        <v>5.75</v>
      </c>
      <c r="I207" s="2">
        <v>7.13</v>
      </c>
    </row>
    <row r="208" spans="1:9">
      <c r="A208" s="5">
        <v>0</v>
      </c>
      <c r="B208" s="3">
        <v>20</v>
      </c>
      <c r="C208" s="2">
        <v>4</v>
      </c>
      <c r="D208" s="3">
        <v>130</v>
      </c>
      <c r="E208" s="2">
        <v>102</v>
      </c>
      <c r="F208" s="2">
        <v>15.7</v>
      </c>
      <c r="G208" s="2">
        <v>76</v>
      </c>
      <c r="H208" s="2">
        <v>5.15</v>
      </c>
      <c r="I208" s="2">
        <v>5.7</v>
      </c>
    </row>
    <row r="209" spans="1:9">
      <c r="A209" s="5">
        <v>0</v>
      </c>
      <c r="B209" s="3">
        <v>13</v>
      </c>
      <c r="C209" s="2">
        <v>8</v>
      </c>
      <c r="D209" s="3">
        <v>318</v>
      </c>
      <c r="E209" s="2">
        <v>150</v>
      </c>
      <c r="F209" s="2">
        <v>13.2</v>
      </c>
      <c r="G209" s="2">
        <v>76</v>
      </c>
      <c r="H209" s="2">
        <v>7.9</v>
      </c>
      <c r="I209" s="2">
        <v>8.1</v>
      </c>
    </row>
    <row r="210" spans="1:9">
      <c r="A210" s="5">
        <v>0</v>
      </c>
      <c r="B210" s="3">
        <v>19</v>
      </c>
      <c r="C210" s="2">
        <v>4</v>
      </c>
      <c r="D210" s="3">
        <v>120</v>
      </c>
      <c r="E210" s="2">
        <v>88</v>
      </c>
      <c r="F210" s="2">
        <v>21.9</v>
      </c>
      <c r="G210" s="2">
        <v>76</v>
      </c>
      <c r="H210" s="2">
        <v>4.8499999999999996</v>
      </c>
      <c r="I210" s="2">
        <v>5.7</v>
      </c>
    </row>
    <row r="211" spans="1:9">
      <c r="A211" s="5">
        <v>1</v>
      </c>
      <c r="B211" s="3">
        <v>19</v>
      </c>
      <c r="C211" s="2">
        <v>6</v>
      </c>
      <c r="D211" s="3">
        <v>156</v>
      </c>
      <c r="E211" s="2">
        <v>108</v>
      </c>
      <c r="F211" s="2">
        <v>15.5</v>
      </c>
      <c r="G211" s="2">
        <v>76</v>
      </c>
      <c r="H211" s="2">
        <v>3.1</v>
      </c>
      <c r="I211" s="2">
        <v>4.5999999999999996</v>
      </c>
    </row>
    <row r="212" spans="1:9">
      <c r="A212" s="5">
        <v>0</v>
      </c>
      <c r="B212" s="2">
        <v>16.5</v>
      </c>
      <c r="C212" s="2">
        <v>6</v>
      </c>
      <c r="D212" s="3">
        <v>168</v>
      </c>
      <c r="E212" s="2">
        <v>120</v>
      </c>
      <c r="F212" s="2">
        <v>16.7</v>
      </c>
      <c r="G212" s="2">
        <v>76</v>
      </c>
      <c r="H212" s="2">
        <v>11.75</v>
      </c>
      <c r="I212" s="2">
        <v>14.79</v>
      </c>
    </row>
    <row r="213" spans="1:9">
      <c r="A213" s="5">
        <v>1</v>
      </c>
      <c r="B213" s="2">
        <v>16.5</v>
      </c>
      <c r="C213" s="2">
        <v>8</v>
      </c>
      <c r="D213" s="3">
        <v>350</v>
      </c>
      <c r="E213" s="2">
        <v>180</v>
      </c>
      <c r="F213" s="2">
        <v>12.1</v>
      </c>
      <c r="G213" s="2">
        <v>76</v>
      </c>
      <c r="H213" s="2">
        <v>11.25</v>
      </c>
      <c r="I213" s="2">
        <v>13.6</v>
      </c>
    </row>
    <row r="214" spans="1:9">
      <c r="A214" s="5">
        <v>1</v>
      </c>
      <c r="B214" s="3">
        <v>13</v>
      </c>
      <c r="C214" s="2">
        <v>8</v>
      </c>
      <c r="D214" s="3">
        <v>350</v>
      </c>
      <c r="E214" s="2">
        <v>145</v>
      </c>
      <c r="F214" s="3">
        <v>12</v>
      </c>
      <c r="G214" s="2">
        <v>76</v>
      </c>
      <c r="H214" s="2">
        <v>2.9</v>
      </c>
      <c r="I214" s="2">
        <v>6.79</v>
      </c>
    </row>
    <row r="215" spans="1:9">
      <c r="A215" s="5">
        <v>0</v>
      </c>
      <c r="B215" s="3">
        <v>13</v>
      </c>
      <c r="C215" s="2">
        <v>8</v>
      </c>
      <c r="D215" s="3">
        <v>302</v>
      </c>
      <c r="E215" s="2">
        <v>130</v>
      </c>
      <c r="F215" s="3">
        <v>15</v>
      </c>
      <c r="G215" s="2">
        <v>76</v>
      </c>
      <c r="H215" s="2">
        <v>5.25</v>
      </c>
      <c r="I215" s="2">
        <v>5.7</v>
      </c>
    </row>
    <row r="216" spans="1:9">
      <c r="A216" s="5">
        <v>0</v>
      </c>
      <c r="B216" s="3">
        <v>13</v>
      </c>
      <c r="C216" s="2">
        <v>8</v>
      </c>
      <c r="D216" s="3">
        <v>318</v>
      </c>
      <c r="E216" s="2">
        <v>150</v>
      </c>
      <c r="F216" s="3">
        <v>14</v>
      </c>
      <c r="G216" s="2">
        <v>76</v>
      </c>
      <c r="H216" s="2">
        <v>4.5</v>
      </c>
      <c r="I216" s="2">
        <v>9.4</v>
      </c>
    </row>
    <row r="217" spans="1:9">
      <c r="A217" s="5">
        <v>1</v>
      </c>
      <c r="B217" s="2">
        <v>31.5</v>
      </c>
      <c r="C217" s="2">
        <v>4</v>
      </c>
      <c r="D217" s="3">
        <v>98</v>
      </c>
      <c r="E217" s="2">
        <v>68</v>
      </c>
      <c r="F217" s="2">
        <v>18.5</v>
      </c>
      <c r="G217" s="2">
        <v>77</v>
      </c>
      <c r="H217" s="2">
        <v>2.9</v>
      </c>
      <c r="I217" s="2">
        <v>4.43</v>
      </c>
    </row>
    <row r="218" spans="1:9">
      <c r="A218" s="5">
        <v>0</v>
      </c>
      <c r="B218" s="3">
        <v>30</v>
      </c>
      <c r="C218" s="2">
        <v>4</v>
      </c>
      <c r="D218" s="3">
        <v>111</v>
      </c>
      <c r="E218" s="2">
        <v>80</v>
      </c>
      <c r="F218" s="2">
        <v>14.8</v>
      </c>
      <c r="G218" s="2">
        <v>77</v>
      </c>
      <c r="H218" s="2">
        <v>3.15</v>
      </c>
      <c r="I218" s="2">
        <v>4.43</v>
      </c>
    </row>
    <row r="219" spans="1:9">
      <c r="A219" s="5">
        <v>0</v>
      </c>
      <c r="B219" s="3">
        <v>36</v>
      </c>
      <c r="C219" s="2">
        <v>4</v>
      </c>
      <c r="D219" s="3">
        <v>79</v>
      </c>
      <c r="E219" s="2">
        <v>58</v>
      </c>
      <c r="F219" s="2">
        <v>18.600000000000001</v>
      </c>
      <c r="G219" s="2">
        <v>77</v>
      </c>
      <c r="H219" s="2">
        <v>6.45</v>
      </c>
      <c r="I219" s="2">
        <v>9.4</v>
      </c>
    </row>
    <row r="220" spans="1:9">
      <c r="A220" s="5">
        <v>0</v>
      </c>
      <c r="B220" s="2">
        <v>25.5</v>
      </c>
      <c r="C220" s="2">
        <v>4</v>
      </c>
      <c r="D220" s="3">
        <v>122</v>
      </c>
      <c r="E220" s="2">
        <v>96</v>
      </c>
      <c r="F220" s="2">
        <v>15.5</v>
      </c>
      <c r="G220" s="2">
        <v>77</v>
      </c>
      <c r="H220" s="2">
        <v>4.5</v>
      </c>
      <c r="I220" s="2">
        <v>9.4</v>
      </c>
    </row>
    <row r="221" spans="1:9">
      <c r="A221" s="5">
        <v>1</v>
      </c>
      <c r="B221" s="2">
        <v>33.5</v>
      </c>
      <c r="C221" s="2">
        <v>4</v>
      </c>
      <c r="D221" s="3">
        <v>85</v>
      </c>
      <c r="E221" s="2">
        <v>70</v>
      </c>
      <c r="F221" s="2">
        <v>16.8</v>
      </c>
      <c r="G221" s="2">
        <v>77</v>
      </c>
      <c r="H221" s="2">
        <v>3.5</v>
      </c>
      <c r="I221" s="2">
        <v>4.43</v>
      </c>
    </row>
    <row r="222" spans="1:9">
      <c r="A222" s="5">
        <v>0</v>
      </c>
      <c r="B222" s="2">
        <v>17.5</v>
      </c>
      <c r="C222" s="2">
        <v>8</v>
      </c>
      <c r="D222" s="3">
        <v>305</v>
      </c>
      <c r="E222" s="2">
        <v>145</v>
      </c>
      <c r="F222" s="2">
        <v>12.5</v>
      </c>
      <c r="G222" s="2">
        <v>77</v>
      </c>
      <c r="H222" s="2">
        <v>4.5</v>
      </c>
      <c r="I222" s="2">
        <v>6.79</v>
      </c>
    </row>
    <row r="223" spans="1:9">
      <c r="A223" s="5">
        <v>0</v>
      </c>
      <c r="B223" s="3">
        <v>17</v>
      </c>
      <c r="C223" s="2">
        <v>8</v>
      </c>
      <c r="D223" s="3">
        <v>260</v>
      </c>
      <c r="E223" s="2">
        <v>110</v>
      </c>
      <c r="F223" s="3">
        <v>19</v>
      </c>
      <c r="G223" s="2">
        <v>77</v>
      </c>
      <c r="H223" s="3">
        <v>6</v>
      </c>
      <c r="I223" s="2">
        <v>7.6</v>
      </c>
    </row>
    <row r="224" spans="1:9">
      <c r="A224" s="5">
        <v>0</v>
      </c>
      <c r="B224" s="2">
        <v>15.5</v>
      </c>
      <c r="C224" s="2">
        <v>8</v>
      </c>
      <c r="D224" s="3">
        <v>318</v>
      </c>
      <c r="E224" s="2">
        <v>145</v>
      </c>
      <c r="F224" s="2">
        <v>13.7</v>
      </c>
      <c r="G224" s="2">
        <v>77</v>
      </c>
      <c r="H224" s="2">
        <v>8.25</v>
      </c>
      <c r="I224" s="2">
        <v>9.4</v>
      </c>
    </row>
    <row r="225" spans="1:9">
      <c r="A225" s="5">
        <v>1</v>
      </c>
      <c r="B225" s="3">
        <v>15</v>
      </c>
      <c r="C225" s="2">
        <v>8</v>
      </c>
      <c r="D225" s="3">
        <v>302</v>
      </c>
      <c r="E225" s="2">
        <v>130</v>
      </c>
      <c r="F225" s="2">
        <v>14.9</v>
      </c>
      <c r="G225" s="2">
        <v>77</v>
      </c>
      <c r="H225" s="2">
        <v>5.1100000000000003</v>
      </c>
      <c r="I225" s="2">
        <v>9.4</v>
      </c>
    </row>
    <row r="226" spans="1:9">
      <c r="A226" s="5">
        <v>0</v>
      </c>
      <c r="B226" s="2">
        <v>17.5</v>
      </c>
      <c r="C226" s="2">
        <v>6</v>
      </c>
      <c r="D226" s="3">
        <v>250</v>
      </c>
      <c r="E226" s="2">
        <v>110</v>
      </c>
      <c r="F226" s="2">
        <v>16.399999999999999</v>
      </c>
      <c r="G226" s="2">
        <v>77</v>
      </c>
      <c r="H226" s="2">
        <v>2.7</v>
      </c>
      <c r="I226" s="2">
        <v>4.5999999999999996</v>
      </c>
    </row>
    <row r="227" spans="1:9">
      <c r="A227" s="5">
        <v>0</v>
      </c>
      <c r="B227" s="2">
        <v>20.5</v>
      </c>
      <c r="C227" s="2">
        <v>6</v>
      </c>
      <c r="D227" s="3">
        <v>231</v>
      </c>
      <c r="E227" s="2">
        <v>105</v>
      </c>
      <c r="F227" s="2">
        <v>16.899999999999999</v>
      </c>
      <c r="G227" s="2">
        <v>77</v>
      </c>
      <c r="H227" s="2">
        <v>5.25</v>
      </c>
      <c r="I227" s="2">
        <v>5.7</v>
      </c>
    </row>
    <row r="228" spans="1:9">
      <c r="A228" s="5">
        <v>1</v>
      </c>
      <c r="B228" s="3">
        <v>19</v>
      </c>
      <c r="C228" s="2">
        <v>6</v>
      </c>
      <c r="D228" s="3">
        <v>225</v>
      </c>
      <c r="E228" s="2">
        <v>100</v>
      </c>
      <c r="F228" s="2">
        <v>17.7</v>
      </c>
      <c r="G228" s="2">
        <v>77</v>
      </c>
      <c r="H228" s="2">
        <v>2.5499999999999998</v>
      </c>
      <c r="I228" s="2">
        <v>4.43</v>
      </c>
    </row>
    <row r="229" spans="1:9">
      <c r="A229" s="5">
        <v>0</v>
      </c>
      <c r="B229" s="2">
        <v>18.5</v>
      </c>
      <c r="C229" s="2">
        <v>6</v>
      </c>
      <c r="D229" s="3">
        <v>250</v>
      </c>
      <c r="E229" s="2">
        <v>98</v>
      </c>
      <c r="F229" s="3">
        <v>19</v>
      </c>
      <c r="G229" s="2">
        <v>77</v>
      </c>
      <c r="H229" s="2">
        <v>4.95</v>
      </c>
      <c r="I229" s="2">
        <v>9.4</v>
      </c>
    </row>
    <row r="230" spans="1:9">
      <c r="A230" s="5">
        <v>0</v>
      </c>
      <c r="B230" s="3">
        <v>16</v>
      </c>
      <c r="C230" s="2">
        <v>8</v>
      </c>
      <c r="D230" s="3">
        <v>400</v>
      </c>
      <c r="E230" s="2">
        <v>180</v>
      </c>
      <c r="F230" s="2">
        <v>11.1</v>
      </c>
      <c r="G230" s="2">
        <v>77</v>
      </c>
      <c r="H230" s="2">
        <v>3.1</v>
      </c>
      <c r="I230" s="2">
        <v>6.79</v>
      </c>
    </row>
    <row r="231" spans="1:9">
      <c r="A231" s="5">
        <v>1</v>
      </c>
      <c r="B231" s="2">
        <v>15.5</v>
      </c>
      <c r="C231" s="2">
        <v>8</v>
      </c>
      <c r="D231" s="3">
        <v>350</v>
      </c>
      <c r="E231" s="2">
        <v>170</v>
      </c>
      <c r="F231" s="2">
        <v>11.4</v>
      </c>
      <c r="G231" s="2">
        <v>77</v>
      </c>
      <c r="H231" s="2">
        <v>6.15</v>
      </c>
      <c r="I231" s="2">
        <v>9.4</v>
      </c>
    </row>
    <row r="232" spans="1:9">
      <c r="A232" s="5">
        <v>0</v>
      </c>
      <c r="B232" s="2">
        <v>15.5</v>
      </c>
      <c r="C232" s="2">
        <v>8</v>
      </c>
      <c r="D232" s="3">
        <v>400</v>
      </c>
      <c r="E232" s="2">
        <v>190</v>
      </c>
      <c r="F232" s="2">
        <v>12.2</v>
      </c>
      <c r="G232" s="2">
        <v>77</v>
      </c>
      <c r="H232" s="2">
        <v>9.25</v>
      </c>
      <c r="I232" s="2">
        <v>9.4</v>
      </c>
    </row>
    <row r="233" spans="1:9">
      <c r="A233" s="5">
        <v>0</v>
      </c>
      <c r="B233" s="3">
        <v>16</v>
      </c>
      <c r="C233" s="2">
        <v>8</v>
      </c>
      <c r="D233" s="3">
        <v>351</v>
      </c>
      <c r="E233" s="2">
        <v>149</v>
      </c>
      <c r="F233" s="2">
        <v>14.5</v>
      </c>
      <c r="G233" s="2">
        <v>77</v>
      </c>
      <c r="H233" s="2">
        <v>11.45</v>
      </c>
      <c r="I233" s="2">
        <v>14.79</v>
      </c>
    </row>
    <row r="234" spans="1:9">
      <c r="A234" s="5">
        <v>1</v>
      </c>
      <c r="B234" s="3">
        <v>29</v>
      </c>
      <c r="C234" s="2">
        <v>4</v>
      </c>
      <c r="D234" s="3">
        <v>97</v>
      </c>
      <c r="E234" s="2">
        <v>78</v>
      </c>
      <c r="F234" s="2">
        <v>14.5</v>
      </c>
      <c r="G234" s="2">
        <v>77</v>
      </c>
      <c r="H234" s="2">
        <v>3.9</v>
      </c>
      <c r="I234" s="2">
        <v>5.7</v>
      </c>
    </row>
    <row r="235" spans="1:9">
      <c r="A235" s="5">
        <v>0</v>
      </c>
      <c r="B235" s="2">
        <v>24.5</v>
      </c>
      <c r="C235" s="2">
        <v>4</v>
      </c>
      <c r="D235" s="3">
        <v>151</v>
      </c>
      <c r="E235" s="2">
        <v>88</v>
      </c>
      <c r="F235" s="3">
        <v>16</v>
      </c>
      <c r="G235" s="2">
        <v>77</v>
      </c>
      <c r="H235" s="2">
        <v>5.5</v>
      </c>
      <c r="I235" s="2">
        <v>5.7</v>
      </c>
    </row>
    <row r="236" spans="1:9">
      <c r="A236" s="5">
        <v>0</v>
      </c>
      <c r="B236" s="3">
        <v>26</v>
      </c>
      <c r="C236" s="2">
        <v>4</v>
      </c>
      <c r="D236" s="3">
        <v>97</v>
      </c>
      <c r="E236" s="2">
        <v>75</v>
      </c>
      <c r="F236" s="2">
        <v>18.2</v>
      </c>
      <c r="G236" s="2">
        <v>77</v>
      </c>
      <c r="H236" s="2">
        <v>9.1</v>
      </c>
      <c r="I236" s="2">
        <v>9.4</v>
      </c>
    </row>
    <row r="237" spans="1:9">
      <c r="A237" s="5">
        <v>0</v>
      </c>
      <c r="B237" s="2">
        <v>25.5</v>
      </c>
      <c r="C237" s="2">
        <v>4</v>
      </c>
      <c r="D237" s="3">
        <v>140</v>
      </c>
      <c r="E237" s="2">
        <v>89</v>
      </c>
      <c r="F237" s="2">
        <v>15.8</v>
      </c>
      <c r="G237" s="2">
        <v>77</v>
      </c>
      <c r="H237" s="2">
        <v>3.1</v>
      </c>
      <c r="I237" s="2">
        <v>4.43</v>
      </c>
    </row>
    <row r="238" spans="1:9">
      <c r="A238" s="5">
        <v>1</v>
      </c>
      <c r="B238" s="2">
        <v>30.5</v>
      </c>
      <c r="C238" s="2">
        <v>4</v>
      </c>
      <c r="D238" s="3">
        <v>98</v>
      </c>
      <c r="E238" s="2">
        <v>63</v>
      </c>
      <c r="F238" s="3">
        <v>17</v>
      </c>
      <c r="G238" s="2">
        <v>77</v>
      </c>
      <c r="H238" s="2">
        <v>11.25</v>
      </c>
      <c r="I238" s="2">
        <v>13.6</v>
      </c>
    </row>
    <row r="239" spans="1:9">
      <c r="A239" s="5">
        <v>0</v>
      </c>
      <c r="B239" s="2">
        <v>33.5</v>
      </c>
      <c r="C239" s="2">
        <v>4</v>
      </c>
      <c r="D239" s="3">
        <v>98</v>
      </c>
      <c r="E239" s="2">
        <v>83</v>
      </c>
      <c r="F239" s="2">
        <v>15.9</v>
      </c>
      <c r="G239" s="2">
        <v>77</v>
      </c>
      <c r="H239" s="2">
        <v>4.8</v>
      </c>
      <c r="I239" s="2">
        <v>9.4</v>
      </c>
    </row>
    <row r="240" spans="1:9">
      <c r="A240" s="5">
        <v>0</v>
      </c>
      <c r="B240" s="3">
        <v>30</v>
      </c>
      <c r="C240" s="2">
        <v>4</v>
      </c>
      <c r="D240" s="3">
        <v>97</v>
      </c>
      <c r="E240" s="2">
        <v>67</v>
      </c>
      <c r="F240" s="2">
        <v>16.399999999999999</v>
      </c>
      <c r="G240" s="2">
        <v>77</v>
      </c>
      <c r="H240" s="3">
        <v>2</v>
      </c>
      <c r="I240" s="2">
        <v>4.43</v>
      </c>
    </row>
    <row r="241" spans="1:9">
      <c r="A241" s="5">
        <v>0</v>
      </c>
      <c r="B241" s="2">
        <v>30.5</v>
      </c>
      <c r="C241" s="2">
        <v>4</v>
      </c>
      <c r="D241" s="3">
        <v>97</v>
      </c>
      <c r="E241" s="2">
        <v>78</v>
      </c>
      <c r="F241" s="2">
        <v>14.1</v>
      </c>
      <c r="G241" s="2">
        <v>77</v>
      </c>
      <c r="H241" s="2">
        <v>5.35</v>
      </c>
      <c r="I241" s="2">
        <v>9.4</v>
      </c>
    </row>
    <row r="242" spans="1:9">
      <c r="A242" s="5">
        <v>1</v>
      </c>
      <c r="B242" s="3">
        <v>22</v>
      </c>
      <c r="C242" s="2">
        <v>6</v>
      </c>
      <c r="D242" s="3">
        <v>146</v>
      </c>
      <c r="E242" s="2">
        <v>97</v>
      </c>
      <c r="F242" s="2">
        <v>14.5</v>
      </c>
      <c r="G242" s="2">
        <v>77</v>
      </c>
      <c r="H242" s="2">
        <v>4.75</v>
      </c>
      <c r="I242" s="2">
        <v>7.13</v>
      </c>
    </row>
    <row r="243" spans="1:9">
      <c r="A243" s="5">
        <v>1</v>
      </c>
      <c r="B243" s="2">
        <v>21.5</v>
      </c>
      <c r="C243" s="2">
        <v>4</v>
      </c>
      <c r="D243" s="3">
        <v>121</v>
      </c>
      <c r="E243" s="2">
        <v>110</v>
      </c>
      <c r="F243" s="2">
        <v>12.8</v>
      </c>
      <c r="G243" s="2">
        <v>77</v>
      </c>
      <c r="H243" s="2">
        <v>4.4000000000000004</v>
      </c>
      <c r="I243" s="2">
        <v>7.13</v>
      </c>
    </row>
    <row r="244" spans="1:9">
      <c r="A244" s="5">
        <v>0</v>
      </c>
      <c r="B244" s="2">
        <v>21.5</v>
      </c>
      <c r="C244" s="2">
        <v>3</v>
      </c>
      <c r="D244" s="3">
        <v>80</v>
      </c>
      <c r="E244" s="2">
        <v>110</v>
      </c>
      <c r="F244" s="2">
        <v>13.5</v>
      </c>
      <c r="G244" s="2">
        <v>77</v>
      </c>
      <c r="H244" s="2">
        <v>6.25</v>
      </c>
      <c r="I244" s="2">
        <v>7.6</v>
      </c>
    </row>
    <row r="245" spans="1:9">
      <c r="A245" s="5">
        <v>0</v>
      </c>
      <c r="B245" s="2">
        <v>43.1</v>
      </c>
      <c r="C245" s="2">
        <v>4</v>
      </c>
      <c r="D245" s="3">
        <v>90</v>
      </c>
      <c r="E245" s="2">
        <v>48</v>
      </c>
      <c r="F245" s="2">
        <v>21.5</v>
      </c>
      <c r="G245" s="2">
        <v>78</v>
      </c>
      <c r="H245" s="2">
        <v>5.95</v>
      </c>
      <c r="I245" s="2">
        <v>9.4</v>
      </c>
    </row>
    <row r="246" spans="1:9">
      <c r="A246" s="5">
        <v>1</v>
      </c>
      <c r="B246" s="2">
        <v>36.1</v>
      </c>
      <c r="C246" s="2">
        <v>4</v>
      </c>
      <c r="D246" s="3">
        <v>98</v>
      </c>
      <c r="E246" s="2">
        <v>66</v>
      </c>
      <c r="F246" s="2">
        <v>14.4</v>
      </c>
      <c r="G246" s="2">
        <v>78</v>
      </c>
      <c r="H246" s="2">
        <v>5.2</v>
      </c>
      <c r="I246" s="2">
        <v>9.4</v>
      </c>
    </row>
    <row r="247" spans="1:9">
      <c r="A247" s="5">
        <v>0</v>
      </c>
      <c r="B247" s="2">
        <v>32.799999999999997</v>
      </c>
      <c r="C247" s="2">
        <v>4</v>
      </c>
      <c r="D247" s="3">
        <v>78</v>
      </c>
      <c r="E247" s="2">
        <v>52</v>
      </c>
      <c r="F247" s="2">
        <v>19.399999999999999</v>
      </c>
      <c r="G247" s="2">
        <v>78</v>
      </c>
      <c r="H247" s="2">
        <v>3.75</v>
      </c>
      <c r="I247" s="2">
        <v>6.79</v>
      </c>
    </row>
    <row r="248" spans="1:9">
      <c r="A248" s="5">
        <v>0</v>
      </c>
      <c r="B248" s="2">
        <v>39.4</v>
      </c>
      <c r="C248" s="2">
        <v>4</v>
      </c>
      <c r="D248" s="3">
        <v>85</v>
      </c>
      <c r="E248" s="2">
        <v>70</v>
      </c>
      <c r="F248" s="2">
        <v>18.600000000000001</v>
      </c>
      <c r="G248" s="2">
        <v>78</v>
      </c>
      <c r="H248" s="2">
        <v>5.95</v>
      </c>
      <c r="I248" s="2">
        <v>9.4</v>
      </c>
    </row>
    <row r="249" spans="1:9">
      <c r="A249" s="5">
        <v>1</v>
      </c>
      <c r="B249" s="2">
        <v>36.1</v>
      </c>
      <c r="C249" s="2">
        <v>4</v>
      </c>
      <c r="D249" s="3">
        <v>91</v>
      </c>
      <c r="E249" s="2">
        <v>60</v>
      </c>
      <c r="F249" s="2">
        <v>16.399999999999999</v>
      </c>
      <c r="G249" s="2">
        <v>78</v>
      </c>
      <c r="H249" s="3">
        <v>4</v>
      </c>
      <c r="I249" s="2">
        <v>4.5999999999999996</v>
      </c>
    </row>
    <row r="250" spans="1:9">
      <c r="A250" s="5">
        <v>0</v>
      </c>
      <c r="B250" s="2">
        <v>19.899999999999999</v>
      </c>
      <c r="C250" s="2">
        <v>8</v>
      </c>
      <c r="D250" s="3">
        <v>260</v>
      </c>
      <c r="E250" s="2">
        <v>110</v>
      </c>
      <c r="F250" s="2">
        <v>15.5</v>
      </c>
      <c r="G250" s="2">
        <v>78</v>
      </c>
      <c r="H250" s="2">
        <v>5.25</v>
      </c>
      <c r="I250" s="2">
        <v>7.6</v>
      </c>
    </row>
    <row r="251" spans="1:9">
      <c r="A251" s="5">
        <v>0</v>
      </c>
      <c r="B251" s="2">
        <v>19.399999999999999</v>
      </c>
      <c r="C251" s="2">
        <v>8</v>
      </c>
      <c r="D251" s="3">
        <v>318</v>
      </c>
      <c r="E251" s="2">
        <v>140</v>
      </c>
      <c r="F251" s="2">
        <v>13.2</v>
      </c>
      <c r="G251" s="2">
        <v>78</v>
      </c>
      <c r="H251" s="2">
        <v>12.9</v>
      </c>
      <c r="I251" s="2">
        <v>13.6</v>
      </c>
    </row>
    <row r="252" spans="1:9">
      <c r="A252" s="5">
        <v>1</v>
      </c>
      <c r="B252" s="2">
        <v>20.2</v>
      </c>
      <c r="C252" s="2">
        <v>8</v>
      </c>
      <c r="D252" s="3">
        <v>302</v>
      </c>
      <c r="E252" s="2">
        <v>139</v>
      </c>
      <c r="F252" s="2">
        <v>12.8</v>
      </c>
      <c r="G252" s="2">
        <v>78</v>
      </c>
      <c r="H252" s="3">
        <v>5</v>
      </c>
      <c r="I252" s="2">
        <v>9.9</v>
      </c>
    </row>
    <row r="253" spans="1:9">
      <c r="A253" s="5">
        <v>0</v>
      </c>
      <c r="B253" s="2">
        <v>19.2</v>
      </c>
      <c r="C253" s="2">
        <v>6</v>
      </c>
      <c r="D253" s="3">
        <v>231</v>
      </c>
      <c r="E253" s="2">
        <v>105</v>
      </c>
      <c r="F253" s="2">
        <v>19.2</v>
      </c>
      <c r="G253" s="2">
        <v>78</v>
      </c>
      <c r="H253" s="2">
        <v>5.4</v>
      </c>
      <c r="I253" s="2">
        <v>6.82</v>
      </c>
    </row>
    <row r="254" spans="1:9">
      <c r="A254" s="5">
        <v>0</v>
      </c>
      <c r="B254" s="2">
        <v>20.5</v>
      </c>
      <c r="C254" s="2">
        <v>6</v>
      </c>
      <c r="D254" s="3">
        <v>200</v>
      </c>
      <c r="E254" s="2">
        <v>95</v>
      </c>
      <c r="F254" s="2">
        <v>18.2</v>
      </c>
      <c r="G254" s="2">
        <v>78</v>
      </c>
      <c r="H254" s="2">
        <v>7.2</v>
      </c>
      <c r="I254" s="2">
        <v>9.9</v>
      </c>
    </row>
    <row r="255" spans="1:9">
      <c r="A255" s="5">
        <v>0</v>
      </c>
      <c r="B255" s="2">
        <v>20.2</v>
      </c>
      <c r="C255" s="2">
        <v>6</v>
      </c>
      <c r="D255" s="3">
        <v>200</v>
      </c>
      <c r="E255" s="2">
        <v>85</v>
      </c>
      <c r="F255" s="2">
        <v>15.8</v>
      </c>
      <c r="G255" s="2">
        <v>78</v>
      </c>
      <c r="H255" s="2">
        <v>5.25</v>
      </c>
      <c r="I255" s="2">
        <v>9.9</v>
      </c>
    </row>
    <row r="256" spans="1:9">
      <c r="A256" s="5">
        <v>1</v>
      </c>
      <c r="B256" s="2">
        <v>25.1</v>
      </c>
      <c r="C256" s="2">
        <v>4</v>
      </c>
      <c r="D256" s="3">
        <v>140</v>
      </c>
      <c r="E256" s="2">
        <v>88</v>
      </c>
      <c r="F256" s="2">
        <v>15.4</v>
      </c>
      <c r="G256" s="2">
        <v>78</v>
      </c>
      <c r="H256" s="3">
        <v>3</v>
      </c>
      <c r="I256" s="2">
        <v>5.35</v>
      </c>
    </row>
    <row r="257" spans="1:9">
      <c r="A257" s="5">
        <v>0</v>
      </c>
      <c r="B257" s="2">
        <v>20.5</v>
      </c>
      <c r="C257" s="2">
        <v>6</v>
      </c>
      <c r="D257" s="3">
        <v>225</v>
      </c>
      <c r="E257" s="2">
        <v>100</v>
      </c>
      <c r="F257" s="2">
        <v>17.2</v>
      </c>
      <c r="G257" s="2">
        <v>78</v>
      </c>
      <c r="H257" s="2">
        <v>10.25</v>
      </c>
      <c r="I257" s="2">
        <v>13.6</v>
      </c>
    </row>
    <row r="258" spans="1:9">
      <c r="A258" s="5">
        <v>1</v>
      </c>
      <c r="B258" s="2">
        <v>19.399999999999999</v>
      </c>
      <c r="C258" s="2">
        <v>6</v>
      </c>
      <c r="D258" s="3">
        <v>232</v>
      </c>
      <c r="E258" s="2">
        <v>90</v>
      </c>
      <c r="F258" s="2">
        <v>17.2</v>
      </c>
      <c r="G258" s="2">
        <v>78</v>
      </c>
      <c r="H258" s="2">
        <v>8.5</v>
      </c>
      <c r="I258" s="2">
        <v>13.6</v>
      </c>
    </row>
    <row r="259" spans="1:9">
      <c r="A259" s="5">
        <v>0</v>
      </c>
      <c r="B259" s="2">
        <v>20.6</v>
      </c>
      <c r="C259" s="2">
        <v>6</v>
      </c>
      <c r="D259" s="3">
        <v>231</v>
      </c>
      <c r="E259" s="2">
        <v>105</v>
      </c>
      <c r="F259" s="2">
        <v>15.8</v>
      </c>
      <c r="G259" s="2">
        <v>78</v>
      </c>
      <c r="H259" s="2">
        <v>8.4</v>
      </c>
      <c r="I259" s="2">
        <v>13.6</v>
      </c>
    </row>
    <row r="260" spans="1:9">
      <c r="A260" s="5">
        <v>0</v>
      </c>
      <c r="B260" s="2">
        <v>20.8</v>
      </c>
      <c r="C260" s="2">
        <v>6</v>
      </c>
      <c r="D260" s="3">
        <v>200</v>
      </c>
      <c r="E260" s="2">
        <v>85</v>
      </c>
      <c r="F260" s="2">
        <v>16.7</v>
      </c>
      <c r="G260" s="2">
        <v>78</v>
      </c>
      <c r="H260" s="2">
        <v>3.9</v>
      </c>
      <c r="I260" s="3">
        <v>7</v>
      </c>
    </row>
    <row r="261" spans="1:9">
      <c r="A261" s="5">
        <v>1</v>
      </c>
      <c r="B261" s="2">
        <v>18.600000000000001</v>
      </c>
      <c r="C261" s="2">
        <v>6</v>
      </c>
      <c r="D261" s="3">
        <v>225</v>
      </c>
      <c r="E261" s="2">
        <v>110</v>
      </c>
      <c r="F261" s="2">
        <v>18.7</v>
      </c>
      <c r="G261" s="2">
        <v>78</v>
      </c>
      <c r="H261" s="2">
        <v>9.15</v>
      </c>
      <c r="I261" s="2">
        <v>13.6</v>
      </c>
    </row>
    <row r="262" spans="1:9">
      <c r="A262" s="5">
        <v>0</v>
      </c>
      <c r="B262" s="2">
        <v>18.100000000000001</v>
      </c>
      <c r="C262" s="2">
        <v>6</v>
      </c>
      <c r="D262" s="3">
        <v>258</v>
      </c>
      <c r="E262" s="2">
        <v>120</v>
      </c>
      <c r="F262" s="2">
        <v>15.1</v>
      </c>
      <c r="G262" s="2">
        <v>78</v>
      </c>
      <c r="H262" s="2">
        <v>5.5</v>
      </c>
      <c r="I262" s="2">
        <v>5.97</v>
      </c>
    </row>
    <row r="263" spans="1:9">
      <c r="A263" s="5">
        <v>1</v>
      </c>
      <c r="B263" s="2">
        <v>19.2</v>
      </c>
      <c r="C263" s="2">
        <v>8</v>
      </c>
      <c r="D263" s="3">
        <v>305</v>
      </c>
      <c r="E263" s="2">
        <v>145</v>
      </c>
      <c r="F263" s="2">
        <v>13.2</v>
      </c>
      <c r="G263" s="2">
        <v>78</v>
      </c>
      <c r="H263" s="3">
        <v>4</v>
      </c>
      <c r="I263" s="2">
        <v>5.8</v>
      </c>
    </row>
    <row r="264" spans="1:9">
      <c r="A264" s="5">
        <v>0</v>
      </c>
      <c r="B264" s="2">
        <v>17.7</v>
      </c>
      <c r="C264" s="2">
        <v>6</v>
      </c>
      <c r="D264" s="3">
        <v>231</v>
      </c>
      <c r="E264" s="2">
        <v>165</v>
      </c>
      <c r="F264" s="2">
        <v>13.4</v>
      </c>
      <c r="G264" s="2">
        <v>78</v>
      </c>
      <c r="H264" s="2">
        <v>6.6</v>
      </c>
      <c r="I264" s="2">
        <v>7.7</v>
      </c>
    </row>
    <row r="265" spans="1:9">
      <c r="A265" s="5">
        <v>0</v>
      </c>
      <c r="B265" s="2">
        <v>18.100000000000001</v>
      </c>
      <c r="C265" s="2">
        <v>8</v>
      </c>
      <c r="D265" s="3">
        <v>302</v>
      </c>
      <c r="E265" s="2">
        <v>139</v>
      </c>
      <c r="F265" s="2">
        <v>11.2</v>
      </c>
      <c r="G265" s="2">
        <v>78</v>
      </c>
      <c r="H265" s="3">
        <v>4</v>
      </c>
      <c r="I265" s="3">
        <v>7</v>
      </c>
    </row>
    <row r="266" spans="1:9">
      <c r="A266" s="5">
        <v>1</v>
      </c>
      <c r="B266" s="2">
        <v>17.5</v>
      </c>
      <c r="C266" s="2">
        <v>8</v>
      </c>
      <c r="D266" s="3">
        <v>318</v>
      </c>
      <c r="E266" s="2">
        <v>140</v>
      </c>
      <c r="F266" s="2">
        <v>13.7</v>
      </c>
      <c r="G266" s="2">
        <v>78</v>
      </c>
      <c r="H266" s="2">
        <v>6.5</v>
      </c>
      <c r="I266" s="2">
        <v>8.6999999999999993</v>
      </c>
    </row>
    <row r="267" spans="1:9">
      <c r="A267" s="5">
        <v>0</v>
      </c>
      <c r="B267" s="3">
        <v>30</v>
      </c>
      <c r="C267" s="2">
        <v>4</v>
      </c>
      <c r="D267" s="3">
        <v>98</v>
      </c>
      <c r="E267" s="2">
        <v>68</v>
      </c>
      <c r="F267" s="2">
        <v>16.5</v>
      </c>
      <c r="G267" s="2">
        <v>78</v>
      </c>
      <c r="H267" s="2">
        <v>3.65</v>
      </c>
      <c r="I267" s="3">
        <v>7</v>
      </c>
    </row>
    <row r="268" spans="1:9">
      <c r="A268" s="5">
        <v>0</v>
      </c>
      <c r="B268" s="2">
        <v>27.5</v>
      </c>
      <c r="C268" s="2">
        <v>4</v>
      </c>
      <c r="D268" s="3">
        <v>134</v>
      </c>
      <c r="E268" s="2">
        <v>95</v>
      </c>
      <c r="F268" s="2">
        <v>14.2</v>
      </c>
      <c r="G268" s="2">
        <v>78</v>
      </c>
      <c r="H268" s="2">
        <v>8.35</v>
      </c>
      <c r="I268" s="2">
        <v>9.4</v>
      </c>
    </row>
    <row r="269" spans="1:9">
      <c r="A269" s="5">
        <v>0</v>
      </c>
      <c r="B269" s="2">
        <v>27.2</v>
      </c>
      <c r="C269" s="2">
        <v>4</v>
      </c>
      <c r="D269" s="3">
        <v>119</v>
      </c>
      <c r="E269" s="2">
        <v>97</v>
      </c>
      <c r="F269" s="2">
        <v>14.7</v>
      </c>
      <c r="G269" s="2">
        <v>78</v>
      </c>
      <c r="H269" s="2">
        <v>4.8</v>
      </c>
      <c r="I269" s="2">
        <v>5.8</v>
      </c>
    </row>
    <row r="270" spans="1:9">
      <c r="A270" s="5">
        <v>0</v>
      </c>
      <c r="B270" s="2">
        <v>30.9</v>
      </c>
      <c r="C270" s="2">
        <v>4</v>
      </c>
      <c r="D270" s="3">
        <v>105</v>
      </c>
      <c r="E270" s="2">
        <v>75</v>
      </c>
      <c r="F270" s="2">
        <v>14.5</v>
      </c>
      <c r="G270" s="2">
        <v>78</v>
      </c>
      <c r="H270" s="2">
        <v>6.7</v>
      </c>
      <c r="I270" s="3">
        <v>10</v>
      </c>
    </row>
    <row r="271" spans="1:9">
      <c r="A271" s="5">
        <v>1</v>
      </c>
      <c r="B271" s="2">
        <v>21.1</v>
      </c>
      <c r="C271" s="2">
        <v>4</v>
      </c>
      <c r="D271" s="3">
        <v>134</v>
      </c>
      <c r="E271" s="2">
        <v>95</v>
      </c>
      <c r="F271" s="2">
        <v>14.8</v>
      </c>
      <c r="G271" s="2">
        <v>78</v>
      </c>
      <c r="H271" s="2">
        <v>4.0999999999999996</v>
      </c>
      <c r="I271" s="3">
        <v>10</v>
      </c>
    </row>
    <row r="272" spans="1:9">
      <c r="A272" s="5">
        <v>0</v>
      </c>
      <c r="B272" s="2">
        <v>23.2</v>
      </c>
      <c r="C272" s="2">
        <v>4</v>
      </c>
      <c r="D272" s="3">
        <v>156</v>
      </c>
      <c r="E272" s="2">
        <v>105</v>
      </c>
      <c r="F272" s="2">
        <v>16.7</v>
      </c>
      <c r="G272" s="2">
        <v>78</v>
      </c>
      <c r="H272" s="3">
        <v>3</v>
      </c>
      <c r="I272" s="3">
        <v>10</v>
      </c>
    </row>
    <row r="273" spans="1:9">
      <c r="A273" s="5">
        <v>0</v>
      </c>
      <c r="B273" s="2">
        <v>23.8</v>
      </c>
      <c r="C273" s="2">
        <v>4</v>
      </c>
      <c r="D273" s="3">
        <v>151</v>
      </c>
      <c r="E273" s="2">
        <v>85</v>
      </c>
      <c r="F273" s="2">
        <v>17.600000000000001</v>
      </c>
      <c r="G273" s="2">
        <v>78</v>
      </c>
      <c r="H273" s="2">
        <v>7.5</v>
      </c>
      <c r="I273" s="3">
        <v>10</v>
      </c>
    </row>
    <row r="274" spans="1:9">
      <c r="A274" s="5">
        <v>0</v>
      </c>
      <c r="B274" s="2">
        <v>23.9</v>
      </c>
      <c r="C274" s="2">
        <v>4</v>
      </c>
      <c r="D274" s="3">
        <v>119</v>
      </c>
      <c r="E274" s="2">
        <v>97</v>
      </c>
      <c r="F274" s="2">
        <v>14.9</v>
      </c>
      <c r="G274" s="2">
        <v>78</v>
      </c>
      <c r="H274" s="2">
        <v>2.25</v>
      </c>
      <c r="I274" s="2">
        <v>7.5</v>
      </c>
    </row>
    <row r="275" spans="1:9">
      <c r="A275" s="5">
        <v>1</v>
      </c>
      <c r="B275" s="2">
        <v>20.3</v>
      </c>
      <c r="C275" s="2">
        <v>5</v>
      </c>
      <c r="D275" s="3">
        <v>131</v>
      </c>
      <c r="E275" s="2">
        <v>103</v>
      </c>
      <c r="F275" s="2">
        <v>15.9</v>
      </c>
      <c r="G275" s="2">
        <v>78</v>
      </c>
      <c r="H275" s="2">
        <v>5.3</v>
      </c>
      <c r="I275" s="2">
        <v>6.8</v>
      </c>
    </row>
    <row r="276" spans="1:9">
      <c r="A276" s="5">
        <v>0</v>
      </c>
      <c r="B276" s="3">
        <v>17</v>
      </c>
      <c r="C276" s="2">
        <v>6</v>
      </c>
      <c r="D276" s="3">
        <v>163</v>
      </c>
      <c r="E276" s="2">
        <v>125</v>
      </c>
      <c r="F276" s="2">
        <v>13.6</v>
      </c>
      <c r="G276" s="2">
        <v>78</v>
      </c>
      <c r="H276" s="2">
        <v>10.9</v>
      </c>
      <c r="I276" s="2">
        <v>13.6</v>
      </c>
    </row>
    <row r="277" spans="1:9">
      <c r="A277" s="5">
        <v>0</v>
      </c>
      <c r="B277" s="2">
        <v>21.6</v>
      </c>
      <c r="C277" s="2">
        <v>4</v>
      </c>
      <c r="D277" s="3">
        <v>121</v>
      </c>
      <c r="E277" s="2">
        <v>115</v>
      </c>
      <c r="F277" s="2">
        <v>15.7</v>
      </c>
      <c r="G277" s="2">
        <v>78</v>
      </c>
      <c r="H277" s="2">
        <v>8.65</v>
      </c>
      <c r="I277" s="2">
        <v>13.6</v>
      </c>
    </row>
    <row r="278" spans="1:9">
      <c r="A278" s="5">
        <v>0</v>
      </c>
      <c r="B278" s="2">
        <v>16.2</v>
      </c>
      <c r="C278" s="2">
        <v>6</v>
      </c>
      <c r="D278" s="3">
        <v>163</v>
      </c>
      <c r="E278" s="2">
        <v>133</v>
      </c>
      <c r="F278" s="2">
        <v>15.8</v>
      </c>
      <c r="G278" s="2">
        <v>78</v>
      </c>
      <c r="H278" s="2">
        <v>9.6999999999999993</v>
      </c>
      <c r="I278" s="2">
        <v>13.6</v>
      </c>
    </row>
    <row r="279" spans="1:9">
      <c r="A279" s="5">
        <v>0</v>
      </c>
      <c r="B279" s="2">
        <v>31.5</v>
      </c>
      <c r="C279" s="2">
        <v>4</v>
      </c>
      <c r="D279" s="3">
        <v>89</v>
      </c>
      <c r="E279" s="2">
        <v>71</v>
      </c>
      <c r="F279" s="2">
        <v>14.9</v>
      </c>
      <c r="G279" s="2">
        <v>78</v>
      </c>
      <c r="H279" s="3">
        <v>6</v>
      </c>
      <c r="I279" s="2">
        <v>8.4</v>
      </c>
    </row>
    <row r="280" spans="1:9">
      <c r="A280" s="5">
        <v>1</v>
      </c>
      <c r="B280" s="2">
        <v>29.5</v>
      </c>
      <c r="C280" s="2">
        <v>4</v>
      </c>
      <c r="D280" s="3">
        <v>98</v>
      </c>
      <c r="E280" s="2">
        <v>68</v>
      </c>
      <c r="F280" s="2">
        <v>16.600000000000001</v>
      </c>
      <c r="G280" s="2">
        <v>78</v>
      </c>
      <c r="H280" s="2">
        <v>6.25</v>
      </c>
      <c r="I280" s="2">
        <v>13.6</v>
      </c>
    </row>
    <row r="281" spans="1:9">
      <c r="A281" s="5">
        <v>0</v>
      </c>
      <c r="B281" s="2">
        <v>21.5</v>
      </c>
      <c r="C281" s="2">
        <v>6</v>
      </c>
      <c r="D281" s="3">
        <v>231</v>
      </c>
      <c r="E281" s="2">
        <v>115</v>
      </c>
      <c r="F281" s="2">
        <v>15.4</v>
      </c>
      <c r="G281" s="2">
        <v>79</v>
      </c>
      <c r="H281" s="2">
        <v>5.25</v>
      </c>
      <c r="I281" s="2">
        <v>5.9</v>
      </c>
    </row>
    <row r="282" spans="1:9">
      <c r="A282" s="5">
        <v>0</v>
      </c>
      <c r="B282" s="2">
        <v>19.8</v>
      </c>
      <c r="C282" s="2">
        <v>6</v>
      </c>
      <c r="D282" s="3">
        <v>200</v>
      </c>
      <c r="E282" s="2">
        <v>85</v>
      </c>
      <c r="F282" s="2">
        <v>18.2</v>
      </c>
      <c r="G282" s="2">
        <v>79</v>
      </c>
      <c r="H282" s="2">
        <v>2.1</v>
      </c>
      <c r="I282" s="2">
        <v>7.6</v>
      </c>
    </row>
    <row r="283" spans="1:9">
      <c r="A283" s="5">
        <v>1</v>
      </c>
      <c r="B283" s="2">
        <v>22.3</v>
      </c>
      <c r="C283" s="2">
        <v>4</v>
      </c>
      <c r="D283" s="3">
        <v>140</v>
      </c>
      <c r="E283" s="2">
        <v>88</v>
      </c>
      <c r="F283" s="2">
        <v>17.3</v>
      </c>
      <c r="G283" s="2">
        <v>79</v>
      </c>
      <c r="H283" s="2">
        <v>8.25</v>
      </c>
      <c r="I283" s="3">
        <v>14</v>
      </c>
    </row>
    <row r="284" spans="1:9">
      <c r="A284" s="5">
        <v>0</v>
      </c>
      <c r="B284" s="2">
        <v>20.2</v>
      </c>
      <c r="C284" s="2">
        <v>6</v>
      </c>
      <c r="D284" s="3">
        <v>232</v>
      </c>
      <c r="E284" s="2">
        <v>90</v>
      </c>
      <c r="F284" s="2">
        <v>18.2</v>
      </c>
      <c r="G284" s="2">
        <v>79</v>
      </c>
      <c r="H284" s="2">
        <v>8.99</v>
      </c>
      <c r="I284" s="2">
        <v>11.8</v>
      </c>
    </row>
    <row r="285" spans="1:9">
      <c r="A285" s="5">
        <v>0</v>
      </c>
      <c r="B285" s="2">
        <v>20.6</v>
      </c>
      <c r="C285" s="2">
        <v>6</v>
      </c>
      <c r="D285" s="3">
        <v>225</v>
      </c>
      <c r="E285" s="2">
        <v>110</v>
      </c>
      <c r="F285" s="2">
        <v>16.600000000000001</v>
      </c>
      <c r="G285" s="2">
        <v>79</v>
      </c>
      <c r="H285" s="2">
        <v>3.5</v>
      </c>
      <c r="I285" s="2">
        <v>5.9</v>
      </c>
    </row>
    <row r="286" spans="1:9">
      <c r="A286" s="6">
        <v>0</v>
      </c>
      <c r="B286">
        <v>21</v>
      </c>
      <c r="C286" s="2">
        <v>6</v>
      </c>
      <c r="D286" s="3">
        <v>140</v>
      </c>
      <c r="E286" s="2">
        <v>90</v>
      </c>
      <c r="F286" s="2">
        <v>13.2</v>
      </c>
      <c r="G286" s="2">
        <v>79</v>
      </c>
      <c r="H286" s="2">
        <v>2.1</v>
      </c>
      <c r="I286" s="2">
        <v>9.4</v>
      </c>
    </row>
    <row r="287" spans="1:9">
      <c r="A287" s="5">
        <v>1</v>
      </c>
      <c r="B287" s="3">
        <v>17</v>
      </c>
      <c r="C287" s="2">
        <v>8</v>
      </c>
      <c r="D287" s="3">
        <v>305</v>
      </c>
      <c r="E287" s="2">
        <v>130</v>
      </c>
      <c r="F287" s="2">
        <v>15.4</v>
      </c>
      <c r="G287" s="2">
        <v>79</v>
      </c>
      <c r="H287" s="2">
        <v>7.4</v>
      </c>
      <c r="I287" s="2">
        <v>8.5</v>
      </c>
    </row>
    <row r="288" spans="1:9">
      <c r="A288" s="5">
        <v>0</v>
      </c>
      <c r="B288" s="2">
        <v>17.600000000000001</v>
      </c>
      <c r="C288" s="2">
        <v>8</v>
      </c>
      <c r="D288" s="3">
        <v>302</v>
      </c>
      <c r="E288" s="2">
        <v>129</v>
      </c>
      <c r="F288" s="2">
        <v>13.4</v>
      </c>
      <c r="G288" s="2">
        <v>79</v>
      </c>
      <c r="H288" s="2">
        <v>5.65</v>
      </c>
      <c r="I288" s="2">
        <v>7.9</v>
      </c>
    </row>
    <row r="289" spans="1:9">
      <c r="A289" s="5">
        <v>0</v>
      </c>
      <c r="B289" s="2">
        <v>16.5</v>
      </c>
      <c r="C289" s="2">
        <v>8</v>
      </c>
      <c r="D289" s="3">
        <v>351</v>
      </c>
      <c r="E289" s="2">
        <v>138</v>
      </c>
      <c r="F289" s="2">
        <v>13.2</v>
      </c>
      <c r="G289" s="2">
        <v>79</v>
      </c>
      <c r="H289" s="2">
        <v>5.75</v>
      </c>
      <c r="I289" s="2">
        <v>7.5</v>
      </c>
    </row>
    <row r="290" spans="1:9">
      <c r="A290" s="5">
        <v>1</v>
      </c>
      <c r="B290" s="2">
        <v>18.2</v>
      </c>
      <c r="C290" s="2">
        <v>8</v>
      </c>
      <c r="D290" s="3">
        <v>318</v>
      </c>
      <c r="E290" s="2">
        <v>135</v>
      </c>
      <c r="F290" s="2">
        <v>15.2</v>
      </c>
      <c r="G290" s="2">
        <v>79</v>
      </c>
      <c r="H290" s="2">
        <v>8.4</v>
      </c>
      <c r="I290" s="2">
        <v>13.6</v>
      </c>
    </row>
    <row r="291" spans="1:9">
      <c r="A291" s="5">
        <v>1</v>
      </c>
      <c r="B291" s="2">
        <v>16.899999999999999</v>
      </c>
      <c r="C291" s="2">
        <v>8</v>
      </c>
      <c r="D291" s="3">
        <v>350</v>
      </c>
      <c r="E291" s="2">
        <v>155</v>
      </c>
      <c r="F291" s="2">
        <v>14.9</v>
      </c>
      <c r="G291" s="2">
        <v>79</v>
      </c>
      <c r="H291" s="2">
        <v>10.11</v>
      </c>
      <c r="I291" s="2">
        <v>13.6</v>
      </c>
    </row>
    <row r="292" spans="1:9">
      <c r="A292" s="5">
        <v>1</v>
      </c>
      <c r="B292" s="2">
        <v>15.5</v>
      </c>
      <c r="C292" s="2">
        <v>8</v>
      </c>
      <c r="D292" s="3">
        <v>351</v>
      </c>
      <c r="E292" s="2">
        <v>142</v>
      </c>
      <c r="F292" s="2">
        <v>14.3</v>
      </c>
      <c r="G292" s="2">
        <v>79</v>
      </c>
      <c r="H292" s="2">
        <v>4.5</v>
      </c>
      <c r="I292" s="2">
        <v>6.4</v>
      </c>
    </row>
    <row r="293" spans="1:9">
      <c r="A293" s="5">
        <v>0</v>
      </c>
      <c r="B293" s="2">
        <v>19.2</v>
      </c>
      <c r="C293" s="2">
        <v>8</v>
      </c>
      <c r="D293" s="3">
        <v>267</v>
      </c>
      <c r="E293" s="2">
        <v>125</v>
      </c>
      <c r="F293" s="3">
        <v>15</v>
      </c>
      <c r="G293" s="2">
        <v>79</v>
      </c>
      <c r="H293" s="2">
        <v>5.4</v>
      </c>
      <c r="I293" s="2">
        <v>6.1</v>
      </c>
    </row>
    <row r="294" spans="1:9">
      <c r="A294" s="5">
        <v>1</v>
      </c>
      <c r="B294" s="2">
        <v>18.5</v>
      </c>
      <c r="C294" s="2">
        <v>8</v>
      </c>
      <c r="D294" s="3">
        <v>360</v>
      </c>
      <c r="E294" s="2">
        <v>150</v>
      </c>
      <c r="F294" s="3">
        <v>13</v>
      </c>
      <c r="G294" s="2">
        <v>79</v>
      </c>
      <c r="H294" s="2">
        <v>6.4</v>
      </c>
      <c r="I294" s="2">
        <v>8.4</v>
      </c>
    </row>
    <row r="295" spans="1:9">
      <c r="A295" s="5">
        <v>0</v>
      </c>
      <c r="B295" s="2">
        <v>31.9</v>
      </c>
      <c r="C295" s="2">
        <v>4</v>
      </c>
      <c r="D295" s="3">
        <v>89</v>
      </c>
      <c r="E295" s="2">
        <v>71</v>
      </c>
      <c r="F295" s="3">
        <v>14</v>
      </c>
      <c r="G295" s="2">
        <v>79</v>
      </c>
      <c r="H295" s="2">
        <v>3.25</v>
      </c>
      <c r="I295" s="2">
        <v>9.9</v>
      </c>
    </row>
    <row r="296" spans="1:9">
      <c r="A296" s="5">
        <v>1</v>
      </c>
      <c r="B296" s="2">
        <v>34.1</v>
      </c>
      <c r="C296" s="2">
        <v>4</v>
      </c>
      <c r="D296" s="3">
        <v>86</v>
      </c>
      <c r="E296" s="2">
        <v>65</v>
      </c>
      <c r="F296" s="2">
        <v>15.2</v>
      </c>
      <c r="G296" s="2">
        <v>79</v>
      </c>
      <c r="H296" s="2">
        <v>3.75</v>
      </c>
      <c r="I296" s="2">
        <v>6.8</v>
      </c>
    </row>
    <row r="297" spans="1:9">
      <c r="A297" s="5">
        <v>1</v>
      </c>
      <c r="B297" s="2">
        <v>35.700000000000003</v>
      </c>
      <c r="C297" s="2">
        <v>4</v>
      </c>
      <c r="D297" s="3">
        <v>98</v>
      </c>
      <c r="E297" s="2">
        <v>80</v>
      </c>
      <c r="F297" s="2">
        <v>14.4</v>
      </c>
      <c r="G297" s="2">
        <v>79</v>
      </c>
      <c r="H297" s="2">
        <v>8.5500000000000007</v>
      </c>
      <c r="I297" s="2">
        <v>13.09</v>
      </c>
    </row>
    <row r="298" spans="1:9">
      <c r="A298" s="5">
        <v>0</v>
      </c>
      <c r="B298" s="2">
        <v>27.4</v>
      </c>
      <c r="C298" s="2">
        <v>4</v>
      </c>
      <c r="D298" s="3">
        <v>121</v>
      </c>
      <c r="E298" s="2">
        <v>80</v>
      </c>
      <c r="F298" s="3">
        <v>15</v>
      </c>
      <c r="G298" s="2">
        <v>79</v>
      </c>
      <c r="H298" s="2">
        <v>9.5</v>
      </c>
      <c r="I298" s="2">
        <v>11.6</v>
      </c>
    </row>
    <row r="299" spans="1:9">
      <c r="A299" s="5">
        <v>0</v>
      </c>
      <c r="B299" s="2">
        <v>25.4</v>
      </c>
      <c r="C299" s="2">
        <v>5</v>
      </c>
      <c r="D299" s="3">
        <v>183</v>
      </c>
      <c r="E299" s="2">
        <v>77</v>
      </c>
      <c r="F299" s="2">
        <v>20.100000000000001</v>
      </c>
      <c r="G299" s="2">
        <v>79</v>
      </c>
      <c r="H299" s="3">
        <v>4</v>
      </c>
      <c r="I299" s="2">
        <v>5.9</v>
      </c>
    </row>
    <row r="300" spans="1:9">
      <c r="A300" s="5">
        <v>1</v>
      </c>
      <c r="B300" s="3">
        <v>23</v>
      </c>
      <c r="C300" s="2">
        <v>8</v>
      </c>
      <c r="D300" s="3">
        <v>350</v>
      </c>
      <c r="E300" s="2">
        <v>125</v>
      </c>
      <c r="F300" s="2">
        <v>17.399999999999999</v>
      </c>
      <c r="G300" s="2">
        <v>79</v>
      </c>
      <c r="H300" s="2">
        <v>3.35</v>
      </c>
      <c r="I300" s="3">
        <v>11</v>
      </c>
    </row>
    <row r="301" spans="1:9">
      <c r="A301" s="5">
        <v>1</v>
      </c>
      <c r="B301" s="2">
        <v>27.2</v>
      </c>
      <c r="C301" s="2">
        <v>4</v>
      </c>
      <c r="D301" s="3">
        <v>141</v>
      </c>
      <c r="E301" s="2">
        <v>71</v>
      </c>
      <c r="F301" s="2">
        <v>24.8</v>
      </c>
      <c r="G301" s="2">
        <v>79</v>
      </c>
      <c r="H301" s="2">
        <v>11.5</v>
      </c>
      <c r="I301" s="2">
        <v>12.5</v>
      </c>
    </row>
    <row r="302" spans="1:9">
      <c r="A302" s="5">
        <v>0</v>
      </c>
      <c r="B302" s="2">
        <v>23.9</v>
      </c>
      <c r="C302" s="2">
        <v>8</v>
      </c>
      <c r="D302" s="3">
        <v>260</v>
      </c>
      <c r="E302" s="2">
        <v>90</v>
      </c>
      <c r="F302" s="2">
        <v>22.2</v>
      </c>
      <c r="G302" s="2">
        <v>79</v>
      </c>
      <c r="H302" s="2">
        <v>5.3</v>
      </c>
      <c r="I302" s="2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16"/>
  <sheetViews>
    <sheetView workbookViewId="0">
      <selection activeCell="G26" sqref="G26"/>
    </sheetView>
  </sheetViews>
  <sheetFormatPr defaultColWidth="11.42578125" defaultRowHeight="15"/>
  <sheetData>
    <row r="6" spans="2:6" ht="18.75">
      <c r="B6" s="7">
        <v>1</v>
      </c>
      <c r="C6" s="8" t="s">
        <v>9</v>
      </c>
      <c r="D6" s="8"/>
      <c r="E6" s="8"/>
    </row>
    <row r="7" spans="2:6" ht="18.75">
      <c r="B7" s="7">
        <v>2</v>
      </c>
      <c r="C7" s="8" t="s">
        <v>10</v>
      </c>
      <c r="D7" s="8"/>
      <c r="E7" s="8"/>
    </row>
    <row r="8" spans="2:6" ht="18.75">
      <c r="B8" s="7">
        <v>3</v>
      </c>
      <c r="C8" s="8" t="s">
        <v>11</v>
      </c>
      <c r="D8" s="8"/>
      <c r="E8" s="8"/>
    </row>
    <row r="9" spans="2:6" ht="18.75">
      <c r="B9" s="7">
        <v>4</v>
      </c>
      <c r="C9" s="8" t="s">
        <v>12</v>
      </c>
      <c r="D9" s="8"/>
      <c r="E9" s="8"/>
    </row>
    <row r="10" spans="2:6" ht="18.75">
      <c r="B10" s="7">
        <v>5</v>
      </c>
      <c r="C10" s="8" t="s">
        <v>13</v>
      </c>
      <c r="D10" s="8"/>
      <c r="E10" s="8"/>
    </row>
    <row r="11" spans="2:6" ht="18.75">
      <c r="B11" s="7">
        <v>6</v>
      </c>
      <c r="C11" s="8" t="s">
        <v>14</v>
      </c>
      <c r="D11" s="8"/>
      <c r="E11" s="8"/>
    </row>
    <row r="12" spans="2:6" ht="18.75">
      <c r="B12" s="7">
        <v>7</v>
      </c>
      <c r="C12" s="8" t="s">
        <v>15</v>
      </c>
      <c r="D12" s="8"/>
      <c r="E12" s="8"/>
    </row>
    <row r="13" spans="2:6" ht="18.75">
      <c r="B13" s="7">
        <v>8</v>
      </c>
      <c r="C13" s="8" t="s">
        <v>16</v>
      </c>
      <c r="D13" s="8"/>
      <c r="E13" s="8"/>
    </row>
    <row r="16" spans="2:6" ht="18.75">
      <c r="C16" s="9" t="s">
        <v>17</v>
      </c>
      <c r="D16" s="9"/>
      <c r="E16" s="9"/>
      <c r="F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20"/>
  <sheetViews>
    <sheetView tabSelected="1" zoomScale="85" zoomScaleNormal="85" workbookViewId="0">
      <selection activeCell="R7" sqref="R7"/>
    </sheetView>
  </sheetViews>
  <sheetFormatPr defaultColWidth="10.85546875" defaultRowHeight="18.75"/>
  <cols>
    <col min="1" max="1" width="17.28515625" style="8" customWidth="1"/>
    <col min="2" max="9" width="10.85546875" style="8"/>
    <col min="10" max="10" width="21.7109375" style="8" customWidth="1"/>
    <col min="11" max="11" width="10.85546875" style="8"/>
    <col min="12" max="12" width="18.7109375" style="8" customWidth="1"/>
    <col min="13" max="13" width="17.7109375" style="8" customWidth="1"/>
    <col min="14" max="14" width="16.42578125" style="8" customWidth="1"/>
    <col min="15" max="15" width="17" style="8" customWidth="1"/>
    <col min="16" max="19" width="10.85546875" style="8"/>
    <col min="20" max="20" width="10.85546875" style="38"/>
    <col min="21" max="21" width="11" style="38" bestFit="1" customWidth="1"/>
    <col min="22" max="24" width="13" style="38" bestFit="1" customWidth="1"/>
    <col min="25" max="26" width="10.85546875" style="8"/>
    <col min="27" max="27" width="16" style="8" customWidth="1"/>
    <col min="28" max="28" width="20.7109375" style="8" customWidth="1"/>
    <col min="29" max="16384" width="10.85546875" style="8"/>
  </cols>
  <sheetData>
    <row r="1" spans="1:33" ht="56.25">
      <c r="A1" s="10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50</v>
      </c>
      <c r="I1" s="11" t="s">
        <v>51</v>
      </c>
      <c r="L1" s="12" t="s">
        <v>25</v>
      </c>
      <c r="M1" s="8">
        <v>0.5</v>
      </c>
      <c r="N1" s="12" t="s">
        <v>26</v>
      </c>
      <c r="O1" s="8">
        <f>SUM(N4:N272)</f>
        <v>-166.71026907158071</v>
      </c>
      <c r="T1" s="13"/>
      <c r="U1" s="14"/>
      <c r="V1" s="15" t="s">
        <v>27</v>
      </c>
      <c r="W1" s="15" t="s">
        <v>27</v>
      </c>
      <c r="X1" s="13"/>
      <c r="Z1" s="16" t="s">
        <v>28</v>
      </c>
      <c r="AA1" s="17" t="s">
        <v>29</v>
      </c>
      <c r="AB1" s="17" t="s">
        <v>30</v>
      </c>
      <c r="AC1" s="17" t="s">
        <v>31</v>
      </c>
      <c r="AD1" s="18"/>
      <c r="AE1" s="19" t="s">
        <v>28</v>
      </c>
      <c r="AF1" s="20" t="s">
        <v>32</v>
      </c>
      <c r="AG1" s="20" t="s">
        <v>33</v>
      </c>
    </row>
    <row r="2" spans="1:33">
      <c r="A2" s="8">
        <v>1.3639921728141921E-2</v>
      </c>
      <c r="B2" s="8">
        <v>-4.5642233519866258E-2</v>
      </c>
      <c r="C2" s="8">
        <v>-0.26513604116892625</v>
      </c>
      <c r="D2" s="8">
        <v>2.3303613563259292E-3</v>
      </c>
      <c r="E2" s="8">
        <v>6.0549881596281786E-3</v>
      </c>
      <c r="F2" s="8">
        <v>0.17366454518692873</v>
      </c>
      <c r="G2" s="8">
        <v>-9.8515194345187782E-3</v>
      </c>
      <c r="H2" s="8">
        <v>4.4257209730661676E-2</v>
      </c>
      <c r="I2" s="8">
        <v>-1.4046798603393022E-2</v>
      </c>
      <c r="J2" s="21"/>
      <c r="K2" s="21"/>
      <c r="L2" s="21"/>
      <c r="M2" s="21"/>
      <c r="N2" s="21"/>
      <c r="O2" s="21"/>
      <c r="P2" s="21"/>
      <c r="T2" s="13"/>
      <c r="U2" s="22"/>
      <c r="V2" s="13">
        <v>0</v>
      </c>
      <c r="W2" s="13">
        <v>1</v>
      </c>
      <c r="X2" s="13"/>
      <c r="Z2" s="51"/>
      <c r="AA2" s="51">
        <f>R7</f>
        <v>0.65799256505576209</v>
      </c>
      <c r="AB2" s="51">
        <f>R8</f>
        <v>0.375</v>
      </c>
      <c r="AC2" s="51">
        <f>R9</f>
        <v>3.3333333333333333E-2</v>
      </c>
      <c r="AE2" s="23"/>
      <c r="AF2" s="24">
        <f>R11</f>
        <v>2.7932960893854747E-2</v>
      </c>
      <c r="AG2" s="24">
        <f>R10</f>
        <v>3.3333333333333333E-2</v>
      </c>
    </row>
    <row r="3" spans="1:33" s="25" customFormat="1" ht="42.95" customHeight="1">
      <c r="A3" s="4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5" t="s">
        <v>34</v>
      </c>
      <c r="K3" s="25" t="s">
        <v>35</v>
      </c>
      <c r="L3" s="25" t="s">
        <v>36</v>
      </c>
      <c r="M3" s="25" t="s">
        <v>37</v>
      </c>
      <c r="N3" s="25" t="s">
        <v>38</v>
      </c>
      <c r="O3" s="25" t="s">
        <v>39</v>
      </c>
      <c r="T3" s="26" t="s">
        <v>40</v>
      </c>
      <c r="U3" s="27">
        <v>0</v>
      </c>
      <c r="V3" s="28">
        <f>COUNTIFS(A4:A272,U3,O4:O272,V2)</f>
        <v>174</v>
      </c>
      <c r="W3" s="29">
        <f>COUNTIFS(A4:A272,U3,O4:O272,W2)</f>
        <v>5</v>
      </c>
      <c r="X3" s="30">
        <f>SUM(V3:W3)</f>
        <v>179</v>
      </c>
      <c r="Z3" s="33">
        <v>0.1</v>
      </c>
      <c r="AA3" s="37">
        <f t="dataTable" ref="AA3:AC12" dt2D="0" dtr="0" r1="M1" ca="1"/>
        <v>0.33828996282527879</v>
      </c>
      <c r="AB3" s="37">
        <v>0.33582089552238809</v>
      </c>
      <c r="AC3" s="37">
        <v>1</v>
      </c>
      <c r="AD3" s="32"/>
      <c r="AE3" s="33">
        <v>0.1</v>
      </c>
      <c r="AF3" s="34">
        <f t="dataTable" ref="AF3:AG11" dt2D="0" dtr="0" r1="M1"/>
        <v>0.994413407821229</v>
      </c>
      <c r="AG3" s="34">
        <v>1</v>
      </c>
    </row>
    <row r="4" spans="1:33">
      <c r="A4" s="5">
        <v>0</v>
      </c>
      <c r="B4" s="3">
        <v>18</v>
      </c>
      <c r="C4" s="2">
        <v>8</v>
      </c>
      <c r="D4" s="3">
        <v>307</v>
      </c>
      <c r="E4" s="2">
        <v>130</v>
      </c>
      <c r="F4" s="3">
        <v>12</v>
      </c>
      <c r="G4" s="2">
        <v>70</v>
      </c>
      <c r="H4" s="2">
        <v>3.35</v>
      </c>
      <c r="I4" s="2">
        <v>5.59</v>
      </c>
      <c r="J4" s="45">
        <f>$A$2+SUMPRODUCT($B$2:$I$2,B4:I4)</f>
        <v>3.7669016394442742E-2</v>
      </c>
      <c r="K4" s="8">
        <f>EXP(J4)</f>
        <v>1.0383874867601377</v>
      </c>
      <c r="L4" s="45">
        <f>1/(1+K4)</f>
        <v>0.49058385929822607</v>
      </c>
      <c r="M4" s="8">
        <f>IF(A4=1,L4,1-L4)</f>
        <v>0.50941614070177388</v>
      </c>
      <c r="N4" s="8">
        <f>LN(M4)</f>
        <v>-0.67449003122660278</v>
      </c>
      <c r="O4" s="8">
        <f>IF(L4&gt;$M$1,1,0)</f>
        <v>0</v>
      </c>
      <c r="T4" s="26" t="s">
        <v>40</v>
      </c>
      <c r="U4" s="27">
        <v>1</v>
      </c>
      <c r="V4" s="46">
        <f>COUNTIFS(A4:A272,U4,O4:O272,V2)</f>
        <v>87</v>
      </c>
      <c r="W4" s="47">
        <f>COUNTIFS(A4:A272,U4,O4:O272,W2)</f>
        <v>3</v>
      </c>
      <c r="X4" s="30">
        <f>SUM(V4:W4)</f>
        <v>90</v>
      </c>
      <c r="Z4" s="33">
        <v>0.2</v>
      </c>
      <c r="AA4" s="52">
        <v>0.37546468401486988</v>
      </c>
      <c r="AB4" s="52">
        <v>0.34274193548387094</v>
      </c>
      <c r="AC4" s="52">
        <v>0.94444444444444442</v>
      </c>
      <c r="AD4" s="35"/>
      <c r="AE4" s="33">
        <v>0.2</v>
      </c>
      <c r="AF4" s="34">
        <v>0.91061452513966479</v>
      </c>
      <c r="AG4" s="34">
        <v>0.94444444444444442</v>
      </c>
    </row>
    <row r="5" spans="1:33">
      <c r="A5" s="5">
        <v>1</v>
      </c>
      <c r="B5" s="3">
        <v>15</v>
      </c>
      <c r="C5" s="2">
        <v>8</v>
      </c>
      <c r="D5" s="3">
        <v>350</v>
      </c>
      <c r="E5" s="2">
        <v>165</v>
      </c>
      <c r="F5" s="2">
        <v>11.5</v>
      </c>
      <c r="G5" s="2">
        <v>70</v>
      </c>
      <c r="H5" s="2">
        <v>4.75</v>
      </c>
      <c r="I5" s="2">
        <v>9.5399999999999991</v>
      </c>
      <c r="J5" s="45">
        <f>$A$2+SUMPRODUCT($B$2:$I$2,B5:I5)</f>
        <v>0.40636880740910214</v>
      </c>
      <c r="K5" s="8">
        <f t="shared" ref="K5:K68" si="0">EXP(J5)</f>
        <v>1.5013561616402749</v>
      </c>
      <c r="L5" s="45">
        <f t="shared" ref="L5:L68" si="1">1/(1+K5)</f>
        <v>0.39978313178089991</v>
      </c>
      <c r="M5" s="8">
        <f t="shared" ref="M5:M68" si="2">IF(A5=1,L5,1-L5)</f>
        <v>0.39978313178089991</v>
      </c>
      <c r="N5" s="8">
        <f t="shared" ref="N5:N68" si="3">LN(M5)</f>
        <v>-0.91683304944950184</v>
      </c>
      <c r="O5" s="8">
        <f t="shared" ref="O5:O68" si="4">IF(L5&gt;$M$1,1,0)</f>
        <v>0</v>
      </c>
      <c r="T5" s="13"/>
      <c r="U5" s="14" t="s">
        <v>41</v>
      </c>
      <c r="V5" s="48">
        <f>SUM(V3:V4)</f>
        <v>261</v>
      </c>
      <c r="W5" s="49">
        <f>SUM(W3:W4)</f>
        <v>8</v>
      </c>
      <c r="X5" s="36">
        <f>SUM(X3:X4)</f>
        <v>269</v>
      </c>
      <c r="Z5" s="33">
        <v>0.3</v>
      </c>
      <c r="AA5" s="37">
        <v>0.51301115241635686</v>
      </c>
      <c r="AB5" s="37">
        <v>0.38547486033519551</v>
      </c>
      <c r="AC5" s="37">
        <v>0.76666666666666672</v>
      </c>
      <c r="AD5" s="35"/>
      <c r="AE5" s="33">
        <v>0.3</v>
      </c>
      <c r="AF5" s="37">
        <v>0.61452513966480449</v>
      </c>
      <c r="AG5" s="37">
        <v>0.76666666666666672</v>
      </c>
    </row>
    <row r="6" spans="1:33">
      <c r="A6" s="5">
        <v>0</v>
      </c>
      <c r="B6" s="3">
        <v>18</v>
      </c>
      <c r="C6" s="2">
        <v>8</v>
      </c>
      <c r="D6" s="3">
        <v>318</v>
      </c>
      <c r="E6" s="2">
        <v>150</v>
      </c>
      <c r="F6" s="3">
        <v>11</v>
      </c>
      <c r="G6" s="2">
        <v>70</v>
      </c>
      <c r="H6" s="2">
        <v>7.25</v>
      </c>
      <c r="I6" s="2">
        <v>9.85</v>
      </c>
      <c r="J6" s="45">
        <f t="shared" ref="J6:J68" si="5">$A$2+SUMPRODUCT($B$2:$I$2,B6:I6)</f>
        <v>0.12350196521878902</v>
      </c>
      <c r="K6" s="8">
        <f t="shared" si="0"/>
        <v>1.1314522280910713</v>
      </c>
      <c r="L6" s="45">
        <f t="shared" si="1"/>
        <v>0.46916369357036919</v>
      </c>
      <c r="M6" s="8">
        <f t="shared" si="2"/>
        <v>0.53083630642963087</v>
      </c>
      <c r="N6" s="8">
        <f t="shared" si="3"/>
        <v>-0.63330157941026111</v>
      </c>
      <c r="O6" s="8">
        <f t="shared" si="4"/>
        <v>0</v>
      </c>
      <c r="Z6" s="33">
        <v>0.4</v>
      </c>
      <c r="AA6" s="37">
        <v>0.63568773234200748</v>
      </c>
      <c r="AB6" s="37">
        <v>0.4375</v>
      </c>
      <c r="AC6" s="37">
        <v>0.31111111111111112</v>
      </c>
      <c r="AD6" s="35"/>
      <c r="AE6" s="33">
        <v>0.4</v>
      </c>
      <c r="AF6" s="37">
        <v>0.2011173184357542</v>
      </c>
      <c r="AG6" s="37">
        <v>0.31111111111111112</v>
      </c>
    </row>
    <row r="7" spans="1:33">
      <c r="A7" s="5">
        <v>0</v>
      </c>
      <c r="B7" s="3">
        <v>16</v>
      </c>
      <c r="C7" s="2">
        <v>8</v>
      </c>
      <c r="D7" s="3">
        <v>304</v>
      </c>
      <c r="E7" s="2">
        <v>150</v>
      </c>
      <c r="F7" s="3">
        <v>12</v>
      </c>
      <c r="G7" s="2">
        <v>70</v>
      </c>
      <c r="H7" s="2">
        <v>2.85</v>
      </c>
      <c r="I7" s="2">
        <v>4.1500000000000004</v>
      </c>
      <c r="J7" s="45">
        <f t="shared" si="5"/>
        <v>0.24116094768131568</v>
      </c>
      <c r="K7" s="8">
        <f t="shared" si="0"/>
        <v>1.2727258611009635</v>
      </c>
      <c r="L7" s="45">
        <f t="shared" si="1"/>
        <v>0.44000027329102326</v>
      </c>
      <c r="M7" s="8">
        <f t="shared" si="2"/>
        <v>0.55999972670897669</v>
      </c>
      <c r="N7" s="8">
        <f t="shared" si="3"/>
        <v>-0.57981898327274572</v>
      </c>
      <c r="O7" s="8">
        <f t="shared" si="4"/>
        <v>0</v>
      </c>
      <c r="Q7" s="39" t="s">
        <v>29</v>
      </c>
      <c r="R7" s="50">
        <f>(V3+W4)/X5</f>
        <v>0.65799256505576209</v>
      </c>
      <c r="Z7" s="33">
        <v>0.5</v>
      </c>
      <c r="AA7" s="37">
        <v>0.65799256505576209</v>
      </c>
      <c r="AB7" s="37">
        <v>0.375</v>
      </c>
      <c r="AC7" s="37">
        <v>3.3333333333333333E-2</v>
      </c>
      <c r="AD7" s="35"/>
      <c r="AE7" s="33">
        <v>0.5</v>
      </c>
      <c r="AF7" s="37">
        <v>2.7932960893854747E-2</v>
      </c>
      <c r="AG7" s="37">
        <v>3.3333333333333333E-2</v>
      </c>
    </row>
    <row r="8" spans="1:33">
      <c r="A8" s="5">
        <v>0</v>
      </c>
      <c r="B8" s="3">
        <v>15</v>
      </c>
      <c r="C8" s="2">
        <v>8</v>
      </c>
      <c r="D8" s="3">
        <v>429</v>
      </c>
      <c r="E8" s="2">
        <v>198</v>
      </c>
      <c r="F8" s="3">
        <v>10</v>
      </c>
      <c r="G8" s="2">
        <v>70</v>
      </c>
      <c r="H8" s="2">
        <v>9.25</v>
      </c>
      <c r="I8" s="2">
        <v>9.83</v>
      </c>
      <c r="J8" s="45">
        <f t="shared" si="5"/>
        <v>0.72486901823918115</v>
      </c>
      <c r="K8" s="8">
        <f t="shared" si="0"/>
        <v>2.0644606755621142</v>
      </c>
      <c r="L8" s="45">
        <f t="shared" si="1"/>
        <v>0.32632169437663611</v>
      </c>
      <c r="M8" s="8">
        <f t="shared" si="2"/>
        <v>0.67367830562336395</v>
      </c>
      <c r="N8" s="8">
        <f t="shared" si="3"/>
        <v>-0.39500257336960176</v>
      </c>
      <c r="O8" s="8">
        <f t="shared" si="4"/>
        <v>0</v>
      </c>
      <c r="Q8" s="39" t="s">
        <v>30</v>
      </c>
      <c r="R8" s="50">
        <f>W4/W5</f>
        <v>0.375</v>
      </c>
      <c r="Z8" s="33">
        <v>0.6</v>
      </c>
      <c r="AA8" s="37">
        <v>0.66542750929368033</v>
      </c>
      <c r="AB8" s="37" t="e">
        <v>#DIV/0!</v>
      </c>
      <c r="AC8" s="37">
        <v>0</v>
      </c>
      <c r="AD8" s="35"/>
      <c r="AE8" s="33">
        <v>0.6</v>
      </c>
      <c r="AF8" s="37">
        <v>0</v>
      </c>
      <c r="AG8" s="37">
        <v>0</v>
      </c>
    </row>
    <row r="9" spans="1:33">
      <c r="A9" s="5">
        <v>1</v>
      </c>
      <c r="B9" s="3">
        <v>14</v>
      </c>
      <c r="C9" s="2">
        <v>8</v>
      </c>
      <c r="D9" s="3">
        <v>454</v>
      </c>
      <c r="E9" s="2">
        <v>50</v>
      </c>
      <c r="F9" s="3">
        <v>9</v>
      </c>
      <c r="G9" s="2">
        <v>70</v>
      </c>
      <c r="H9" s="2">
        <v>6.75</v>
      </c>
      <c r="I9" s="2">
        <v>8.1199999999999992</v>
      </c>
      <c r="J9" s="45">
        <f t="shared" si="5"/>
        <v>-0.32765550585955594</v>
      </c>
      <c r="K9" s="8">
        <f t="shared" si="0"/>
        <v>0.72061122329446881</v>
      </c>
      <c r="L9" s="45">
        <f t="shared" si="1"/>
        <v>0.58118881619596297</v>
      </c>
      <c r="M9" s="8">
        <f t="shared" si="2"/>
        <v>0.58118881619596297</v>
      </c>
      <c r="N9" s="8">
        <f t="shared" si="3"/>
        <v>-0.54267959007961075</v>
      </c>
      <c r="O9" s="8">
        <f t="shared" si="4"/>
        <v>1</v>
      </c>
      <c r="Q9" s="39" t="s">
        <v>31</v>
      </c>
      <c r="R9" s="50">
        <f>W4/X4</f>
        <v>3.3333333333333333E-2</v>
      </c>
      <c r="Z9" s="33">
        <v>0.7</v>
      </c>
      <c r="AA9" s="37">
        <v>0.66542750929368033</v>
      </c>
      <c r="AB9" s="37" t="e">
        <v>#DIV/0!</v>
      </c>
      <c r="AC9" s="37">
        <v>0</v>
      </c>
      <c r="AD9" s="35"/>
      <c r="AE9" s="33">
        <v>0.7</v>
      </c>
      <c r="AF9" s="37">
        <v>0</v>
      </c>
      <c r="AG9" s="37">
        <v>0</v>
      </c>
    </row>
    <row r="10" spans="1:33">
      <c r="A10" s="5">
        <v>0</v>
      </c>
      <c r="B10" s="3">
        <v>14</v>
      </c>
      <c r="C10" s="2">
        <v>8</v>
      </c>
      <c r="D10" s="3">
        <v>440</v>
      </c>
      <c r="E10" s="2">
        <v>215</v>
      </c>
      <c r="F10" s="2">
        <v>8.5</v>
      </c>
      <c r="G10" s="2">
        <v>70</v>
      </c>
      <c r="H10" s="2">
        <v>6.5</v>
      </c>
      <c r="I10" s="2">
        <v>8.61</v>
      </c>
      <c r="J10" s="45">
        <f t="shared" si="5"/>
        <v>0.53401297514873824</v>
      </c>
      <c r="K10" s="8">
        <f t="shared" si="0"/>
        <v>1.7057637798467449</v>
      </c>
      <c r="L10" s="45">
        <f t="shared" si="1"/>
        <v>0.36958141263042565</v>
      </c>
      <c r="M10" s="8">
        <f t="shared" si="2"/>
        <v>0.63041858736957435</v>
      </c>
      <c r="N10" s="8">
        <f t="shared" si="3"/>
        <v>-0.46137125583257449</v>
      </c>
      <c r="O10" s="8">
        <f t="shared" si="4"/>
        <v>0</v>
      </c>
      <c r="Q10" s="39" t="s">
        <v>42</v>
      </c>
      <c r="R10" s="50">
        <f>R9</f>
        <v>3.3333333333333333E-2</v>
      </c>
      <c r="T10" s="13"/>
      <c r="Z10" s="33">
        <v>0.8</v>
      </c>
      <c r="AA10" s="37">
        <v>0.66542750929368033</v>
      </c>
      <c r="AB10" s="37" t="e">
        <v>#DIV/0!</v>
      </c>
      <c r="AC10" s="37">
        <v>0</v>
      </c>
      <c r="AD10" s="35"/>
      <c r="AE10" s="33">
        <v>0.8</v>
      </c>
      <c r="AF10" s="37">
        <v>0</v>
      </c>
      <c r="AG10" s="37">
        <v>0</v>
      </c>
    </row>
    <row r="11" spans="1:33">
      <c r="A11" s="5">
        <v>0</v>
      </c>
      <c r="B11" s="3">
        <v>14</v>
      </c>
      <c r="C11" s="2">
        <v>8</v>
      </c>
      <c r="D11" s="3">
        <v>455</v>
      </c>
      <c r="E11" s="2">
        <v>225</v>
      </c>
      <c r="F11" s="3">
        <v>10</v>
      </c>
      <c r="G11" s="2">
        <v>70</v>
      </c>
      <c r="H11" s="2">
        <v>8.75</v>
      </c>
      <c r="I11" s="2">
        <v>8.89</v>
      </c>
      <c r="J11" s="45">
        <f t="shared" si="5"/>
        <v>0.98566071315534087</v>
      </c>
      <c r="K11" s="8">
        <f t="shared" si="0"/>
        <v>2.6795817345778712</v>
      </c>
      <c r="L11" s="45">
        <f t="shared" si="1"/>
        <v>0.27177001956574881</v>
      </c>
      <c r="M11" s="8">
        <f t="shared" si="2"/>
        <v>0.72822998043425113</v>
      </c>
      <c r="N11" s="8">
        <f t="shared" si="3"/>
        <v>-0.3171383734837156</v>
      </c>
      <c r="O11" s="8">
        <f t="shared" si="4"/>
        <v>0</v>
      </c>
      <c r="Q11" s="39" t="s">
        <v>43</v>
      </c>
      <c r="R11" s="50">
        <f>W3/X3</f>
        <v>2.7932960893854747E-2</v>
      </c>
      <c r="T11" s="13"/>
      <c r="Z11" s="33">
        <v>0.9</v>
      </c>
      <c r="AA11" s="37">
        <v>0.66542750929368033</v>
      </c>
      <c r="AB11" s="37" t="e">
        <v>#DIV/0!</v>
      </c>
      <c r="AC11" s="37">
        <v>0</v>
      </c>
      <c r="AD11" s="35"/>
      <c r="AE11" s="33">
        <v>0.9</v>
      </c>
      <c r="AF11" s="37">
        <v>0</v>
      </c>
      <c r="AG11" s="37">
        <v>0</v>
      </c>
    </row>
    <row r="12" spans="1:33" ht="18.95" customHeight="1">
      <c r="A12" s="5">
        <v>0</v>
      </c>
      <c r="B12" s="3">
        <v>15</v>
      </c>
      <c r="C12" s="2">
        <v>8</v>
      </c>
      <c r="D12" s="3">
        <v>390</v>
      </c>
      <c r="E12" s="2">
        <v>190</v>
      </c>
      <c r="F12" s="2">
        <v>8.5</v>
      </c>
      <c r="G12" s="2">
        <v>70</v>
      </c>
      <c r="H12" s="2">
        <v>7.45</v>
      </c>
      <c r="I12" s="2">
        <v>8.92</v>
      </c>
      <c r="J12" s="45">
        <f t="shared" si="5"/>
        <v>0.25816781149894785</v>
      </c>
      <c r="K12" s="8">
        <f t="shared" si="0"/>
        <v>1.2945560417873001</v>
      </c>
      <c r="L12" s="45">
        <f t="shared" si="1"/>
        <v>0.43581415393152456</v>
      </c>
      <c r="M12" s="8">
        <f t="shared" si="2"/>
        <v>0.56418584606847544</v>
      </c>
      <c r="N12" s="8">
        <f t="shared" si="3"/>
        <v>-0.57237156745618623</v>
      </c>
      <c r="O12" s="8">
        <f t="shared" si="4"/>
        <v>0</v>
      </c>
      <c r="T12" s="13"/>
      <c r="Z12" s="31">
        <v>1</v>
      </c>
      <c r="AA12" s="37">
        <v>0.66542750929368033</v>
      </c>
      <c r="AB12" s="37" t="e">
        <v>#DIV/0!</v>
      </c>
      <c r="AC12" s="37">
        <v>0</v>
      </c>
      <c r="AD12" s="35"/>
      <c r="AE12" s="31">
        <v>1</v>
      </c>
      <c r="AF12" s="31">
        <v>0</v>
      </c>
      <c r="AG12" s="31">
        <v>0</v>
      </c>
    </row>
    <row r="13" spans="1:33" ht="19.5" thickBot="1">
      <c r="A13" s="5">
        <v>1</v>
      </c>
      <c r="B13" s="3">
        <v>15</v>
      </c>
      <c r="C13" s="2">
        <v>8</v>
      </c>
      <c r="D13" s="3">
        <v>383</v>
      </c>
      <c r="E13" s="2">
        <v>170</v>
      </c>
      <c r="F13" s="3">
        <v>10</v>
      </c>
      <c r="G13" s="2">
        <v>70</v>
      </c>
      <c r="H13" s="2">
        <v>2.85</v>
      </c>
      <c r="I13" s="2">
        <v>3.6</v>
      </c>
      <c r="J13" s="45">
        <f t="shared" si="5"/>
        <v>0.25239814040150299</v>
      </c>
      <c r="K13" s="8">
        <f t="shared" si="0"/>
        <v>1.2871083851341185</v>
      </c>
      <c r="L13" s="45">
        <f t="shared" si="1"/>
        <v>0.43723332330896902</v>
      </c>
      <c r="M13" s="8">
        <f t="shared" si="2"/>
        <v>0.43723332330896902</v>
      </c>
      <c r="N13" s="8">
        <f t="shared" si="3"/>
        <v>-0.82728830575595413</v>
      </c>
      <c r="O13" s="8">
        <f t="shared" si="4"/>
        <v>0</v>
      </c>
      <c r="Q13" s="40" t="s">
        <v>44</v>
      </c>
      <c r="R13" s="41"/>
      <c r="S13" s="39"/>
      <c r="T13" s="42"/>
    </row>
    <row r="14" spans="1:33" ht="21" thickBot="1">
      <c r="A14" s="5">
        <v>0</v>
      </c>
      <c r="B14" s="3">
        <v>14</v>
      </c>
      <c r="C14" s="2">
        <v>8</v>
      </c>
      <c r="D14" s="3">
        <v>340</v>
      </c>
      <c r="E14" s="2">
        <v>160</v>
      </c>
      <c r="F14" s="3">
        <v>8</v>
      </c>
      <c r="G14" s="2">
        <v>70</v>
      </c>
      <c r="H14" s="2">
        <v>6.85</v>
      </c>
      <c r="I14" s="2">
        <v>10.38</v>
      </c>
      <c r="J14" s="45">
        <f t="shared" si="5"/>
        <v>-0.12825259197914302</v>
      </c>
      <c r="K14" s="8">
        <f t="shared" si="0"/>
        <v>0.87963116330440094</v>
      </c>
      <c r="L14" s="45">
        <f t="shared" si="1"/>
        <v>0.53201927033492835</v>
      </c>
      <c r="M14" s="8">
        <f t="shared" si="2"/>
        <v>0.46798072966507165</v>
      </c>
      <c r="N14" s="8">
        <f t="shared" si="3"/>
        <v>-0.7593281598415762</v>
      </c>
      <c r="O14" s="8">
        <f t="shared" si="4"/>
        <v>1</v>
      </c>
      <c r="Q14" s="40" t="s">
        <v>45</v>
      </c>
      <c r="R14" s="41"/>
      <c r="S14" s="39"/>
      <c r="T14" s="42"/>
      <c r="Z14" s="54" t="s">
        <v>46</v>
      </c>
      <c r="AA14" s="55"/>
      <c r="AB14" s="55"/>
      <c r="AC14" s="55"/>
      <c r="AD14" s="55"/>
      <c r="AE14" s="55"/>
      <c r="AF14" s="55"/>
      <c r="AG14" s="56"/>
    </row>
    <row r="15" spans="1:33" ht="26.1" customHeight="1">
      <c r="A15" s="5">
        <v>0</v>
      </c>
      <c r="B15" s="3">
        <v>15</v>
      </c>
      <c r="C15" s="2">
        <v>8</v>
      </c>
      <c r="D15" s="3">
        <v>400</v>
      </c>
      <c r="E15" s="2">
        <v>150</v>
      </c>
      <c r="F15" s="2">
        <v>9.5</v>
      </c>
      <c r="G15" s="2">
        <v>70</v>
      </c>
      <c r="H15" s="2">
        <v>7.5</v>
      </c>
      <c r="I15" s="2">
        <v>9.94</v>
      </c>
      <c r="J15" s="45">
        <f t="shared" si="5"/>
        <v>0.20082156977508103</v>
      </c>
      <c r="K15" s="8">
        <f t="shared" si="0"/>
        <v>1.2224066380717051</v>
      </c>
      <c r="L15" s="45">
        <f t="shared" si="1"/>
        <v>0.44996265888931142</v>
      </c>
      <c r="M15" s="8">
        <f t="shared" si="2"/>
        <v>0.55003734111068858</v>
      </c>
      <c r="N15" s="8">
        <f t="shared" si="3"/>
        <v>-0.5977691101317163</v>
      </c>
      <c r="O15" s="8">
        <f t="shared" si="4"/>
        <v>0</v>
      </c>
      <c r="Q15" s="43" t="s">
        <v>47</v>
      </c>
      <c r="R15" s="41"/>
      <c r="S15" s="39"/>
      <c r="X15" s="57"/>
      <c r="Y15" s="58"/>
      <c r="Z15" s="59" t="s">
        <v>53</v>
      </c>
      <c r="AA15" s="60"/>
      <c r="AB15" s="60"/>
      <c r="AC15" s="60"/>
      <c r="AD15" s="60"/>
      <c r="AE15" s="60"/>
      <c r="AF15" s="60"/>
      <c r="AG15" s="61"/>
    </row>
    <row r="16" spans="1:33" ht="18.95" customHeight="1">
      <c r="A16" s="5">
        <v>0</v>
      </c>
      <c r="B16" s="3">
        <v>14</v>
      </c>
      <c r="C16" s="2">
        <v>8</v>
      </c>
      <c r="D16" s="3">
        <v>455</v>
      </c>
      <c r="E16" s="2">
        <v>225</v>
      </c>
      <c r="F16" s="3">
        <v>10</v>
      </c>
      <c r="G16" s="2">
        <v>70</v>
      </c>
      <c r="H16" s="2">
        <v>6.1</v>
      </c>
      <c r="I16" s="2">
        <v>7.71</v>
      </c>
      <c r="J16" s="45">
        <f t="shared" si="5"/>
        <v>0.88495432972109112</v>
      </c>
      <c r="K16" s="8">
        <f t="shared" si="0"/>
        <v>2.4228737356394601</v>
      </c>
      <c r="L16" s="45">
        <f t="shared" si="1"/>
        <v>0.29215217306669955</v>
      </c>
      <c r="M16" s="8">
        <f t="shared" si="2"/>
        <v>0.70784782693330039</v>
      </c>
      <c r="N16" s="8">
        <f t="shared" si="3"/>
        <v>-0.3455261421000051</v>
      </c>
      <c r="O16" s="8">
        <f t="shared" si="4"/>
        <v>0</v>
      </c>
      <c r="Q16" s="40" t="s">
        <v>48</v>
      </c>
      <c r="R16" s="44"/>
      <c r="S16" s="39"/>
      <c r="X16" s="57"/>
      <c r="Y16" s="58"/>
      <c r="Z16" s="62"/>
      <c r="AA16" s="63"/>
      <c r="AB16" s="63"/>
      <c r="AC16" s="63"/>
      <c r="AD16" s="63"/>
      <c r="AE16" s="63"/>
      <c r="AF16" s="63"/>
      <c r="AG16" s="64"/>
    </row>
    <row r="17" spans="1:33" ht="18.95" customHeight="1">
      <c r="A17" s="5">
        <v>0</v>
      </c>
      <c r="B17" s="3">
        <v>24</v>
      </c>
      <c r="C17" s="2">
        <v>4</v>
      </c>
      <c r="D17" s="3">
        <v>113</v>
      </c>
      <c r="E17" s="2">
        <v>95</v>
      </c>
      <c r="F17" s="3">
        <v>15</v>
      </c>
      <c r="G17" s="2">
        <v>70</v>
      </c>
      <c r="H17" s="2">
        <v>2.25</v>
      </c>
      <c r="I17" s="2">
        <v>7.21</v>
      </c>
      <c r="J17" s="45">
        <f t="shared" si="5"/>
        <v>0.60989998235629506</v>
      </c>
      <c r="K17" s="8">
        <f t="shared" si="0"/>
        <v>1.8402473323748283</v>
      </c>
      <c r="L17" s="45">
        <f t="shared" si="1"/>
        <v>0.35208201363360342</v>
      </c>
      <c r="M17" s="8">
        <f t="shared" si="2"/>
        <v>0.64791798636639664</v>
      </c>
      <c r="N17" s="8">
        <f t="shared" si="3"/>
        <v>-0.43399115488918072</v>
      </c>
      <c r="O17" s="8">
        <f t="shared" si="4"/>
        <v>0</v>
      </c>
      <c r="Q17" s="40" t="s">
        <v>49</v>
      </c>
      <c r="R17" s="44"/>
      <c r="S17" s="39"/>
      <c r="Z17" s="62"/>
      <c r="AA17" s="63"/>
      <c r="AB17" s="63"/>
      <c r="AC17" s="63"/>
      <c r="AD17" s="63"/>
      <c r="AE17" s="63"/>
      <c r="AF17" s="63"/>
      <c r="AG17" s="64"/>
    </row>
    <row r="18" spans="1:33" ht="18" customHeight="1">
      <c r="A18" s="5">
        <v>1</v>
      </c>
      <c r="B18" s="3">
        <v>22</v>
      </c>
      <c r="C18" s="2">
        <v>6</v>
      </c>
      <c r="D18" s="3">
        <v>198</v>
      </c>
      <c r="E18" s="2">
        <v>95</v>
      </c>
      <c r="F18" s="2">
        <v>15.5</v>
      </c>
      <c r="G18" s="2">
        <v>70</v>
      </c>
      <c r="H18" s="2">
        <v>7.75</v>
      </c>
      <c r="I18" s="2">
        <v>10.79</v>
      </c>
      <c r="J18" s="45">
        <f t="shared" si="5"/>
        <v>0.64895246945783547</v>
      </c>
      <c r="K18" s="8">
        <f t="shared" si="0"/>
        <v>1.9135352921047168</v>
      </c>
      <c r="L18" s="45">
        <f t="shared" si="1"/>
        <v>0.3432256347502855</v>
      </c>
      <c r="M18" s="8">
        <f t="shared" si="2"/>
        <v>0.3432256347502855</v>
      </c>
      <c r="N18" s="8">
        <f t="shared" si="3"/>
        <v>-1.0693672208293998</v>
      </c>
      <c r="O18" s="8">
        <f t="shared" si="4"/>
        <v>0</v>
      </c>
      <c r="Z18" s="62"/>
      <c r="AA18" s="63"/>
      <c r="AB18" s="63"/>
      <c r="AC18" s="63"/>
      <c r="AD18" s="63"/>
      <c r="AE18" s="63"/>
      <c r="AF18" s="63"/>
      <c r="AG18" s="64"/>
    </row>
    <row r="19" spans="1:33" ht="18" customHeight="1">
      <c r="A19" s="6">
        <v>1</v>
      </c>
      <c r="B19" s="3">
        <v>14</v>
      </c>
      <c r="C19" s="2">
        <v>8</v>
      </c>
      <c r="D19" s="3">
        <v>455</v>
      </c>
      <c r="E19" s="2">
        <v>88</v>
      </c>
      <c r="F19" s="3">
        <v>10</v>
      </c>
      <c r="G19" s="2">
        <v>70</v>
      </c>
      <c r="H19" s="2">
        <v>8.75</v>
      </c>
      <c r="I19" s="2">
        <v>3.95</v>
      </c>
      <c r="J19" s="45">
        <f t="shared" si="5"/>
        <v>0.22551852038704201</v>
      </c>
      <c r="K19" s="8">
        <f t="shared" si="0"/>
        <v>1.2529722394323339</v>
      </c>
      <c r="L19" s="45">
        <f t="shared" si="1"/>
        <v>0.44385810996586583</v>
      </c>
      <c r="M19" s="8">
        <f t="shared" si="2"/>
        <v>0.44385810996586583</v>
      </c>
      <c r="N19" s="8">
        <f t="shared" si="3"/>
        <v>-0.81225033977292382</v>
      </c>
      <c r="O19" s="8">
        <f t="shared" si="4"/>
        <v>0</v>
      </c>
      <c r="Z19" s="62"/>
      <c r="AA19" s="63"/>
      <c r="AB19" s="63"/>
      <c r="AC19" s="63"/>
      <c r="AD19" s="63"/>
      <c r="AE19" s="63"/>
      <c r="AF19" s="63"/>
      <c r="AG19" s="64"/>
    </row>
    <row r="20" spans="1:33" ht="18" customHeight="1">
      <c r="A20" s="5">
        <v>0</v>
      </c>
      <c r="B20" s="3">
        <v>18</v>
      </c>
      <c r="C20" s="2">
        <v>6</v>
      </c>
      <c r="D20" s="3">
        <v>199</v>
      </c>
      <c r="E20" s="2">
        <v>97</v>
      </c>
      <c r="F20" s="2">
        <v>15.5</v>
      </c>
      <c r="G20" s="2">
        <v>70</v>
      </c>
      <c r="H20" s="2">
        <v>7.25</v>
      </c>
      <c r="I20" s="2">
        <v>10.79</v>
      </c>
      <c r="J20" s="45">
        <f t="shared" si="5"/>
        <v>0.82383313634755195</v>
      </c>
      <c r="K20" s="8">
        <f t="shared" si="0"/>
        <v>2.2792196744720576</v>
      </c>
      <c r="L20" s="45">
        <f t="shared" si="1"/>
        <v>0.30495059778543088</v>
      </c>
      <c r="M20" s="8">
        <f t="shared" si="2"/>
        <v>0.69504940221456912</v>
      </c>
      <c r="N20" s="8">
        <f t="shared" si="3"/>
        <v>-0.36377235362045252</v>
      </c>
      <c r="O20" s="8">
        <f t="shared" si="4"/>
        <v>0</v>
      </c>
      <c r="Z20" s="62"/>
      <c r="AA20" s="63"/>
      <c r="AB20" s="63"/>
      <c r="AC20" s="63"/>
      <c r="AD20" s="63"/>
      <c r="AE20" s="63"/>
      <c r="AF20" s="63"/>
      <c r="AG20" s="64"/>
    </row>
    <row r="21" spans="1:33" ht="18" customHeight="1">
      <c r="A21" s="5">
        <v>0</v>
      </c>
      <c r="B21" s="3">
        <v>21</v>
      </c>
      <c r="C21" s="2">
        <v>6</v>
      </c>
      <c r="D21" s="3">
        <v>200</v>
      </c>
      <c r="E21" s="2">
        <v>85</v>
      </c>
      <c r="F21" s="3">
        <v>16</v>
      </c>
      <c r="G21" s="2">
        <v>70</v>
      </c>
      <c r="H21" s="2">
        <v>7.75</v>
      </c>
      <c r="I21" s="2">
        <v>10.79</v>
      </c>
      <c r="J21" s="45">
        <f t="shared" si="5"/>
        <v>0.72553781668753659</v>
      </c>
      <c r="K21" s="8">
        <f t="shared" si="0"/>
        <v>2.0658418454692846</v>
      </c>
      <c r="L21" s="45">
        <f t="shared" si="1"/>
        <v>0.32617468558523482</v>
      </c>
      <c r="M21" s="8">
        <f t="shared" si="2"/>
        <v>0.67382531441476523</v>
      </c>
      <c r="N21" s="8">
        <f t="shared" si="3"/>
        <v>-0.39478437908826786</v>
      </c>
      <c r="O21" s="8">
        <f t="shared" si="4"/>
        <v>0</v>
      </c>
      <c r="Q21" s="53" t="s">
        <v>52</v>
      </c>
      <c r="R21" s="53"/>
      <c r="S21" s="53"/>
      <c r="Z21" s="62"/>
      <c r="AA21" s="63"/>
      <c r="AB21" s="63"/>
      <c r="AC21" s="63"/>
      <c r="AD21" s="63"/>
      <c r="AE21" s="63"/>
      <c r="AF21" s="63"/>
      <c r="AG21" s="64"/>
    </row>
    <row r="22" spans="1:33" ht="18" customHeight="1">
      <c r="A22" s="5">
        <v>1</v>
      </c>
      <c r="B22" s="3">
        <v>27</v>
      </c>
      <c r="C22" s="2">
        <v>4</v>
      </c>
      <c r="D22" s="3">
        <v>97</v>
      </c>
      <c r="E22" s="2">
        <v>88</v>
      </c>
      <c r="F22" s="2">
        <v>14.5</v>
      </c>
      <c r="G22" s="2">
        <v>70</v>
      </c>
      <c r="H22" s="2">
        <v>3.25</v>
      </c>
      <c r="I22" s="2">
        <v>5.09</v>
      </c>
      <c r="J22" s="45">
        <f t="shared" si="5"/>
        <v>0.38050673315447486</v>
      </c>
      <c r="K22" s="8">
        <f t="shared" si="0"/>
        <v>1.4630257652902985</v>
      </c>
      <c r="L22" s="45">
        <f t="shared" si="1"/>
        <v>0.40600468500666997</v>
      </c>
      <c r="M22" s="8">
        <f t="shared" si="2"/>
        <v>0.40600468500666997</v>
      </c>
      <c r="N22" s="8">
        <f t="shared" si="3"/>
        <v>-0.90139058002168759</v>
      </c>
      <c r="O22" s="8">
        <f t="shared" si="4"/>
        <v>0</v>
      </c>
      <c r="Z22" s="62"/>
      <c r="AA22" s="63"/>
      <c r="AB22" s="63"/>
      <c r="AC22" s="63"/>
      <c r="AD22" s="63"/>
      <c r="AE22" s="63"/>
      <c r="AF22" s="63"/>
      <c r="AG22" s="64"/>
    </row>
    <row r="23" spans="1:33" ht="18" customHeight="1">
      <c r="A23" s="5">
        <v>0</v>
      </c>
      <c r="B23" s="3">
        <v>26</v>
      </c>
      <c r="C23" s="2">
        <v>4</v>
      </c>
      <c r="D23" s="3">
        <v>97</v>
      </c>
      <c r="E23" s="2">
        <v>46</v>
      </c>
      <c r="F23" s="2">
        <v>20.5</v>
      </c>
      <c r="G23" s="2">
        <v>70</v>
      </c>
      <c r="H23" s="2">
        <v>2.65</v>
      </c>
      <c r="I23" s="2">
        <v>7.98</v>
      </c>
      <c r="J23" s="45">
        <f t="shared" si="5"/>
        <v>1.146677161289327</v>
      </c>
      <c r="K23" s="8">
        <f t="shared" si="0"/>
        <v>3.1477161599481844</v>
      </c>
      <c r="L23" s="45">
        <f>1/(1+K23)</f>
        <v>0.24109653636773751</v>
      </c>
      <c r="M23" s="8">
        <f t="shared" si="2"/>
        <v>0.75890346363226246</v>
      </c>
      <c r="N23" s="8">
        <f t="shared" si="3"/>
        <v>-0.27588069856599973</v>
      </c>
      <c r="O23" s="8">
        <f t="shared" si="4"/>
        <v>0</v>
      </c>
      <c r="Z23" s="62"/>
      <c r="AA23" s="63"/>
      <c r="AB23" s="63"/>
      <c r="AC23" s="63"/>
      <c r="AD23" s="63"/>
      <c r="AE23" s="63"/>
      <c r="AF23" s="63"/>
      <c r="AG23" s="64"/>
    </row>
    <row r="24" spans="1:33" ht="18.95" customHeight="1">
      <c r="A24" s="5">
        <v>0</v>
      </c>
      <c r="B24" s="3">
        <v>25</v>
      </c>
      <c r="C24" s="2">
        <v>4</v>
      </c>
      <c r="D24" s="3">
        <v>110</v>
      </c>
      <c r="E24" s="2">
        <v>87</v>
      </c>
      <c r="F24" s="2">
        <v>17.5</v>
      </c>
      <c r="G24" s="2">
        <v>70</v>
      </c>
      <c r="H24" s="2">
        <v>2.85</v>
      </c>
      <c r="I24" s="2">
        <v>3.95</v>
      </c>
      <c r="J24" s="45">
        <f t="shared" si="5"/>
        <v>1.0153350117432058</v>
      </c>
      <c r="K24" s="8">
        <f t="shared" si="0"/>
        <v>2.7602879713811022</v>
      </c>
      <c r="L24" s="45">
        <f t="shared" si="1"/>
        <v>0.26593707918404819</v>
      </c>
      <c r="M24" s="8">
        <f t="shared" si="2"/>
        <v>0.73406292081595181</v>
      </c>
      <c r="N24" s="8">
        <f t="shared" si="3"/>
        <v>-0.30916053085914785</v>
      </c>
      <c r="O24" s="8">
        <f t="shared" si="4"/>
        <v>0</v>
      </c>
      <c r="Z24" s="62"/>
      <c r="AA24" s="63"/>
      <c r="AB24" s="63"/>
      <c r="AC24" s="63"/>
      <c r="AD24" s="63"/>
      <c r="AE24" s="63"/>
      <c r="AF24" s="63"/>
      <c r="AG24" s="64"/>
    </row>
    <row r="25" spans="1:33" ht="19.5" thickBot="1">
      <c r="A25" s="5">
        <v>0</v>
      </c>
      <c r="B25" s="3">
        <v>24</v>
      </c>
      <c r="C25" s="2">
        <v>4</v>
      </c>
      <c r="D25" s="3">
        <v>107</v>
      </c>
      <c r="E25" s="2">
        <v>90</v>
      </c>
      <c r="F25" s="2">
        <v>14.5</v>
      </c>
      <c r="G25" s="2">
        <v>70</v>
      </c>
      <c r="H25" s="2">
        <v>4.9000000000000004</v>
      </c>
      <c r="I25" s="2">
        <v>5.71</v>
      </c>
      <c r="J25" s="45">
        <f t="shared" si="5"/>
        <v>0.61716240451807691</v>
      </c>
      <c r="K25" s="8">
        <f t="shared" si="0"/>
        <v>1.8536606329558214</v>
      </c>
      <c r="L25" s="45">
        <f t="shared" si="1"/>
        <v>0.35042709299465646</v>
      </c>
      <c r="M25" s="8">
        <f t="shared" si="2"/>
        <v>0.64957290700534354</v>
      </c>
      <c r="N25" s="8">
        <f t="shared" si="3"/>
        <v>-0.43144019820064577</v>
      </c>
      <c r="O25" s="8">
        <f t="shared" si="4"/>
        <v>0</v>
      </c>
      <c r="Z25" s="65"/>
      <c r="AA25" s="66"/>
      <c r="AB25" s="66"/>
      <c r="AC25" s="66"/>
      <c r="AD25" s="66"/>
      <c r="AE25" s="66"/>
      <c r="AF25" s="66"/>
      <c r="AG25" s="67"/>
    </row>
    <row r="26" spans="1:33">
      <c r="A26" s="5">
        <v>0</v>
      </c>
      <c r="B26" s="3">
        <v>25</v>
      </c>
      <c r="C26" s="2">
        <v>4</v>
      </c>
      <c r="D26" s="3">
        <v>104</v>
      </c>
      <c r="E26" s="2">
        <v>95</v>
      </c>
      <c r="F26" s="2">
        <v>17.5</v>
      </c>
      <c r="G26" s="2">
        <v>70</v>
      </c>
      <c r="H26" s="2">
        <v>4.4000000000000004</v>
      </c>
      <c r="I26" s="2">
        <v>8.01</v>
      </c>
      <c r="J26" s="45">
        <f t="shared" si="5"/>
        <v>1.0613614216350256</v>
      </c>
      <c r="K26" s="8">
        <f t="shared" si="0"/>
        <v>2.8903032332931451</v>
      </c>
      <c r="L26" s="45">
        <f t="shared" si="1"/>
        <v>0.25704937122690541</v>
      </c>
      <c r="M26" s="8">
        <f t="shared" si="2"/>
        <v>0.74295062877309459</v>
      </c>
      <c r="N26" s="8">
        <f t="shared" si="3"/>
        <v>-0.29712568496060909</v>
      </c>
      <c r="O26" s="8">
        <f t="shared" si="4"/>
        <v>0</v>
      </c>
    </row>
    <row r="27" spans="1:33">
      <c r="A27" s="5">
        <v>1</v>
      </c>
      <c r="B27" s="3">
        <v>26</v>
      </c>
      <c r="C27" s="2">
        <v>4</v>
      </c>
      <c r="D27" s="3">
        <v>121</v>
      </c>
      <c r="E27" s="2">
        <v>113</v>
      </c>
      <c r="F27" s="2">
        <v>12.5</v>
      </c>
      <c r="G27" s="2">
        <v>70</v>
      </c>
      <c r="H27" s="2">
        <v>2.5</v>
      </c>
      <c r="I27" s="2">
        <v>3.46</v>
      </c>
      <c r="J27" s="45">
        <f t="shared" si="5"/>
        <v>0.2758266272685449</v>
      </c>
      <c r="K27" s="8">
        <f t="shared" si="0"/>
        <v>1.3176194049483341</v>
      </c>
      <c r="L27" s="45">
        <f t="shared" si="1"/>
        <v>0.4314772295506788</v>
      </c>
      <c r="M27" s="8">
        <f t="shared" si="2"/>
        <v>0.4314772295506788</v>
      </c>
      <c r="N27" s="8">
        <f t="shared" si="3"/>
        <v>-0.84054054030140246</v>
      </c>
      <c r="O27" s="8">
        <f t="shared" si="4"/>
        <v>0</v>
      </c>
    </row>
    <row r="28" spans="1:33">
      <c r="A28" s="5">
        <v>0</v>
      </c>
      <c r="B28" s="3">
        <v>21</v>
      </c>
      <c r="C28" s="2">
        <v>6</v>
      </c>
      <c r="D28" s="3">
        <v>199</v>
      </c>
      <c r="E28" s="2">
        <v>90</v>
      </c>
      <c r="F28" s="3">
        <v>15</v>
      </c>
      <c r="G28" s="2">
        <v>70</v>
      </c>
      <c r="H28" s="2">
        <v>2.9</v>
      </c>
      <c r="I28" s="2">
        <v>4.41</v>
      </c>
      <c r="J28" s="45">
        <f t="shared" si="5"/>
        <v>0.45478895883836118</v>
      </c>
      <c r="K28" s="8">
        <f t="shared" si="0"/>
        <v>1.5758407806699206</v>
      </c>
      <c r="L28" s="45">
        <f t="shared" si="1"/>
        <v>0.38822275332558465</v>
      </c>
      <c r="M28" s="8">
        <f t="shared" si="2"/>
        <v>0.61177724667441535</v>
      </c>
      <c r="N28" s="8">
        <f t="shared" si="3"/>
        <v>-0.49138703874735784</v>
      </c>
      <c r="O28" s="8">
        <f t="shared" si="4"/>
        <v>0</v>
      </c>
    </row>
    <row r="29" spans="1:33">
      <c r="A29" s="5">
        <v>0</v>
      </c>
      <c r="B29" s="3">
        <v>10</v>
      </c>
      <c r="C29" s="2">
        <v>8</v>
      </c>
      <c r="D29" s="3">
        <v>360</v>
      </c>
      <c r="E29" s="2">
        <v>215</v>
      </c>
      <c r="F29" s="3">
        <v>14</v>
      </c>
      <c r="G29" s="2">
        <v>70</v>
      </c>
      <c r="H29" s="3">
        <v>3</v>
      </c>
      <c r="I29" s="2">
        <v>4.99</v>
      </c>
      <c r="J29" s="45">
        <f t="shared" si="5"/>
        <v>1.3812571761372039</v>
      </c>
      <c r="K29" s="8">
        <f t="shared" si="0"/>
        <v>3.979901921435101</v>
      </c>
      <c r="L29" s="45">
        <f t="shared" si="1"/>
        <v>0.20080716764635026</v>
      </c>
      <c r="M29" s="8">
        <f t="shared" si="2"/>
        <v>0.79919283235364968</v>
      </c>
      <c r="N29" s="8">
        <f t="shared" si="3"/>
        <v>-0.22415302021447511</v>
      </c>
      <c r="O29" s="8">
        <f t="shared" si="4"/>
        <v>0</v>
      </c>
    </row>
    <row r="30" spans="1:33">
      <c r="A30" s="5">
        <v>0</v>
      </c>
      <c r="B30" s="3">
        <v>10</v>
      </c>
      <c r="C30" s="2">
        <v>8</v>
      </c>
      <c r="D30" s="3">
        <v>307</v>
      </c>
      <c r="E30" s="2">
        <v>200</v>
      </c>
      <c r="F30" s="3">
        <v>15</v>
      </c>
      <c r="G30" s="2">
        <v>70</v>
      </c>
      <c r="H30" s="2">
        <v>4.1500000000000004</v>
      </c>
      <c r="I30" s="2">
        <v>5.87</v>
      </c>
      <c r="J30" s="45">
        <f t="shared" si="5"/>
        <v>1.3791223554637109</v>
      </c>
      <c r="K30" s="8">
        <f t="shared" si="0"/>
        <v>3.9714146072050691</v>
      </c>
      <c r="L30" s="45">
        <f t="shared" si="1"/>
        <v>0.20114999029666533</v>
      </c>
      <c r="M30" s="8">
        <f t="shared" si="2"/>
        <v>0.79885000970333464</v>
      </c>
      <c r="N30" s="8">
        <f t="shared" si="3"/>
        <v>-0.22458207336192748</v>
      </c>
      <c r="O30" s="8">
        <f t="shared" si="4"/>
        <v>0</v>
      </c>
    </row>
    <row r="31" spans="1:33">
      <c r="A31" s="5">
        <v>1</v>
      </c>
      <c r="B31" s="3">
        <v>11</v>
      </c>
      <c r="C31" s="2">
        <v>8</v>
      </c>
      <c r="D31" s="3">
        <v>318</v>
      </c>
      <c r="E31" s="2">
        <v>210</v>
      </c>
      <c r="F31" s="2">
        <v>13.5</v>
      </c>
      <c r="G31" s="2">
        <v>70</v>
      </c>
      <c r="H31" s="3">
        <v>6</v>
      </c>
      <c r="I31" s="2">
        <v>6.49</v>
      </c>
      <c r="J31" s="45">
        <f t="shared" si="5"/>
        <v>1.2323339835469382</v>
      </c>
      <c r="K31" s="8">
        <f t="shared" si="0"/>
        <v>3.4292239555300408</v>
      </c>
      <c r="L31" s="45">
        <f t="shared" si="1"/>
        <v>0.22577318510875138</v>
      </c>
      <c r="M31" s="8">
        <f t="shared" si="2"/>
        <v>0.22577318510875138</v>
      </c>
      <c r="N31" s="8">
        <f t="shared" si="3"/>
        <v>-1.4882243893727607</v>
      </c>
      <c r="O31" s="8">
        <f t="shared" si="4"/>
        <v>0</v>
      </c>
    </row>
    <row r="32" spans="1:33">
      <c r="A32" s="5">
        <v>0</v>
      </c>
      <c r="B32" s="3">
        <v>9</v>
      </c>
      <c r="C32" s="2">
        <v>8</v>
      </c>
      <c r="D32" s="3">
        <v>304</v>
      </c>
      <c r="E32" s="2">
        <v>193</v>
      </c>
      <c r="F32" s="2">
        <v>18.5</v>
      </c>
      <c r="G32" s="2">
        <v>70</v>
      </c>
      <c r="H32" s="2">
        <v>1.95</v>
      </c>
      <c r="I32" s="2">
        <v>3.95</v>
      </c>
      <c r="J32" s="45">
        <f t="shared" si="5"/>
        <v>1.9128184878625114</v>
      </c>
      <c r="K32" s="8">
        <f t="shared" si="0"/>
        <v>6.7721491454048204</v>
      </c>
      <c r="L32" s="45">
        <f t="shared" si="1"/>
        <v>0.1286645406941575</v>
      </c>
      <c r="M32" s="8">
        <f t="shared" si="2"/>
        <v>0.87133545930584244</v>
      </c>
      <c r="N32" s="8">
        <f t="shared" si="3"/>
        <v>-0.13772823356181529</v>
      </c>
      <c r="O32" s="8">
        <f t="shared" si="4"/>
        <v>0</v>
      </c>
    </row>
    <row r="33" spans="1:15">
      <c r="A33" s="5">
        <v>0</v>
      </c>
      <c r="B33" s="3">
        <v>27</v>
      </c>
      <c r="C33" s="2">
        <v>4</v>
      </c>
      <c r="D33" s="3">
        <v>97</v>
      </c>
      <c r="E33" s="2">
        <v>88</v>
      </c>
      <c r="F33" s="2">
        <v>14.5</v>
      </c>
      <c r="G33" s="2">
        <v>71</v>
      </c>
      <c r="H33" s="2">
        <v>7.45</v>
      </c>
      <c r="I33" s="2">
        <v>10.38</v>
      </c>
      <c r="J33" s="45">
        <f t="shared" si="5"/>
        <v>0.48222792997678593</v>
      </c>
      <c r="K33" s="8">
        <f t="shared" si="0"/>
        <v>1.6196789166101475</v>
      </c>
      <c r="L33" s="45">
        <f t="shared" si="1"/>
        <v>0.38172617020332994</v>
      </c>
      <c r="M33" s="8">
        <f t="shared" si="2"/>
        <v>0.61827382979667012</v>
      </c>
      <c r="N33" s="8">
        <f t="shared" si="3"/>
        <v>-0.48082382937408552</v>
      </c>
      <c r="O33" s="8">
        <f t="shared" si="4"/>
        <v>0</v>
      </c>
    </row>
    <row r="34" spans="1:15">
      <c r="A34" s="5">
        <v>0</v>
      </c>
      <c r="B34" s="3">
        <v>28</v>
      </c>
      <c r="C34" s="2">
        <v>4</v>
      </c>
      <c r="D34" s="3">
        <v>140</v>
      </c>
      <c r="E34" s="2">
        <v>90</v>
      </c>
      <c r="F34" s="2">
        <v>15.5</v>
      </c>
      <c r="G34" s="2">
        <v>71</v>
      </c>
      <c r="H34" s="2">
        <v>3.1</v>
      </c>
      <c r="I34" s="2">
        <v>5.98</v>
      </c>
      <c r="J34" s="45">
        <f t="shared" si="5"/>
        <v>0.59185280781167005</v>
      </c>
      <c r="K34" s="8">
        <f t="shared" si="0"/>
        <v>1.8073339575923495</v>
      </c>
      <c r="L34" s="45">
        <f t="shared" si="1"/>
        <v>0.35620984717387483</v>
      </c>
      <c r="M34" s="8">
        <f t="shared" si="2"/>
        <v>0.64379015282612517</v>
      </c>
      <c r="N34" s="8">
        <f t="shared" si="3"/>
        <v>-0.44038245562718975</v>
      </c>
      <c r="O34" s="8">
        <f t="shared" si="4"/>
        <v>0</v>
      </c>
    </row>
    <row r="35" spans="1:15">
      <c r="A35" s="5">
        <v>0</v>
      </c>
      <c r="B35" s="3">
        <v>25</v>
      </c>
      <c r="C35" s="2">
        <v>4</v>
      </c>
      <c r="D35" s="3">
        <v>113</v>
      </c>
      <c r="E35" s="2">
        <v>95</v>
      </c>
      <c r="F35" s="3">
        <v>14</v>
      </c>
      <c r="G35" s="2">
        <v>71</v>
      </c>
      <c r="H35" s="2">
        <v>2.35</v>
      </c>
      <c r="I35" s="2">
        <v>4.8899999999999997</v>
      </c>
      <c r="J35" s="45">
        <f t="shared" si="5"/>
        <v>0.41775597794791924</v>
      </c>
      <c r="K35" s="8">
        <f t="shared" si="0"/>
        <v>1.51855006948205</v>
      </c>
      <c r="L35" s="45">
        <f t="shared" si="1"/>
        <v>0.39705384940218963</v>
      </c>
      <c r="M35" s="8">
        <f t="shared" si="2"/>
        <v>0.60294615059781043</v>
      </c>
      <c r="N35" s="8">
        <f t="shared" si="3"/>
        <v>-0.50592738873384979</v>
      </c>
      <c r="O35" s="8">
        <f t="shared" si="4"/>
        <v>0</v>
      </c>
    </row>
    <row r="36" spans="1:15">
      <c r="A36" s="5">
        <v>0</v>
      </c>
      <c r="B36" s="3">
        <v>19</v>
      </c>
      <c r="C36" s="2">
        <v>6</v>
      </c>
      <c r="D36" s="3">
        <v>232</v>
      </c>
      <c r="E36" s="2">
        <v>100</v>
      </c>
      <c r="F36" s="3">
        <v>13</v>
      </c>
      <c r="G36" s="2">
        <v>71</v>
      </c>
      <c r="H36" s="3">
        <v>6</v>
      </c>
      <c r="I36" s="2">
        <v>9.9499999999999993</v>
      </c>
      <c r="J36" s="45">
        <f t="shared" si="5"/>
        <v>0.385722708327009</v>
      </c>
      <c r="K36" s="8">
        <f t="shared" si="0"/>
        <v>1.4706768078363788</v>
      </c>
      <c r="L36" s="45">
        <f t="shared" si="1"/>
        <v>0.40474739424770012</v>
      </c>
      <c r="M36" s="8">
        <f t="shared" si="2"/>
        <v>0.59525260575229988</v>
      </c>
      <c r="N36" s="8">
        <f t="shared" si="3"/>
        <v>-0.51876941604843418</v>
      </c>
      <c r="O36" s="8">
        <f t="shared" si="4"/>
        <v>0</v>
      </c>
    </row>
    <row r="37" spans="1:15">
      <c r="A37" s="5">
        <v>0</v>
      </c>
      <c r="B37" s="3">
        <v>16</v>
      </c>
      <c r="C37" s="2">
        <v>6</v>
      </c>
      <c r="D37" s="3">
        <v>225</v>
      </c>
      <c r="E37" s="2">
        <v>105</v>
      </c>
      <c r="F37" s="2">
        <v>15.5</v>
      </c>
      <c r="G37" s="2">
        <v>71</v>
      </c>
      <c r="H37" s="2">
        <v>5.5</v>
      </c>
      <c r="I37" s="2">
        <v>8.06</v>
      </c>
      <c r="J37" s="45">
        <f t="shared" si="5"/>
        <v>0.9751930276528703</v>
      </c>
      <c r="K37" s="8">
        <f t="shared" si="0"/>
        <v>2.6516790089607016</v>
      </c>
      <c r="L37" s="45">
        <f t="shared" si="1"/>
        <v>0.27384663261643261</v>
      </c>
      <c r="M37" s="8">
        <f t="shared" si="2"/>
        <v>0.72615336738356739</v>
      </c>
      <c r="N37" s="8">
        <f t="shared" si="3"/>
        <v>-0.31999403662782189</v>
      </c>
      <c r="O37" s="8">
        <f t="shared" si="4"/>
        <v>0</v>
      </c>
    </row>
    <row r="38" spans="1:15">
      <c r="A38" s="5">
        <v>1</v>
      </c>
      <c r="B38" s="3">
        <v>17</v>
      </c>
      <c r="C38" s="2">
        <v>6</v>
      </c>
      <c r="D38" s="3">
        <v>250</v>
      </c>
      <c r="E38" s="2">
        <v>100</v>
      </c>
      <c r="F38" s="2">
        <v>15.5</v>
      </c>
      <c r="G38" s="2">
        <v>71</v>
      </c>
      <c r="H38" s="2">
        <v>2.95</v>
      </c>
      <c r="I38" s="2">
        <v>7.74</v>
      </c>
      <c r="J38" s="45">
        <f t="shared" si="5"/>
        <v>0.84917397798290994</v>
      </c>
      <c r="K38" s="8">
        <f t="shared" si="0"/>
        <v>2.3377150500793547</v>
      </c>
      <c r="L38" s="45">
        <f t="shared" si="1"/>
        <v>0.2996061631972522</v>
      </c>
      <c r="M38" s="8">
        <f t="shared" si="2"/>
        <v>0.2996061631972522</v>
      </c>
      <c r="N38" s="8">
        <f t="shared" si="3"/>
        <v>-1.2052864561312615</v>
      </c>
      <c r="O38" s="8">
        <f t="shared" si="4"/>
        <v>0</v>
      </c>
    </row>
    <row r="39" spans="1:15">
      <c r="A39" s="5">
        <v>0</v>
      </c>
      <c r="B39" s="3">
        <v>19</v>
      </c>
      <c r="C39" s="2">
        <v>6</v>
      </c>
      <c r="D39" s="3">
        <v>250</v>
      </c>
      <c r="E39" s="2">
        <v>88</v>
      </c>
      <c r="F39" s="2">
        <v>15.5</v>
      </c>
      <c r="G39" s="2">
        <v>71</v>
      </c>
      <c r="H39" s="2">
        <v>4.6500000000000004</v>
      </c>
      <c r="I39" s="2">
        <v>7.2</v>
      </c>
      <c r="J39" s="45">
        <f t="shared" si="5"/>
        <v>0.76805218081559623</v>
      </c>
      <c r="K39" s="8">
        <f t="shared" si="0"/>
        <v>2.1555635140592631</v>
      </c>
      <c r="L39" s="45">
        <f>1/(1+K39)</f>
        <v>0.3169006092080261</v>
      </c>
      <c r="M39" s="8">
        <f t="shared" si="2"/>
        <v>0.6830993907919739</v>
      </c>
      <c r="N39" s="8">
        <f t="shared" si="3"/>
        <v>-0.3811149090731985</v>
      </c>
      <c r="O39" s="8">
        <f t="shared" si="4"/>
        <v>0</v>
      </c>
    </row>
    <row r="40" spans="1:15">
      <c r="A40" s="5">
        <v>0</v>
      </c>
      <c r="B40" s="3">
        <v>18</v>
      </c>
      <c r="C40" s="2">
        <v>6</v>
      </c>
      <c r="D40" s="3">
        <v>232</v>
      </c>
      <c r="E40" s="2">
        <v>100</v>
      </c>
      <c r="F40" s="2">
        <v>15.5</v>
      </c>
      <c r="G40" s="2">
        <v>71</v>
      </c>
      <c r="H40" s="2">
        <v>0.35</v>
      </c>
      <c r="I40" s="2">
        <v>2.2799999999999998</v>
      </c>
      <c r="J40" s="45">
        <f t="shared" si="5"/>
        <v>0.72321201512398248</v>
      </c>
      <c r="K40" s="8">
        <f t="shared" si="0"/>
        <v>2.0610426903796024</v>
      </c>
      <c r="L40" s="45">
        <f t="shared" si="1"/>
        <v>0.32668606783657406</v>
      </c>
      <c r="M40" s="8">
        <f t="shared" si="2"/>
        <v>0.67331393216342594</v>
      </c>
      <c r="N40" s="8">
        <f t="shared" si="3"/>
        <v>-0.39554359128879091</v>
      </c>
      <c r="O40" s="8">
        <f t="shared" si="4"/>
        <v>0</v>
      </c>
    </row>
    <row r="41" spans="1:15">
      <c r="A41" s="5">
        <v>0</v>
      </c>
      <c r="B41" s="3">
        <v>14</v>
      </c>
      <c r="C41" s="2">
        <v>8</v>
      </c>
      <c r="D41" s="3">
        <v>350</v>
      </c>
      <c r="E41" s="2">
        <v>165</v>
      </c>
      <c r="F41" s="3">
        <v>12</v>
      </c>
      <c r="G41" s="2">
        <v>71</v>
      </c>
      <c r="H41" s="3">
        <v>3</v>
      </c>
      <c r="I41" s="2">
        <v>3.76</v>
      </c>
      <c r="J41" s="45">
        <f t="shared" si="5"/>
        <v>0.53273217298686737</v>
      </c>
      <c r="K41" s="8">
        <f t="shared" si="0"/>
        <v>1.7035804324263977</v>
      </c>
      <c r="L41" s="45">
        <f t="shared" si="1"/>
        <v>0.36987987781170778</v>
      </c>
      <c r="M41" s="8">
        <f t="shared" si="2"/>
        <v>0.63012012218829216</v>
      </c>
      <c r="N41" s="8">
        <f t="shared" si="3"/>
        <v>-0.46184480763165325</v>
      </c>
      <c r="O41" s="8">
        <f t="shared" si="4"/>
        <v>0</v>
      </c>
    </row>
    <row r="42" spans="1:15">
      <c r="A42" s="5">
        <v>1</v>
      </c>
      <c r="B42" s="3">
        <v>14</v>
      </c>
      <c r="C42" s="2">
        <v>8</v>
      </c>
      <c r="D42" s="3">
        <v>400</v>
      </c>
      <c r="E42" s="2">
        <v>175</v>
      </c>
      <c r="F42" s="2">
        <v>11.5</v>
      </c>
      <c r="G42" s="2">
        <v>71</v>
      </c>
      <c r="H42" s="2">
        <v>2.25</v>
      </c>
      <c r="I42" s="2">
        <v>7.98</v>
      </c>
      <c r="J42" s="45">
        <f t="shared" si="5"/>
        <v>0.53049745240166668</v>
      </c>
      <c r="K42" s="8">
        <f t="shared" si="0"/>
        <v>1.6997776568185559</v>
      </c>
      <c r="L42" s="45">
        <f t="shared" si="1"/>
        <v>0.37040087263275212</v>
      </c>
      <c r="M42" s="8">
        <f t="shared" si="2"/>
        <v>0.37040087263275212</v>
      </c>
      <c r="N42" s="8">
        <f t="shared" si="3"/>
        <v>-0.99316942029293076</v>
      </c>
      <c r="O42" s="8">
        <f t="shared" si="4"/>
        <v>0</v>
      </c>
    </row>
    <row r="43" spans="1:15">
      <c r="A43" s="5">
        <v>0</v>
      </c>
      <c r="B43" s="3">
        <v>14</v>
      </c>
      <c r="C43" s="2">
        <v>8</v>
      </c>
      <c r="D43" s="3">
        <v>351</v>
      </c>
      <c r="E43" s="2">
        <v>153</v>
      </c>
      <c r="F43" s="2">
        <v>13.5</v>
      </c>
      <c r="G43" s="2">
        <v>71</v>
      </c>
      <c r="H43" s="2">
        <v>5.85</v>
      </c>
      <c r="I43" s="2">
        <v>7.87</v>
      </c>
      <c r="J43" s="45">
        <f t="shared" si="5"/>
        <v>0.79130019968048881</v>
      </c>
      <c r="K43" s="8">
        <f t="shared" si="0"/>
        <v>2.2062631448347814</v>
      </c>
      <c r="L43" s="45">
        <f t="shared" si="1"/>
        <v>0.31188955953630249</v>
      </c>
      <c r="M43" s="8">
        <f t="shared" si="2"/>
        <v>0.68811044046369751</v>
      </c>
      <c r="N43" s="8">
        <f t="shared" si="3"/>
        <v>-0.3738059300015879</v>
      </c>
      <c r="O43" s="8">
        <f t="shared" si="4"/>
        <v>0</v>
      </c>
    </row>
    <row r="44" spans="1:15">
      <c r="A44" s="5">
        <v>1</v>
      </c>
      <c r="B44" s="3">
        <v>14</v>
      </c>
      <c r="C44" s="2">
        <v>8</v>
      </c>
      <c r="D44" s="3">
        <v>318</v>
      </c>
      <c r="E44" s="2">
        <v>150</v>
      </c>
      <c r="F44" s="3">
        <v>13</v>
      </c>
      <c r="G44" s="2">
        <v>71</v>
      </c>
      <c r="H44" s="2">
        <v>2.5499999999999998</v>
      </c>
      <c r="I44" s="2">
        <v>3.98</v>
      </c>
      <c r="J44" s="45">
        <f t="shared" si="5"/>
        <v>0.51799429230539962</v>
      </c>
      <c r="K44" s="8">
        <f t="shared" si="0"/>
        <v>1.6786573749222271</v>
      </c>
      <c r="L44" s="45">
        <f t="shared" si="1"/>
        <v>0.37332135470630484</v>
      </c>
      <c r="M44" s="8">
        <f t="shared" si="2"/>
        <v>0.37332135470630484</v>
      </c>
      <c r="N44" s="8">
        <f t="shared" si="3"/>
        <v>-0.98531568948397263</v>
      </c>
      <c r="O44" s="8">
        <f t="shared" si="4"/>
        <v>0</v>
      </c>
    </row>
    <row r="45" spans="1:15">
      <c r="A45" s="5">
        <v>0</v>
      </c>
      <c r="B45" s="3">
        <v>12</v>
      </c>
      <c r="C45" s="2">
        <v>8</v>
      </c>
      <c r="D45" s="3">
        <v>383</v>
      </c>
      <c r="E45" s="2">
        <v>180</v>
      </c>
      <c r="F45" s="2">
        <v>11.5</v>
      </c>
      <c r="G45" s="2">
        <v>71</v>
      </c>
      <c r="H45" s="2">
        <v>1.95</v>
      </c>
      <c r="I45" s="2">
        <v>7.15</v>
      </c>
      <c r="J45" s="45">
        <f t="shared" si="5"/>
        <v>0.61082239710361685</v>
      </c>
      <c r="K45" s="8">
        <f t="shared" si="0"/>
        <v>1.8419455867799712</v>
      </c>
      <c r="L45" s="45">
        <f t="shared" si="1"/>
        <v>0.3518716208543024</v>
      </c>
      <c r="M45" s="8">
        <f t="shared" si="2"/>
        <v>0.64812837914569754</v>
      </c>
      <c r="N45" s="8">
        <f t="shared" si="3"/>
        <v>-0.43366648628665599</v>
      </c>
      <c r="O45" s="8">
        <f t="shared" si="4"/>
        <v>0</v>
      </c>
    </row>
    <row r="46" spans="1:15">
      <c r="A46" s="5">
        <v>1</v>
      </c>
      <c r="B46" s="3">
        <v>13</v>
      </c>
      <c r="C46" s="2">
        <v>8</v>
      </c>
      <c r="D46" s="3">
        <v>400</v>
      </c>
      <c r="E46" s="2">
        <v>170</v>
      </c>
      <c r="F46" s="3">
        <v>12</v>
      </c>
      <c r="G46" s="2">
        <v>71</v>
      </c>
      <c r="H46" s="2">
        <v>5.5</v>
      </c>
      <c r="I46" s="2">
        <v>8.06</v>
      </c>
      <c r="J46" s="45">
        <f t="shared" si="5"/>
        <v>0.77540920545323522</v>
      </c>
      <c r="K46" s="8">
        <f t="shared" si="0"/>
        <v>2.1714805270752788</v>
      </c>
      <c r="L46" s="45">
        <f t="shared" si="1"/>
        <v>0.31531014977481014</v>
      </c>
      <c r="M46" s="8">
        <f t="shared" si="2"/>
        <v>0.31531014977481014</v>
      </c>
      <c r="N46" s="8">
        <f t="shared" si="3"/>
        <v>-1.1541985220998543</v>
      </c>
      <c r="O46" s="8">
        <f t="shared" si="4"/>
        <v>0</v>
      </c>
    </row>
    <row r="47" spans="1:15">
      <c r="A47" s="5">
        <v>0</v>
      </c>
      <c r="B47" s="3">
        <v>13</v>
      </c>
      <c r="C47" s="2">
        <v>8</v>
      </c>
      <c r="D47" s="3">
        <v>400</v>
      </c>
      <c r="E47" s="2">
        <v>175</v>
      </c>
      <c r="F47" s="3">
        <v>12</v>
      </c>
      <c r="G47" s="2">
        <v>71</v>
      </c>
      <c r="H47" s="2">
        <v>1.25</v>
      </c>
      <c r="I47" s="2">
        <v>2.69</v>
      </c>
      <c r="J47" s="45">
        <f t="shared" si="5"/>
        <v>0.6930223133962844</v>
      </c>
      <c r="K47" s="8">
        <f t="shared" si="0"/>
        <v>1.9997502812638377</v>
      </c>
      <c r="L47" s="45">
        <f t="shared" si="1"/>
        <v>0.33336108216937499</v>
      </c>
      <c r="M47" s="8">
        <f t="shared" si="2"/>
        <v>0.66663891783062501</v>
      </c>
      <c r="N47" s="8">
        <f t="shared" si="3"/>
        <v>-0.40550673222849853</v>
      </c>
      <c r="O47" s="8">
        <f t="shared" si="4"/>
        <v>0</v>
      </c>
    </row>
    <row r="48" spans="1:15">
      <c r="A48" s="5">
        <v>1</v>
      </c>
      <c r="B48" s="3">
        <v>18</v>
      </c>
      <c r="C48" s="2">
        <v>6</v>
      </c>
      <c r="D48" s="3">
        <v>258</v>
      </c>
      <c r="E48" s="2">
        <v>110</v>
      </c>
      <c r="F48" s="2">
        <v>13.5</v>
      </c>
      <c r="G48" s="2">
        <v>71</v>
      </c>
      <c r="H48" s="2">
        <v>7.5</v>
      </c>
      <c r="I48" s="2">
        <v>12.04</v>
      </c>
      <c r="J48" s="45">
        <f t="shared" si="5"/>
        <v>0.67636449681599586</v>
      </c>
      <c r="K48" s="8">
        <f t="shared" si="0"/>
        <v>1.9667147219128849</v>
      </c>
      <c r="L48" s="45">
        <f t="shared" si="1"/>
        <v>0.33707319163981425</v>
      </c>
      <c r="M48" s="8">
        <f t="shared" si="2"/>
        <v>0.33707319163981425</v>
      </c>
      <c r="N48" s="8">
        <f t="shared" si="3"/>
        <v>-1.0874551863363935</v>
      </c>
      <c r="O48" s="8">
        <f t="shared" si="4"/>
        <v>0</v>
      </c>
    </row>
    <row r="49" spans="1:15">
      <c r="A49" s="5">
        <v>0</v>
      </c>
      <c r="B49" s="3">
        <v>22</v>
      </c>
      <c r="C49" s="2">
        <v>4</v>
      </c>
      <c r="D49" s="3">
        <v>140</v>
      </c>
      <c r="E49" s="2">
        <v>72</v>
      </c>
      <c r="F49" s="3">
        <v>19</v>
      </c>
      <c r="G49" s="2">
        <v>71</v>
      </c>
      <c r="H49" s="2">
        <v>2.65</v>
      </c>
      <c r="I49" s="2">
        <v>4.8899999999999997</v>
      </c>
      <c r="J49" s="45">
        <f t="shared" si="5"/>
        <v>1.3599375963107119</v>
      </c>
      <c r="K49" s="8">
        <f t="shared" si="0"/>
        <v>3.8959501725451626</v>
      </c>
      <c r="L49" s="45">
        <f t="shared" si="1"/>
        <v>0.20425044470584333</v>
      </c>
      <c r="M49" s="8">
        <f t="shared" si="2"/>
        <v>0.7957495552941567</v>
      </c>
      <c r="N49" s="8">
        <f t="shared" si="3"/>
        <v>-0.22847077167129215</v>
      </c>
      <c r="O49" s="8">
        <f t="shared" si="4"/>
        <v>0</v>
      </c>
    </row>
    <row r="50" spans="1:15">
      <c r="A50" s="5">
        <v>0</v>
      </c>
      <c r="B50" s="3">
        <v>19</v>
      </c>
      <c r="C50" s="2">
        <v>6</v>
      </c>
      <c r="D50" s="3">
        <v>250</v>
      </c>
      <c r="E50" s="2">
        <v>100</v>
      </c>
      <c r="F50" s="3">
        <v>15</v>
      </c>
      <c r="G50" s="2">
        <v>71</v>
      </c>
      <c r="H50" s="2">
        <v>1.05</v>
      </c>
      <c r="I50" s="2">
        <v>4.1500000000000004</v>
      </c>
      <c r="J50" s="45">
        <f t="shared" si="5"/>
        <v>0.63739654684763702</v>
      </c>
      <c r="K50" s="8">
        <f t="shared" si="0"/>
        <v>1.8915499017510244</v>
      </c>
      <c r="L50" s="45">
        <f t="shared" si="1"/>
        <v>0.34583529040755406</v>
      </c>
      <c r="M50" s="8">
        <f t="shared" si="2"/>
        <v>0.65416470959244588</v>
      </c>
      <c r="N50" s="8">
        <f t="shared" si="3"/>
        <v>-0.42439610970397362</v>
      </c>
      <c r="O50" s="8">
        <f t="shared" si="4"/>
        <v>0</v>
      </c>
    </row>
    <row r="51" spans="1:15">
      <c r="A51" s="5">
        <v>1</v>
      </c>
      <c r="B51" s="3">
        <v>18</v>
      </c>
      <c r="C51" s="2">
        <v>6</v>
      </c>
      <c r="D51" s="3">
        <v>250</v>
      </c>
      <c r="E51" s="2">
        <v>88</v>
      </c>
      <c r="F51" s="2">
        <v>14.5</v>
      </c>
      <c r="G51" s="2">
        <v>71</v>
      </c>
      <c r="H51" s="2">
        <v>5.8</v>
      </c>
      <c r="I51" s="2">
        <v>7.71</v>
      </c>
      <c r="J51" s="45">
        <f t="shared" si="5"/>
        <v>0.68376179305106433</v>
      </c>
      <c r="K51" s="8">
        <f t="shared" si="0"/>
        <v>1.9813170355541263</v>
      </c>
      <c r="L51" s="45">
        <f t="shared" si="1"/>
        <v>0.33542222718159648</v>
      </c>
      <c r="M51" s="8">
        <f t="shared" si="2"/>
        <v>0.33542222718159648</v>
      </c>
      <c r="N51" s="8">
        <f t="shared" si="3"/>
        <v>-1.0923651611221761</v>
      </c>
      <c r="O51" s="8">
        <f t="shared" si="4"/>
        <v>0</v>
      </c>
    </row>
    <row r="52" spans="1:15">
      <c r="A52" s="5">
        <v>0</v>
      </c>
      <c r="B52" s="3">
        <v>23</v>
      </c>
      <c r="C52" s="2">
        <v>4</v>
      </c>
      <c r="D52" s="3">
        <v>122</v>
      </c>
      <c r="E52" s="2">
        <v>86</v>
      </c>
      <c r="F52" s="3">
        <v>14</v>
      </c>
      <c r="G52" s="2">
        <v>71</v>
      </c>
      <c r="H52" s="2">
        <v>7.75</v>
      </c>
      <c r="I52" s="2">
        <v>9.2899999999999991</v>
      </c>
      <c r="J52" s="45">
        <f t="shared" si="5"/>
        <v>0.65270182244857533</v>
      </c>
      <c r="K52" s="8">
        <f t="shared" si="0"/>
        <v>1.9207232781029431</v>
      </c>
      <c r="L52" s="45">
        <f t="shared" si="1"/>
        <v>0.34238094635569727</v>
      </c>
      <c r="M52" s="8">
        <f t="shared" si="2"/>
        <v>0.65761905364430273</v>
      </c>
      <c r="N52" s="8">
        <f t="shared" si="3"/>
        <v>-0.41912946113999511</v>
      </c>
      <c r="O52" s="8">
        <f t="shared" si="4"/>
        <v>0</v>
      </c>
    </row>
    <row r="53" spans="1:15">
      <c r="A53" s="5">
        <v>1</v>
      </c>
      <c r="B53" s="3">
        <v>28</v>
      </c>
      <c r="C53" s="2">
        <v>4</v>
      </c>
      <c r="D53" s="3">
        <v>116</v>
      </c>
      <c r="E53" s="2">
        <v>90</v>
      </c>
      <c r="F53" s="3">
        <v>14</v>
      </c>
      <c r="G53" s="2">
        <v>71</v>
      </c>
      <c r="H53" s="2">
        <v>14.9</v>
      </c>
      <c r="I53" s="2">
        <v>30.61</v>
      </c>
      <c r="J53" s="45">
        <f t="shared" si="5"/>
        <v>0.45168974269969225</v>
      </c>
      <c r="K53" s="8">
        <f t="shared" si="0"/>
        <v>1.5709644697643605</v>
      </c>
      <c r="L53" s="45">
        <f t="shared" si="1"/>
        <v>0.38895908977367316</v>
      </c>
      <c r="M53" s="8">
        <f t="shared" si="2"/>
        <v>0.38895908977367316</v>
      </c>
      <c r="N53" s="8">
        <f t="shared" si="3"/>
        <v>-0.94428110857113134</v>
      </c>
      <c r="O53" s="8">
        <f t="shared" si="4"/>
        <v>0</v>
      </c>
    </row>
    <row r="54" spans="1:15">
      <c r="A54" s="5">
        <v>0</v>
      </c>
      <c r="B54" s="3">
        <v>30</v>
      </c>
      <c r="C54" s="2">
        <v>4</v>
      </c>
      <c r="D54" s="3">
        <v>79</v>
      </c>
      <c r="E54" s="2">
        <v>70</v>
      </c>
      <c r="F54" s="2">
        <v>19.5</v>
      </c>
      <c r="G54" s="2">
        <v>71</v>
      </c>
      <c r="H54" s="3">
        <v>23</v>
      </c>
      <c r="I54" s="2">
        <v>30.61</v>
      </c>
      <c r="J54" s="45">
        <f t="shared" si="5"/>
        <v>1.4667205396298051</v>
      </c>
      <c r="K54" s="8">
        <f t="shared" si="0"/>
        <v>4.3349953589397794</v>
      </c>
      <c r="L54" s="45">
        <f t="shared" si="1"/>
        <v>0.18744158761531321</v>
      </c>
      <c r="M54" s="8">
        <f t="shared" si="2"/>
        <v>0.81255841238468673</v>
      </c>
      <c r="N54" s="8">
        <f t="shared" si="3"/>
        <v>-0.2075674751965941</v>
      </c>
      <c r="O54" s="8">
        <f t="shared" si="4"/>
        <v>0</v>
      </c>
    </row>
    <row r="55" spans="1:15">
      <c r="A55" s="5">
        <v>0</v>
      </c>
      <c r="B55" s="3">
        <v>30</v>
      </c>
      <c r="C55" s="2">
        <v>4</v>
      </c>
      <c r="D55" s="3">
        <v>88</v>
      </c>
      <c r="E55" s="2">
        <v>76</v>
      </c>
      <c r="F55" s="2">
        <v>14.5</v>
      </c>
      <c r="G55" s="2">
        <v>71</v>
      </c>
      <c r="H55" s="3">
        <v>18</v>
      </c>
      <c r="I55" s="2">
        <v>19.77</v>
      </c>
      <c r="J55" s="45">
        <f t="shared" si="5"/>
        <v>0.5866822430673363</v>
      </c>
      <c r="K55" s="8">
        <f t="shared" si="0"/>
        <v>1.7980131380661981</v>
      </c>
      <c r="L55" s="45">
        <f t="shared" si="1"/>
        <v>0.35739646336726422</v>
      </c>
      <c r="M55" s="8">
        <f t="shared" si="2"/>
        <v>0.64260353663273584</v>
      </c>
      <c r="N55" s="8">
        <f t="shared" si="3"/>
        <v>-0.44222732868537162</v>
      </c>
      <c r="O55" s="8">
        <f t="shared" si="4"/>
        <v>0</v>
      </c>
    </row>
    <row r="56" spans="1:15">
      <c r="A56" s="5">
        <v>0</v>
      </c>
      <c r="B56" s="3">
        <v>31</v>
      </c>
      <c r="C56" s="2">
        <v>4</v>
      </c>
      <c r="D56" s="3">
        <v>71</v>
      </c>
      <c r="E56" s="2">
        <v>65</v>
      </c>
      <c r="F56" s="3">
        <v>19</v>
      </c>
      <c r="G56" s="2">
        <v>71</v>
      </c>
      <c r="H56" s="3">
        <v>16</v>
      </c>
      <c r="I56" s="2">
        <v>30.61</v>
      </c>
      <c r="J56" s="45">
        <f t="shared" si="5"/>
        <v>0.97552773375309398</v>
      </c>
      <c r="K56" s="8">
        <f t="shared" si="0"/>
        <v>2.6525666906487868</v>
      </c>
      <c r="L56" s="45">
        <f>1/(1+K56)</f>
        <v>0.2737800797888717</v>
      </c>
      <c r="M56" s="8">
        <f t="shared" si="2"/>
        <v>0.72621992021112836</v>
      </c>
      <c r="N56" s="8">
        <f t="shared" si="3"/>
        <v>-0.31990238962745909</v>
      </c>
      <c r="O56" s="8">
        <f t="shared" si="4"/>
        <v>0</v>
      </c>
    </row>
    <row r="57" spans="1:15">
      <c r="A57" s="5">
        <v>1</v>
      </c>
      <c r="B57" s="3">
        <v>35</v>
      </c>
      <c r="C57" s="2">
        <v>4</v>
      </c>
      <c r="D57" s="3">
        <v>72</v>
      </c>
      <c r="E57" s="2">
        <v>69</v>
      </c>
      <c r="F57" s="3">
        <v>18</v>
      </c>
      <c r="G57" s="2">
        <v>71</v>
      </c>
      <c r="H57" s="2">
        <v>2.75</v>
      </c>
      <c r="I57" s="2">
        <v>10.210000000000001</v>
      </c>
      <c r="J57" s="45">
        <f t="shared" si="5"/>
        <v>0.34599123105948942</v>
      </c>
      <c r="K57" s="8">
        <f t="shared" si="0"/>
        <v>1.4133902218285626</v>
      </c>
      <c r="L57" s="45">
        <f t="shared" si="1"/>
        <v>0.41435487347020339</v>
      </c>
      <c r="M57" s="8">
        <f t="shared" si="2"/>
        <v>0.41435487347020339</v>
      </c>
      <c r="N57" s="8">
        <f t="shared" si="3"/>
        <v>-0.88103249003258233</v>
      </c>
      <c r="O57" s="8">
        <f t="shared" si="4"/>
        <v>0</v>
      </c>
    </row>
    <row r="58" spans="1:15">
      <c r="A58" s="5">
        <v>0</v>
      </c>
      <c r="B58" s="3">
        <v>27</v>
      </c>
      <c r="C58" s="2">
        <v>4</v>
      </c>
      <c r="D58" s="3">
        <v>97</v>
      </c>
      <c r="E58" s="2">
        <v>60</v>
      </c>
      <c r="F58" s="3">
        <v>19</v>
      </c>
      <c r="G58" s="2">
        <v>71</v>
      </c>
      <c r="H58" s="2">
        <v>3.6</v>
      </c>
      <c r="I58" s="2">
        <v>15.04</v>
      </c>
      <c r="J58" s="45">
        <f t="shared" si="5"/>
        <v>0.85833037589351713</v>
      </c>
      <c r="K58" s="8">
        <f t="shared" si="0"/>
        <v>2.3592183956378459</v>
      </c>
      <c r="L58" s="45">
        <f t="shared" si="1"/>
        <v>0.29768829597342117</v>
      </c>
      <c r="M58" s="8">
        <f t="shared" si="2"/>
        <v>0.70231170402657883</v>
      </c>
      <c r="N58" s="8">
        <f t="shared" si="3"/>
        <v>-0.35337795067540739</v>
      </c>
      <c r="O58" s="8">
        <f t="shared" si="4"/>
        <v>0</v>
      </c>
    </row>
    <row r="59" spans="1:15">
      <c r="A59" s="5">
        <v>0</v>
      </c>
      <c r="B59" s="3">
        <v>26</v>
      </c>
      <c r="C59" s="2">
        <v>4</v>
      </c>
      <c r="D59" s="3">
        <v>91</v>
      </c>
      <c r="E59" s="2">
        <v>70</v>
      </c>
      <c r="F59" s="2">
        <v>20.5</v>
      </c>
      <c r="G59" s="2">
        <v>71</v>
      </c>
      <c r="H59" s="2">
        <v>4.5</v>
      </c>
      <c r="I59" s="2">
        <v>7.27</v>
      </c>
      <c r="J59" s="45">
        <f t="shared" si="5"/>
        <v>1.3600122545580622</v>
      </c>
      <c r="K59" s="8">
        <f t="shared" si="0"/>
        <v>3.896241048214808</v>
      </c>
      <c r="L59" s="45">
        <f t="shared" si="1"/>
        <v>0.20423831060454112</v>
      </c>
      <c r="M59" s="8">
        <f t="shared" si="2"/>
        <v>0.79576168939545888</v>
      </c>
      <c r="N59" s="8">
        <f t="shared" si="3"/>
        <v>-0.22845552314402862</v>
      </c>
      <c r="O59" s="8">
        <f t="shared" si="4"/>
        <v>0</v>
      </c>
    </row>
    <row r="60" spans="1:15">
      <c r="A60" s="5">
        <v>1</v>
      </c>
      <c r="B60" s="3">
        <v>24</v>
      </c>
      <c r="C60" s="2">
        <v>4</v>
      </c>
      <c r="D60" s="3">
        <v>113</v>
      </c>
      <c r="E60" s="2">
        <v>95</v>
      </c>
      <c r="F60" s="2">
        <v>15.5</v>
      </c>
      <c r="G60" s="2">
        <v>72</v>
      </c>
      <c r="H60" s="2">
        <v>4.75</v>
      </c>
      <c r="I60" s="2">
        <v>18.54</v>
      </c>
      <c r="J60" s="45">
        <f t="shared" si="5"/>
        <v>0.62852201223093274</v>
      </c>
      <c r="K60" s="8">
        <f t="shared" si="0"/>
        <v>1.8748375435543463</v>
      </c>
      <c r="L60" s="45">
        <f t="shared" si="1"/>
        <v>0.34784574253320616</v>
      </c>
      <c r="M60" s="8">
        <f t="shared" si="2"/>
        <v>0.34784574253320616</v>
      </c>
      <c r="N60" s="8">
        <f t="shared" si="3"/>
        <v>-1.0559961660629638</v>
      </c>
      <c r="O60" s="8">
        <f t="shared" si="4"/>
        <v>0</v>
      </c>
    </row>
    <row r="61" spans="1:15">
      <c r="A61" s="5">
        <v>1</v>
      </c>
      <c r="B61" s="3">
        <v>25</v>
      </c>
      <c r="C61" s="2">
        <v>4</v>
      </c>
      <c r="D61" s="2">
        <v>97.5</v>
      </c>
      <c r="E61" s="2">
        <v>80</v>
      </c>
      <c r="F61" s="3">
        <v>17</v>
      </c>
      <c r="G61" s="2">
        <v>72</v>
      </c>
      <c r="H61" s="2">
        <v>4.0999999999999996</v>
      </c>
      <c r="I61" s="2">
        <v>6.8</v>
      </c>
      <c r="J61" s="45">
        <f t="shared" si="5"/>
        <v>0.85257340235288925</v>
      </c>
      <c r="K61" s="8">
        <f t="shared" si="0"/>
        <v>2.34567545832763</v>
      </c>
      <c r="L61" s="45">
        <f t="shared" si="1"/>
        <v>0.29889330643560397</v>
      </c>
      <c r="M61" s="8">
        <f t="shared" si="2"/>
        <v>0.29889330643560397</v>
      </c>
      <c r="N61" s="8">
        <f t="shared" si="3"/>
        <v>-1.2076686039356206</v>
      </c>
      <c r="O61" s="8">
        <f t="shared" si="4"/>
        <v>0</v>
      </c>
    </row>
    <row r="62" spans="1:15">
      <c r="A62" s="5">
        <v>0</v>
      </c>
      <c r="B62" s="3">
        <v>23</v>
      </c>
      <c r="C62" s="2">
        <v>4</v>
      </c>
      <c r="D62" s="3">
        <v>97</v>
      </c>
      <c r="E62" s="2">
        <v>54</v>
      </c>
      <c r="F62" s="2">
        <v>23.5</v>
      </c>
      <c r="G62" s="2">
        <v>72</v>
      </c>
      <c r="H62" s="2">
        <v>19.989999999999998</v>
      </c>
      <c r="I62" s="2">
        <v>35.96</v>
      </c>
      <c r="J62" s="45">
        <f t="shared" si="5"/>
        <v>2.2077249556244363</v>
      </c>
      <c r="K62" s="8">
        <f t="shared" si="0"/>
        <v>9.0950013065364139</v>
      </c>
      <c r="L62" s="45">
        <f t="shared" si="1"/>
        <v>9.905892724872753E-2</v>
      </c>
      <c r="M62" s="8">
        <f t="shared" si="2"/>
        <v>0.90094107275127244</v>
      </c>
      <c r="N62" s="8">
        <f t="shared" si="3"/>
        <v>-0.10431542556446848</v>
      </c>
      <c r="O62" s="8">
        <f t="shared" si="4"/>
        <v>0</v>
      </c>
    </row>
    <row r="63" spans="1:15">
      <c r="A63" s="5">
        <v>0</v>
      </c>
      <c r="B63" s="3">
        <v>20</v>
      </c>
      <c r="C63" s="2">
        <v>4</v>
      </c>
      <c r="D63" s="3">
        <v>140</v>
      </c>
      <c r="E63" s="2">
        <v>90</v>
      </c>
      <c r="F63" s="2">
        <v>19.5</v>
      </c>
      <c r="G63" s="2">
        <v>72</v>
      </c>
      <c r="H63" s="2">
        <v>6.95</v>
      </c>
      <c r="I63" s="2">
        <v>18.61</v>
      </c>
      <c r="J63" s="45">
        <f t="shared" si="5"/>
        <v>1.6347765283859905</v>
      </c>
      <c r="K63" s="8">
        <f t="shared" si="0"/>
        <v>5.1283118368414744</v>
      </c>
      <c r="L63" s="45">
        <f t="shared" si="1"/>
        <v>0.16317707496350234</v>
      </c>
      <c r="M63" s="8">
        <f t="shared" si="2"/>
        <v>0.83682292503649769</v>
      </c>
      <c r="N63" s="8">
        <f t="shared" si="3"/>
        <v>-0.17814278997062366</v>
      </c>
      <c r="O63" s="8">
        <f t="shared" si="4"/>
        <v>0</v>
      </c>
    </row>
    <row r="64" spans="1:15">
      <c r="A64" s="5">
        <v>0</v>
      </c>
      <c r="B64" s="3">
        <v>21</v>
      </c>
      <c r="C64" s="2">
        <v>4</v>
      </c>
      <c r="D64" s="3">
        <v>122</v>
      </c>
      <c r="E64" s="2">
        <v>86</v>
      </c>
      <c r="F64" s="2">
        <v>16.5</v>
      </c>
      <c r="G64" s="2">
        <v>72</v>
      </c>
      <c r="H64" s="2">
        <v>4.5</v>
      </c>
      <c r="I64" s="2">
        <v>7.7</v>
      </c>
      <c r="J64" s="45">
        <f t="shared" si="5"/>
        <v>1.0467946111758557</v>
      </c>
      <c r="K64" s="8">
        <f t="shared" si="0"/>
        <v>2.8485058999262498</v>
      </c>
      <c r="L64" s="45">
        <f t="shared" si="1"/>
        <v>0.25984109833875096</v>
      </c>
      <c r="M64" s="8">
        <f t="shared" si="2"/>
        <v>0.74015890166124909</v>
      </c>
      <c r="N64" s="8">
        <f t="shared" si="3"/>
        <v>-0.30089038386087125</v>
      </c>
      <c r="O64" s="8">
        <f t="shared" si="4"/>
        <v>0</v>
      </c>
    </row>
    <row r="65" spans="1:15">
      <c r="A65" s="5">
        <v>1</v>
      </c>
      <c r="B65" s="3">
        <v>13</v>
      </c>
      <c r="C65" s="2">
        <v>8</v>
      </c>
      <c r="D65" s="3">
        <v>350</v>
      </c>
      <c r="E65" s="2">
        <v>165</v>
      </c>
      <c r="F65" s="3">
        <v>12</v>
      </c>
      <c r="G65" s="2">
        <v>72</v>
      </c>
      <c r="H65" s="2">
        <v>18.75</v>
      </c>
      <c r="I65" s="2">
        <v>35.96</v>
      </c>
      <c r="J65" s="45">
        <f t="shared" si="5"/>
        <v>0.81326702530088069</v>
      </c>
      <c r="K65" s="8">
        <f t="shared" si="0"/>
        <v>2.2552639684895333</v>
      </c>
      <c r="L65" s="45">
        <f t="shared" si="1"/>
        <v>0.3071947496976743</v>
      </c>
      <c r="M65" s="8">
        <f t="shared" si="2"/>
        <v>0.3071947496976743</v>
      </c>
      <c r="N65" s="8">
        <f t="shared" si="3"/>
        <v>-1.1802733686825531</v>
      </c>
      <c r="O65" s="8">
        <f t="shared" si="4"/>
        <v>0</v>
      </c>
    </row>
    <row r="66" spans="1:15">
      <c r="A66" s="5">
        <v>0</v>
      </c>
      <c r="B66" s="3">
        <v>14</v>
      </c>
      <c r="C66" s="2">
        <v>8</v>
      </c>
      <c r="D66" s="3">
        <v>400</v>
      </c>
      <c r="E66" s="2">
        <v>175</v>
      </c>
      <c r="F66" s="3">
        <v>12</v>
      </c>
      <c r="G66" s="2">
        <v>72</v>
      </c>
      <c r="H66" s="2">
        <v>23.5</v>
      </c>
      <c r="I66" s="2">
        <v>35.96</v>
      </c>
      <c r="J66" s="45">
        <f t="shared" si="5"/>
        <v>1.1549144874142361</v>
      </c>
      <c r="K66" s="8">
        <f t="shared" si="0"/>
        <v>3.1737520101824295</v>
      </c>
      <c r="L66" s="45">
        <f t="shared" si="1"/>
        <v>0.23959257702910128</v>
      </c>
      <c r="M66" s="8">
        <f t="shared" si="2"/>
        <v>0.76040742297089869</v>
      </c>
      <c r="N66" s="8">
        <f t="shared" si="3"/>
        <v>-0.27390090648639576</v>
      </c>
      <c r="O66" s="8">
        <f t="shared" si="4"/>
        <v>0</v>
      </c>
    </row>
    <row r="67" spans="1:15">
      <c r="A67" s="5">
        <v>1</v>
      </c>
      <c r="B67" s="3">
        <v>15</v>
      </c>
      <c r="C67" s="2">
        <v>8</v>
      </c>
      <c r="D67" s="3">
        <v>318</v>
      </c>
      <c r="E67" s="2">
        <v>150</v>
      </c>
      <c r="F67" s="2">
        <v>13.5</v>
      </c>
      <c r="G67" s="2">
        <v>72</v>
      </c>
      <c r="H67" s="3">
        <v>33</v>
      </c>
      <c r="I67" s="2">
        <v>36.229999999999997</v>
      </c>
      <c r="J67" s="45">
        <f t="shared" si="5"/>
        <v>1.443955593283702</v>
      </c>
      <c r="K67" s="8">
        <f t="shared" si="0"/>
        <v>4.2374242366229078</v>
      </c>
      <c r="L67" s="45">
        <f t="shared" si="1"/>
        <v>0.19093354955045616</v>
      </c>
      <c r="M67" s="8">
        <f t="shared" si="2"/>
        <v>0.19093354955045616</v>
      </c>
      <c r="N67" s="8">
        <f t="shared" si="3"/>
        <v>-1.6558298195823702</v>
      </c>
      <c r="O67" s="8">
        <f t="shared" si="4"/>
        <v>0</v>
      </c>
    </row>
    <row r="68" spans="1:15">
      <c r="A68" s="5">
        <v>0</v>
      </c>
      <c r="B68" s="3">
        <v>14</v>
      </c>
      <c r="C68" s="2">
        <v>8</v>
      </c>
      <c r="D68" s="3">
        <v>351</v>
      </c>
      <c r="E68" s="2">
        <v>153</v>
      </c>
      <c r="F68" s="3">
        <v>13</v>
      </c>
      <c r="G68" s="2">
        <v>72</v>
      </c>
      <c r="H68" s="2">
        <v>4.75</v>
      </c>
      <c r="I68" s="2">
        <v>6.95</v>
      </c>
      <c r="J68" s="45">
        <f t="shared" si="5"/>
        <v>0.65885653166389968</v>
      </c>
      <c r="K68" s="8">
        <f t="shared" si="0"/>
        <v>1.932581225038408</v>
      </c>
      <c r="L68" s="45">
        <f t="shared" si="1"/>
        <v>0.34099652260677038</v>
      </c>
      <c r="M68" s="8">
        <f t="shared" si="2"/>
        <v>0.65900347739322962</v>
      </c>
      <c r="N68" s="8">
        <f t="shared" si="3"/>
        <v>-0.41702646772082114</v>
      </c>
      <c r="O68" s="8">
        <f t="shared" si="4"/>
        <v>0</v>
      </c>
    </row>
    <row r="69" spans="1:15">
      <c r="A69" s="5">
        <v>0</v>
      </c>
      <c r="B69" s="3">
        <v>17</v>
      </c>
      <c r="C69" s="2">
        <v>8</v>
      </c>
      <c r="D69" s="3">
        <v>304</v>
      </c>
      <c r="E69" s="2">
        <v>150</v>
      </c>
      <c r="F69" s="2">
        <v>11.5</v>
      </c>
      <c r="G69" s="2">
        <v>72</v>
      </c>
      <c r="H69" s="2">
        <v>19.75</v>
      </c>
      <c r="I69" s="2">
        <v>23.15</v>
      </c>
      <c r="J69" s="45">
        <f t="shared" ref="J69:J132" si="6">$A$2+SUMPRODUCT($B$2:$I$2,B69:I69)</f>
        <v>0.57004107368266277</v>
      </c>
      <c r="K69" s="8">
        <f t="shared" ref="K69:K132" si="7">EXP(J69)</f>
        <v>1.7683396821650643</v>
      </c>
      <c r="L69" s="45">
        <f>1/(1+K69)</f>
        <v>0.36122734736725648</v>
      </c>
      <c r="M69" s="8">
        <f t="shared" ref="M69:M132" si="8">IF(A69=1,L69,1-L69)</f>
        <v>0.63877265263274352</v>
      </c>
      <c r="N69" s="8">
        <f t="shared" ref="N69:N132" si="9">LN(M69)</f>
        <v>-0.44820667408876064</v>
      </c>
      <c r="O69" s="8">
        <f t="shared" ref="O69:O132" si="10">IF(L69&gt;$M$1,1,0)</f>
        <v>0</v>
      </c>
    </row>
    <row r="70" spans="1:15">
      <c r="A70" s="5">
        <v>1</v>
      </c>
      <c r="B70" s="3">
        <v>11</v>
      </c>
      <c r="C70" s="2">
        <v>8</v>
      </c>
      <c r="D70" s="3">
        <v>429</v>
      </c>
      <c r="E70" s="2">
        <v>208</v>
      </c>
      <c r="F70" s="3">
        <v>11</v>
      </c>
      <c r="G70" s="2">
        <v>72</v>
      </c>
      <c r="H70" s="2">
        <v>9.25</v>
      </c>
      <c r="I70" s="2">
        <v>20.45</v>
      </c>
      <c r="J70" s="45">
        <f t="shared" si="6"/>
        <v>0.97277233906478489</v>
      </c>
      <c r="K70" s="8">
        <f t="shared" si="7"/>
        <v>2.6452678826452227</v>
      </c>
      <c r="L70" s="45">
        <f>1/(1+K70)</f>
        <v>0.27432826123997794</v>
      </c>
      <c r="M70" s="8">
        <f t="shared" si="8"/>
        <v>0.27432826123997794</v>
      </c>
      <c r="N70" s="8">
        <f t="shared" si="9"/>
        <v>-1.2934298559412611</v>
      </c>
      <c r="O70" s="8">
        <f t="shared" si="10"/>
        <v>0</v>
      </c>
    </row>
    <row r="71" spans="1:15">
      <c r="A71" s="5">
        <v>1</v>
      </c>
      <c r="B71" s="3">
        <v>13</v>
      </c>
      <c r="C71" s="2">
        <v>8</v>
      </c>
      <c r="D71" s="3">
        <v>350</v>
      </c>
      <c r="E71" s="2">
        <v>155</v>
      </c>
      <c r="F71" s="2">
        <v>13.5</v>
      </c>
      <c r="G71" s="2">
        <v>72</v>
      </c>
      <c r="H71" s="2">
        <v>4.3499999999999996</v>
      </c>
      <c r="I71" s="2">
        <v>13.74</v>
      </c>
      <c r="J71" s="45">
        <f t="shared" si="6"/>
        <v>0.68803000633085676</v>
      </c>
      <c r="K71" s="8">
        <f t="shared" si="7"/>
        <v>1.9897917924057875</v>
      </c>
      <c r="L71" s="45">
        <f>1/(1+K71)</f>
        <v>0.33447145133652695</v>
      </c>
      <c r="M71" s="8">
        <f t="shared" si="8"/>
        <v>0.33447145133652695</v>
      </c>
      <c r="N71" s="8">
        <f t="shared" si="9"/>
        <v>-1.0952037503310967</v>
      </c>
      <c r="O71" s="8">
        <f t="shared" si="10"/>
        <v>0</v>
      </c>
    </row>
    <row r="72" spans="1:15">
      <c r="A72" s="5">
        <v>0</v>
      </c>
      <c r="B72" s="3">
        <v>12</v>
      </c>
      <c r="C72" s="2">
        <v>8</v>
      </c>
      <c r="D72" s="3">
        <v>350</v>
      </c>
      <c r="E72" s="2">
        <v>160</v>
      </c>
      <c r="F72" s="2">
        <v>13.5</v>
      </c>
      <c r="G72" s="2">
        <v>72</v>
      </c>
      <c r="H72" s="2">
        <v>14.25</v>
      </c>
      <c r="I72" s="2">
        <v>20.91</v>
      </c>
      <c r="J72" s="45">
        <f t="shared" si="6"/>
        <v>1.1013780109960869</v>
      </c>
      <c r="K72" s="8">
        <f t="shared" si="7"/>
        <v>3.008308651399052</v>
      </c>
      <c r="L72" s="45">
        <f>1/(1+K72)</f>
        <v>0.24948178570304513</v>
      </c>
      <c r="M72" s="8">
        <f t="shared" si="8"/>
        <v>0.75051821429695487</v>
      </c>
      <c r="N72" s="8">
        <f t="shared" si="9"/>
        <v>-0.28699135865354775</v>
      </c>
      <c r="O72" s="8">
        <f t="shared" si="10"/>
        <v>0</v>
      </c>
    </row>
    <row r="73" spans="1:15">
      <c r="A73" s="5">
        <v>0</v>
      </c>
      <c r="B73" s="3">
        <v>13</v>
      </c>
      <c r="C73" s="2">
        <v>8</v>
      </c>
      <c r="D73" s="3">
        <v>400</v>
      </c>
      <c r="E73" s="2">
        <v>190</v>
      </c>
      <c r="F73" s="2">
        <v>12.5</v>
      </c>
      <c r="G73" s="2">
        <v>72</v>
      </c>
      <c r="H73" s="2">
        <v>3.95</v>
      </c>
      <c r="I73" s="2">
        <v>6.76</v>
      </c>
      <c r="J73" s="45">
        <f t="shared" si="6"/>
        <v>0.92315188490662992</v>
      </c>
      <c r="K73" s="8">
        <f t="shared" si="7"/>
        <v>2.5172118616683776</v>
      </c>
      <c r="L73" s="45">
        <f>1/(1+K73)</f>
        <v>0.28431611154798431</v>
      </c>
      <c r="M73" s="8">
        <f t="shared" si="8"/>
        <v>0.71568388845201569</v>
      </c>
      <c r="N73" s="8">
        <f t="shared" si="9"/>
        <v>-0.33451670608519646</v>
      </c>
      <c r="O73" s="8">
        <f t="shared" si="10"/>
        <v>0</v>
      </c>
    </row>
    <row r="74" spans="1:15">
      <c r="A74" s="5">
        <v>1</v>
      </c>
      <c r="B74" s="3">
        <v>19</v>
      </c>
      <c r="C74" s="2">
        <v>3</v>
      </c>
      <c r="D74" s="3">
        <v>70</v>
      </c>
      <c r="E74" s="2">
        <v>97</v>
      </c>
      <c r="F74" s="2">
        <v>13.5</v>
      </c>
      <c r="G74" s="2">
        <v>72</v>
      </c>
      <c r="H74" s="2">
        <v>4.5</v>
      </c>
      <c r="I74" s="2">
        <v>12.48</v>
      </c>
      <c r="J74" s="45">
        <f t="shared" si="6"/>
        <v>0.76050386572647066</v>
      </c>
      <c r="K74" s="8">
        <f t="shared" si="7"/>
        <v>2.1393538960771488</v>
      </c>
      <c r="L74" s="45">
        <f t="shared" ref="L74:L95" si="11">1/(1+K74)</f>
        <v>0.31853688150595982</v>
      </c>
      <c r="M74" s="8">
        <f t="shared" si="8"/>
        <v>0.31853688150595982</v>
      </c>
      <c r="N74" s="8">
        <f t="shared" si="9"/>
        <v>-1.1440170131669947</v>
      </c>
      <c r="O74" s="8">
        <f t="shared" si="10"/>
        <v>0</v>
      </c>
    </row>
    <row r="75" spans="1:15">
      <c r="A75" s="5">
        <v>0</v>
      </c>
      <c r="B75" s="3">
        <v>15</v>
      </c>
      <c r="C75" s="2">
        <v>8</v>
      </c>
      <c r="D75" s="3">
        <v>304</v>
      </c>
      <c r="E75" s="2">
        <v>150</v>
      </c>
      <c r="F75" s="2">
        <v>12.5</v>
      </c>
      <c r="G75" s="2">
        <v>72</v>
      </c>
      <c r="H75" s="2">
        <v>7.45</v>
      </c>
      <c r="I75" s="2">
        <v>18.61</v>
      </c>
      <c r="J75" s="45">
        <f t="shared" si="6"/>
        <v>0.35439887188158969</v>
      </c>
      <c r="K75" s="8">
        <f t="shared" si="7"/>
        <v>1.4253235946153995</v>
      </c>
      <c r="L75" s="45">
        <f t="shared" si="11"/>
        <v>0.41231611411366204</v>
      </c>
      <c r="M75" s="8">
        <f t="shared" si="8"/>
        <v>0.58768388588633802</v>
      </c>
      <c r="N75" s="8">
        <f t="shared" si="9"/>
        <v>-0.53156608468390321</v>
      </c>
      <c r="O75" s="8">
        <f t="shared" si="10"/>
        <v>0</v>
      </c>
    </row>
    <row r="76" spans="1:15">
      <c r="A76" s="5">
        <v>0</v>
      </c>
      <c r="B76" s="3">
        <v>13</v>
      </c>
      <c r="C76" s="2">
        <v>8</v>
      </c>
      <c r="D76" s="3">
        <v>307</v>
      </c>
      <c r="E76" s="2">
        <v>130</v>
      </c>
      <c r="F76" s="3">
        <v>14</v>
      </c>
      <c r="G76" s="2">
        <v>72</v>
      </c>
      <c r="H76" s="2">
        <v>2.65</v>
      </c>
      <c r="I76" s="2">
        <v>5.71</v>
      </c>
      <c r="J76" s="45">
        <f t="shared" si="6"/>
        <v>0.56084057285472311</v>
      </c>
      <c r="K76" s="8">
        <f t="shared" si="7"/>
        <v>1.7521446867306545</v>
      </c>
      <c r="L76" s="45">
        <f t="shared" si="11"/>
        <v>0.36335298969616547</v>
      </c>
      <c r="M76" s="8">
        <f t="shared" si="8"/>
        <v>0.63664701030383453</v>
      </c>
      <c r="N76" s="8">
        <f t="shared" si="9"/>
        <v>-0.45153992095450163</v>
      </c>
      <c r="O76" s="8">
        <f t="shared" si="10"/>
        <v>0</v>
      </c>
    </row>
    <row r="77" spans="1:15">
      <c r="A77" s="5">
        <v>0</v>
      </c>
      <c r="B77" s="3">
        <v>13</v>
      </c>
      <c r="C77" s="2">
        <v>8</v>
      </c>
      <c r="D77" s="3">
        <v>302</v>
      </c>
      <c r="E77" s="2">
        <v>140</v>
      </c>
      <c r="F77" s="3">
        <v>16</v>
      </c>
      <c r="G77" s="2">
        <v>72</v>
      </c>
      <c r="H77" s="2">
        <v>4.9000000000000004</v>
      </c>
      <c r="I77" s="2">
        <v>8.93</v>
      </c>
      <c r="J77" s="45">
        <f t="shared" si="6"/>
        <v>1.0114157684342959</v>
      </c>
      <c r="K77" s="8">
        <f t="shared" si="7"/>
        <v>2.7494909032078643</v>
      </c>
      <c r="L77" s="45">
        <f t="shared" si="11"/>
        <v>0.26670287402069798</v>
      </c>
      <c r="M77" s="8">
        <f t="shared" si="8"/>
        <v>0.73329712597930197</v>
      </c>
      <c r="N77" s="8">
        <f t="shared" si="9"/>
        <v>-0.31020430318734726</v>
      </c>
      <c r="O77" s="8">
        <f t="shared" si="10"/>
        <v>0</v>
      </c>
    </row>
    <row r="78" spans="1:15">
      <c r="A78" s="5">
        <v>1</v>
      </c>
      <c r="B78" s="3">
        <v>14</v>
      </c>
      <c r="C78" s="2">
        <v>8</v>
      </c>
      <c r="D78" s="3">
        <v>318</v>
      </c>
      <c r="E78" s="2">
        <v>150</v>
      </c>
      <c r="F78" s="3">
        <v>14</v>
      </c>
      <c r="G78" s="2">
        <v>72</v>
      </c>
      <c r="H78" s="2">
        <v>3.95</v>
      </c>
      <c r="I78" s="2">
        <v>6.8</v>
      </c>
      <c r="J78" s="45">
        <f t="shared" si="6"/>
        <v>0.70415543961916738</v>
      </c>
      <c r="K78" s="8">
        <f t="shared" si="7"/>
        <v>2.0221381457791736</v>
      </c>
      <c r="L78" s="45">
        <f t="shared" si="11"/>
        <v>0.33089155814952925</v>
      </c>
      <c r="M78" s="8">
        <f t="shared" si="8"/>
        <v>0.33089155814952925</v>
      </c>
      <c r="N78" s="8">
        <f t="shared" si="9"/>
        <v>-1.1059645761674624</v>
      </c>
      <c r="O78" s="8">
        <f t="shared" si="10"/>
        <v>0</v>
      </c>
    </row>
    <row r="79" spans="1:15">
      <c r="A79" s="5">
        <v>0</v>
      </c>
      <c r="B79" s="3">
        <v>18</v>
      </c>
      <c r="C79" s="2">
        <v>4</v>
      </c>
      <c r="D79" s="3">
        <v>121</v>
      </c>
      <c r="E79" s="2">
        <v>112</v>
      </c>
      <c r="F79" s="2">
        <v>14.5</v>
      </c>
      <c r="G79" s="2">
        <v>72</v>
      </c>
      <c r="H79" s="2">
        <v>5.5</v>
      </c>
      <c r="I79" s="2">
        <v>14.68</v>
      </c>
      <c r="J79" s="45">
        <f t="shared" si="6"/>
        <v>0.93770210763458184</v>
      </c>
      <c r="K79" s="8">
        <f t="shared" si="7"/>
        <v>2.5541056101453705</v>
      </c>
      <c r="L79" s="45">
        <f t="shared" si="11"/>
        <v>0.28136473973802312</v>
      </c>
      <c r="M79" s="8">
        <f t="shared" si="8"/>
        <v>0.71863526026197688</v>
      </c>
      <c r="N79" s="8">
        <f t="shared" si="9"/>
        <v>-0.33040133751044209</v>
      </c>
      <c r="O79" s="8">
        <f t="shared" si="10"/>
        <v>0</v>
      </c>
    </row>
    <row r="80" spans="1:15">
      <c r="A80" s="5">
        <v>1</v>
      </c>
      <c r="B80" s="3">
        <v>22</v>
      </c>
      <c r="C80" s="2">
        <v>4</v>
      </c>
      <c r="D80" s="3">
        <v>121</v>
      </c>
      <c r="E80" s="2">
        <v>76</v>
      </c>
      <c r="F80" s="3">
        <v>18</v>
      </c>
      <c r="G80" s="2">
        <v>72</v>
      </c>
      <c r="H80" s="2">
        <v>1.5</v>
      </c>
      <c r="I80" s="2">
        <v>12.35</v>
      </c>
      <c r="J80" s="45">
        <f t="shared" si="6"/>
        <v>1.0006797097860118</v>
      </c>
      <c r="K80" s="8">
        <f t="shared" si="7"/>
        <v>2.7201300992917137</v>
      </c>
      <c r="L80" s="45">
        <f t="shared" si="11"/>
        <v>0.26880780330515669</v>
      </c>
      <c r="M80" s="8">
        <f t="shared" si="8"/>
        <v>0.26880780330515669</v>
      </c>
      <c r="N80" s="8">
        <f t="shared" si="9"/>
        <v>-1.3137586406013966</v>
      </c>
      <c r="O80" s="8">
        <f t="shared" si="10"/>
        <v>0</v>
      </c>
    </row>
    <row r="81" spans="1:15">
      <c r="A81" s="5">
        <v>0</v>
      </c>
      <c r="B81" s="3">
        <v>21</v>
      </c>
      <c r="C81" s="2">
        <v>4</v>
      </c>
      <c r="D81" s="3">
        <v>120</v>
      </c>
      <c r="E81" s="2">
        <v>87</v>
      </c>
      <c r="F81" s="2">
        <v>19.5</v>
      </c>
      <c r="G81" s="2">
        <v>72</v>
      </c>
      <c r="H81" s="2">
        <v>5.25</v>
      </c>
      <c r="I81" s="2">
        <v>22.83</v>
      </c>
      <c r="J81" s="45">
        <f t="shared" si="6"/>
        <v>1.3898473566122778</v>
      </c>
      <c r="K81" s="8">
        <f t="shared" si="7"/>
        <v>4.014237259451547</v>
      </c>
      <c r="L81" s="45">
        <f t="shared" si="11"/>
        <v>0.1994321266140843</v>
      </c>
      <c r="M81" s="8">
        <f t="shared" si="8"/>
        <v>0.80056787338591573</v>
      </c>
      <c r="N81" s="8">
        <f t="shared" si="9"/>
        <v>-0.22243396140029714</v>
      </c>
      <c r="O81" s="8">
        <f t="shared" si="10"/>
        <v>0</v>
      </c>
    </row>
    <row r="82" spans="1:15">
      <c r="A82" s="5">
        <v>0</v>
      </c>
      <c r="B82" s="3">
        <v>26</v>
      </c>
      <c r="C82" s="2">
        <v>4</v>
      </c>
      <c r="D82" s="3">
        <v>96</v>
      </c>
      <c r="E82" s="2">
        <v>69</v>
      </c>
      <c r="F82" s="3">
        <v>18</v>
      </c>
      <c r="G82" s="2">
        <v>72</v>
      </c>
      <c r="H82" s="2">
        <v>14.5</v>
      </c>
      <c r="I82" s="2">
        <v>30.61</v>
      </c>
      <c r="J82" s="45">
        <f t="shared" si="6"/>
        <v>1.036316008681647</v>
      </c>
      <c r="K82" s="8">
        <f t="shared" si="7"/>
        <v>2.8188133786510807</v>
      </c>
      <c r="L82" s="45">
        <f t="shared" si="11"/>
        <v>0.26186144774459491</v>
      </c>
      <c r="M82" s="8">
        <f t="shared" si="8"/>
        <v>0.73813855225540514</v>
      </c>
      <c r="N82" s="8">
        <f t="shared" si="9"/>
        <v>-0.30362373181917157</v>
      </c>
      <c r="O82" s="8">
        <f t="shared" si="10"/>
        <v>0</v>
      </c>
    </row>
    <row r="83" spans="1:15">
      <c r="A83" s="5">
        <v>1</v>
      </c>
      <c r="B83" s="3">
        <v>22</v>
      </c>
      <c r="C83" s="2">
        <v>4</v>
      </c>
      <c r="D83" s="3">
        <v>122</v>
      </c>
      <c r="E83" s="2">
        <v>86</v>
      </c>
      <c r="F83" s="3">
        <v>16</v>
      </c>
      <c r="G83" s="2">
        <v>72</v>
      </c>
      <c r="H83" s="2">
        <v>14.73</v>
      </c>
      <c r="I83" s="2">
        <v>14.89</v>
      </c>
      <c r="J83" s="45">
        <f t="shared" si="6"/>
        <v>1.2660748786487976</v>
      </c>
      <c r="K83" s="8">
        <f t="shared" si="7"/>
        <v>3.5469031783563718</v>
      </c>
      <c r="L83" s="45">
        <f t="shared" si="11"/>
        <v>0.21992990850565747</v>
      </c>
      <c r="M83" s="8">
        <f t="shared" si="8"/>
        <v>0.21992990850565747</v>
      </c>
      <c r="N83" s="8">
        <f t="shared" si="9"/>
        <v>-1.5144463810943625</v>
      </c>
      <c r="O83" s="8">
        <f t="shared" si="10"/>
        <v>0</v>
      </c>
    </row>
    <row r="84" spans="1:15">
      <c r="A84" s="5">
        <v>0</v>
      </c>
      <c r="B84" s="3">
        <v>28</v>
      </c>
      <c r="C84" s="2">
        <v>4</v>
      </c>
      <c r="D84" s="3">
        <v>97</v>
      </c>
      <c r="E84" s="2">
        <v>92</v>
      </c>
      <c r="F84" s="3">
        <v>17</v>
      </c>
      <c r="G84" s="2">
        <v>72</v>
      </c>
      <c r="H84" s="2">
        <v>4.75</v>
      </c>
      <c r="I84" s="2">
        <v>7.85</v>
      </c>
      <c r="J84" s="45">
        <f t="shared" si="6"/>
        <v>0.80115942682203267</v>
      </c>
      <c r="K84" s="8">
        <f t="shared" si="7"/>
        <v>2.2281227767813463</v>
      </c>
      <c r="L84" s="45">
        <f t="shared" si="11"/>
        <v>0.30977756087612834</v>
      </c>
      <c r="M84" s="8">
        <f t="shared" si="8"/>
        <v>0.6902224391238716</v>
      </c>
      <c r="N84" s="8">
        <f t="shared" si="9"/>
        <v>-0.37074135780081902</v>
      </c>
      <c r="O84" s="8">
        <f t="shared" si="10"/>
        <v>0</v>
      </c>
    </row>
    <row r="85" spans="1:15">
      <c r="A85" s="5">
        <v>0</v>
      </c>
      <c r="B85" s="3">
        <v>23</v>
      </c>
      <c r="C85" s="2">
        <v>4</v>
      </c>
      <c r="D85" s="3">
        <v>120</v>
      </c>
      <c r="E85" s="2">
        <v>97</v>
      </c>
      <c r="F85" s="2">
        <v>14.5</v>
      </c>
      <c r="G85" s="2">
        <v>72</v>
      </c>
      <c r="H85" s="3">
        <v>23</v>
      </c>
      <c r="I85" s="2">
        <v>25.39</v>
      </c>
      <c r="J85" s="45">
        <f t="shared" si="6"/>
        <v>1.2403957135287424</v>
      </c>
      <c r="K85" s="8">
        <f t="shared" si="7"/>
        <v>3.4569811683523461</v>
      </c>
      <c r="L85" s="45">
        <f t="shared" si="11"/>
        <v>0.22436711357469777</v>
      </c>
      <c r="M85" s="8">
        <f t="shared" si="8"/>
        <v>0.77563288642530226</v>
      </c>
      <c r="N85" s="8">
        <f t="shared" si="9"/>
        <v>-0.25407595524217452</v>
      </c>
      <c r="O85" s="8">
        <f t="shared" si="10"/>
        <v>0</v>
      </c>
    </row>
    <row r="86" spans="1:15">
      <c r="A86" s="5">
        <v>1</v>
      </c>
      <c r="B86" s="3">
        <v>28</v>
      </c>
      <c r="C86" s="2">
        <v>4</v>
      </c>
      <c r="D86" s="3">
        <v>98</v>
      </c>
      <c r="E86" s="2">
        <v>80</v>
      </c>
      <c r="F86" s="3">
        <v>15</v>
      </c>
      <c r="G86" s="2">
        <v>72</v>
      </c>
      <c r="H86" s="2">
        <v>12.5</v>
      </c>
      <c r="I86" s="2">
        <v>13.46</v>
      </c>
      <c r="J86" s="45">
        <f t="shared" si="6"/>
        <v>0.64769167513655646</v>
      </c>
      <c r="K86" s="8">
        <f t="shared" si="7"/>
        <v>1.9111242379159636</v>
      </c>
      <c r="L86" s="45">
        <f t="shared" si="11"/>
        <v>0.34350990142416155</v>
      </c>
      <c r="M86" s="8">
        <f t="shared" si="8"/>
        <v>0.34350990142416155</v>
      </c>
      <c r="N86" s="8">
        <f t="shared" si="9"/>
        <v>-1.0685393426284391</v>
      </c>
      <c r="O86" s="8">
        <f t="shared" si="10"/>
        <v>0</v>
      </c>
    </row>
    <row r="87" spans="1:15">
      <c r="A87" s="5">
        <v>0</v>
      </c>
      <c r="B87" s="3">
        <v>27</v>
      </c>
      <c r="C87" s="2">
        <v>4</v>
      </c>
      <c r="D87" s="3">
        <v>97</v>
      </c>
      <c r="E87" s="2">
        <v>88</v>
      </c>
      <c r="F87" s="2">
        <v>16.5</v>
      </c>
      <c r="G87" s="2">
        <v>72</v>
      </c>
      <c r="H87" s="2">
        <v>3.49</v>
      </c>
      <c r="I87" s="2">
        <v>13.46</v>
      </c>
      <c r="J87" s="45">
        <f t="shared" si="6"/>
        <v>0.60118281068425394</v>
      </c>
      <c r="K87" s="8">
        <f t="shared" si="7"/>
        <v>1.8242752970878389</v>
      </c>
      <c r="L87" s="45">
        <f t="shared" si="11"/>
        <v>0.35407313197517182</v>
      </c>
      <c r="M87" s="8">
        <f t="shared" si="8"/>
        <v>0.64592686802482824</v>
      </c>
      <c r="N87" s="8">
        <f t="shared" si="9"/>
        <v>-0.43706898899988239</v>
      </c>
      <c r="O87" s="8">
        <f t="shared" si="10"/>
        <v>0</v>
      </c>
    </row>
    <row r="88" spans="1:15">
      <c r="A88" s="5">
        <v>1</v>
      </c>
      <c r="B88" s="3">
        <v>13</v>
      </c>
      <c r="C88" s="2">
        <v>8</v>
      </c>
      <c r="D88" s="3">
        <v>350</v>
      </c>
      <c r="E88" s="2">
        <v>175</v>
      </c>
      <c r="F88" s="3">
        <v>13</v>
      </c>
      <c r="G88" s="2">
        <v>73</v>
      </c>
      <c r="H88" s="2">
        <v>2.5</v>
      </c>
      <c r="I88" s="2">
        <v>23.73</v>
      </c>
      <c r="J88" s="45">
        <f t="shared" si="6"/>
        <v>0.49024262144581721</v>
      </c>
      <c r="K88" s="8">
        <f t="shared" si="7"/>
        <v>1.6327123029238637</v>
      </c>
      <c r="L88" s="45">
        <f t="shared" si="11"/>
        <v>0.37983641391025147</v>
      </c>
      <c r="M88" s="8">
        <f t="shared" si="8"/>
        <v>0.37983641391025147</v>
      </c>
      <c r="N88" s="8">
        <f t="shared" si="9"/>
        <v>-0.9680146086588669</v>
      </c>
      <c r="O88" s="8">
        <f t="shared" si="10"/>
        <v>0</v>
      </c>
    </row>
    <row r="89" spans="1:15">
      <c r="A89" s="5">
        <v>0</v>
      </c>
      <c r="B89" s="3">
        <v>14</v>
      </c>
      <c r="C89" s="2">
        <v>8</v>
      </c>
      <c r="D89" s="3">
        <v>304</v>
      </c>
      <c r="E89" s="2">
        <v>150</v>
      </c>
      <c r="F89" s="2">
        <v>11.5</v>
      </c>
      <c r="G89" s="2">
        <v>73</v>
      </c>
      <c r="H89" s="3">
        <v>35</v>
      </c>
      <c r="I89" s="2">
        <v>92.6</v>
      </c>
      <c r="J89" s="45">
        <f t="shared" si="6"/>
        <v>0.39648854019468777</v>
      </c>
      <c r="K89" s="8">
        <f t="shared" si="7"/>
        <v>1.4865954017832914</v>
      </c>
      <c r="L89" s="45">
        <f t="shared" si="11"/>
        <v>0.402156297434974</v>
      </c>
      <c r="M89" s="8">
        <f t="shared" si="8"/>
        <v>0.59784370256502606</v>
      </c>
      <c r="N89" s="8">
        <f t="shared" si="9"/>
        <v>-0.51442592614191573</v>
      </c>
      <c r="O89" s="8">
        <f t="shared" si="10"/>
        <v>0</v>
      </c>
    </row>
    <row r="90" spans="1:15">
      <c r="A90" s="5">
        <v>0</v>
      </c>
      <c r="B90" s="3">
        <v>13</v>
      </c>
      <c r="C90" s="2">
        <v>8</v>
      </c>
      <c r="D90" s="3">
        <v>350</v>
      </c>
      <c r="E90" s="2">
        <v>145</v>
      </c>
      <c r="F90" s="3">
        <v>13</v>
      </c>
      <c r="G90" s="2">
        <v>73</v>
      </c>
      <c r="H90" s="2">
        <v>5.9</v>
      </c>
      <c r="I90" s="2">
        <v>13.74</v>
      </c>
      <c r="J90" s="45">
        <f t="shared" si="6"/>
        <v>0.59939500778911803</v>
      </c>
      <c r="K90" s="8">
        <f t="shared" si="7"/>
        <v>1.8210167661036645</v>
      </c>
      <c r="L90" s="45">
        <f t="shared" si="11"/>
        <v>0.35448211865156026</v>
      </c>
      <c r="M90" s="8">
        <f t="shared" si="8"/>
        <v>0.64551788134843968</v>
      </c>
      <c r="N90" s="8">
        <f t="shared" si="9"/>
        <v>-0.43770236753235114</v>
      </c>
      <c r="O90" s="8">
        <f t="shared" si="10"/>
        <v>0</v>
      </c>
    </row>
    <row r="91" spans="1:15">
      <c r="A91" s="5">
        <v>0</v>
      </c>
      <c r="B91" s="3">
        <v>14</v>
      </c>
      <c r="C91" s="2">
        <v>8</v>
      </c>
      <c r="D91" s="3">
        <v>302</v>
      </c>
      <c r="E91" s="2">
        <v>137</v>
      </c>
      <c r="F91" s="2">
        <v>14.5</v>
      </c>
      <c r="G91" s="2">
        <v>73</v>
      </c>
      <c r="H91" s="2">
        <v>3.45</v>
      </c>
      <c r="I91" s="2">
        <v>6.05</v>
      </c>
      <c r="J91" s="45">
        <f t="shared" si="6"/>
        <v>0.65354205908894636</v>
      </c>
      <c r="K91" s="8">
        <f t="shared" si="7"/>
        <v>1.9223378183801794</v>
      </c>
      <c r="L91" s="45">
        <f t="shared" si="11"/>
        <v>0.34219178690103985</v>
      </c>
      <c r="M91" s="8">
        <f t="shared" si="8"/>
        <v>0.6578082130989602</v>
      </c>
      <c r="N91" s="8">
        <f t="shared" si="9"/>
        <v>-0.41884185959676473</v>
      </c>
      <c r="O91" s="8">
        <f t="shared" si="10"/>
        <v>0</v>
      </c>
    </row>
    <row r="92" spans="1:15">
      <c r="A92" s="5">
        <v>1</v>
      </c>
      <c r="B92" s="3">
        <v>15</v>
      </c>
      <c r="C92" s="2">
        <v>8</v>
      </c>
      <c r="D92" s="3">
        <v>318</v>
      </c>
      <c r="E92" s="2">
        <v>150</v>
      </c>
      <c r="F92" s="2">
        <v>12.5</v>
      </c>
      <c r="G92" s="2">
        <v>73</v>
      </c>
      <c r="H92" s="2">
        <v>4.75</v>
      </c>
      <c r="I92" s="2">
        <v>6.76</v>
      </c>
      <c r="J92" s="45">
        <f t="shared" si="6"/>
        <v>0.42413250861305468</v>
      </c>
      <c r="K92" s="8">
        <f t="shared" si="7"/>
        <v>1.5282640885223637</v>
      </c>
      <c r="L92" s="45">
        <f>1/(1+K92)</f>
        <v>0.3955283012323475</v>
      </c>
      <c r="M92" s="8">
        <f t="shared" si="8"/>
        <v>0.3955283012323475</v>
      </c>
      <c r="N92" s="8">
        <f t="shared" si="9"/>
        <v>-0.92753293622498612</v>
      </c>
      <c r="O92" s="8">
        <f t="shared" si="10"/>
        <v>0</v>
      </c>
    </row>
    <row r="93" spans="1:15">
      <c r="A93" s="5">
        <v>0</v>
      </c>
      <c r="B93" s="3">
        <v>12</v>
      </c>
      <c r="C93" s="2">
        <v>8</v>
      </c>
      <c r="D93" s="3">
        <v>429</v>
      </c>
      <c r="E93" s="2">
        <v>198</v>
      </c>
      <c r="F93" s="2">
        <v>11.5</v>
      </c>
      <c r="G93" s="2">
        <v>73</v>
      </c>
      <c r="H93" s="2">
        <v>3.8</v>
      </c>
      <c r="I93" s="2">
        <v>18.61</v>
      </c>
      <c r="J93" s="45">
        <f t="shared" si="6"/>
        <v>0.72820529350571961</v>
      </c>
      <c r="K93" s="8">
        <f t="shared" si="7"/>
        <v>2.0713597869206812</v>
      </c>
      <c r="L93" s="45">
        <f t="shared" si="11"/>
        <v>0.32558868689317294</v>
      </c>
      <c r="M93" s="8">
        <f t="shared" si="8"/>
        <v>0.674411313106827</v>
      </c>
      <c r="N93" s="8">
        <f t="shared" si="9"/>
        <v>-0.39391509736575619</v>
      </c>
      <c r="O93" s="8">
        <f t="shared" si="10"/>
        <v>0</v>
      </c>
    </row>
    <row r="94" spans="1:15">
      <c r="A94" s="5">
        <v>0</v>
      </c>
      <c r="B94" s="3">
        <v>13</v>
      </c>
      <c r="C94" s="2">
        <v>8</v>
      </c>
      <c r="D94" s="3">
        <v>400</v>
      </c>
      <c r="E94" s="2">
        <v>150</v>
      </c>
      <c r="F94" s="3">
        <v>12</v>
      </c>
      <c r="G94" s="2">
        <v>73</v>
      </c>
      <c r="H94" s="2">
        <v>11.25</v>
      </c>
      <c r="I94" s="2">
        <v>16.09</v>
      </c>
      <c r="J94" s="45">
        <f t="shared" si="6"/>
        <v>0.77628956655769277</v>
      </c>
      <c r="K94" s="8">
        <f t="shared" si="7"/>
        <v>2.1733930558048318</v>
      </c>
      <c r="L94" s="45">
        <f t="shared" si="11"/>
        <v>0.3151201198259323</v>
      </c>
      <c r="M94" s="8">
        <f t="shared" si="8"/>
        <v>0.68487988017406765</v>
      </c>
      <c r="N94" s="8">
        <f t="shared" si="9"/>
        <v>-0.3785118135069403</v>
      </c>
      <c r="O94" s="8">
        <f t="shared" si="10"/>
        <v>0</v>
      </c>
    </row>
    <row r="95" spans="1:15">
      <c r="A95" s="5">
        <v>0</v>
      </c>
      <c r="B95" s="3">
        <v>13</v>
      </c>
      <c r="C95" s="2">
        <v>8</v>
      </c>
      <c r="D95" s="3">
        <v>351</v>
      </c>
      <c r="E95" s="2">
        <v>158</v>
      </c>
      <c r="F95" s="3">
        <v>13</v>
      </c>
      <c r="G95" s="2">
        <v>73</v>
      </c>
      <c r="H95" s="2">
        <v>3.51</v>
      </c>
      <c r="I95" s="2">
        <v>13.7</v>
      </c>
      <c r="J95" s="45">
        <f t="shared" si="6"/>
        <v>0.5752273559084643</v>
      </c>
      <c r="K95" s="8">
        <f t="shared" si="7"/>
        <v>1.7775346139734942</v>
      </c>
      <c r="L95" s="45">
        <f t="shared" si="11"/>
        <v>0.36003151678798229</v>
      </c>
      <c r="M95" s="8">
        <f t="shared" si="8"/>
        <v>0.63996848321201771</v>
      </c>
      <c r="N95" s="8">
        <f t="shared" si="9"/>
        <v>-0.44633634882221573</v>
      </c>
      <c r="O95" s="8">
        <f t="shared" si="10"/>
        <v>0</v>
      </c>
    </row>
    <row r="96" spans="1:15">
      <c r="A96" s="5">
        <v>0</v>
      </c>
      <c r="B96" s="3">
        <v>14</v>
      </c>
      <c r="C96" s="2">
        <v>8</v>
      </c>
      <c r="D96" s="3">
        <v>318</v>
      </c>
      <c r="E96" s="2">
        <v>150</v>
      </c>
      <c r="F96" s="2">
        <v>14.5</v>
      </c>
      <c r="G96" s="2">
        <v>73</v>
      </c>
      <c r="H96" s="3">
        <v>23</v>
      </c>
      <c r="I96" s="2">
        <v>30.61</v>
      </c>
      <c r="J96" s="45">
        <f t="shared" si="6"/>
        <v>1.2897817634004303</v>
      </c>
      <c r="K96" s="8">
        <f t="shared" si="7"/>
        <v>3.6319938352713765</v>
      </c>
      <c r="L96" s="45">
        <f>1/(1+K96)</f>
        <v>0.21588975192179038</v>
      </c>
      <c r="M96" s="8">
        <f t="shared" si="8"/>
        <v>0.78411024807820962</v>
      </c>
      <c r="N96" s="8">
        <f t="shared" si="9"/>
        <v>-0.24320564596941624</v>
      </c>
      <c r="O96" s="8">
        <f t="shared" si="10"/>
        <v>0</v>
      </c>
    </row>
    <row r="97" spans="1:15">
      <c r="A97" s="5">
        <v>1</v>
      </c>
      <c r="B97" s="3">
        <v>13</v>
      </c>
      <c r="C97" s="2">
        <v>8</v>
      </c>
      <c r="D97" s="3">
        <v>440</v>
      </c>
      <c r="E97" s="2">
        <v>215</v>
      </c>
      <c r="F97" s="3">
        <v>11</v>
      </c>
      <c r="G97" s="2">
        <v>73</v>
      </c>
      <c r="H97" s="3">
        <v>4</v>
      </c>
      <c r="I97" s="2">
        <v>22.78</v>
      </c>
      <c r="J97" s="45">
        <f t="shared" si="6"/>
        <v>0.6745758527956367</v>
      </c>
      <c r="K97" s="8">
        <f t="shared" si="7"/>
        <v>1.9632001135144392</v>
      </c>
      <c r="L97" s="45">
        <f t="shared" ref="L97:L114" si="12">1/(1+K97)</f>
        <v>0.33747298923189217</v>
      </c>
      <c r="M97" s="8">
        <f t="shared" si="8"/>
        <v>0.33747298923189217</v>
      </c>
      <c r="N97" s="8">
        <f t="shared" si="9"/>
        <v>-1.0862698037777812</v>
      </c>
      <c r="O97" s="8">
        <f t="shared" si="10"/>
        <v>0</v>
      </c>
    </row>
    <row r="98" spans="1:15">
      <c r="A98" s="5">
        <v>0</v>
      </c>
      <c r="B98" s="3">
        <v>12</v>
      </c>
      <c r="C98" s="2">
        <v>8</v>
      </c>
      <c r="D98" s="3">
        <v>455</v>
      </c>
      <c r="E98" s="2">
        <v>225</v>
      </c>
      <c r="F98" s="3">
        <v>11</v>
      </c>
      <c r="G98" s="2">
        <v>73</v>
      </c>
      <c r="H98" s="2">
        <v>5.85</v>
      </c>
      <c r="I98" s="2">
        <v>18.61</v>
      </c>
      <c r="J98" s="45">
        <f t="shared" si="6"/>
        <v>0.95617437643454684</v>
      </c>
      <c r="K98" s="8">
        <f t="shared" si="7"/>
        <v>2.6017241931062229</v>
      </c>
      <c r="L98" s="45">
        <f t="shared" si="12"/>
        <v>0.27764480187406393</v>
      </c>
      <c r="M98" s="8">
        <f t="shared" si="8"/>
        <v>0.72235519812593607</v>
      </c>
      <c r="N98" s="8">
        <f t="shared" si="9"/>
        <v>-0.32523829690065831</v>
      </c>
      <c r="O98" s="8">
        <f t="shared" si="10"/>
        <v>0</v>
      </c>
    </row>
    <row r="99" spans="1:15">
      <c r="A99" s="5">
        <v>1</v>
      </c>
      <c r="B99" s="3">
        <v>13</v>
      </c>
      <c r="C99" s="2">
        <v>8</v>
      </c>
      <c r="D99" s="3">
        <v>360</v>
      </c>
      <c r="E99" s="2">
        <v>175</v>
      </c>
      <c r="F99" s="3">
        <v>11</v>
      </c>
      <c r="G99" s="2">
        <v>73</v>
      </c>
      <c r="H99" s="2">
        <v>20.75</v>
      </c>
      <c r="I99" s="2">
        <v>25.39</v>
      </c>
      <c r="J99" s="45">
        <f t="shared" si="6"/>
        <v>0.95059353653816225</v>
      </c>
      <c r="K99" s="8">
        <f t="shared" si="7"/>
        <v>2.5872448280200202</v>
      </c>
      <c r="L99" s="45">
        <f t="shared" si="12"/>
        <v>0.27876547265159762</v>
      </c>
      <c r="M99" s="8">
        <f t="shared" si="8"/>
        <v>0.27876547265159762</v>
      </c>
      <c r="N99" s="8">
        <f t="shared" si="9"/>
        <v>-1.2773844504779748</v>
      </c>
      <c r="O99" s="8">
        <f t="shared" si="10"/>
        <v>0</v>
      </c>
    </row>
    <row r="100" spans="1:15">
      <c r="A100" s="5">
        <v>0</v>
      </c>
      <c r="B100" s="3">
        <v>18</v>
      </c>
      <c r="C100" s="2">
        <v>6</v>
      </c>
      <c r="D100" s="3">
        <v>225</v>
      </c>
      <c r="E100" s="2">
        <v>105</v>
      </c>
      <c r="F100" s="2">
        <v>16.5</v>
      </c>
      <c r="G100" s="2">
        <v>73</v>
      </c>
      <c r="H100" s="3">
        <v>17</v>
      </c>
      <c r="I100" s="2">
        <v>18.64</v>
      </c>
      <c r="J100" s="45">
        <f t="shared" si="6"/>
        <v>1.3982128496097403</v>
      </c>
      <c r="K100" s="8">
        <f t="shared" si="7"/>
        <v>4.0479591867500311</v>
      </c>
      <c r="L100" s="45">
        <f t="shared" si="12"/>
        <v>0.19809985837936586</v>
      </c>
      <c r="M100" s="8">
        <f t="shared" si="8"/>
        <v>0.80190014162063417</v>
      </c>
      <c r="N100" s="8">
        <f t="shared" si="9"/>
        <v>-0.22077119056281702</v>
      </c>
      <c r="O100" s="8">
        <f t="shared" si="10"/>
        <v>0</v>
      </c>
    </row>
    <row r="101" spans="1:15">
      <c r="A101" s="5">
        <v>0</v>
      </c>
      <c r="B101" s="3">
        <v>16</v>
      </c>
      <c r="C101" s="2">
        <v>6</v>
      </c>
      <c r="D101" s="3">
        <v>250</v>
      </c>
      <c r="E101" s="2">
        <v>100</v>
      </c>
      <c r="F101" s="3">
        <v>18</v>
      </c>
      <c r="G101" s="2">
        <v>73</v>
      </c>
      <c r="H101" s="2">
        <v>7.05</v>
      </c>
      <c r="I101" s="2">
        <v>18.61</v>
      </c>
      <c r="J101" s="45">
        <f t="shared" si="6"/>
        <v>1.3380403946778916</v>
      </c>
      <c r="K101" s="8">
        <f t="shared" si="7"/>
        <v>3.8115670152652625</v>
      </c>
      <c r="L101" s="45">
        <f t="shared" si="12"/>
        <v>0.20783249964666028</v>
      </c>
      <c r="M101" s="8">
        <f t="shared" si="8"/>
        <v>0.79216750035333972</v>
      </c>
      <c r="N101" s="8">
        <f t="shared" si="9"/>
        <v>-0.23298241918351564</v>
      </c>
      <c r="O101" s="8">
        <f t="shared" si="10"/>
        <v>0</v>
      </c>
    </row>
    <row r="102" spans="1:15">
      <c r="A102" s="5">
        <v>0</v>
      </c>
      <c r="B102" s="3">
        <v>18</v>
      </c>
      <c r="C102" s="2">
        <v>6</v>
      </c>
      <c r="D102" s="3">
        <v>232</v>
      </c>
      <c r="E102" s="2">
        <v>100</v>
      </c>
      <c r="F102" s="3">
        <v>16</v>
      </c>
      <c r="G102" s="2">
        <v>73</v>
      </c>
      <c r="H102" s="2">
        <v>9.65</v>
      </c>
      <c r="I102" s="2">
        <v>20.45</v>
      </c>
      <c r="J102" s="45">
        <f t="shared" si="6"/>
        <v>0.946702968719912</v>
      </c>
      <c r="K102" s="8">
        <f t="shared" si="7"/>
        <v>2.5771985321241022</v>
      </c>
      <c r="L102" s="45">
        <f t="shared" si="12"/>
        <v>0.27954836473842865</v>
      </c>
      <c r="M102" s="8">
        <f t="shared" si="8"/>
        <v>0.7204516352615713</v>
      </c>
      <c r="N102" s="8">
        <f t="shared" si="9"/>
        <v>-0.32787699242775437</v>
      </c>
      <c r="O102" s="8">
        <f t="shared" si="10"/>
        <v>0</v>
      </c>
    </row>
    <row r="103" spans="1:15">
      <c r="A103" s="5">
        <v>1</v>
      </c>
      <c r="B103" s="3">
        <v>18</v>
      </c>
      <c r="C103" s="2">
        <v>6</v>
      </c>
      <c r="D103" s="3">
        <v>250</v>
      </c>
      <c r="E103" s="2">
        <v>88</v>
      </c>
      <c r="F103" s="2">
        <v>16.5</v>
      </c>
      <c r="G103" s="2">
        <v>73</v>
      </c>
      <c r="H103" s="2">
        <v>1.75</v>
      </c>
      <c r="I103" s="2">
        <v>1.9</v>
      </c>
      <c r="J103" s="45">
        <f t="shared" si="6"/>
        <v>0.91375804503241798</v>
      </c>
      <c r="K103" s="8">
        <f t="shared" si="7"/>
        <v>2.4936762942591031</v>
      </c>
      <c r="L103" s="45">
        <f t="shared" si="12"/>
        <v>0.28623144097328801</v>
      </c>
      <c r="M103" s="8">
        <f t="shared" si="8"/>
        <v>0.28623144097328801</v>
      </c>
      <c r="N103" s="8">
        <f t="shared" si="9"/>
        <v>-1.2509545612433837</v>
      </c>
      <c r="O103" s="8">
        <f t="shared" si="10"/>
        <v>0</v>
      </c>
    </row>
    <row r="104" spans="1:15">
      <c r="A104" s="5">
        <v>0</v>
      </c>
      <c r="B104" s="3">
        <v>23</v>
      </c>
      <c r="C104" s="2">
        <v>6</v>
      </c>
      <c r="D104" s="3">
        <v>198</v>
      </c>
      <c r="E104" s="2">
        <v>95</v>
      </c>
      <c r="F104" s="3">
        <v>16</v>
      </c>
      <c r="G104" s="2">
        <v>73</v>
      </c>
      <c r="H104" s="2">
        <v>1.7</v>
      </c>
      <c r="I104" s="2">
        <v>1.82</v>
      </c>
      <c r="J104" s="45">
        <f t="shared" si="6"/>
        <v>0.51883161482981033</v>
      </c>
      <c r="K104" s="8">
        <f t="shared" si="7"/>
        <v>1.680063541178201</v>
      </c>
      <c r="L104" s="45">
        <f t="shared" si="12"/>
        <v>0.37312548177883242</v>
      </c>
      <c r="M104" s="8">
        <f t="shared" si="8"/>
        <v>0.62687451822116758</v>
      </c>
      <c r="N104" s="8">
        <f t="shared" si="9"/>
        <v>-0.46700888880674274</v>
      </c>
      <c r="O104" s="8">
        <f t="shared" si="10"/>
        <v>0</v>
      </c>
    </row>
    <row r="105" spans="1:15">
      <c r="A105" s="5">
        <v>0</v>
      </c>
      <c r="B105" s="3">
        <v>26</v>
      </c>
      <c r="C105" s="2">
        <v>4</v>
      </c>
      <c r="D105" s="3">
        <v>97</v>
      </c>
      <c r="E105" s="2">
        <v>46</v>
      </c>
      <c r="F105" s="3">
        <v>21</v>
      </c>
      <c r="G105" s="2">
        <v>73</v>
      </c>
      <c r="H105" s="2">
        <v>1.65</v>
      </c>
      <c r="I105" s="2">
        <v>1.78</v>
      </c>
      <c r="J105" s="45">
        <f t="shared" si="6"/>
        <v>1.2467878171896103</v>
      </c>
      <c r="K105" s="8">
        <f t="shared" si="7"/>
        <v>3.4791493254324797</v>
      </c>
      <c r="L105" s="45">
        <f t="shared" si="12"/>
        <v>0.22325667829871826</v>
      </c>
      <c r="M105" s="8">
        <f t="shared" si="8"/>
        <v>0.7767433217012818</v>
      </c>
      <c r="N105" s="8">
        <f t="shared" si="9"/>
        <v>-0.25264532849131371</v>
      </c>
      <c r="O105" s="8">
        <f t="shared" si="10"/>
        <v>0</v>
      </c>
    </row>
    <row r="106" spans="1:15">
      <c r="A106" s="5">
        <v>0</v>
      </c>
      <c r="B106" s="3">
        <v>11</v>
      </c>
      <c r="C106" s="2">
        <v>8</v>
      </c>
      <c r="D106" s="3">
        <v>400</v>
      </c>
      <c r="E106" s="2">
        <v>150</v>
      </c>
      <c r="F106" s="3">
        <v>14</v>
      </c>
      <c r="G106" s="2">
        <v>73</v>
      </c>
      <c r="H106" s="2">
        <v>1.45</v>
      </c>
      <c r="I106" s="2">
        <v>1.6</v>
      </c>
      <c r="J106" s="45">
        <f t="shared" si="6"/>
        <v>0.98472058037396326</v>
      </c>
      <c r="K106" s="8">
        <f t="shared" si="7"/>
        <v>2.677063755751492</v>
      </c>
      <c r="L106" s="45">
        <f t="shared" si="12"/>
        <v>0.27195612217379872</v>
      </c>
      <c r="M106" s="8">
        <f t="shared" si="8"/>
        <v>0.72804387782620128</v>
      </c>
      <c r="N106" s="8">
        <f t="shared" si="9"/>
        <v>-0.31739396086243193</v>
      </c>
      <c r="O106" s="8">
        <f t="shared" si="10"/>
        <v>0</v>
      </c>
    </row>
    <row r="107" spans="1:15">
      <c r="A107" s="5">
        <v>0</v>
      </c>
      <c r="B107" s="3">
        <v>12</v>
      </c>
      <c r="C107" s="2">
        <v>8</v>
      </c>
      <c r="D107" s="3">
        <v>400</v>
      </c>
      <c r="E107" s="2">
        <v>167</v>
      </c>
      <c r="F107" s="2">
        <v>12.5</v>
      </c>
      <c r="G107" s="2">
        <v>73</v>
      </c>
      <c r="H107" s="2">
        <v>1.35</v>
      </c>
      <c r="I107" s="2">
        <v>1.47</v>
      </c>
      <c r="J107" s="45">
        <f t="shared" si="6"/>
        <v>0.77891669063275826</v>
      </c>
      <c r="K107" s="8">
        <f t="shared" si="7"/>
        <v>2.1791103357399133</v>
      </c>
      <c r="L107" s="45">
        <f t="shared" si="12"/>
        <v>0.31455341098353473</v>
      </c>
      <c r="M107" s="8">
        <f t="shared" si="8"/>
        <v>0.68544658901646527</v>
      </c>
      <c r="N107" s="8">
        <f t="shared" si="9"/>
        <v>-0.37768469838153457</v>
      </c>
      <c r="O107" s="8">
        <f t="shared" si="10"/>
        <v>0</v>
      </c>
    </row>
    <row r="108" spans="1:15">
      <c r="A108" s="5">
        <v>1</v>
      </c>
      <c r="B108" s="3">
        <v>13</v>
      </c>
      <c r="C108" s="2">
        <v>8</v>
      </c>
      <c r="D108" s="3">
        <v>360</v>
      </c>
      <c r="E108" s="2">
        <v>170</v>
      </c>
      <c r="F108" s="3">
        <v>13</v>
      </c>
      <c r="G108" s="2">
        <v>73</v>
      </c>
      <c r="H108" s="2">
        <v>1.35</v>
      </c>
      <c r="I108" s="2">
        <v>2.37</v>
      </c>
      <c r="J108" s="45">
        <f t="shared" si="6"/>
        <v>0.73241512118914975</v>
      </c>
      <c r="K108" s="8">
        <f t="shared" si="7"/>
        <v>2.0800982354696087</v>
      </c>
      <c r="L108" s="45">
        <f t="shared" si="12"/>
        <v>0.32466496960527447</v>
      </c>
      <c r="M108" s="8">
        <f t="shared" si="8"/>
        <v>0.32466496960527447</v>
      </c>
      <c r="N108" s="8">
        <f t="shared" si="9"/>
        <v>-1.12496149110985</v>
      </c>
      <c r="O108" s="8">
        <f t="shared" si="10"/>
        <v>0</v>
      </c>
    </row>
    <row r="109" spans="1:15">
      <c r="A109" s="5">
        <v>1</v>
      </c>
      <c r="B109" s="3">
        <v>12</v>
      </c>
      <c r="C109" s="2">
        <v>8</v>
      </c>
      <c r="D109" s="3">
        <v>350</v>
      </c>
      <c r="E109" s="2">
        <v>180</v>
      </c>
      <c r="F109" s="2">
        <v>12.5</v>
      </c>
      <c r="G109" s="2">
        <v>73</v>
      </c>
      <c r="H109" s="2">
        <v>1.35</v>
      </c>
      <c r="I109" s="2">
        <v>3.45</v>
      </c>
      <c r="J109" s="45">
        <f t="shared" si="6"/>
        <v>0.71330080765690962</v>
      </c>
      <c r="K109" s="8">
        <f t="shared" si="7"/>
        <v>2.040716165273182</v>
      </c>
      <c r="L109" s="45">
        <f t="shared" si="12"/>
        <v>0.32886989302737457</v>
      </c>
      <c r="M109" s="8">
        <f t="shared" si="8"/>
        <v>0.32886989302737457</v>
      </c>
      <c r="N109" s="8">
        <f t="shared" si="9"/>
        <v>-1.1120930683553265</v>
      </c>
      <c r="O109" s="8">
        <f t="shared" si="10"/>
        <v>0</v>
      </c>
    </row>
    <row r="110" spans="1:15">
      <c r="A110" s="5">
        <v>0</v>
      </c>
      <c r="B110" s="3">
        <v>18</v>
      </c>
      <c r="C110" s="2">
        <v>6</v>
      </c>
      <c r="D110" s="3">
        <v>232</v>
      </c>
      <c r="E110" s="2">
        <v>100</v>
      </c>
      <c r="F110" s="3">
        <v>15</v>
      </c>
      <c r="G110" s="2">
        <v>73</v>
      </c>
      <c r="H110" s="2">
        <v>1.25</v>
      </c>
      <c r="I110" s="2">
        <v>1.5</v>
      </c>
      <c r="J110" s="45">
        <f t="shared" si="6"/>
        <v>0.66746469532972308</v>
      </c>
      <c r="K110" s="8">
        <f t="shared" si="7"/>
        <v>1.9492890090194277</v>
      </c>
      <c r="L110" s="45">
        <f t="shared" si="12"/>
        <v>0.33906477016726061</v>
      </c>
      <c r="M110" s="8">
        <f t="shared" si="8"/>
        <v>0.66093522983273933</v>
      </c>
      <c r="N110" s="8">
        <f t="shared" si="9"/>
        <v>-0.41409943208177064</v>
      </c>
      <c r="O110" s="8">
        <f t="shared" si="10"/>
        <v>0</v>
      </c>
    </row>
    <row r="111" spans="1:15">
      <c r="A111" s="5">
        <v>0</v>
      </c>
      <c r="B111" s="3">
        <v>20</v>
      </c>
      <c r="C111" s="2">
        <v>4</v>
      </c>
      <c r="D111" s="3">
        <v>97</v>
      </c>
      <c r="E111" s="2">
        <v>88</v>
      </c>
      <c r="F111" s="3">
        <v>19</v>
      </c>
      <c r="G111" s="2">
        <v>73</v>
      </c>
      <c r="H111" s="2">
        <v>1.2</v>
      </c>
      <c r="I111" s="2">
        <v>1.5</v>
      </c>
      <c r="J111" s="45">
        <f t="shared" si="6"/>
        <v>1.4116389898694859</v>
      </c>
      <c r="K111" s="8">
        <f t="shared" si="7"/>
        <v>4.1026741379486582</v>
      </c>
      <c r="L111" s="45">
        <f t="shared" si="12"/>
        <v>0.19597567333625837</v>
      </c>
      <c r="M111" s="8">
        <f t="shared" si="8"/>
        <v>0.80402432666374168</v>
      </c>
      <c r="N111" s="8">
        <f t="shared" si="9"/>
        <v>-0.21812575321645097</v>
      </c>
      <c r="O111" s="8">
        <f t="shared" si="10"/>
        <v>0</v>
      </c>
    </row>
    <row r="112" spans="1:15">
      <c r="A112" s="5">
        <v>1</v>
      </c>
      <c r="B112" s="3">
        <v>21</v>
      </c>
      <c r="C112" s="2">
        <v>4</v>
      </c>
      <c r="D112" s="3">
        <v>140</v>
      </c>
      <c r="E112" s="2">
        <v>72</v>
      </c>
      <c r="F112" s="2">
        <v>19.5</v>
      </c>
      <c r="G112" s="2">
        <v>73</v>
      </c>
      <c r="H112" s="2">
        <v>1.2</v>
      </c>
      <c r="I112" s="2">
        <v>1.47</v>
      </c>
      <c r="J112" s="45">
        <f t="shared" si="6"/>
        <v>1.4565761606691501</v>
      </c>
      <c r="K112" s="8">
        <f t="shared" si="7"/>
        <v>4.2912418246589494</v>
      </c>
      <c r="L112" s="45">
        <f t="shared" si="12"/>
        <v>0.18899155115906191</v>
      </c>
      <c r="M112" s="8">
        <f t="shared" si="8"/>
        <v>0.18899155115906191</v>
      </c>
      <c r="N112" s="8">
        <f t="shared" si="9"/>
        <v>-1.6660529677838036</v>
      </c>
      <c r="O112" s="8">
        <f t="shared" si="10"/>
        <v>0</v>
      </c>
    </row>
    <row r="113" spans="1:15">
      <c r="A113" s="5">
        <v>0</v>
      </c>
      <c r="B113" s="3">
        <v>22</v>
      </c>
      <c r="C113" s="2">
        <v>4</v>
      </c>
      <c r="D113" s="3">
        <v>108</v>
      </c>
      <c r="E113" s="2">
        <v>94</v>
      </c>
      <c r="F113" s="2">
        <v>16.5</v>
      </c>
      <c r="G113" s="2">
        <v>73</v>
      </c>
      <c r="H113" s="2">
        <v>1.2</v>
      </c>
      <c r="I113" s="2">
        <v>1.78</v>
      </c>
      <c r="J113" s="45">
        <f t="shared" si="6"/>
        <v>0.94422396013083598</v>
      </c>
      <c r="K113" s="8">
        <f t="shared" si="7"/>
        <v>2.5708175473530921</v>
      </c>
      <c r="L113" s="45">
        <f t="shared" si="12"/>
        <v>0.28004791248470845</v>
      </c>
      <c r="M113" s="8">
        <f t="shared" si="8"/>
        <v>0.71995208751529161</v>
      </c>
      <c r="N113" s="8">
        <f t="shared" si="9"/>
        <v>-0.32857061430391116</v>
      </c>
      <c r="O113" s="8">
        <f t="shared" si="10"/>
        <v>0</v>
      </c>
    </row>
    <row r="114" spans="1:15">
      <c r="A114" s="5">
        <v>1</v>
      </c>
      <c r="B114" s="3">
        <v>18</v>
      </c>
      <c r="C114" s="2">
        <v>3</v>
      </c>
      <c r="D114" s="3">
        <v>70</v>
      </c>
      <c r="E114" s="2">
        <v>90</v>
      </c>
      <c r="F114" s="2">
        <v>13.5</v>
      </c>
      <c r="G114" s="2">
        <v>73</v>
      </c>
      <c r="H114" s="2">
        <v>1.1499999999999999</v>
      </c>
      <c r="I114" s="2">
        <v>1.5</v>
      </c>
      <c r="J114" s="45">
        <f t="shared" si="6"/>
        <v>0.75988185876195991</v>
      </c>
      <c r="K114" s="8">
        <f t="shared" si="7"/>
        <v>2.1380236168186069</v>
      </c>
      <c r="L114" s="45">
        <f t="shared" si="12"/>
        <v>0.31867191650196075</v>
      </c>
      <c r="M114" s="8">
        <f t="shared" si="8"/>
        <v>0.31867191650196075</v>
      </c>
      <c r="N114" s="8">
        <f t="shared" si="9"/>
        <v>-1.1435931803560087</v>
      </c>
      <c r="O114" s="8">
        <f t="shared" si="10"/>
        <v>0</v>
      </c>
    </row>
    <row r="115" spans="1:15">
      <c r="A115" s="5">
        <v>0</v>
      </c>
      <c r="B115" s="3">
        <v>19</v>
      </c>
      <c r="C115" s="2">
        <v>4</v>
      </c>
      <c r="D115" s="3">
        <v>122</v>
      </c>
      <c r="E115" s="2">
        <v>85</v>
      </c>
      <c r="F115" s="2">
        <v>18.5</v>
      </c>
      <c r="G115" s="2">
        <v>73</v>
      </c>
      <c r="H115" s="2">
        <v>1.1499999999999999</v>
      </c>
      <c r="I115" s="2">
        <v>2.4</v>
      </c>
      <c r="J115" s="45">
        <f t="shared" si="6"/>
        <v>1.3956880409955652</v>
      </c>
      <c r="K115" s="8">
        <f t="shared" si="7"/>
        <v>4.0377517558526312</v>
      </c>
      <c r="L115" s="45">
        <f>1/(1+K115)</f>
        <v>0.19850124588577542</v>
      </c>
      <c r="M115" s="8">
        <f t="shared" si="8"/>
        <v>0.80149875411422455</v>
      </c>
      <c r="N115" s="8">
        <f t="shared" si="9"/>
        <v>-0.22127186137637692</v>
      </c>
      <c r="O115" s="8">
        <f t="shared" si="10"/>
        <v>0</v>
      </c>
    </row>
    <row r="116" spans="1:15">
      <c r="A116" s="5">
        <v>1</v>
      </c>
      <c r="B116" s="3">
        <v>21</v>
      </c>
      <c r="C116" s="2">
        <v>6</v>
      </c>
      <c r="D116" s="3">
        <v>155</v>
      </c>
      <c r="E116" s="2">
        <v>107</v>
      </c>
      <c r="F116" s="3">
        <v>14</v>
      </c>
      <c r="G116" s="2">
        <v>73</v>
      </c>
      <c r="H116" s="2">
        <v>1.1499999999999999</v>
      </c>
      <c r="I116" s="2">
        <v>1.4</v>
      </c>
      <c r="J116" s="45">
        <f t="shared" si="6"/>
        <v>0.21679950115076885</v>
      </c>
      <c r="K116" s="8">
        <f t="shared" si="7"/>
        <v>1.2420950385442526</v>
      </c>
      <c r="L116" s="45">
        <f t="shared" ref="L116:L133" si="13">1/(1+K116)</f>
        <v>0.44601142360552209</v>
      </c>
      <c r="M116" s="8">
        <f t="shared" si="8"/>
        <v>0.44601142360552209</v>
      </c>
      <c r="N116" s="8">
        <f t="shared" si="9"/>
        <v>-0.80741071382479601</v>
      </c>
      <c r="O116" s="8">
        <f t="shared" si="10"/>
        <v>0</v>
      </c>
    </row>
    <row r="117" spans="1:15">
      <c r="A117" s="5">
        <v>0</v>
      </c>
      <c r="B117" s="3">
        <v>26</v>
      </c>
      <c r="C117" s="2">
        <v>4</v>
      </c>
      <c r="D117" s="3">
        <v>98</v>
      </c>
      <c r="E117" s="2">
        <v>90</v>
      </c>
      <c r="F117" s="2">
        <v>15.5</v>
      </c>
      <c r="G117" s="2">
        <v>73</v>
      </c>
      <c r="H117" s="2">
        <v>1.1499999999999999</v>
      </c>
      <c r="I117" s="2">
        <v>1.47</v>
      </c>
      <c r="J117" s="45">
        <f t="shared" si="6"/>
        <v>0.54260856174318894</v>
      </c>
      <c r="K117" s="8">
        <f t="shared" si="7"/>
        <v>1.7204890154818098</v>
      </c>
      <c r="L117" s="45">
        <f t="shared" si="13"/>
        <v>0.36758097324017164</v>
      </c>
      <c r="M117" s="8">
        <f t="shared" si="8"/>
        <v>0.63241902675982842</v>
      </c>
      <c r="N117" s="8">
        <f t="shared" si="9"/>
        <v>-0.45820308750891847</v>
      </c>
      <c r="O117" s="8">
        <f t="shared" si="10"/>
        <v>0</v>
      </c>
    </row>
    <row r="118" spans="1:15">
      <c r="A118" s="5">
        <v>0</v>
      </c>
      <c r="B118" s="3">
        <v>15</v>
      </c>
      <c r="C118" s="2">
        <v>8</v>
      </c>
      <c r="D118" s="3">
        <v>350</v>
      </c>
      <c r="E118" s="2">
        <v>145</v>
      </c>
      <c r="F118" s="3">
        <v>13</v>
      </c>
      <c r="G118" s="2">
        <v>73</v>
      </c>
      <c r="H118" s="2">
        <v>1.1100000000000001</v>
      </c>
      <c r="I118" s="2">
        <v>1.47</v>
      </c>
      <c r="J118" s="45">
        <f t="shared" si="6"/>
        <v>0.46847272500314885</v>
      </c>
      <c r="K118" s="8">
        <f t="shared" si="7"/>
        <v>1.5975524271896857</v>
      </c>
      <c r="L118" s="45">
        <f t="shared" si="13"/>
        <v>0.38497779276082161</v>
      </c>
      <c r="M118" s="8">
        <f t="shared" si="8"/>
        <v>0.61502220723917844</v>
      </c>
      <c r="N118" s="8">
        <f t="shared" si="9"/>
        <v>-0.48609690249554793</v>
      </c>
      <c r="O118" s="8">
        <f t="shared" si="10"/>
        <v>0</v>
      </c>
    </row>
    <row r="119" spans="1:15">
      <c r="A119" s="5">
        <v>1</v>
      </c>
      <c r="B119" s="3">
        <v>16</v>
      </c>
      <c r="C119" s="2">
        <v>8</v>
      </c>
      <c r="D119" s="3">
        <v>400</v>
      </c>
      <c r="E119" s="2">
        <v>230</v>
      </c>
      <c r="F119" s="2">
        <v>9.5</v>
      </c>
      <c r="G119" s="2">
        <v>73</v>
      </c>
      <c r="H119" s="2">
        <v>1.1000000000000001</v>
      </c>
      <c r="I119" s="2">
        <v>1.47</v>
      </c>
      <c r="J119" s="45">
        <f t="shared" si="6"/>
        <v>0.44575407261641675</v>
      </c>
      <c r="K119" s="8">
        <f t="shared" si="7"/>
        <v>1.5616673625363384</v>
      </c>
      <c r="L119" s="45">
        <f t="shared" si="13"/>
        <v>0.3903707462665596</v>
      </c>
      <c r="M119" s="8">
        <f t="shared" si="8"/>
        <v>0.3903707462665596</v>
      </c>
      <c r="N119" s="8">
        <f t="shared" si="9"/>
        <v>-0.94065835996964953</v>
      </c>
      <c r="O119" s="8">
        <f t="shared" si="10"/>
        <v>0</v>
      </c>
    </row>
    <row r="120" spans="1:15">
      <c r="A120" s="5">
        <v>0</v>
      </c>
      <c r="B120" s="3">
        <v>29</v>
      </c>
      <c r="C120" s="2">
        <v>4</v>
      </c>
      <c r="D120" s="3">
        <v>68</v>
      </c>
      <c r="E120" s="2">
        <v>49</v>
      </c>
      <c r="F120" s="2">
        <v>19.5</v>
      </c>
      <c r="G120" s="2">
        <v>73</v>
      </c>
      <c r="H120" s="2">
        <v>1.1000000000000001</v>
      </c>
      <c r="I120" s="2">
        <v>1.9</v>
      </c>
      <c r="J120" s="45">
        <f t="shared" si="6"/>
        <v>0.7739217028107801</v>
      </c>
      <c r="K120" s="8">
        <f t="shared" si="7"/>
        <v>2.1682528452409913</v>
      </c>
      <c r="L120" s="45">
        <f t="shared" si="13"/>
        <v>0.315631374403117</v>
      </c>
      <c r="M120" s="8">
        <f t="shared" si="8"/>
        <v>0.68436862559688305</v>
      </c>
      <c r="N120" s="8">
        <f t="shared" si="9"/>
        <v>-0.37925858021698405</v>
      </c>
      <c r="O120" s="8">
        <f t="shared" si="10"/>
        <v>0</v>
      </c>
    </row>
    <row r="121" spans="1:15">
      <c r="A121" s="5">
        <v>1</v>
      </c>
      <c r="B121" s="3">
        <v>24</v>
      </c>
      <c r="C121" s="2">
        <v>4</v>
      </c>
      <c r="D121" s="3">
        <v>116</v>
      </c>
      <c r="E121" s="2">
        <v>75</v>
      </c>
      <c r="F121" s="2">
        <v>15.5</v>
      </c>
      <c r="G121" s="2">
        <v>73</v>
      </c>
      <c r="H121" s="2">
        <v>1.1000000000000001</v>
      </c>
      <c r="I121" s="2">
        <v>1.47</v>
      </c>
      <c r="J121" s="45">
        <f t="shared" si="6"/>
        <v>0.5828018503158322</v>
      </c>
      <c r="K121" s="8">
        <f t="shared" si="7"/>
        <v>1.7910496601703947</v>
      </c>
      <c r="L121" s="45">
        <f t="shared" si="13"/>
        <v>0.3582881430848312</v>
      </c>
      <c r="M121" s="8">
        <f t="shared" si="8"/>
        <v>0.3582881430848312</v>
      </c>
      <c r="N121" s="8">
        <f t="shared" si="9"/>
        <v>-1.0264177473627123</v>
      </c>
      <c r="O121" s="8">
        <f t="shared" si="10"/>
        <v>0</v>
      </c>
    </row>
    <row r="122" spans="1:15">
      <c r="A122" s="5">
        <v>0</v>
      </c>
      <c r="B122" s="3">
        <v>20</v>
      </c>
      <c r="C122" s="2">
        <v>4</v>
      </c>
      <c r="D122" s="3">
        <v>114</v>
      </c>
      <c r="E122" s="2">
        <v>91</v>
      </c>
      <c r="F122" s="3">
        <v>14</v>
      </c>
      <c r="G122" s="2">
        <v>73</v>
      </c>
      <c r="H122" s="2">
        <v>1.05</v>
      </c>
      <c r="I122" s="2">
        <v>1.9</v>
      </c>
      <c r="J122" s="45">
        <f t="shared" si="6"/>
        <v>0.58884007057031129</v>
      </c>
      <c r="K122" s="8">
        <f t="shared" si="7"/>
        <v>1.8018971292506678</v>
      </c>
      <c r="L122" s="45">
        <f t="shared" si="13"/>
        <v>0.35690104021322061</v>
      </c>
      <c r="M122" s="8">
        <f t="shared" si="8"/>
        <v>0.64309895978677933</v>
      </c>
      <c r="N122" s="8">
        <f t="shared" si="9"/>
        <v>-0.44145666334102718</v>
      </c>
      <c r="O122" s="8">
        <f t="shared" si="10"/>
        <v>0</v>
      </c>
    </row>
    <row r="123" spans="1:15">
      <c r="A123" s="5">
        <v>0</v>
      </c>
      <c r="B123" s="3">
        <v>19</v>
      </c>
      <c r="C123" s="2">
        <v>4</v>
      </c>
      <c r="D123" s="3">
        <v>121</v>
      </c>
      <c r="E123" s="2">
        <v>112</v>
      </c>
      <c r="F123" s="2">
        <v>15.5</v>
      </c>
      <c r="G123" s="2">
        <v>73</v>
      </c>
      <c r="H123" s="2">
        <v>1.05</v>
      </c>
      <c r="I123" s="2">
        <v>1.26</v>
      </c>
      <c r="J123" s="45">
        <f t="shared" si="6"/>
        <v>1.0474363538232154</v>
      </c>
      <c r="K123" s="8">
        <f t="shared" si="7"/>
        <v>2.8503344943242368</v>
      </c>
      <c r="L123" s="45">
        <f t="shared" si="13"/>
        <v>0.25971769504028708</v>
      </c>
      <c r="M123" s="8">
        <f t="shared" si="8"/>
        <v>0.74028230495971292</v>
      </c>
      <c r="N123" s="8">
        <f t="shared" si="9"/>
        <v>-0.30072367234514508</v>
      </c>
      <c r="O123" s="8">
        <f t="shared" si="10"/>
        <v>0</v>
      </c>
    </row>
    <row r="124" spans="1:15">
      <c r="A124" s="5">
        <v>1</v>
      </c>
      <c r="B124" s="3">
        <v>15</v>
      </c>
      <c r="C124" s="2">
        <v>8</v>
      </c>
      <c r="D124" s="3">
        <v>318</v>
      </c>
      <c r="E124" s="2">
        <v>150</v>
      </c>
      <c r="F124" s="3">
        <v>11</v>
      </c>
      <c r="G124" s="2">
        <v>73</v>
      </c>
      <c r="H124" s="2">
        <v>1.05</v>
      </c>
      <c r="I124" s="2">
        <v>1.5</v>
      </c>
      <c r="J124" s="45">
        <f t="shared" si="6"/>
        <v>7.3770175483060751E-2</v>
      </c>
      <c r="K124" s="8">
        <f t="shared" si="7"/>
        <v>1.0765593573282268</v>
      </c>
      <c r="L124" s="45">
        <f t="shared" si="13"/>
        <v>0.48156581533341503</v>
      </c>
      <c r="M124" s="8">
        <f t="shared" si="8"/>
        <v>0.48156581533341503</v>
      </c>
      <c r="N124" s="8">
        <f t="shared" si="9"/>
        <v>-0.73071236895737834</v>
      </c>
      <c r="O124" s="8">
        <f t="shared" si="10"/>
        <v>0</v>
      </c>
    </row>
    <row r="125" spans="1:15">
      <c r="A125" s="5">
        <v>1</v>
      </c>
      <c r="B125" s="3">
        <v>24</v>
      </c>
      <c r="C125" s="2">
        <v>4</v>
      </c>
      <c r="D125" s="3">
        <v>121</v>
      </c>
      <c r="E125" s="2">
        <v>110</v>
      </c>
      <c r="F125" s="3">
        <v>14</v>
      </c>
      <c r="G125" s="2">
        <v>73</v>
      </c>
      <c r="H125" s="2">
        <v>1.05</v>
      </c>
      <c r="I125" s="2">
        <v>1.17</v>
      </c>
      <c r="J125" s="45">
        <f t="shared" si="6"/>
        <v>0.54788260399853972</v>
      </c>
      <c r="K125" s="8">
        <f t="shared" si="7"/>
        <v>1.7295869175206571</v>
      </c>
      <c r="L125" s="45">
        <f t="shared" si="13"/>
        <v>0.36635580042577348</v>
      </c>
      <c r="M125" s="8">
        <f t="shared" si="8"/>
        <v>0.36635580042577348</v>
      </c>
      <c r="N125" s="8">
        <f t="shared" si="9"/>
        <v>-1.0041502854845172</v>
      </c>
      <c r="O125" s="8">
        <f t="shared" si="10"/>
        <v>0</v>
      </c>
    </row>
    <row r="126" spans="1:15">
      <c r="A126" s="5">
        <v>0</v>
      </c>
      <c r="B126" s="3">
        <v>20</v>
      </c>
      <c r="C126" s="2">
        <v>6</v>
      </c>
      <c r="D126" s="3">
        <v>156</v>
      </c>
      <c r="E126" s="2">
        <v>122</v>
      </c>
      <c r="F126" s="2">
        <v>13.5</v>
      </c>
      <c r="G126" s="2">
        <v>73</v>
      </c>
      <c r="H126" s="3">
        <v>1</v>
      </c>
      <c r="I126" s="2">
        <v>1.47</v>
      </c>
      <c r="J126" s="45">
        <f t="shared" si="6"/>
        <v>0.26114278846608324</v>
      </c>
      <c r="K126" s="8">
        <f t="shared" si="7"/>
        <v>1.2984130506057814</v>
      </c>
      <c r="L126" s="45">
        <f t="shared" si="13"/>
        <v>0.43508280625905554</v>
      </c>
      <c r="M126" s="8">
        <f t="shared" si="8"/>
        <v>0.56491719374094451</v>
      </c>
      <c r="N126" s="8">
        <f t="shared" si="9"/>
        <v>-0.57107611832716654</v>
      </c>
      <c r="O126" s="8">
        <f t="shared" si="10"/>
        <v>0</v>
      </c>
    </row>
    <row r="127" spans="1:15">
      <c r="A127" s="5">
        <v>0</v>
      </c>
      <c r="B127" s="3">
        <v>11</v>
      </c>
      <c r="C127" s="2">
        <v>8</v>
      </c>
      <c r="D127" s="3">
        <v>350</v>
      </c>
      <c r="E127" s="2">
        <v>180</v>
      </c>
      <c r="F127" s="3">
        <v>11</v>
      </c>
      <c r="G127" s="2">
        <v>73</v>
      </c>
      <c r="H127" s="2">
        <v>0.95</v>
      </c>
      <c r="I127" s="2">
        <v>1.75</v>
      </c>
      <c r="J127" s="45">
        <f t="shared" si="6"/>
        <v>0.50462289712988617</v>
      </c>
      <c r="K127" s="8">
        <f t="shared" si="7"/>
        <v>1.6563607842676571</v>
      </c>
      <c r="L127" s="45">
        <f t="shared" si="13"/>
        <v>0.37645488742437294</v>
      </c>
      <c r="M127" s="8">
        <f t="shared" si="8"/>
        <v>0.62354511257562706</v>
      </c>
      <c r="N127" s="8">
        <f t="shared" si="9"/>
        <v>-0.47233416270940226</v>
      </c>
      <c r="O127" s="8">
        <f t="shared" si="10"/>
        <v>0</v>
      </c>
    </row>
    <row r="128" spans="1:15">
      <c r="A128" s="5">
        <v>0</v>
      </c>
      <c r="B128" s="3">
        <v>20</v>
      </c>
      <c r="C128" s="2">
        <v>6</v>
      </c>
      <c r="D128" s="3">
        <v>198</v>
      </c>
      <c r="E128" s="2">
        <v>95</v>
      </c>
      <c r="F128" s="2">
        <v>16.5</v>
      </c>
      <c r="G128" s="2">
        <v>74</v>
      </c>
      <c r="H128" s="2">
        <v>0.9</v>
      </c>
      <c r="I128" s="2">
        <v>1.75</v>
      </c>
      <c r="J128" s="45">
        <f t="shared" si="6"/>
        <v>0.69831657666606295</v>
      </c>
      <c r="K128" s="8">
        <f t="shared" si="7"/>
        <v>2.0103655609745719</v>
      </c>
      <c r="L128" s="45">
        <f t="shared" si="13"/>
        <v>0.33218557007284566</v>
      </c>
      <c r="M128" s="8">
        <f t="shared" si="8"/>
        <v>0.66781442992715434</v>
      </c>
      <c r="N128" s="8">
        <f t="shared" si="9"/>
        <v>-0.4037449435491709</v>
      </c>
      <c r="O128" s="8">
        <f t="shared" si="10"/>
        <v>0</v>
      </c>
    </row>
    <row r="129" spans="1:15">
      <c r="A129" s="5">
        <v>1</v>
      </c>
      <c r="B129" s="3">
        <v>19</v>
      </c>
      <c r="C129" s="2">
        <v>6</v>
      </c>
      <c r="D129" s="3">
        <v>232</v>
      </c>
      <c r="E129" s="2">
        <v>100</v>
      </c>
      <c r="F129" s="3">
        <v>16</v>
      </c>
      <c r="G129" s="2">
        <v>74</v>
      </c>
      <c r="H129" s="2">
        <v>0.75</v>
      </c>
      <c r="I129" s="2">
        <v>0.8</v>
      </c>
      <c r="J129" s="45">
        <f t="shared" si="6"/>
        <v>0.77333964171931102</v>
      </c>
      <c r="K129" s="8">
        <f t="shared" si="7"/>
        <v>2.1669911568487916</v>
      </c>
      <c r="L129" s="45">
        <f t="shared" si="13"/>
        <v>0.31575711786799443</v>
      </c>
      <c r="M129" s="8">
        <f t="shared" si="8"/>
        <v>0.31575711786799443</v>
      </c>
      <c r="N129" s="8">
        <f t="shared" si="9"/>
        <v>-1.1527819752724628</v>
      </c>
      <c r="O129" s="8">
        <f t="shared" si="10"/>
        <v>0</v>
      </c>
    </row>
    <row r="130" spans="1:15">
      <c r="A130" s="5">
        <v>0</v>
      </c>
      <c r="B130" s="3">
        <v>15</v>
      </c>
      <c r="C130" s="2">
        <v>6</v>
      </c>
      <c r="D130" s="3">
        <v>250</v>
      </c>
      <c r="E130" s="2">
        <v>100</v>
      </c>
      <c r="F130" s="3">
        <v>17</v>
      </c>
      <c r="G130" s="2">
        <v>74</v>
      </c>
      <c r="H130" s="2">
        <v>0.8</v>
      </c>
      <c r="I130" s="2">
        <v>0.87</v>
      </c>
      <c r="J130" s="45">
        <f t="shared" si="6"/>
        <v>1.172749209983867</v>
      </c>
      <c r="K130" s="8">
        <f t="shared" si="7"/>
        <v>3.230862760184984</v>
      </c>
      <c r="L130" s="45">
        <f t="shared" si="13"/>
        <v>0.23635841119939272</v>
      </c>
      <c r="M130" s="8">
        <f t="shared" si="8"/>
        <v>0.76364158880060728</v>
      </c>
      <c r="N130" s="8">
        <f t="shared" si="9"/>
        <v>-0.26965672449552652</v>
      </c>
      <c r="O130" s="8">
        <f t="shared" si="10"/>
        <v>0</v>
      </c>
    </row>
    <row r="131" spans="1:15">
      <c r="A131" s="5">
        <v>1</v>
      </c>
      <c r="B131" s="3">
        <v>31</v>
      </c>
      <c r="C131" s="2">
        <v>4</v>
      </c>
      <c r="D131" s="3">
        <v>79</v>
      </c>
      <c r="E131" s="2">
        <v>67</v>
      </c>
      <c r="F131" s="3">
        <v>19</v>
      </c>
      <c r="G131" s="2">
        <v>74</v>
      </c>
      <c r="H131" s="2">
        <v>0.78</v>
      </c>
      <c r="I131" s="2">
        <v>0.84</v>
      </c>
      <c r="J131" s="45">
        <f t="shared" si="6"/>
        <v>0.72130450494174114</v>
      </c>
      <c r="K131" s="8">
        <f t="shared" si="7"/>
        <v>2.0571149777285527</v>
      </c>
      <c r="L131" s="45">
        <f t="shared" si="13"/>
        <v>0.32710578675814267</v>
      </c>
      <c r="M131" s="8">
        <f t="shared" si="8"/>
        <v>0.32710578675814267</v>
      </c>
      <c r="N131" s="8">
        <f t="shared" si="9"/>
        <v>-1.1174716534963245</v>
      </c>
      <c r="O131" s="8">
        <f t="shared" si="10"/>
        <v>0</v>
      </c>
    </row>
    <row r="132" spans="1:15">
      <c r="A132" s="5">
        <v>0</v>
      </c>
      <c r="B132" s="3">
        <v>26</v>
      </c>
      <c r="C132" s="2">
        <v>4</v>
      </c>
      <c r="D132" s="3">
        <v>122</v>
      </c>
      <c r="E132" s="2">
        <v>80</v>
      </c>
      <c r="F132" s="2">
        <v>16.5</v>
      </c>
      <c r="G132" s="2">
        <v>74</v>
      </c>
      <c r="H132" s="2">
        <v>0.75</v>
      </c>
      <c r="I132" s="2">
        <v>0.87</v>
      </c>
      <c r="J132" s="45">
        <f t="shared" si="6"/>
        <v>0.69252557372091106</v>
      </c>
      <c r="K132" s="8">
        <f t="shared" si="7"/>
        <v>1.9987571726369444</v>
      </c>
      <c r="L132" s="45">
        <f t="shared" si="13"/>
        <v>0.33347148249441427</v>
      </c>
      <c r="M132" s="8">
        <f t="shared" si="8"/>
        <v>0.66652851750558573</v>
      </c>
      <c r="N132" s="8">
        <f t="shared" si="9"/>
        <v>-0.40567235332359197</v>
      </c>
      <c r="O132" s="8">
        <f t="shared" si="10"/>
        <v>0</v>
      </c>
    </row>
    <row r="133" spans="1:15">
      <c r="A133" s="5">
        <v>1</v>
      </c>
      <c r="B133" s="3">
        <v>32</v>
      </c>
      <c r="C133" s="2">
        <v>4</v>
      </c>
      <c r="D133" s="3">
        <v>71</v>
      </c>
      <c r="E133" s="2">
        <v>65</v>
      </c>
      <c r="F133" s="3">
        <v>21</v>
      </c>
      <c r="G133" s="2">
        <v>74</v>
      </c>
      <c r="H133" s="2">
        <v>0.75</v>
      </c>
      <c r="I133" s="2">
        <v>0.82</v>
      </c>
      <c r="J133" s="45">
        <f t="shared" ref="J133:J196" si="14">$A$2+SUMPRODUCT($B$2:$I$2,B133:I133)</f>
        <v>0.99119171430601682</v>
      </c>
      <c r="K133" s="8">
        <f t="shared" ref="K133:K196" si="15">EXP(J133)</f>
        <v>2.6944435667528697</v>
      </c>
      <c r="L133" s="45">
        <f t="shared" si="13"/>
        <v>0.27067675603417668</v>
      </c>
      <c r="M133" s="8">
        <f t="shared" ref="M133:M196" si="16">IF(A133=1,L133,1-L133)</f>
        <v>0.27067675603417668</v>
      </c>
      <c r="N133" s="8">
        <f t="shared" ref="N133:N196" si="17">LN(M133)</f>
        <v>-1.3068299521949638</v>
      </c>
      <c r="O133" s="8">
        <f t="shared" ref="O133:O196" si="18">IF(L133&gt;$M$1,1,0)</f>
        <v>0</v>
      </c>
    </row>
    <row r="134" spans="1:15">
      <c r="A134" s="5">
        <v>0</v>
      </c>
      <c r="B134" s="3">
        <v>25</v>
      </c>
      <c r="C134" s="2">
        <v>4</v>
      </c>
      <c r="D134" s="3">
        <v>140</v>
      </c>
      <c r="E134" s="2">
        <v>75</v>
      </c>
      <c r="F134" s="3">
        <v>17</v>
      </c>
      <c r="G134" s="2">
        <v>74</v>
      </c>
      <c r="H134" s="2">
        <v>0.75</v>
      </c>
      <c r="I134" s="2">
        <v>0.95</v>
      </c>
      <c r="J134" s="45">
        <f t="shared" si="14"/>
        <v>0.83554789956169528</v>
      </c>
      <c r="K134" s="8">
        <f t="shared" si="15"/>
        <v>2.3060772009026409</v>
      </c>
      <c r="L134" s="45">
        <f>1/(1+K134)</f>
        <v>0.30247327549610009</v>
      </c>
      <c r="M134" s="8">
        <f t="shared" si="16"/>
        <v>0.69752672450389985</v>
      </c>
      <c r="N134" s="8">
        <f t="shared" si="17"/>
        <v>-0.36021445131967406</v>
      </c>
      <c r="O134" s="8">
        <f t="shared" si="18"/>
        <v>0</v>
      </c>
    </row>
    <row r="135" spans="1:15">
      <c r="A135" s="5">
        <v>0</v>
      </c>
      <c r="B135" s="3">
        <v>16</v>
      </c>
      <c r="C135" s="2">
        <v>6</v>
      </c>
      <c r="D135" s="3">
        <v>250</v>
      </c>
      <c r="E135" s="2">
        <v>100</v>
      </c>
      <c r="F135" s="3">
        <v>17</v>
      </c>
      <c r="G135" s="2">
        <v>74</v>
      </c>
      <c r="H135" s="2">
        <v>0.72</v>
      </c>
      <c r="I135" s="2">
        <v>0.95</v>
      </c>
      <c r="J135" s="45">
        <f t="shared" si="14"/>
        <v>1.122442655797276</v>
      </c>
      <c r="K135" s="8">
        <f t="shared" si="15"/>
        <v>3.0723497379592004</v>
      </c>
      <c r="L135" s="45">
        <f t="shared" ref="L135:L154" si="19">1/(1+K135)</f>
        <v>0.24555847713146947</v>
      </c>
      <c r="M135" s="8">
        <f t="shared" si="16"/>
        <v>0.7544415228685305</v>
      </c>
      <c r="N135" s="8">
        <f t="shared" si="17"/>
        <v>-0.28177750825959658</v>
      </c>
      <c r="O135" s="8">
        <f t="shared" si="18"/>
        <v>0</v>
      </c>
    </row>
    <row r="136" spans="1:15">
      <c r="A136" s="5">
        <v>0</v>
      </c>
      <c r="B136" s="3">
        <v>16</v>
      </c>
      <c r="C136" s="2">
        <v>6</v>
      </c>
      <c r="D136" s="3">
        <v>258</v>
      </c>
      <c r="E136" s="2">
        <v>110</v>
      </c>
      <c r="F136" s="3">
        <v>18</v>
      </c>
      <c r="G136" s="2">
        <v>74</v>
      </c>
      <c r="H136" s="2">
        <v>0.65</v>
      </c>
      <c r="I136" s="2">
        <v>0.81</v>
      </c>
      <c r="J136" s="45">
        <f t="shared" si="14"/>
        <v>1.374168520554423</v>
      </c>
      <c r="K136" s="8">
        <f t="shared" si="15"/>
        <v>3.9517895247280399</v>
      </c>
      <c r="L136" s="45">
        <f t="shared" si="19"/>
        <v>0.20194719404091019</v>
      </c>
      <c r="M136" s="8">
        <f t="shared" si="16"/>
        <v>0.79805280595908978</v>
      </c>
      <c r="N136" s="8">
        <f t="shared" si="17"/>
        <v>-0.22558051084059191</v>
      </c>
      <c r="O136" s="8">
        <f t="shared" si="18"/>
        <v>0</v>
      </c>
    </row>
    <row r="137" spans="1:15">
      <c r="A137" s="5">
        <v>1</v>
      </c>
      <c r="B137" s="3">
        <v>18</v>
      </c>
      <c r="C137" s="2">
        <v>6</v>
      </c>
      <c r="D137" s="3">
        <v>225</v>
      </c>
      <c r="E137" s="2">
        <v>105</v>
      </c>
      <c r="F137" s="2">
        <v>16.5</v>
      </c>
      <c r="G137" s="2">
        <v>74</v>
      </c>
      <c r="H137" s="2">
        <v>0.65</v>
      </c>
      <c r="I137" s="2">
        <v>0.74</v>
      </c>
      <c r="J137" s="45">
        <f t="shared" si="14"/>
        <v>0.91619364607963827</v>
      </c>
      <c r="K137" s="8">
        <f t="shared" si="15"/>
        <v>2.4997572972953912</v>
      </c>
      <c r="L137" s="45">
        <f t="shared" si="19"/>
        <v>0.28573409955393164</v>
      </c>
      <c r="M137" s="8">
        <f t="shared" si="16"/>
        <v>0.28573409955393164</v>
      </c>
      <c r="N137" s="8">
        <f t="shared" si="17"/>
        <v>-1.2526936224610992</v>
      </c>
      <c r="O137" s="8">
        <f t="shared" si="18"/>
        <v>0</v>
      </c>
    </row>
    <row r="138" spans="1:15">
      <c r="A138" s="5">
        <v>0</v>
      </c>
      <c r="B138" s="3">
        <v>16</v>
      </c>
      <c r="C138" s="2">
        <v>8</v>
      </c>
      <c r="D138" s="3">
        <v>302</v>
      </c>
      <c r="E138" s="2">
        <v>140</v>
      </c>
      <c r="F138" s="3">
        <v>14</v>
      </c>
      <c r="G138" s="2">
        <v>74</v>
      </c>
      <c r="H138" s="2">
        <v>0.65</v>
      </c>
      <c r="I138" s="2">
        <v>1.2</v>
      </c>
      <c r="J138" s="45">
        <f t="shared" si="14"/>
        <v>0.42794555048071836</v>
      </c>
      <c r="K138" s="8">
        <f t="shared" si="15"/>
        <v>1.5341025475471803</v>
      </c>
      <c r="L138" s="45">
        <f t="shared" si="19"/>
        <v>0.39461702170179513</v>
      </c>
      <c r="M138" s="8">
        <f t="shared" si="16"/>
        <v>0.60538297829820487</v>
      </c>
      <c r="N138" s="8">
        <f t="shared" si="17"/>
        <v>-0.50189399924469147</v>
      </c>
      <c r="O138" s="8">
        <f t="shared" si="18"/>
        <v>0</v>
      </c>
    </row>
    <row r="139" spans="1:15">
      <c r="A139" s="5">
        <v>0</v>
      </c>
      <c r="B139" s="3">
        <v>13</v>
      </c>
      <c r="C139" s="2">
        <v>8</v>
      </c>
      <c r="D139" s="3">
        <v>350</v>
      </c>
      <c r="E139" s="2">
        <v>150</v>
      </c>
      <c r="F139" s="2">
        <v>14.5</v>
      </c>
      <c r="G139" s="2">
        <v>74</v>
      </c>
      <c r="H139" s="2">
        <v>0.65</v>
      </c>
      <c r="I139" s="2">
        <v>0.78700000000000003</v>
      </c>
      <c r="J139" s="45">
        <f t="shared" si="14"/>
        <v>0.82991307815690896</v>
      </c>
      <c r="K139" s="8">
        <f t="shared" si="15"/>
        <v>2.293119409435711</v>
      </c>
      <c r="L139" s="45">
        <f t="shared" si="19"/>
        <v>0.30366344965649272</v>
      </c>
      <c r="M139" s="8">
        <f t="shared" si="16"/>
        <v>0.69633655034350728</v>
      </c>
      <c r="N139" s="8">
        <f t="shared" si="17"/>
        <v>-0.36192218617590771</v>
      </c>
      <c r="O139" s="8">
        <f t="shared" si="18"/>
        <v>0</v>
      </c>
    </row>
    <row r="140" spans="1:15">
      <c r="A140" s="5">
        <v>0</v>
      </c>
      <c r="B140" s="3">
        <v>14</v>
      </c>
      <c r="C140" s="2">
        <v>8</v>
      </c>
      <c r="D140" s="3">
        <v>318</v>
      </c>
      <c r="E140" s="2">
        <v>150</v>
      </c>
      <c r="F140" s="2">
        <v>13.5</v>
      </c>
      <c r="G140" s="2">
        <v>74</v>
      </c>
      <c r="H140" s="2">
        <v>0.6</v>
      </c>
      <c r="I140" s="2">
        <v>0.87</v>
      </c>
      <c r="J140" s="45">
        <f t="shared" si="14"/>
        <v>0.53265599127706942</v>
      </c>
      <c r="K140" s="8">
        <f t="shared" si="15"/>
        <v>1.7034506556996463</v>
      </c>
      <c r="L140" s="45">
        <f t="shared" si="19"/>
        <v>0.36989763356387301</v>
      </c>
      <c r="M140" s="8">
        <f t="shared" si="16"/>
        <v>0.63010236643612694</v>
      </c>
      <c r="N140" s="8">
        <f t="shared" si="17"/>
        <v>-0.46187298638949431</v>
      </c>
      <c r="O140" s="8">
        <f t="shared" si="18"/>
        <v>0</v>
      </c>
    </row>
    <row r="141" spans="1:15">
      <c r="A141" s="5">
        <v>0</v>
      </c>
      <c r="B141" s="3">
        <v>14</v>
      </c>
      <c r="C141" s="2">
        <v>8</v>
      </c>
      <c r="D141" s="3">
        <v>302</v>
      </c>
      <c r="E141" s="2">
        <v>140</v>
      </c>
      <c r="F141" s="3">
        <v>16</v>
      </c>
      <c r="G141" s="2">
        <v>74</v>
      </c>
      <c r="H141" s="2">
        <v>0.6</v>
      </c>
      <c r="I141" s="2">
        <v>0.95</v>
      </c>
      <c r="J141" s="45">
        <f t="shared" si="14"/>
        <v>0.86785794705862351</v>
      </c>
      <c r="K141" s="8">
        <f t="shared" si="15"/>
        <v>2.38180343624169</v>
      </c>
      <c r="L141" s="45">
        <f t="shared" si="19"/>
        <v>0.29570021405837033</v>
      </c>
      <c r="M141" s="8">
        <f t="shared" si="16"/>
        <v>0.70429978594162967</v>
      </c>
      <c r="N141" s="8">
        <f t="shared" si="17"/>
        <v>-0.35055118116148781</v>
      </c>
      <c r="O141" s="8">
        <f t="shared" si="18"/>
        <v>0</v>
      </c>
    </row>
    <row r="142" spans="1:15">
      <c r="A142" s="5">
        <v>1</v>
      </c>
      <c r="B142" s="3">
        <v>14</v>
      </c>
      <c r="C142" s="2">
        <v>8</v>
      </c>
      <c r="D142" s="3">
        <v>304</v>
      </c>
      <c r="E142" s="2">
        <v>150</v>
      </c>
      <c r="F142" s="2">
        <v>15.5</v>
      </c>
      <c r="G142" s="2">
        <v>74</v>
      </c>
      <c r="H142" s="2">
        <v>0.6</v>
      </c>
      <c r="I142" s="2">
        <v>1.2</v>
      </c>
      <c r="J142" s="45">
        <f t="shared" si="14"/>
        <v>0.84272457912324439</v>
      </c>
      <c r="K142" s="8">
        <f t="shared" si="15"/>
        <v>2.3226867072812407</v>
      </c>
      <c r="L142" s="45">
        <f t="shared" si="19"/>
        <v>0.30096126661855555</v>
      </c>
      <c r="M142" s="8">
        <f t="shared" si="16"/>
        <v>0.30096126661855555</v>
      </c>
      <c r="N142" s="8">
        <f t="shared" si="17"/>
        <v>-1.2007737048439231</v>
      </c>
      <c r="O142" s="8">
        <f t="shared" si="18"/>
        <v>0</v>
      </c>
    </row>
    <row r="143" spans="1:15">
      <c r="A143" s="5">
        <v>0</v>
      </c>
      <c r="B143" s="3">
        <v>29</v>
      </c>
      <c r="C143" s="2">
        <v>4</v>
      </c>
      <c r="D143" s="3">
        <v>98</v>
      </c>
      <c r="E143" s="2">
        <v>83</v>
      </c>
      <c r="F143" s="2">
        <v>16.5</v>
      </c>
      <c r="G143" s="2">
        <v>74</v>
      </c>
      <c r="H143" s="2">
        <v>0.6</v>
      </c>
      <c r="I143" s="2">
        <v>0.8</v>
      </c>
      <c r="J143" s="45">
        <f t="shared" si="14"/>
        <v>0.51217985953101275</v>
      </c>
      <c r="K143" s="8">
        <f t="shared" si="15"/>
        <v>1.668925255260584</v>
      </c>
      <c r="L143" s="45">
        <f t="shared" si="19"/>
        <v>0.37468265476110674</v>
      </c>
      <c r="M143" s="8">
        <f t="shared" si="16"/>
        <v>0.62531734523889326</v>
      </c>
      <c r="N143" s="8">
        <f t="shared" si="17"/>
        <v>-0.46949600572612882</v>
      </c>
      <c r="O143" s="8">
        <f t="shared" si="18"/>
        <v>0</v>
      </c>
    </row>
    <row r="144" spans="1:15">
      <c r="A144" s="5">
        <v>0</v>
      </c>
      <c r="B144" s="3">
        <v>26</v>
      </c>
      <c r="C144" s="2">
        <v>4</v>
      </c>
      <c r="D144" s="3">
        <v>79</v>
      </c>
      <c r="E144" s="2">
        <v>67</v>
      </c>
      <c r="F144" s="2">
        <v>15.5</v>
      </c>
      <c r="G144" s="2">
        <v>74</v>
      </c>
      <c r="H144" s="2">
        <v>0.6</v>
      </c>
      <c r="I144" s="2">
        <v>0.84</v>
      </c>
      <c r="J144" s="45">
        <f t="shared" si="14"/>
        <v>0.33372346663530322</v>
      </c>
      <c r="K144" s="8">
        <f t="shared" si="15"/>
        <v>1.396157006192464</v>
      </c>
      <c r="L144" s="45">
        <f t="shared" si="19"/>
        <v>0.41733492313553266</v>
      </c>
      <c r="M144" s="8">
        <f t="shared" si="16"/>
        <v>0.58266507686446734</v>
      </c>
      <c r="N144" s="8">
        <f t="shared" si="17"/>
        <v>-0.54014273993196549</v>
      </c>
      <c r="O144" s="8">
        <f t="shared" si="18"/>
        <v>0</v>
      </c>
    </row>
    <row r="145" spans="1:15">
      <c r="A145" s="5">
        <v>0</v>
      </c>
      <c r="B145" s="3">
        <v>26</v>
      </c>
      <c r="C145" s="2">
        <v>4</v>
      </c>
      <c r="D145" s="3">
        <v>97</v>
      </c>
      <c r="E145" s="2">
        <v>78</v>
      </c>
      <c r="F145" s="2">
        <v>14.5</v>
      </c>
      <c r="G145" s="2">
        <v>74</v>
      </c>
      <c r="H145" s="2">
        <v>0.6</v>
      </c>
      <c r="I145" s="2">
        <v>0.84</v>
      </c>
      <c r="J145" s="45">
        <f t="shared" si="14"/>
        <v>0.26861029561815147</v>
      </c>
      <c r="K145" s="8">
        <f t="shared" si="15"/>
        <v>1.3081452517631693</v>
      </c>
      <c r="L145" s="45">
        <f t="shared" si="19"/>
        <v>0.43324829719278279</v>
      </c>
      <c r="M145" s="8">
        <f t="shared" si="16"/>
        <v>0.56675170280721721</v>
      </c>
      <c r="N145" s="8">
        <f t="shared" si="17"/>
        <v>-0.5678339850869395</v>
      </c>
      <c r="O145" s="8">
        <f t="shared" si="18"/>
        <v>0</v>
      </c>
    </row>
    <row r="146" spans="1:15">
      <c r="A146" s="5">
        <v>1</v>
      </c>
      <c r="B146" s="3">
        <v>31</v>
      </c>
      <c r="C146" s="2">
        <v>4</v>
      </c>
      <c r="D146" s="3">
        <v>76</v>
      </c>
      <c r="E146" s="2">
        <v>52</v>
      </c>
      <c r="F146" s="2">
        <v>16.5</v>
      </c>
      <c r="G146" s="2">
        <v>74</v>
      </c>
      <c r="H146" s="2">
        <v>0.6</v>
      </c>
      <c r="I146" s="2">
        <v>0.99</v>
      </c>
      <c r="J146" s="45">
        <f t="shared" si="14"/>
        <v>0.17925391796899098</v>
      </c>
      <c r="K146" s="8">
        <f t="shared" si="15"/>
        <v>1.1963244738856984</v>
      </c>
      <c r="L146" s="45">
        <f t="shared" si="19"/>
        <v>0.45530613162581468</v>
      </c>
      <c r="M146" s="8">
        <f t="shared" si="16"/>
        <v>0.45530613162581468</v>
      </c>
      <c r="N146" s="8">
        <f t="shared" si="17"/>
        <v>-0.78678526951087779</v>
      </c>
      <c r="O146" s="8">
        <f t="shared" si="18"/>
        <v>0</v>
      </c>
    </row>
    <row r="147" spans="1:15">
      <c r="A147" s="5">
        <v>0</v>
      </c>
      <c r="B147" s="3">
        <v>32</v>
      </c>
      <c r="C147" s="2">
        <v>4</v>
      </c>
      <c r="D147" s="3">
        <v>83</v>
      </c>
      <c r="E147" s="2">
        <v>61</v>
      </c>
      <c r="F147" s="3">
        <v>19</v>
      </c>
      <c r="G147" s="2">
        <v>74</v>
      </c>
      <c r="H147" s="2">
        <v>0.6</v>
      </c>
      <c r="I147" s="2">
        <v>0.81</v>
      </c>
      <c r="J147" s="45">
        <f t="shared" si="14"/>
        <v>0.64110889409599214</v>
      </c>
      <c r="K147" s="8">
        <f t="shared" si="15"/>
        <v>1.8985850421864581</v>
      </c>
      <c r="L147" s="45">
        <f t="shared" si="19"/>
        <v>0.34499591540211666</v>
      </c>
      <c r="M147" s="8">
        <f t="shared" si="16"/>
        <v>0.65500408459788328</v>
      </c>
      <c r="N147" s="8">
        <f t="shared" si="17"/>
        <v>-0.42311380733902637</v>
      </c>
      <c r="O147" s="8">
        <f t="shared" si="18"/>
        <v>0</v>
      </c>
    </row>
    <row r="148" spans="1:15">
      <c r="A148" s="5">
        <v>0</v>
      </c>
      <c r="B148" s="3">
        <v>28</v>
      </c>
      <c r="C148" s="2">
        <v>4</v>
      </c>
      <c r="D148" s="3">
        <v>90</v>
      </c>
      <c r="E148" s="2">
        <v>75</v>
      </c>
      <c r="F148" s="2">
        <v>14.5</v>
      </c>
      <c r="G148" s="2">
        <v>74</v>
      </c>
      <c r="H148" s="2">
        <v>0.55000000000000004</v>
      </c>
      <c r="I148" s="2">
        <v>0.78700000000000003</v>
      </c>
      <c r="J148" s="45">
        <f t="shared" si="14"/>
        <v>0.1413799544446992</v>
      </c>
      <c r="K148" s="8">
        <f t="shared" si="15"/>
        <v>1.1518622200209381</v>
      </c>
      <c r="L148" s="45">
        <f t="shared" si="19"/>
        <v>0.46471376777564777</v>
      </c>
      <c r="M148" s="8">
        <f t="shared" si="16"/>
        <v>0.53528623222435223</v>
      </c>
      <c r="N148" s="8">
        <f t="shared" si="17"/>
        <v>-0.62495366165136601</v>
      </c>
      <c r="O148" s="8">
        <f t="shared" si="18"/>
        <v>0</v>
      </c>
    </row>
    <row r="149" spans="1:15">
      <c r="A149" s="5">
        <v>1</v>
      </c>
      <c r="B149" s="3">
        <v>24</v>
      </c>
      <c r="C149" s="2">
        <v>4</v>
      </c>
      <c r="D149" s="3">
        <v>90</v>
      </c>
      <c r="E149" s="2">
        <v>75</v>
      </c>
      <c r="F149" s="2">
        <v>15.5</v>
      </c>
      <c r="G149" s="2">
        <v>74</v>
      </c>
      <c r="H149" s="2">
        <v>0.55000000000000004</v>
      </c>
      <c r="I149" s="2">
        <v>0.84</v>
      </c>
      <c r="J149" s="45">
        <f t="shared" si="14"/>
        <v>0.49686895338511283</v>
      </c>
      <c r="K149" s="8">
        <f t="shared" si="15"/>
        <v>1.6435671206992712</v>
      </c>
      <c r="L149" s="45">
        <f t="shared" si="19"/>
        <v>0.3782767580100187</v>
      </c>
      <c r="M149" s="8">
        <f t="shared" si="16"/>
        <v>0.3782767580100187</v>
      </c>
      <c r="N149" s="8">
        <f t="shared" si="17"/>
        <v>-0.97212918721621999</v>
      </c>
      <c r="O149" s="8">
        <f t="shared" si="18"/>
        <v>0</v>
      </c>
    </row>
    <row r="150" spans="1:15">
      <c r="A150" s="5">
        <v>0</v>
      </c>
      <c r="B150" s="3">
        <v>26</v>
      </c>
      <c r="C150" s="2">
        <v>4</v>
      </c>
      <c r="D150" s="3">
        <v>116</v>
      </c>
      <c r="E150" s="2">
        <v>75</v>
      </c>
      <c r="F150" s="3">
        <v>14</v>
      </c>
      <c r="G150" s="2">
        <v>74</v>
      </c>
      <c r="H150" s="2">
        <v>0.52</v>
      </c>
      <c r="I150" s="2">
        <v>0.94</v>
      </c>
      <c r="J150" s="45">
        <f t="shared" si="14"/>
        <v>0.20294466767720276</v>
      </c>
      <c r="K150" s="8">
        <f t="shared" si="15"/>
        <v>1.2250046840175828</v>
      </c>
      <c r="L150" s="45">
        <f t="shared" si="19"/>
        <v>0.44943725610246743</v>
      </c>
      <c r="M150" s="8">
        <f t="shared" si="16"/>
        <v>0.55056274389753257</v>
      </c>
      <c r="N150" s="8">
        <f t="shared" si="17"/>
        <v>-0.59681435311522657</v>
      </c>
      <c r="O150" s="8">
        <f t="shared" si="18"/>
        <v>0</v>
      </c>
    </row>
    <row r="151" spans="1:15">
      <c r="A151" s="5">
        <v>0</v>
      </c>
      <c r="B151" s="3">
        <v>24</v>
      </c>
      <c r="C151" s="2">
        <v>4</v>
      </c>
      <c r="D151" s="3">
        <v>120</v>
      </c>
      <c r="E151" s="2">
        <v>97</v>
      </c>
      <c r="F151" s="3">
        <v>15</v>
      </c>
      <c r="G151" s="2">
        <v>74</v>
      </c>
      <c r="H151" s="2">
        <v>0.51</v>
      </c>
      <c r="I151" s="2">
        <v>0.94</v>
      </c>
      <c r="J151" s="45">
        <f t="shared" si="14"/>
        <v>0.60998229274368099</v>
      </c>
      <c r="K151" s="8">
        <f t="shared" si="15"/>
        <v>1.8403988100796507</v>
      </c>
      <c r="L151" s="45">
        <f t="shared" si="19"/>
        <v>0.35206323719448324</v>
      </c>
      <c r="M151" s="8">
        <f t="shared" si="16"/>
        <v>0.64793676280551682</v>
      </c>
      <c r="N151" s="8">
        <f t="shared" si="17"/>
        <v>-0.43396217565499806</v>
      </c>
      <c r="O151" s="8">
        <f t="shared" si="18"/>
        <v>0</v>
      </c>
    </row>
    <row r="152" spans="1:15">
      <c r="A152" s="5">
        <v>0</v>
      </c>
      <c r="B152" s="3">
        <v>26</v>
      </c>
      <c r="C152" s="2">
        <v>4</v>
      </c>
      <c r="D152" s="3">
        <v>108</v>
      </c>
      <c r="E152" s="2">
        <v>93</v>
      </c>
      <c r="F152" s="2">
        <v>15.5</v>
      </c>
      <c r="G152" s="2">
        <v>74</v>
      </c>
      <c r="H152" s="2">
        <v>0.5</v>
      </c>
      <c r="I152" s="2">
        <v>0.82599999999999996</v>
      </c>
      <c r="J152" s="45">
        <f t="shared" si="14"/>
        <v>0.55450457232646921</v>
      </c>
      <c r="K152" s="8">
        <f t="shared" si="15"/>
        <v>1.7410781927477317</v>
      </c>
      <c r="L152" s="45">
        <f t="shared" si="19"/>
        <v>0.3648199466347849</v>
      </c>
      <c r="M152" s="8">
        <f t="shared" si="16"/>
        <v>0.6351800533652151</v>
      </c>
      <c r="N152" s="8">
        <f t="shared" si="17"/>
        <v>-0.45384677167511617</v>
      </c>
      <c r="O152" s="8">
        <f t="shared" si="18"/>
        <v>0</v>
      </c>
    </row>
    <row r="153" spans="1:15">
      <c r="A153" s="5">
        <v>1</v>
      </c>
      <c r="B153" s="3">
        <v>31</v>
      </c>
      <c r="C153" s="2">
        <v>4</v>
      </c>
      <c r="D153" s="3">
        <v>79</v>
      </c>
      <c r="E153" s="2">
        <v>67</v>
      </c>
      <c r="F153" s="3">
        <v>16</v>
      </c>
      <c r="G153" s="2">
        <v>74</v>
      </c>
      <c r="H153" s="2">
        <v>0.5</v>
      </c>
      <c r="I153" s="2">
        <v>0.55000000000000004</v>
      </c>
      <c r="J153" s="45">
        <f t="shared" si="14"/>
        <v>0.19199242225135382</v>
      </c>
      <c r="K153" s="8">
        <f t="shared" si="15"/>
        <v>1.2116613352650694</v>
      </c>
      <c r="L153" s="45">
        <f>1/(1+K153)</f>
        <v>0.45214879152379323</v>
      </c>
      <c r="M153" s="8">
        <f t="shared" si="16"/>
        <v>0.45214879152379323</v>
      </c>
      <c r="N153" s="8">
        <f t="shared" si="17"/>
        <v>-0.79374396853217721</v>
      </c>
      <c r="O153" s="8">
        <f t="shared" si="18"/>
        <v>0</v>
      </c>
    </row>
    <row r="154" spans="1:15">
      <c r="A154" s="5">
        <v>0</v>
      </c>
      <c r="B154" s="3">
        <v>19</v>
      </c>
      <c r="C154" s="2">
        <v>6</v>
      </c>
      <c r="D154" s="3">
        <v>225</v>
      </c>
      <c r="E154" s="2">
        <v>95</v>
      </c>
      <c r="F154" s="3">
        <v>16</v>
      </c>
      <c r="G154" s="2">
        <v>75</v>
      </c>
      <c r="H154" s="2">
        <v>0.5</v>
      </c>
      <c r="I154" s="2">
        <v>0.99</v>
      </c>
      <c r="J154" s="45">
        <f t="shared" si="14"/>
        <v>0.70316745782505963</v>
      </c>
      <c r="K154" s="8">
        <f t="shared" si="15"/>
        <v>2.020141296693672</v>
      </c>
      <c r="L154" s="45">
        <f t="shared" si="19"/>
        <v>0.33111033616035096</v>
      </c>
      <c r="M154" s="8">
        <f t="shared" si="16"/>
        <v>0.6688896638396491</v>
      </c>
      <c r="N154" s="8">
        <f t="shared" si="17"/>
        <v>-0.4021361594519014</v>
      </c>
      <c r="O154" s="8">
        <f t="shared" si="18"/>
        <v>0</v>
      </c>
    </row>
    <row r="155" spans="1:15">
      <c r="A155" s="5">
        <v>1</v>
      </c>
      <c r="B155" s="3">
        <v>18</v>
      </c>
      <c r="C155" s="2">
        <v>6</v>
      </c>
      <c r="D155" s="3">
        <v>250</v>
      </c>
      <c r="E155" s="2">
        <v>105</v>
      </c>
      <c r="F155" s="3">
        <v>16</v>
      </c>
      <c r="G155" s="2">
        <v>75</v>
      </c>
      <c r="H155" s="2">
        <v>0.5</v>
      </c>
      <c r="I155" s="2">
        <v>0.99</v>
      </c>
      <c r="J155" s="45">
        <f t="shared" si="14"/>
        <v>0.86761860684935554</v>
      </c>
      <c r="K155" s="8">
        <f t="shared" si="15"/>
        <v>2.381233443122682</v>
      </c>
      <c r="L155" s="45">
        <f>1/(1+K155)</f>
        <v>0.29575006186986802</v>
      </c>
      <c r="M155" s="8">
        <f t="shared" si="16"/>
        <v>0.29575006186986802</v>
      </c>
      <c r="N155" s="8">
        <f t="shared" si="17"/>
        <v>-1.2182405669271521</v>
      </c>
      <c r="O155" s="8">
        <f t="shared" si="18"/>
        <v>0</v>
      </c>
    </row>
    <row r="156" spans="1:15">
      <c r="A156" s="5">
        <v>0</v>
      </c>
      <c r="B156" s="3">
        <v>15</v>
      </c>
      <c r="C156" s="2">
        <v>6</v>
      </c>
      <c r="D156" s="3">
        <v>250</v>
      </c>
      <c r="E156" s="2">
        <v>72</v>
      </c>
      <c r="F156" s="3">
        <v>21</v>
      </c>
      <c r="G156" s="2">
        <v>75</v>
      </c>
      <c r="H156" s="2">
        <v>0.5</v>
      </c>
      <c r="I156" s="2">
        <v>0.88</v>
      </c>
      <c r="J156" s="45">
        <f t="shared" si="14"/>
        <v>1.6745985719222414</v>
      </c>
      <c r="K156" s="8">
        <f t="shared" si="15"/>
        <v>5.3366524369001249</v>
      </c>
      <c r="L156" s="45">
        <f t="shared" ref="L156:L219" si="20">1/(1+K156)</f>
        <v>0.15781203245055958</v>
      </c>
      <c r="M156" s="8">
        <f t="shared" si="16"/>
        <v>0.84218796754944036</v>
      </c>
      <c r="N156" s="8">
        <f t="shared" si="17"/>
        <v>-0.17175205028412896</v>
      </c>
      <c r="O156" s="8">
        <f t="shared" si="18"/>
        <v>0</v>
      </c>
    </row>
    <row r="157" spans="1:15">
      <c r="A157" s="5">
        <v>0</v>
      </c>
      <c r="B157" s="3">
        <v>15</v>
      </c>
      <c r="C157" s="2">
        <v>6</v>
      </c>
      <c r="D157" s="3">
        <v>250</v>
      </c>
      <c r="E157" s="2">
        <v>72</v>
      </c>
      <c r="F157" s="2">
        <v>19.5</v>
      </c>
      <c r="G157" s="2">
        <v>75</v>
      </c>
      <c r="H157" s="2">
        <v>0.48</v>
      </c>
      <c r="I157" s="2">
        <v>0.51</v>
      </c>
      <c r="J157" s="45">
        <f t="shared" si="14"/>
        <v>1.4184139254304906</v>
      </c>
      <c r="K157" s="8">
        <f t="shared" si="15"/>
        <v>4.1305638597174319</v>
      </c>
      <c r="L157" s="45">
        <f t="shared" si="20"/>
        <v>0.19491035046878366</v>
      </c>
      <c r="M157" s="8">
        <f t="shared" si="16"/>
        <v>0.80508964953121631</v>
      </c>
      <c r="N157" s="8">
        <f t="shared" si="17"/>
        <v>-0.21680164188700529</v>
      </c>
      <c r="O157" s="8">
        <f t="shared" si="18"/>
        <v>0</v>
      </c>
    </row>
    <row r="158" spans="1:15">
      <c r="A158" s="5">
        <v>0</v>
      </c>
      <c r="B158" s="3">
        <v>16</v>
      </c>
      <c r="C158" s="2">
        <v>8</v>
      </c>
      <c r="D158" s="3">
        <v>400</v>
      </c>
      <c r="E158" s="2">
        <v>170</v>
      </c>
      <c r="F158" s="2">
        <v>11.5</v>
      </c>
      <c r="G158" s="2">
        <v>75</v>
      </c>
      <c r="H158" s="2">
        <v>0.48</v>
      </c>
      <c r="I158" s="2">
        <v>0.52</v>
      </c>
      <c r="J158" s="45">
        <f t="shared" si="14"/>
        <v>0.39598582318375902</v>
      </c>
      <c r="K158" s="8">
        <f t="shared" si="15"/>
        <v>1.4858482528044326</v>
      </c>
      <c r="L158" s="45">
        <f t="shared" si="20"/>
        <v>0.40227716992452811</v>
      </c>
      <c r="M158" s="8">
        <f t="shared" si="16"/>
        <v>0.59772283007547189</v>
      </c>
      <c r="N158" s="8">
        <f t="shared" si="17"/>
        <v>-0.51462812733551899</v>
      </c>
      <c r="O158" s="8">
        <f t="shared" si="18"/>
        <v>0</v>
      </c>
    </row>
    <row r="159" spans="1:15">
      <c r="A159" s="5">
        <v>1</v>
      </c>
      <c r="B159" s="3">
        <v>15</v>
      </c>
      <c r="C159" s="2">
        <v>8</v>
      </c>
      <c r="D159" s="3">
        <v>350</v>
      </c>
      <c r="E159" s="2">
        <v>145</v>
      </c>
      <c r="F159" s="3">
        <v>14</v>
      </c>
      <c r="G159" s="2">
        <v>75</v>
      </c>
      <c r="H159" s="2">
        <v>0.48</v>
      </c>
      <c r="I159" s="2">
        <v>0.84</v>
      </c>
      <c r="J159" s="45">
        <f t="shared" si="14"/>
        <v>0.6034016723108605</v>
      </c>
      <c r="K159" s="8">
        <f t="shared" si="15"/>
        <v>1.8283276056343034</v>
      </c>
      <c r="L159" s="45">
        <f t="shared" si="20"/>
        <v>0.35356583091997645</v>
      </c>
      <c r="M159" s="8">
        <f t="shared" si="16"/>
        <v>0.35356583091997645</v>
      </c>
      <c r="N159" s="8">
        <f t="shared" si="17"/>
        <v>-1.0396855849014637</v>
      </c>
      <c r="O159" s="8">
        <f t="shared" si="18"/>
        <v>0</v>
      </c>
    </row>
    <row r="160" spans="1:15">
      <c r="A160" s="5">
        <v>0</v>
      </c>
      <c r="B160" s="3">
        <v>16</v>
      </c>
      <c r="C160" s="2">
        <v>8</v>
      </c>
      <c r="D160" s="3">
        <v>318</v>
      </c>
      <c r="E160" s="2">
        <v>150</v>
      </c>
      <c r="F160" s="2">
        <v>14.5</v>
      </c>
      <c r="G160" s="2">
        <v>75</v>
      </c>
      <c r="H160" s="2">
        <v>0.48</v>
      </c>
      <c r="I160" s="2">
        <v>0.54</v>
      </c>
      <c r="J160" s="45">
        <f t="shared" si="14"/>
        <v>0.60450912836118731</v>
      </c>
      <c r="K160" s="8">
        <f t="shared" si="15"/>
        <v>1.8303535197014797</v>
      </c>
      <c r="L160" s="45">
        <f t="shared" si="20"/>
        <v>0.35331275511670746</v>
      </c>
      <c r="M160" s="8">
        <f t="shared" si="16"/>
        <v>0.64668724488329254</v>
      </c>
      <c r="N160" s="8">
        <f t="shared" si="17"/>
        <v>-0.43589249411470854</v>
      </c>
      <c r="O160" s="8">
        <f t="shared" si="18"/>
        <v>0</v>
      </c>
    </row>
    <row r="161" spans="1:15">
      <c r="A161" s="5">
        <v>0</v>
      </c>
      <c r="B161" s="3">
        <v>14</v>
      </c>
      <c r="C161" s="2">
        <v>8</v>
      </c>
      <c r="D161" s="3">
        <v>351</v>
      </c>
      <c r="E161" s="2">
        <v>148</v>
      </c>
      <c r="F161" s="2">
        <v>13.5</v>
      </c>
      <c r="G161" s="2">
        <v>75</v>
      </c>
      <c r="H161" s="2">
        <v>0.45</v>
      </c>
      <c r="I161" s="2">
        <v>0.51</v>
      </c>
      <c r="J161" s="45">
        <f t="shared" si="14"/>
        <v>0.58601468631967224</v>
      </c>
      <c r="K161" s="8">
        <f t="shared" si="15"/>
        <v>1.7968132628004669</v>
      </c>
      <c r="L161" s="45">
        <f t="shared" si="20"/>
        <v>0.35754979186515073</v>
      </c>
      <c r="M161" s="8">
        <f t="shared" si="16"/>
        <v>0.64245020813484932</v>
      </c>
      <c r="N161" s="8">
        <f t="shared" si="17"/>
        <v>-0.44246596228219737</v>
      </c>
      <c r="O161" s="8">
        <f t="shared" si="18"/>
        <v>0</v>
      </c>
    </row>
    <row r="162" spans="1:15">
      <c r="A162" s="5">
        <v>0</v>
      </c>
      <c r="B162" s="3">
        <v>17</v>
      </c>
      <c r="C162" s="2">
        <v>6</v>
      </c>
      <c r="D162" s="3">
        <v>231</v>
      </c>
      <c r="E162" s="2">
        <v>110</v>
      </c>
      <c r="F162" s="3">
        <v>21</v>
      </c>
      <c r="G162" s="2">
        <v>75</v>
      </c>
      <c r="H162" s="2">
        <v>0.45</v>
      </c>
      <c r="I162" s="2">
        <v>0.95</v>
      </c>
      <c r="J162" s="45">
        <f t="shared" si="14"/>
        <v>1.765930652789417</v>
      </c>
      <c r="K162" s="8">
        <f t="shared" si="15"/>
        <v>5.8470113642161747</v>
      </c>
      <c r="L162" s="45">
        <f t="shared" si="20"/>
        <v>0.14604912228219691</v>
      </c>
      <c r="M162" s="8">
        <f t="shared" si="16"/>
        <v>0.85395087771780309</v>
      </c>
      <c r="N162" s="8">
        <f t="shared" si="17"/>
        <v>-0.15788160708468399</v>
      </c>
      <c r="O162" s="8">
        <f t="shared" si="18"/>
        <v>0</v>
      </c>
    </row>
    <row r="163" spans="1:15">
      <c r="A163" s="5">
        <v>0</v>
      </c>
      <c r="B163" s="3">
        <v>16</v>
      </c>
      <c r="C163" s="2">
        <v>6</v>
      </c>
      <c r="D163" s="3">
        <v>250</v>
      </c>
      <c r="E163" s="2">
        <v>105</v>
      </c>
      <c r="F163" s="2">
        <v>18.5</v>
      </c>
      <c r="G163" s="2">
        <v>75</v>
      </c>
      <c r="H163" s="2">
        <v>0.45</v>
      </c>
      <c r="I163" s="2">
        <v>0.82599999999999996</v>
      </c>
      <c r="J163" s="45">
        <f t="shared" si="14"/>
        <v>1.3931552513408336</v>
      </c>
      <c r="K163" s="8">
        <f t="shared" si="15"/>
        <v>4.0275379201858543</v>
      </c>
      <c r="L163" s="45">
        <f t="shared" si="20"/>
        <v>0.19890451665912701</v>
      </c>
      <c r="M163" s="8">
        <f t="shared" si="16"/>
        <v>0.80109548334087299</v>
      </c>
      <c r="N163" s="8">
        <f t="shared" si="17"/>
        <v>-0.22177513384852027</v>
      </c>
      <c r="O163" s="8">
        <f t="shared" si="18"/>
        <v>0</v>
      </c>
    </row>
    <row r="164" spans="1:15">
      <c r="A164" s="5">
        <v>0</v>
      </c>
      <c r="B164" s="3">
        <v>15</v>
      </c>
      <c r="C164" s="2">
        <v>6</v>
      </c>
      <c r="D164" s="3">
        <v>258</v>
      </c>
      <c r="E164" s="2">
        <v>110</v>
      </c>
      <c r="F164" s="3">
        <v>19</v>
      </c>
      <c r="G164" s="2">
        <v>75</v>
      </c>
      <c r="H164" s="2">
        <v>0.45</v>
      </c>
      <c r="I164" s="2">
        <v>0.99</v>
      </c>
      <c r="J164" s="45">
        <f t="shared" si="14"/>
        <v>1.5722439141319562</v>
      </c>
      <c r="K164" s="8">
        <f t="shared" si="15"/>
        <v>4.817446009739732</v>
      </c>
      <c r="L164" s="45">
        <f t="shared" si="20"/>
        <v>0.1718967392779876</v>
      </c>
      <c r="M164" s="8">
        <f t="shared" si="16"/>
        <v>0.82810326072201246</v>
      </c>
      <c r="N164" s="8">
        <f t="shared" si="17"/>
        <v>-0.18861742135572648</v>
      </c>
      <c r="O164" s="8">
        <f t="shared" si="18"/>
        <v>0</v>
      </c>
    </row>
    <row r="165" spans="1:15">
      <c r="A165" s="5">
        <v>1</v>
      </c>
      <c r="B165" s="3">
        <v>18</v>
      </c>
      <c r="C165" s="2">
        <v>6</v>
      </c>
      <c r="D165" s="3">
        <v>225</v>
      </c>
      <c r="E165" s="2">
        <v>95</v>
      </c>
      <c r="F165" s="3">
        <v>19</v>
      </c>
      <c r="G165" s="2">
        <v>75</v>
      </c>
      <c r="H165" s="2">
        <v>0.45</v>
      </c>
      <c r="I165" s="2">
        <v>0.95</v>
      </c>
      <c r="J165" s="45">
        <f t="shared" si="14"/>
        <v>1.2681523383633146</v>
      </c>
      <c r="K165" s="8">
        <f t="shared" si="15"/>
        <v>3.5542793860549926</v>
      </c>
      <c r="L165" s="45">
        <f t="shared" si="20"/>
        <v>0.21957370535105003</v>
      </c>
      <c r="M165" s="8">
        <f t="shared" si="16"/>
        <v>0.21957370535105003</v>
      </c>
      <c r="N165" s="8">
        <f t="shared" si="17"/>
        <v>-1.5160673153545985</v>
      </c>
      <c r="O165" s="8">
        <f t="shared" si="18"/>
        <v>0</v>
      </c>
    </row>
    <row r="166" spans="1:15">
      <c r="A166" s="5">
        <v>0</v>
      </c>
      <c r="B166" s="3">
        <v>21</v>
      </c>
      <c r="C166" s="2">
        <v>6</v>
      </c>
      <c r="D166" s="3">
        <v>231</v>
      </c>
      <c r="E166" s="2">
        <v>110</v>
      </c>
      <c r="F166" s="3">
        <v>15</v>
      </c>
      <c r="G166" s="2">
        <v>75</v>
      </c>
      <c r="H166" s="2">
        <v>0.45</v>
      </c>
      <c r="I166" s="2">
        <v>0.54</v>
      </c>
      <c r="J166" s="45">
        <f t="shared" si="14"/>
        <v>0.54713363501577084</v>
      </c>
      <c r="K166" s="8">
        <f t="shared" si="15"/>
        <v>1.7282919955551577</v>
      </c>
      <c r="L166" s="45">
        <f t="shared" si="20"/>
        <v>0.36652968290387045</v>
      </c>
      <c r="M166" s="8">
        <f t="shared" si="16"/>
        <v>0.63347031709612955</v>
      </c>
      <c r="N166" s="8">
        <f t="shared" si="17"/>
        <v>-0.45654213573127406</v>
      </c>
      <c r="O166" s="8">
        <f t="shared" si="18"/>
        <v>0</v>
      </c>
    </row>
    <row r="167" spans="1:15">
      <c r="A167" s="5">
        <v>0</v>
      </c>
      <c r="B167" s="3">
        <v>20</v>
      </c>
      <c r="C167" s="2">
        <v>8</v>
      </c>
      <c r="D167" s="3">
        <v>262</v>
      </c>
      <c r="E167" s="2">
        <v>110</v>
      </c>
      <c r="F167" s="2">
        <v>13.5</v>
      </c>
      <c r="G167" s="2">
        <v>75</v>
      </c>
      <c r="H167" s="2">
        <v>0.45</v>
      </c>
      <c r="I167" s="2">
        <v>0.54</v>
      </c>
      <c r="J167" s="45">
        <f t="shared" si="14"/>
        <v>-0.12575182953650527</v>
      </c>
      <c r="K167" s="8">
        <f t="shared" si="15"/>
        <v>0.88183366469951485</v>
      </c>
      <c r="L167" s="45">
        <f t="shared" si="20"/>
        <v>0.53139659405533957</v>
      </c>
      <c r="M167" s="8">
        <f t="shared" si="16"/>
        <v>0.46860340594466043</v>
      </c>
      <c r="N167" s="8">
        <f t="shared" si="17"/>
        <v>-0.75799848459371133</v>
      </c>
      <c r="O167" s="8">
        <f t="shared" si="18"/>
        <v>1</v>
      </c>
    </row>
    <row r="168" spans="1:15">
      <c r="A168" s="5">
        <v>0</v>
      </c>
      <c r="B168" s="3">
        <v>13</v>
      </c>
      <c r="C168" s="2">
        <v>8</v>
      </c>
      <c r="D168" s="3">
        <v>302</v>
      </c>
      <c r="E168" s="2">
        <v>129</v>
      </c>
      <c r="F168" s="3">
        <v>12</v>
      </c>
      <c r="G168" s="2">
        <v>75</v>
      </c>
      <c r="H168" s="2">
        <v>0.45</v>
      </c>
      <c r="I168" s="2">
        <v>0.55000000000000004</v>
      </c>
      <c r="J168" s="45">
        <f t="shared" si="14"/>
        <v>0.14136574862210399</v>
      </c>
      <c r="K168" s="8">
        <f t="shared" si="15"/>
        <v>1.1518458569868117</v>
      </c>
      <c r="L168" s="45">
        <f t="shared" si="20"/>
        <v>0.46471730154513979</v>
      </c>
      <c r="M168" s="8">
        <f t="shared" si="16"/>
        <v>0.53528269845486021</v>
      </c>
      <c r="N168" s="8">
        <f t="shared" si="17"/>
        <v>-0.62496026331780852</v>
      </c>
      <c r="O168" s="8">
        <f t="shared" si="18"/>
        <v>0</v>
      </c>
    </row>
    <row r="169" spans="1:15">
      <c r="A169" s="5">
        <v>1</v>
      </c>
      <c r="B169" s="3">
        <v>29</v>
      </c>
      <c r="C169" s="2">
        <v>4</v>
      </c>
      <c r="D169" s="3">
        <v>97</v>
      </c>
      <c r="E169" s="2">
        <v>75</v>
      </c>
      <c r="F169" s="3">
        <v>16</v>
      </c>
      <c r="G169" s="2">
        <v>75</v>
      </c>
      <c r="H169" s="2">
        <v>0.42</v>
      </c>
      <c r="I169" s="2">
        <v>0.81</v>
      </c>
      <c r="J169" s="45">
        <f t="shared" si="14"/>
        <v>0.35661903513212517</v>
      </c>
      <c r="K169" s="8">
        <f t="shared" si="15"/>
        <v>1.4284915610803728</v>
      </c>
      <c r="L169" s="45">
        <f t="shared" si="20"/>
        <v>0.41177824787462969</v>
      </c>
      <c r="M169" s="8">
        <f t="shared" si="16"/>
        <v>0.41177824787462969</v>
      </c>
      <c r="N169" s="8">
        <f t="shared" si="17"/>
        <v>-0.8872703078461619</v>
      </c>
      <c r="O169" s="8">
        <f t="shared" si="18"/>
        <v>0</v>
      </c>
    </row>
    <row r="170" spans="1:15">
      <c r="A170" s="5">
        <v>0</v>
      </c>
      <c r="B170" s="3">
        <v>23</v>
      </c>
      <c r="C170" s="2">
        <v>4</v>
      </c>
      <c r="D170" s="3">
        <v>140</v>
      </c>
      <c r="E170" s="2">
        <v>83</v>
      </c>
      <c r="F170" s="3">
        <v>17</v>
      </c>
      <c r="G170" s="2">
        <v>75</v>
      </c>
      <c r="H170" s="2">
        <v>0.42</v>
      </c>
      <c r="I170" s="2">
        <v>0.73</v>
      </c>
      <c r="J170" s="45">
        <f t="shared" si="14"/>
        <v>0.95390616892556268</v>
      </c>
      <c r="K170" s="8">
        <f t="shared" si="15"/>
        <v>2.5958296303280695</v>
      </c>
      <c r="L170" s="45">
        <f t="shared" si="20"/>
        <v>0.27809993876399641</v>
      </c>
      <c r="M170" s="8">
        <f t="shared" si="16"/>
        <v>0.72190006123600359</v>
      </c>
      <c r="N170" s="8">
        <f t="shared" si="17"/>
        <v>-0.32586856901086714</v>
      </c>
      <c r="O170" s="8">
        <f t="shared" si="18"/>
        <v>0</v>
      </c>
    </row>
    <row r="171" spans="1:15">
      <c r="A171" s="5">
        <v>0</v>
      </c>
      <c r="B171" s="3">
        <v>20</v>
      </c>
      <c r="C171" s="2">
        <v>6</v>
      </c>
      <c r="D171" s="3">
        <v>232</v>
      </c>
      <c r="E171" s="2">
        <v>100</v>
      </c>
      <c r="F171" s="3">
        <v>16</v>
      </c>
      <c r="G171" s="2">
        <v>75</v>
      </c>
      <c r="H171" s="2">
        <v>0.4</v>
      </c>
      <c r="I171" s="2">
        <v>0.54</v>
      </c>
      <c r="J171" s="45">
        <f t="shared" si="14"/>
        <v>0.70600803299607684</v>
      </c>
      <c r="K171" s="8">
        <f t="shared" si="15"/>
        <v>2.0258878177515327</v>
      </c>
      <c r="L171" s="45">
        <f t="shared" si="20"/>
        <v>0.33048151822861593</v>
      </c>
      <c r="M171" s="8">
        <f t="shared" si="16"/>
        <v>0.66951848177138407</v>
      </c>
      <c r="N171" s="8">
        <f t="shared" si="17"/>
        <v>-0.40119650889752523</v>
      </c>
      <c r="O171" s="8">
        <f t="shared" si="18"/>
        <v>0</v>
      </c>
    </row>
    <row r="172" spans="1:15">
      <c r="A172" s="5">
        <v>1</v>
      </c>
      <c r="B172" s="3">
        <v>23</v>
      </c>
      <c r="C172" s="2">
        <v>4</v>
      </c>
      <c r="D172" s="3">
        <v>140</v>
      </c>
      <c r="E172" s="2">
        <v>78</v>
      </c>
      <c r="F172" s="2">
        <v>18.5</v>
      </c>
      <c r="G172" s="2">
        <v>75</v>
      </c>
      <c r="H172" s="2">
        <v>0.4</v>
      </c>
      <c r="I172" s="2">
        <v>0.83</v>
      </c>
      <c r="J172" s="45">
        <f t="shared" si="14"/>
        <v>1.1818382218528627</v>
      </c>
      <c r="K172" s="8">
        <f t="shared" si="15"/>
        <v>3.2603619663995982</v>
      </c>
      <c r="L172" s="45">
        <f t="shared" si="20"/>
        <v>0.23472184004240676</v>
      </c>
      <c r="M172" s="8">
        <f t="shared" si="16"/>
        <v>0.23472184004240676</v>
      </c>
      <c r="N172" s="8">
        <f t="shared" si="17"/>
        <v>-1.4493541253100521</v>
      </c>
      <c r="O172" s="8">
        <f t="shared" si="18"/>
        <v>0</v>
      </c>
    </row>
    <row r="173" spans="1:15">
      <c r="A173" s="5">
        <v>0</v>
      </c>
      <c r="B173" s="3">
        <v>24</v>
      </c>
      <c r="C173" s="2">
        <v>4</v>
      </c>
      <c r="D173" s="3">
        <v>134</v>
      </c>
      <c r="E173" s="2">
        <v>96</v>
      </c>
      <c r="F173" s="2">
        <v>13.5</v>
      </c>
      <c r="G173" s="2">
        <v>75</v>
      </c>
      <c r="H173" s="2">
        <v>0.4</v>
      </c>
      <c r="I173" s="2">
        <v>0.55000000000000004</v>
      </c>
      <c r="J173" s="45">
        <f t="shared" si="14"/>
        <v>0.36681398474265403</v>
      </c>
      <c r="K173" s="8">
        <f t="shared" si="15"/>
        <v>1.4431294500502463</v>
      </c>
      <c r="L173" s="45">
        <f t="shared" si="20"/>
        <v>0.40931109891841122</v>
      </c>
      <c r="M173" s="8">
        <f t="shared" si="16"/>
        <v>0.59068890108158878</v>
      </c>
      <c r="N173" s="8">
        <f t="shared" si="17"/>
        <v>-0.5264657942790435</v>
      </c>
      <c r="O173" s="8">
        <f t="shared" si="18"/>
        <v>0</v>
      </c>
    </row>
    <row r="174" spans="1:15">
      <c r="A174" s="5">
        <v>0</v>
      </c>
      <c r="B174" s="3">
        <v>25</v>
      </c>
      <c r="C174" s="2">
        <v>4</v>
      </c>
      <c r="D174" s="3">
        <v>90</v>
      </c>
      <c r="E174" s="2">
        <v>71</v>
      </c>
      <c r="F174" s="2">
        <v>16.5</v>
      </c>
      <c r="G174" s="2">
        <v>75</v>
      </c>
      <c r="H174" s="2">
        <v>0.4</v>
      </c>
      <c r="I174" s="2">
        <v>0.64</v>
      </c>
      <c r="J174" s="45">
        <f t="shared" si="14"/>
        <v>0.58699057124022358</v>
      </c>
      <c r="K174" s="8">
        <f t="shared" si="15"/>
        <v>1.798567601645864</v>
      </c>
      <c r="L174" s="45">
        <f>1/(1+K174)</f>
        <v>0.35732565452837034</v>
      </c>
      <c r="M174" s="8">
        <f t="shared" si="16"/>
        <v>0.64267434547162972</v>
      </c>
      <c r="N174" s="8">
        <f t="shared" si="17"/>
        <v>-0.44211714420316522</v>
      </c>
      <c r="O174" s="8">
        <f t="shared" si="18"/>
        <v>0</v>
      </c>
    </row>
    <row r="175" spans="1:15">
      <c r="A175" s="5">
        <v>0</v>
      </c>
      <c r="B175" s="3">
        <v>24</v>
      </c>
      <c r="C175" s="2">
        <v>4</v>
      </c>
      <c r="D175" s="3">
        <v>119</v>
      </c>
      <c r="E175" s="2">
        <v>97</v>
      </c>
      <c r="F175" s="3">
        <v>17</v>
      </c>
      <c r="G175" s="2">
        <v>75</v>
      </c>
      <c r="H175" s="2">
        <v>0.4</v>
      </c>
      <c r="I175" s="2">
        <v>0.51</v>
      </c>
      <c r="J175" s="45">
        <f t="shared" si="14"/>
        <v>0.94630133265577965</v>
      </c>
      <c r="K175" s="8">
        <f t="shared" si="15"/>
        <v>2.5761636440872624</v>
      </c>
      <c r="L175" s="45">
        <f t="shared" si="20"/>
        <v>0.27962926183575926</v>
      </c>
      <c r="M175" s="8">
        <f t="shared" si="16"/>
        <v>0.7203707381642408</v>
      </c>
      <c r="N175" s="8">
        <f t="shared" si="17"/>
        <v>-0.32798928537781896</v>
      </c>
      <c r="O175" s="8">
        <f t="shared" si="18"/>
        <v>0</v>
      </c>
    </row>
    <row r="176" spans="1:15">
      <c r="A176" s="5">
        <v>1</v>
      </c>
      <c r="B176" s="3">
        <v>18</v>
      </c>
      <c r="C176" s="2">
        <v>6</v>
      </c>
      <c r="D176" s="3">
        <v>171</v>
      </c>
      <c r="E176" s="2">
        <v>97</v>
      </c>
      <c r="F176" s="2">
        <v>14.5</v>
      </c>
      <c r="G176" s="2">
        <v>75</v>
      </c>
      <c r="H176" s="2">
        <v>0.38</v>
      </c>
      <c r="I176" s="2">
        <v>0.72</v>
      </c>
      <c r="J176" s="45">
        <f t="shared" si="14"/>
        <v>0.37306510709742557</v>
      </c>
      <c r="K176" s="8">
        <f t="shared" si="15"/>
        <v>1.4521788839070706</v>
      </c>
      <c r="L176" s="45">
        <f t="shared" si="20"/>
        <v>0.40780059177685041</v>
      </c>
      <c r="M176" s="8">
        <f t="shared" si="16"/>
        <v>0.40780059177685041</v>
      </c>
      <c r="N176" s="8">
        <f t="shared" si="17"/>
        <v>-0.89697696969803276</v>
      </c>
      <c r="O176" s="8">
        <f t="shared" si="18"/>
        <v>0</v>
      </c>
    </row>
    <row r="177" spans="1:15">
      <c r="A177" s="5">
        <v>0</v>
      </c>
      <c r="B177" s="3">
        <v>29</v>
      </c>
      <c r="C177" s="2">
        <v>4</v>
      </c>
      <c r="D177" s="3">
        <v>90</v>
      </c>
      <c r="E177" s="2">
        <v>70</v>
      </c>
      <c r="F177" s="3">
        <v>14</v>
      </c>
      <c r="G177" s="2">
        <v>75</v>
      </c>
      <c r="H177" s="2">
        <v>0.38</v>
      </c>
      <c r="I177" s="2">
        <v>0.78700000000000003</v>
      </c>
      <c r="J177" s="45">
        <f t="shared" si="14"/>
        <v>-3.8744737555503075E-2</v>
      </c>
      <c r="K177" s="8">
        <f t="shared" si="15"/>
        <v>0.96199623931936296</v>
      </c>
      <c r="L177" s="45">
        <f t="shared" si="20"/>
        <v>0.50968497286565162</v>
      </c>
      <c r="M177" s="8">
        <f t="shared" si="16"/>
        <v>0.49031502713434838</v>
      </c>
      <c r="N177" s="8">
        <f t="shared" si="17"/>
        <v>-0.71270718193810301</v>
      </c>
      <c r="O177" s="8">
        <f t="shared" si="18"/>
        <v>1</v>
      </c>
    </row>
    <row r="178" spans="1:15">
      <c r="A178" s="5">
        <v>0</v>
      </c>
      <c r="B178" s="3">
        <v>19</v>
      </c>
      <c r="C178" s="2">
        <v>6</v>
      </c>
      <c r="D178" s="3">
        <v>232</v>
      </c>
      <c r="E178" s="2">
        <v>90</v>
      </c>
      <c r="F178" s="3">
        <v>17</v>
      </c>
      <c r="G178" s="2">
        <v>75</v>
      </c>
      <c r="H178" s="2">
        <v>0.35</v>
      </c>
      <c r="I178" s="2">
        <v>1.05</v>
      </c>
      <c r="J178" s="45">
        <f t="shared" si="14"/>
        <v>0.85538820233232593</v>
      </c>
      <c r="K178" s="8">
        <f t="shared" si="15"/>
        <v>2.3522873667938367</v>
      </c>
      <c r="L178" s="45">
        <f t="shared" si="20"/>
        <v>0.2983037820401449</v>
      </c>
      <c r="M178" s="8">
        <f t="shared" si="16"/>
        <v>0.70169621795985515</v>
      </c>
      <c r="N178" s="8">
        <f t="shared" si="17"/>
        <v>-0.35425470656333702</v>
      </c>
      <c r="O178" s="8">
        <f t="shared" si="18"/>
        <v>0</v>
      </c>
    </row>
    <row r="179" spans="1:15">
      <c r="A179" s="5">
        <v>1</v>
      </c>
      <c r="B179" s="3">
        <v>23</v>
      </c>
      <c r="C179" s="2">
        <v>4</v>
      </c>
      <c r="D179" s="3">
        <v>115</v>
      </c>
      <c r="E179" s="2">
        <v>95</v>
      </c>
      <c r="F179" s="3">
        <v>15</v>
      </c>
      <c r="G179" s="2">
        <v>75</v>
      </c>
      <c r="H179" s="2">
        <v>0.35</v>
      </c>
      <c r="I179" s="2">
        <v>0.56999999999999995</v>
      </c>
      <c r="J179" s="45">
        <f t="shared" si="14"/>
        <v>0.62012738565449221</v>
      </c>
      <c r="K179" s="8">
        <f t="shared" si="15"/>
        <v>1.8591648576947573</v>
      </c>
      <c r="L179" s="45">
        <f t="shared" si="20"/>
        <v>0.34975248010227167</v>
      </c>
      <c r="M179" s="8">
        <f t="shared" si="16"/>
        <v>0.34975248010227167</v>
      </c>
      <c r="N179" s="8">
        <f t="shared" si="17"/>
        <v>-1.0505295743901464</v>
      </c>
      <c r="O179" s="8">
        <f t="shared" si="18"/>
        <v>0</v>
      </c>
    </row>
    <row r="180" spans="1:15">
      <c r="A180" s="5">
        <v>0</v>
      </c>
      <c r="B180" s="3">
        <v>23</v>
      </c>
      <c r="C180" s="2">
        <v>4</v>
      </c>
      <c r="D180" s="3">
        <v>120</v>
      </c>
      <c r="E180" s="2">
        <v>88</v>
      </c>
      <c r="F180" s="3">
        <v>17</v>
      </c>
      <c r="G180" s="2">
        <v>75</v>
      </c>
      <c r="H180" s="2">
        <v>0.35</v>
      </c>
      <c r="I180" s="2">
        <v>0.52</v>
      </c>
      <c r="J180" s="45">
        <f t="shared" si="14"/>
        <v>0.9374257056227514</v>
      </c>
      <c r="K180" s="8">
        <f t="shared" si="15"/>
        <v>2.5533997477716825</v>
      </c>
      <c r="L180" s="45">
        <f t="shared" si="20"/>
        <v>0.28142063122143646</v>
      </c>
      <c r="M180" s="8">
        <f t="shared" si="16"/>
        <v>0.71857936877856354</v>
      </c>
      <c r="N180" s="8">
        <f t="shared" si="17"/>
        <v>-0.33047911501466748</v>
      </c>
      <c r="O180" s="8">
        <f t="shared" si="18"/>
        <v>0</v>
      </c>
    </row>
    <row r="181" spans="1:15">
      <c r="A181" s="5">
        <v>0</v>
      </c>
      <c r="B181" s="3">
        <v>22</v>
      </c>
      <c r="C181" s="2">
        <v>4</v>
      </c>
      <c r="D181" s="3">
        <v>121</v>
      </c>
      <c r="E181" s="2">
        <v>98</v>
      </c>
      <c r="F181" s="2">
        <v>14.5</v>
      </c>
      <c r="G181" s="2">
        <v>75</v>
      </c>
      <c r="H181" s="2">
        <v>0.31</v>
      </c>
      <c r="I181" s="2">
        <v>1.05</v>
      </c>
      <c r="J181" s="45">
        <f t="shared" si="14"/>
        <v>0.60257172747887888</v>
      </c>
      <c r="K181" s="8">
        <f t="shared" si="15"/>
        <v>1.8268108240964014</v>
      </c>
      <c r="L181" s="45">
        <f t="shared" si="20"/>
        <v>0.35375554369459905</v>
      </c>
      <c r="M181" s="8">
        <f t="shared" si="16"/>
        <v>0.64624445630540095</v>
      </c>
      <c r="N181" s="8">
        <f t="shared" si="17"/>
        <v>-0.4365774314471218</v>
      </c>
      <c r="O181" s="8">
        <f t="shared" si="18"/>
        <v>0</v>
      </c>
    </row>
    <row r="182" spans="1:15">
      <c r="A182" s="5">
        <v>0</v>
      </c>
      <c r="B182" s="3">
        <v>25</v>
      </c>
      <c r="C182" s="2">
        <v>4</v>
      </c>
      <c r="D182" s="3">
        <v>121</v>
      </c>
      <c r="E182" s="2">
        <v>115</v>
      </c>
      <c r="F182" s="2">
        <v>13.5</v>
      </c>
      <c r="G182" s="2">
        <v>75</v>
      </c>
      <c r="H182" s="2">
        <v>0.3</v>
      </c>
      <c r="I182" s="2">
        <v>0.51</v>
      </c>
      <c r="J182" s="45">
        <f t="shared" si="14"/>
        <v>0.40205797959455591</v>
      </c>
      <c r="K182" s="8">
        <f t="shared" si="15"/>
        <v>1.4948980037436013</v>
      </c>
      <c r="L182" s="45">
        <f t="shared" si="20"/>
        <v>0.40081798875124247</v>
      </c>
      <c r="M182" s="8">
        <f t="shared" si="16"/>
        <v>0.59918201124875758</v>
      </c>
      <c r="N182" s="8">
        <f t="shared" si="17"/>
        <v>-0.51218986851021964</v>
      </c>
      <c r="O182" s="8">
        <f t="shared" si="18"/>
        <v>0</v>
      </c>
    </row>
    <row r="183" spans="1:15">
      <c r="A183" s="5">
        <v>1</v>
      </c>
      <c r="B183" s="3">
        <v>33</v>
      </c>
      <c r="C183" s="2">
        <v>4</v>
      </c>
      <c r="D183" s="3">
        <v>91</v>
      </c>
      <c r="E183" s="2">
        <v>53</v>
      </c>
      <c r="F183" s="2">
        <v>17.5</v>
      </c>
      <c r="G183" s="2">
        <v>75</v>
      </c>
      <c r="H183" s="2">
        <v>0.3</v>
      </c>
      <c r="I183" s="2">
        <v>0.48</v>
      </c>
      <c r="J183" s="45">
        <f t="shared" si="14"/>
        <v>0.2866795895547179</v>
      </c>
      <c r="K183" s="8">
        <f t="shared" si="15"/>
        <v>1.3319973592280629</v>
      </c>
      <c r="L183" s="45">
        <f t="shared" si="20"/>
        <v>0.42881695214741572</v>
      </c>
      <c r="M183" s="8">
        <f t="shared" si="16"/>
        <v>0.42881695214741572</v>
      </c>
      <c r="N183" s="8">
        <f t="shared" si="17"/>
        <v>-0.84672513608111366</v>
      </c>
      <c r="O183" s="8">
        <f t="shared" si="18"/>
        <v>0</v>
      </c>
    </row>
    <row r="184" spans="1:15">
      <c r="A184" s="5">
        <v>0</v>
      </c>
      <c r="B184" s="3">
        <v>28</v>
      </c>
      <c r="C184" s="2">
        <v>4</v>
      </c>
      <c r="D184" s="3">
        <v>107</v>
      </c>
      <c r="E184" s="2">
        <v>86</v>
      </c>
      <c r="F184" s="2">
        <v>15.5</v>
      </c>
      <c r="G184" s="2">
        <v>76</v>
      </c>
      <c r="H184" s="2">
        <v>0.3</v>
      </c>
      <c r="I184" s="2">
        <v>0.57999999999999996</v>
      </c>
      <c r="J184" s="45">
        <f t="shared" si="14"/>
        <v>0.39340585845427772</v>
      </c>
      <c r="K184" s="8">
        <f t="shared" si="15"/>
        <v>1.4820197575338263</v>
      </c>
      <c r="L184" s="45">
        <f t="shared" si="20"/>
        <v>0.40289767918431713</v>
      </c>
      <c r="M184" s="8">
        <f t="shared" si="16"/>
        <v>0.59710232081568293</v>
      </c>
      <c r="N184" s="8">
        <f t="shared" si="17"/>
        <v>-0.51566678862434578</v>
      </c>
      <c r="O184" s="8">
        <f t="shared" si="18"/>
        <v>0</v>
      </c>
    </row>
    <row r="185" spans="1:15">
      <c r="A185" s="5">
        <v>0</v>
      </c>
      <c r="B185" s="3">
        <v>25</v>
      </c>
      <c r="C185" s="2">
        <v>4</v>
      </c>
      <c r="D185" s="3">
        <v>116</v>
      </c>
      <c r="E185" s="2">
        <v>81</v>
      </c>
      <c r="F185" s="2">
        <v>16.899999999999999</v>
      </c>
      <c r="G185" s="2">
        <v>76</v>
      </c>
      <c r="H185" s="2">
        <v>0.27</v>
      </c>
      <c r="I185" s="2">
        <v>0.47</v>
      </c>
      <c r="J185" s="45">
        <f t="shared" si="14"/>
        <v>0.76437866523882292</v>
      </c>
      <c r="K185" s="8">
        <f t="shared" si="15"/>
        <v>2.1476595444798106</v>
      </c>
      <c r="L185" s="45">
        <f t="shared" si="20"/>
        <v>0.31769636641730969</v>
      </c>
      <c r="M185" s="8">
        <f t="shared" si="16"/>
        <v>0.68230363358269031</v>
      </c>
      <c r="N185" s="8">
        <f t="shared" si="17"/>
        <v>-0.38228050968367422</v>
      </c>
      <c r="O185" s="8">
        <f t="shared" si="18"/>
        <v>0</v>
      </c>
    </row>
    <row r="186" spans="1:15">
      <c r="A186" s="5">
        <v>1</v>
      </c>
      <c r="B186" s="3">
        <v>25</v>
      </c>
      <c r="C186" s="2">
        <v>4</v>
      </c>
      <c r="D186" s="3">
        <v>140</v>
      </c>
      <c r="E186" s="2">
        <v>92</v>
      </c>
      <c r="F186" s="2">
        <v>14.9</v>
      </c>
      <c r="G186" s="2">
        <v>76</v>
      </c>
      <c r="H186" s="2">
        <v>0.25</v>
      </c>
      <c r="I186" s="2">
        <v>0.75</v>
      </c>
      <c r="J186" s="45">
        <f t="shared" si="14"/>
        <v>0.53476486936913459</v>
      </c>
      <c r="K186" s="8">
        <f t="shared" si="15"/>
        <v>1.7070468160674861</v>
      </c>
      <c r="L186" s="45">
        <f t="shared" si="20"/>
        <v>0.3694062452354242</v>
      </c>
      <c r="M186" s="8">
        <f t="shared" si="16"/>
        <v>0.3694062452354242</v>
      </c>
      <c r="N186" s="8">
        <f t="shared" si="17"/>
        <v>-0.99585830492941629</v>
      </c>
      <c r="O186" s="8">
        <f t="shared" si="18"/>
        <v>0</v>
      </c>
    </row>
    <row r="187" spans="1:15">
      <c r="A187" s="5">
        <v>0</v>
      </c>
      <c r="B187" s="3">
        <v>26</v>
      </c>
      <c r="C187" s="2">
        <v>4</v>
      </c>
      <c r="D187" s="3">
        <v>98</v>
      </c>
      <c r="E187" s="2">
        <v>79</v>
      </c>
      <c r="F187" s="2">
        <v>17.7</v>
      </c>
      <c r="G187" s="2">
        <v>76</v>
      </c>
      <c r="H187" s="2">
        <v>0.25</v>
      </c>
      <c r="I187" s="2">
        <v>0.57999999999999996</v>
      </c>
      <c r="J187" s="45">
        <f t="shared" si="14"/>
        <v>0.8011812950943904</v>
      </c>
      <c r="K187" s="8">
        <f t="shared" si="15"/>
        <v>2.2281715025098472</v>
      </c>
      <c r="L187" s="45">
        <f t="shared" si="20"/>
        <v>0.30977288512166018</v>
      </c>
      <c r="M187" s="8">
        <f t="shared" si="16"/>
        <v>0.69022711487833988</v>
      </c>
      <c r="N187" s="8">
        <f t="shared" si="17"/>
        <v>-0.37073458355187278</v>
      </c>
      <c r="O187" s="8">
        <f t="shared" si="18"/>
        <v>0</v>
      </c>
    </row>
    <row r="188" spans="1:15">
      <c r="A188" s="5">
        <v>0</v>
      </c>
      <c r="B188" s="3">
        <v>27</v>
      </c>
      <c r="C188" s="2">
        <v>4</v>
      </c>
      <c r="D188" s="3">
        <v>101</v>
      </c>
      <c r="E188" s="2">
        <v>83</v>
      </c>
      <c r="F188" s="2">
        <v>15.3</v>
      </c>
      <c r="G188" s="2">
        <v>76</v>
      </c>
      <c r="H188" s="2">
        <v>0.25</v>
      </c>
      <c r="I188" s="2">
        <v>0.52</v>
      </c>
      <c r="J188" s="45">
        <f t="shared" si="14"/>
        <v>0.37079799774958927</v>
      </c>
      <c r="K188" s="8">
        <f t="shared" si="15"/>
        <v>1.4488903647094644</v>
      </c>
      <c r="L188" s="45">
        <f t="shared" si="20"/>
        <v>0.40834821125960846</v>
      </c>
      <c r="M188" s="8">
        <f t="shared" si="16"/>
        <v>0.59165178874039159</v>
      </c>
      <c r="N188" s="8">
        <f t="shared" si="17"/>
        <v>-0.52483701184777876</v>
      </c>
      <c r="O188" s="8">
        <f t="shared" si="18"/>
        <v>0</v>
      </c>
    </row>
    <row r="189" spans="1:15">
      <c r="A189" s="5">
        <v>0</v>
      </c>
      <c r="B189" s="2">
        <v>17.5</v>
      </c>
      <c r="C189" s="2">
        <v>8</v>
      </c>
      <c r="D189" s="3">
        <v>305</v>
      </c>
      <c r="E189" s="2">
        <v>140</v>
      </c>
      <c r="F189" s="3">
        <v>13</v>
      </c>
      <c r="G189" s="2">
        <v>76</v>
      </c>
      <c r="H189" s="2">
        <v>0.25</v>
      </c>
      <c r="I189" s="2">
        <v>0.51</v>
      </c>
      <c r="J189" s="45">
        <f t="shared" si="14"/>
        <v>0.1650951073580072</v>
      </c>
      <c r="K189" s="8">
        <f t="shared" si="15"/>
        <v>1.1795052930091792</v>
      </c>
      <c r="L189" s="45">
        <f t="shared" si="20"/>
        <v>0.45881971620235396</v>
      </c>
      <c r="M189" s="8">
        <f t="shared" si="16"/>
        <v>0.54118028379764604</v>
      </c>
      <c r="N189" s="8">
        <f t="shared" si="17"/>
        <v>-0.6140028138782212</v>
      </c>
      <c r="O189" s="8">
        <f t="shared" si="18"/>
        <v>0</v>
      </c>
    </row>
    <row r="190" spans="1:15">
      <c r="A190" s="5">
        <v>1</v>
      </c>
      <c r="B190" s="3">
        <v>16</v>
      </c>
      <c r="C190" s="2">
        <v>8</v>
      </c>
      <c r="D190" s="3">
        <v>318</v>
      </c>
      <c r="E190" s="2">
        <v>150</v>
      </c>
      <c r="F190" s="3">
        <v>13</v>
      </c>
      <c r="G190" s="2">
        <v>76</v>
      </c>
      <c r="H190" s="2">
        <v>0.25</v>
      </c>
      <c r="I190" s="2">
        <v>0.56999999999999995</v>
      </c>
      <c r="J190" s="45">
        <f t="shared" si="14"/>
        <v>0.3235602289501216</v>
      </c>
      <c r="K190" s="8">
        <f t="shared" si="15"/>
        <v>1.3820393925430292</v>
      </c>
      <c r="L190" s="45">
        <f>1/(1+K190)</f>
        <v>0.41980833865741207</v>
      </c>
      <c r="M190" s="8">
        <f t="shared" si="16"/>
        <v>0.41980833865741207</v>
      </c>
      <c r="N190" s="8">
        <f t="shared" si="17"/>
        <v>-0.8679570083878958</v>
      </c>
      <c r="O190" s="8">
        <f t="shared" si="18"/>
        <v>0</v>
      </c>
    </row>
    <row r="191" spans="1:15">
      <c r="A191" s="5">
        <v>1</v>
      </c>
      <c r="B191" s="2">
        <v>15.5</v>
      </c>
      <c r="C191" s="2">
        <v>8</v>
      </c>
      <c r="D191" s="3">
        <v>304</v>
      </c>
      <c r="E191" s="2">
        <v>120</v>
      </c>
      <c r="F191" s="2">
        <v>13.9</v>
      </c>
      <c r="G191" s="2">
        <v>76</v>
      </c>
      <c r="H191" s="2">
        <v>0.2</v>
      </c>
      <c r="I191" s="2">
        <v>0.56999999999999995</v>
      </c>
      <c r="J191" s="45">
        <f t="shared" si="14"/>
        <v>0.28619187211434943</v>
      </c>
      <c r="K191" s="8">
        <f t="shared" si="15"/>
        <v>1.331347879279666</v>
      </c>
      <c r="L191" s="45">
        <f t="shared" si="20"/>
        <v>0.42893641437543739</v>
      </c>
      <c r="M191" s="8">
        <f t="shared" si="16"/>
        <v>0.42893641437543739</v>
      </c>
      <c r="N191" s="8">
        <f t="shared" si="17"/>
        <v>-0.8464465892786025</v>
      </c>
      <c r="O191" s="8">
        <f t="shared" si="18"/>
        <v>0</v>
      </c>
    </row>
    <row r="192" spans="1:15">
      <c r="A192" s="5">
        <v>0</v>
      </c>
      <c r="B192" s="2">
        <v>14.5</v>
      </c>
      <c r="C192" s="2">
        <v>8</v>
      </c>
      <c r="D192" s="3">
        <v>351</v>
      </c>
      <c r="E192" s="2">
        <v>152</v>
      </c>
      <c r="F192" s="2">
        <v>12.8</v>
      </c>
      <c r="G192" s="2">
        <v>76</v>
      </c>
      <c r="H192" s="2">
        <v>0.2</v>
      </c>
      <c r="I192" s="2">
        <v>0.75</v>
      </c>
      <c r="J192" s="45">
        <f t="shared" si="14"/>
        <v>0.44156128703540343</v>
      </c>
      <c r="K192" s="8">
        <f t="shared" si="15"/>
        <v>1.5551333335995636</v>
      </c>
      <c r="L192" s="45">
        <f t="shared" si="20"/>
        <v>0.39136900875197866</v>
      </c>
      <c r="M192" s="8">
        <f t="shared" si="16"/>
        <v>0.60863099124802134</v>
      </c>
      <c r="N192" s="8">
        <f t="shared" si="17"/>
        <v>-0.49654312062052014</v>
      </c>
      <c r="O192" s="8">
        <f t="shared" si="18"/>
        <v>0</v>
      </c>
    </row>
    <row r="193" spans="1:15">
      <c r="A193" s="5">
        <v>1</v>
      </c>
      <c r="B193" s="3">
        <v>22</v>
      </c>
      <c r="C193" s="2">
        <v>6</v>
      </c>
      <c r="D193" s="3">
        <v>225</v>
      </c>
      <c r="E193" s="2">
        <v>100</v>
      </c>
      <c r="F193" s="2">
        <v>15.4</v>
      </c>
      <c r="G193" s="2">
        <v>76</v>
      </c>
      <c r="H193" s="2">
        <v>0.2</v>
      </c>
      <c r="I193" s="2">
        <v>0.56999999999999995</v>
      </c>
      <c r="J193" s="45">
        <f t="shared" si="14"/>
        <v>0.47508794401115167</v>
      </c>
      <c r="K193" s="8">
        <f t="shared" si="15"/>
        <v>1.6081556189227917</v>
      </c>
      <c r="L193" s="45">
        <f t="shared" si="20"/>
        <v>0.38341270465027516</v>
      </c>
      <c r="M193" s="8">
        <f t="shared" si="16"/>
        <v>0.38341270465027516</v>
      </c>
      <c r="N193" s="8">
        <f t="shared" si="17"/>
        <v>-0.95864331211659171</v>
      </c>
      <c r="O193" s="8">
        <f t="shared" si="18"/>
        <v>0</v>
      </c>
    </row>
    <row r="194" spans="1:15">
      <c r="A194" s="5">
        <v>1</v>
      </c>
      <c r="B194" s="3">
        <v>22</v>
      </c>
      <c r="C194" s="2">
        <v>6</v>
      </c>
      <c r="D194" s="3">
        <v>250</v>
      </c>
      <c r="E194" s="2">
        <v>105</v>
      </c>
      <c r="F194" s="2">
        <v>14.5</v>
      </c>
      <c r="G194" s="2">
        <v>76</v>
      </c>
      <c r="H194" s="2">
        <v>0.2</v>
      </c>
      <c r="I194" s="2">
        <v>0.75</v>
      </c>
      <c r="J194" s="45">
        <f t="shared" si="14"/>
        <v>0.40479540430059446</v>
      </c>
      <c r="K194" s="8">
        <f t="shared" si="15"/>
        <v>1.4989957805909591</v>
      </c>
      <c r="L194" s="45">
        <f t="shared" si="20"/>
        <v>0.40016073967260618</v>
      </c>
      <c r="M194" s="8">
        <f t="shared" si="16"/>
        <v>0.40016073967260618</v>
      </c>
      <c r="N194" s="8">
        <f t="shared" si="17"/>
        <v>-0.91588896341239789</v>
      </c>
      <c r="O194" s="8">
        <f t="shared" si="18"/>
        <v>0</v>
      </c>
    </row>
    <row r="195" spans="1:15">
      <c r="A195" s="5">
        <v>1</v>
      </c>
      <c r="B195" s="3">
        <v>24</v>
      </c>
      <c r="C195" s="2">
        <v>6</v>
      </c>
      <c r="D195" s="3">
        <v>200</v>
      </c>
      <c r="E195" s="2">
        <v>81</v>
      </c>
      <c r="F195" s="2">
        <v>17.600000000000001</v>
      </c>
      <c r="G195" s="2">
        <v>76</v>
      </c>
      <c r="H195" s="2">
        <v>0.2</v>
      </c>
      <c r="I195" s="2">
        <v>0.65</v>
      </c>
      <c r="J195" s="45">
        <f t="shared" si="14"/>
        <v>0.59143792355330849</v>
      </c>
      <c r="K195" s="8">
        <f t="shared" si="15"/>
        <v>1.8065842787094792</v>
      </c>
      <c r="L195" s="45">
        <f t="shared" si="20"/>
        <v>0.35630499592900838</v>
      </c>
      <c r="M195" s="8">
        <f t="shared" si="16"/>
        <v>0.35630499592900838</v>
      </c>
      <c r="N195" s="8">
        <f t="shared" si="17"/>
        <v>-1.0319681847762321</v>
      </c>
      <c r="O195" s="8">
        <f t="shared" si="18"/>
        <v>0</v>
      </c>
    </row>
    <row r="196" spans="1:15">
      <c r="A196" s="5">
        <v>0</v>
      </c>
      <c r="B196" s="2">
        <v>22.5</v>
      </c>
      <c r="C196" s="2">
        <v>6</v>
      </c>
      <c r="D196" s="3">
        <v>232</v>
      </c>
      <c r="E196" s="2">
        <v>90</v>
      </c>
      <c r="F196" s="2">
        <v>17.600000000000001</v>
      </c>
      <c r="G196" s="2">
        <v>76</v>
      </c>
      <c r="H196" s="2">
        <v>0.2</v>
      </c>
      <c r="I196" s="2">
        <v>0.78700000000000003</v>
      </c>
      <c r="J196" s="45">
        <f t="shared" si="14"/>
        <v>0.78704331926352611</v>
      </c>
      <c r="K196" s="8">
        <f t="shared" si="15"/>
        <v>2.1968913080054771</v>
      </c>
      <c r="L196" s="45">
        <f t="shared" si="20"/>
        <v>0.31280387841020924</v>
      </c>
      <c r="M196" s="8">
        <f t="shared" si="16"/>
        <v>0.68719612158979082</v>
      </c>
      <c r="N196" s="8">
        <f t="shared" si="17"/>
        <v>-0.37513555211470156</v>
      </c>
      <c r="O196" s="8">
        <f t="shared" si="18"/>
        <v>0</v>
      </c>
    </row>
    <row r="197" spans="1:15">
      <c r="A197" s="5">
        <v>0</v>
      </c>
      <c r="B197" s="3">
        <v>29</v>
      </c>
      <c r="C197" s="2">
        <v>4</v>
      </c>
      <c r="D197" s="3">
        <v>85</v>
      </c>
      <c r="E197" s="2">
        <v>52</v>
      </c>
      <c r="F197" s="2">
        <v>22.2</v>
      </c>
      <c r="G197" s="2">
        <v>76</v>
      </c>
      <c r="H197" s="2">
        <v>0.18</v>
      </c>
      <c r="I197" s="2">
        <v>0.32</v>
      </c>
      <c r="J197" s="45">
        <f t="shared" ref="J197:J260" si="21">$A$2+SUMPRODUCT($B$2:$I$2,B197:I197)</f>
        <v>1.2525198328895084</v>
      </c>
      <c r="K197" s="8">
        <f t="shared" ref="K197:K260" si="22">EXP(J197)</f>
        <v>3.4991491288222227</v>
      </c>
      <c r="L197" s="45">
        <f t="shared" si="20"/>
        <v>0.22226424849842166</v>
      </c>
      <c r="M197" s="8">
        <f t="shared" ref="M197:M260" si="23">IF(A197=1,L197,1-L197)</f>
        <v>0.77773575150157837</v>
      </c>
      <c r="N197" s="8">
        <f t="shared" ref="N197:N260" si="24">LN(M197)</f>
        <v>-0.25136846352446851</v>
      </c>
      <c r="O197" s="8">
        <f t="shared" ref="O197:O260" si="25">IF(L197&gt;$M$1,1,0)</f>
        <v>0</v>
      </c>
    </row>
    <row r="198" spans="1:15">
      <c r="A198" s="5">
        <v>1</v>
      </c>
      <c r="B198" s="2">
        <v>24.5</v>
      </c>
      <c r="C198" s="2">
        <v>4</v>
      </c>
      <c r="D198" s="3">
        <v>98</v>
      </c>
      <c r="E198" s="2">
        <v>60</v>
      </c>
      <c r="F198" s="2">
        <v>22.1</v>
      </c>
      <c r="G198" s="2">
        <v>76</v>
      </c>
      <c r="H198" s="2">
        <v>0.17</v>
      </c>
      <c r="I198" s="2">
        <v>0.52</v>
      </c>
      <c r="J198" s="45">
        <f t="shared" si="21"/>
        <v>1.5160261003014917</v>
      </c>
      <c r="K198" s="8">
        <f t="shared" si="22"/>
        <v>4.5540916850563127</v>
      </c>
      <c r="L198" s="45">
        <f t="shared" si="20"/>
        <v>0.18004744190496039</v>
      </c>
      <c r="M198" s="8">
        <f t="shared" si="23"/>
        <v>0.18004744190496039</v>
      </c>
      <c r="N198" s="8">
        <f t="shared" si="24"/>
        <v>-1.7145348966807108</v>
      </c>
      <c r="O198" s="8">
        <f t="shared" si="25"/>
        <v>0</v>
      </c>
    </row>
    <row r="199" spans="1:15">
      <c r="A199" s="5">
        <v>0</v>
      </c>
      <c r="B199" s="3">
        <v>29</v>
      </c>
      <c r="C199" s="2">
        <v>4</v>
      </c>
      <c r="D199" s="3">
        <v>90</v>
      </c>
      <c r="E199" s="2">
        <v>70</v>
      </c>
      <c r="F199" s="2">
        <v>14.2</v>
      </c>
      <c r="G199" s="2">
        <v>76</v>
      </c>
      <c r="H199" s="2">
        <v>0.16</v>
      </c>
      <c r="I199" s="2">
        <v>0.51</v>
      </c>
      <c r="J199" s="45">
        <f t="shared" si="21"/>
        <v>-1.9708970880241768E-2</v>
      </c>
      <c r="K199" s="8">
        <f t="shared" si="22"/>
        <v>0.98048398117827151</v>
      </c>
      <c r="L199" s="45">
        <f t="shared" si="20"/>
        <v>0.50492708322995816</v>
      </c>
      <c r="M199" s="8">
        <f t="shared" si="23"/>
        <v>0.49507291677004184</v>
      </c>
      <c r="N199" s="8">
        <f t="shared" si="24"/>
        <v>-0.70305022065585432</v>
      </c>
      <c r="O199" s="8">
        <f t="shared" si="25"/>
        <v>1</v>
      </c>
    </row>
    <row r="200" spans="1:15">
      <c r="A200" s="5">
        <v>1</v>
      </c>
      <c r="B200" s="3">
        <v>33</v>
      </c>
      <c r="C200" s="2">
        <v>4</v>
      </c>
      <c r="D200" s="3">
        <v>91</v>
      </c>
      <c r="E200" s="2">
        <v>53</v>
      </c>
      <c r="F200" s="2">
        <v>17.399999999999999</v>
      </c>
      <c r="G200" s="2">
        <v>76</v>
      </c>
      <c r="H200" s="2">
        <v>0.15</v>
      </c>
      <c r="I200" s="2">
        <v>0.56999999999999995</v>
      </c>
      <c r="J200" s="45">
        <f t="shared" si="21"/>
        <v>0.25155882226760157</v>
      </c>
      <c r="K200" s="8">
        <f t="shared" si="22"/>
        <v>1.2860285449542928</v>
      </c>
      <c r="L200" s="45">
        <f t="shared" si="20"/>
        <v>0.43743985708629646</v>
      </c>
      <c r="M200" s="8">
        <f t="shared" si="23"/>
        <v>0.43743985708629646</v>
      </c>
      <c r="N200" s="8">
        <f t="shared" si="24"/>
        <v>-0.82681605215130471</v>
      </c>
      <c r="O200" s="8">
        <f t="shared" si="25"/>
        <v>0</v>
      </c>
    </row>
    <row r="201" spans="1:15">
      <c r="A201" s="5">
        <v>0</v>
      </c>
      <c r="B201" s="3">
        <v>20</v>
      </c>
      <c r="C201" s="2">
        <v>6</v>
      </c>
      <c r="D201" s="3">
        <v>225</v>
      </c>
      <c r="E201" s="2">
        <v>100</v>
      </c>
      <c r="F201" s="2">
        <v>17.7</v>
      </c>
      <c r="G201" s="2">
        <v>76</v>
      </c>
      <c r="H201" s="2">
        <v>0.12</v>
      </c>
      <c r="I201" s="2">
        <v>0.57999999999999996</v>
      </c>
      <c r="J201" s="45">
        <f t="shared" si="21"/>
        <v>0.96211982021633424</v>
      </c>
      <c r="K201" s="8">
        <f t="shared" si="22"/>
        <v>2.6172386725639134</v>
      </c>
      <c r="L201" s="45">
        <f t="shared" si="20"/>
        <v>0.27645397235875396</v>
      </c>
      <c r="M201" s="8">
        <f t="shared" si="23"/>
        <v>0.72354602764124598</v>
      </c>
      <c r="N201" s="8">
        <f t="shared" si="24"/>
        <v>-0.32359111690892017</v>
      </c>
      <c r="O201" s="8">
        <f t="shared" si="25"/>
        <v>0</v>
      </c>
    </row>
    <row r="202" spans="1:15">
      <c r="A202" s="5">
        <v>0</v>
      </c>
      <c r="B202" s="3">
        <v>18</v>
      </c>
      <c r="C202" s="2">
        <v>6</v>
      </c>
      <c r="D202" s="3">
        <v>250</v>
      </c>
      <c r="E202" s="2">
        <v>78</v>
      </c>
      <c r="F202" s="3">
        <v>21</v>
      </c>
      <c r="G202" s="2">
        <v>76</v>
      </c>
      <c r="H202" s="2">
        <v>5.75</v>
      </c>
      <c r="I202" s="2">
        <v>0.75</v>
      </c>
      <c r="J202" s="45">
        <f t="shared" si="21"/>
        <v>1.7983267157903076</v>
      </c>
      <c r="K202" s="8">
        <f t="shared" si="22"/>
        <v>6.0395331492583635</v>
      </c>
      <c r="L202" s="45">
        <f t="shared" si="20"/>
        <v>0.14205487477608555</v>
      </c>
      <c r="M202" s="8">
        <f t="shared" si="23"/>
        <v>0.85794512522391442</v>
      </c>
      <c r="N202" s="8">
        <f t="shared" si="24"/>
        <v>-0.15321513815497068</v>
      </c>
      <c r="O202" s="8">
        <f t="shared" si="25"/>
        <v>0</v>
      </c>
    </row>
    <row r="203" spans="1:15">
      <c r="A203" s="6">
        <v>1</v>
      </c>
      <c r="B203" s="3">
        <v>29</v>
      </c>
      <c r="C203" s="2">
        <v>6</v>
      </c>
      <c r="D203" s="3">
        <v>85</v>
      </c>
      <c r="E203" s="2">
        <v>145</v>
      </c>
      <c r="F203" s="2">
        <v>22.2</v>
      </c>
      <c r="G203" s="2">
        <v>76</v>
      </c>
      <c r="H203" s="2">
        <v>5.25</v>
      </c>
      <c r="I203" s="2">
        <v>0.32</v>
      </c>
      <c r="J203" s="45">
        <f t="shared" si="21"/>
        <v>1.5097457027315317</v>
      </c>
      <c r="K203" s="8">
        <f t="shared" si="22"/>
        <v>4.5255798053910388</v>
      </c>
      <c r="L203" s="45">
        <f t="shared" si="20"/>
        <v>0.18097648305148878</v>
      </c>
      <c r="M203" s="8">
        <f t="shared" si="23"/>
        <v>0.18097648305148878</v>
      </c>
      <c r="N203" s="8">
        <f t="shared" si="24"/>
        <v>-1.7093881840499983</v>
      </c>
      <c r="O203" s="8">
        <f t="shared" si="25"/>
        <v>0</v>
      </c>
    </row>
    <row r="204" spans="1:15">
      <c r="A204" s="5">
        <v>1</v>
      </c>
      <c r="B204" s="2">
        <v>18.5</v>
      </c>
      <c r="C204" s="2">
        <v>6</v>
      </c>
      <c r="D204" s="3">
        <v>250</v>
      </c>
      <c r="E204" s="2">
        <v>110</v>
      </c>
      <c r="F204" s="2">
        <v>16.2</v>
      </c>
      <c r="G204" s="2">
        <v>76</v>
      </c>
      <c r="H204" s="2">
        <v>3.25</v>
      </c>
      <c r="I204" s="2">
        <v>6.79</v>
      </c>
      <c r="J204" s="45">
        <f t="shared" si="21"/>
        <v>0.94018971535007079</v>
      </c>
      <c r="K204" s="8">
        <f t="shared" si="22"/>
        <v>2.5604671321724535</v>
      </c>
      <c r="L204" s="45">
        <f t="shared" si="20"/>
        <v>0.28086202255989939</v>
      </c>
      <c r="M204" s="8">
        <f t="shared" si="23"/>
        <v>0.28086202255989939</v>
      </c>
      <c r="N204" s="8">
        <f t="shared" si="24"/>
        <v>-1.2698917531581291</v>
      </c>
      <c r="O204" s="8">
        <f t="shared" si="25"/>
        <v>0</v>
      </c>
    </row>
    <row r="205" spans="1:15">
      <c r="A205" s="5">
        <v>0</v>
      </c>
      <c r="B205" s="2">
        <v>17.5</v>
      </c>
      <c r="C205" s="2">
        <v>6</v>
      </c>
      <c r="D205" s="3">
        <v>258</v>
      </c>
      <c r="E205" s="2">
        <v>95</v>
      </c>
      <c r="F205" s="2">
        <v>17.8</v>
      </c>
      <c r="G205" s="2">
        <v>76</v>
      </c>
      <c r="H205" s="2">
        <v>4.4000000000000004</v>
      </c>
      <c r="I205" s="2">
        <v>5.7</v>
      </c>
      <c r="J205" s="45">
        <f t="shared" si="21"/>
        <v>1.2577200912931672</v>
      </c>
      <c r="K205" s="8">
        <f t="shared" si="22"/>
        <v>3.5173930038035301</v>
      </c>
      <c r="L205" s="45">
        <f t="shared" si="20"/>
        <v>0.22136661547003447</v>
      </c>
      <c r="M205" s="8">
        <f t="shared" si="23"/>
        <v>0.77863338452996556</v>
      </c>
      <c r="N205" s="8">
        <f t="shared" si="24"/>
        <v>-0.25021496708569296</v>
      </c>
      <c r="O205" s="8">
        <f t="shared" si="25"/>
        <v>0</v>
      </c>
    </row>
    <row r="206" spans="1:15">
      <c r="A206" s="5">
        <v>1</v>
      </c>
      <c r="B206" s="2">
        <v>29.5</v>
      </c>
      <c r="C206" s="2">
        <v>4</v>
      </c>
      <c r="D206" s="3">
        <v>97</v>
      </c>
      <c r="E206" s="2">
        <v>71</v>
      </c>
      <c r="F206" s="2">
        <v>12.2</v>
      </c>
      <c r="G206" s="2">
        <v>76</v>
      </c>
      <c r="H206" s="2">
        <v>2.95</v>
      </c>
      <c r="I206" s="2">
        <v>4.5999999999999996</v>
      </c>
      <c r="J206" s="45">
        <f t="shared" si="21"/>
        <v>-0.30146545149945486</v>
      </c>
      <c r="K206" s="8">
        <f t="shared" si="22"/>
        <v>0.73973338259234389</v>
      </c>
      <c r="L206" s="45">
        <f t="shared" si="20"/>
        <v>0.5748007194699678</v>
      </c>
      <c r="M206" s="8">
        <f t="shared" si="23"/>
        <v>0.5748007194699678</v>
      </c>
      <c r="N206" s="8">
        <f t="shared" si="24"/>
        <v>-0.55373187309056304</v>
      </c>
      <c r="O206" s="8">
        <f t="shared" si="25"/>
        <v>1</v>
      </c>
    </row>
    <row r="207" spans="1:15">
      <c r="A207" s="5">
        <v>0</v>
      </c>
      <c r="B207" s="3">
        <v>32</v>
      </c>
      <c r="C207" s="2">
        <v>4</v>
      </c>
      <c r="D207" s="3">
        <v>85</v>
      </c>
      <c r="E207" s="2">
        <v>70</v>
      </c>
      <c r="F207" s="3">
        <v>17</v>
      </c>
      <c r="G207" s="2">
        <v>76</v>
      </c>
      <c r="H207" s="2">
        <v>2.75</v>
      </c>
      <c r="I207" s="2">
        <v>4.43</v>
      </c>
      <c r="J207" s="45">
        <f t="shared" si="21"/>
        <v>0.3775359709790429</v>
      </c>
      <c r="K207" s="8">
        <f t="shared" si="22"/>
        <v>1.4586859132110475</v>
      </c>
      <c r="L207" s="45">
        <f>1/(1+K207)</f>
        <v>0.40672132809920347</v>
      </c>
      <c r="M207" s="8">
        <f t="shared" si="23"/>
        <v>0.59327867190079653</v>
      </c>
      <c r="N207" s="8">
        <f t="shared" si="24"/>
        <v>-0.52209105461787086</v>
      </c>
      <c r="O207" s="8">
        <f t="shared" si="25"/>
        <v>0</v>
      </c>
    </row>
    <row r="208" spans="1:15">
      <c r="A208" s="5">
        <v>1</v>
      </c>
      <c r="B208" s="3">
        <v>28</v>
      </c>
      <c r="C208" s="2">
        <v>4</v>
      </c>
      <c r="D208" s="3">
        <v>97</v>
      </c>
      <c r="E208" s="2">
        <v>75</v>
      </c>
      <c r="F208" s="2">
        <v>16.399999999999999</v>
      </c>
      <c r="G208" s="2">
        <v>76</v>
      </c>
      <c r="H208" s="2">
        <v>5.25</v>
      </c>
      <c r="I208" s="2">
        <v>5.7</v>
      </c>
      <c r="J208" s="45">
        <f t="shared" si="21"/>
        <v>0.6069490451207471</v>
      </c>
      <c r="K208" s="8">
        <f t="shared" si="22"/>
        <v>1.8348248825885012</v>
      </c>
      <c r="L208" s="45">
        <f t="shared" si="20"/>
        <v>0.35275547570574872</v>
      </c>
      <c r="M208" s="8">
        <f t="shared" si="23"/>
        <v>0.35275547570574872</v>
      </c>
      <c r="N208" s="8">
        <f t="shared" si="24"/>
        <v>-1.0419801654618297</v>
      </c>
      <c r="O208" s="8">
        <f t="shared" si="25"/>
        <v>0</v>
      </c>
    </row>
    <row r="209" spans="1:15">
      <c r="A209" s="5">
        <v>1</v>
      </c>
      <c r="B209" s="2">
        <v>26.5</v>
      </c>
      <c r="C209" s="2">
        <v>4</v>
      </c>
      <c r="D209" s="3">
        <v>140</v>
      </c>
      <c r="E209" s="2">
        <v>72</v>
      </c>
      <c r="F209" s="2">
        <v>13.6</v>
      </c>
      <c r="G209" s="2">
        <v>76</v>
      </c>
      <c r="H209" s="2">
        <v>5.75</v>
      </c>
      <c r="I209" s="2">
        <v>7.13</v>
      </c>
      <c r="J209" s="45">
        <f t="shared" si="21"/>
        <v>0.27323392558275578</v>
      </c>
      <c r="K209" s="8">
        <f t="shared" si="22"/>
        <v>1.3142076356570809</v>
      </c>
      <c r="L209" s="45">
        <f t="shared" si="20"/>
        <v>0.43211334393340489</v>
      </c>
      <c r="M209" s="8">
        <f t="shared" si="23"/>
        <v>0.43211334393340489</v>
      </c>
      <c r="N209" s="8">
        <f t="shared" si="24"/>
        <v>-0.83906735493485773</v>
      </c>
      <c r="O209" s="8">
        <f t="shared" si="25"/>
        <v>0</v>
      </c>
    </row>
    <row r="210" spans="1:15">
      <c r="A210" s="5">
        <v>0</v>
      </c>
      <c r="B210" s="3">
        <v>20</v>
      </c>
      <c r="C210" s="2">
        <v>4</v>
      </c>
      <c r="D210" s="3">
        <v>130</v>
      </c>
      <c r="E210" s="2">
        <v>102</v>
      </c>
      <c r="F210" s="2">
        <v>15.7</v>
      </c>
      <c r="G210" s="2">
        <v>76</v>
      </c>
      <c r="H210" s="2">
        <v>5.15</v>
      </c>
      <c r="I210" s="2">
        <v>5.7</v>
      </c>
      <c r="J210" s="45">
        <f t="shared" si="21"/>
        <v>1.0864826157444782</v>
      </c>
      <c r="K210" s="8">
        <f t="shared" si="22"/>
        <v>2.9638307850631596</v>
      </c>
      <c r="L210" s="45">
        <f t="shared" si="20"/>
        <v>0.25228120326636649</v>
      </c>
      <c r="M210" s="8">
        <f t="shared" si="23"/>
        <v>0.74771879673363351</v>
      </c>
      <c r="N210" s="8">
        <f t="shared" si="24"/>
        <v>-0.29072831188656795</v>
      </c>
      <c r="O210" s="8">
        <f t="shared" si="25"/>
        <v>0</v>
      </c>
    </row>
    <row r="211" spans="1:15">
      <c r="A211" s="5">
        <v>0</v>
      </c>
      <c r="B211" s="3">
        <v>13</v>
      </c>
      <c r="C211" s="2">
        <v>8</v>
      </c>
      <c r="D211" s="3">
        <v>318</v>
      </c>
      <c r="E211" s="2">
        <v>150</v>
      </c>
      <c r="F211" s="2">
        <v>13.2</v>
      </c>
      <c r="G211" s="2">
        <v>76</v>
      </c>
      <c r="H211" s="2">
        <v>7.9</v>
      </c>
      <c r="I211" s="2">
        <v>8.1</v>
      </c>
      <c r="J211" s="45">
        <f t="shared" si="21"/>
        <v>0.72801509950311794</v>
      </c>
      <c r="K211" s="8">
        <f t="shared" si="22"/>
        <v>2.0709658641740378</v>
      </c>
      <c r="L211" s="45">
        <f t="shared" si="20"/>
        <v>0.32563045120951173</v>
      </c>
      <c r="M211" s="8">
        <f t="shared" si="23"/>
        <v>0.67436954879048827</v>
      </c>
      <c r="N211" s="8">
        <f t="shared" si="24"/>
        <v>-0.39397702635293552</v>
      </c>
      <c r="O211" s="8">
        <f t="shared" si="25"/>
        <v>0</v>
      </c>
    </row>
    <row r="212" spans="1:15">
      <c r="A212" s="5">
        <v>0</v>
      </c>
      <c r="B212" s="3">
        <v>19</v>
      </c>
      <c r="C212" s="2">
        <v>4</v>
      </c>
      <c r="D212" s="3">
        <v>120</v>
      </c>
      <c r="E212" s="2">
        <v>88</v>
      </c>
      <c r="F212" s="2">
        <v>21.9</v>
      </c>
      <c r="G212" s="2">
        <v>76</v>
      </c>
      <c r="H212" s="2">
        <v>4.8499999999999996</v>
      </c>
      <c r="I212" s="2">
        <v>5.7</v>
      </c>
      <c r="J212" s="45">
        <f t="shared" si="21"/>
        <v>2.0874944187060498</v>
      </c>
      <c r="K212" s="8">
        <f t="shared" si="22"/>
        <v>8.0646831092202138</v>
      </c>
      <c r="L212" s="45">
        <f t="shared" si="20"/>
        <v>0.11031825249167752</v>
      </c>
      <c r="M212" s="8">
        <f t="shared" si="23"/>
        <v>0.88968174750832252</v>
      </c>
      <c r="N212" s="8">
        <f t="shared" si="24"/>
        <v>-0.11689146727475361</v>
      </c>
      <c r="O212" s="8">
        <f t="shared" si="25"/>
        <v>0</v>
      </c>
    </row>
    <row r="213" spans="1:15">
      <c r="A213" s="5">
        <v>1</v>
      </c>
      <c r="B213" s="3">
        <v>19</v>
      </c>
      <c r="C213" s="2">
        <v>6</v>
      </c>
      <c r="D213" s="3">
        <v>156</v>
      </c>
      <c r="E213" s="2">
        <v>108</v>
      </c>
      <c r="F213" s="2">
        <v>15.5</v>
      </c>
      <c r="G213" s="2">
        <v>76</v>
      </c>
      <c r="H213" s="2">
        <v>3.1</v>
      </c>
      <c r="I213" s="2">
        <v>4.5999999999999996</v>
      </c>
      <c r="J213" s="45">
        <f t="shared" si="21"/>
        <v>0.58876338062722533</v>
      </c>
      <c r="K213" s="8">
        <f t="shared" si="22"/>
        <v>1.8017589471610349</v>
      </c>
      <c r="L213" s="45">
        <f t="shared" si="20"/>
        <v>0.35691864248824101</v>
      </c>
      <c r="M213" s="8">
        <f t="shared" si="23"/>
        <v>0.35691864248824101</v>
      </c>
      <c r="N213" s="8">
        <f t="shared" si="24"/>
        <v>-1.03024741536367</v>
      </c>
      <c r="O213" s="8">
        <f t="shared" si="25"/>
        <v>0</v>
      </c>
    </row>
    <row r="214" spans="1:15">
      <c r="A214" s="5">
        <v>0</v>
      </c>
      <c r="B214" s="2">
        <v>16.5</v>
      </c>
      <c r="C214" s="2">
        <v>6</v>
      </c>
      <c r="D214" s="3">
        <v>168</v>
      </c>
      <c r="E214" s="2">
        <v>120</v>
      </c>
      <c r="F214" s="2">
        <v>16.7</v>
      </c>
      <c r="G214" s="2">
        <v>76</v>
      </c>
      <c r="H214" s="2">
        <v>11.75</v>
      </c>
      <c r="I214" s="2">
        <v>14.79</v>
      </c>
      <c r="J214" s="45">
        <f t="shared" si="21"/>
        <v>1.2515785992443031</v>
      </c>
      <c r="K214" s="8">
        <f t="shared" si="22"/>
        <v>3.4958571614308536</v>
      </c>
      <c r="L214" s="45">
        <f t="shared" si="20"/>
        <v>0.22242699536338018</v>
      </c>
      <c r="M214" s="8">
        <f t="shared" si="23"/>
        <v>0.77757300463661982</v>
      </c>
      <c r="N214" s="8">
        <f t="shared" si="24"/>
        <v>-0.25157774269802197</v>
      </c>
      <c r="O214" s="8">
        <f t="shared" si="25"/>
        <v>0</v>
      </c>
    </row>
    <row r="215" spans="1:15">
      <c r="A215" s="5">
        <v>1</v>
      </c>
      <c r="B215" s="2">
        <v>16.5</v>
      </c>
      <c r="C215" s="2">
        <v>8</v>
      </c>
      <c r="D215" s="3">
        <v>350</v>
      </c>
      <c r="E215" s="2">
        <v>180</v>
      </c>
      <c r="F215" s="2">
        <v>12.1</v>
      </c>
      <c r="G215" s="2">
        <v>76</v>
      </c>
      <c r="H215" s="2">
        <v>11.25</v>
      </c>
      <c r="I215" s="2">
        <v>13.6</v>
      </c>
      <c r="J215" s="45">
        <f t="shared" si="21"/>
        <v>0.70446175094829511</v>
      </c>
      <c r="K215" s="8">
        <f t="shared" si="22"/>
        <v>2.0227576444771778</v>
      </c>
      <c r="L215" s="45">
        <f t="shared" si="20"/>
        <v>0.33082374361936717</v>
      </c>
      <c r="M215" s="8">
        <f t="shared" si="23"/>
        <v>0.33082374361936717</v>
      </c>
      <c r="N215" s="8">
        <f t="shared" si="24"/>
        <v>-1.1061695420499749</v>
      </c>
      <c r="O215" s="8">
        <f t="shared" si="25"/>
        <v>0</v>
      </c>
    </row>
    <row r="216" spans="1:15">
      <c r="A216" s="5">
        <v>1</v>
      </c>
      <c r="B216" s="3">
        <v>13</v>
      </c>
      <c r="C216" s="2">
        <v>8</v>
      </c>
      <c r="D216" s="3">
        <v>350</v>
      </c>
      <c r="E216" s="2">
        <v>145</v>
      </c>
      <c r="F216" s="3">
        <v>12</v>
      </c>
      <c r="G216" s="2">
        <v>76</v>
      </c>
      <c r="H216" s="2">
        <v>2.9</v>
      </c>
      <c r="I216" s="2">
        <v>6.79</v>
      </c>
      <c r="J216" s="45">
        <f t="shared" si="21"/>
        <v>0.36102952540022926</v>
      </c>
      <c r="K216" s="8">
        <f t="shared" si="22"/>
        <v>1.4348058234693557</v>
      </c>
      <c r="L216" s="45">
        <f t="shared" si="20"/>
        <v>0.41071036973909469</v>
      </c>
      <c r="M216" s="8">
        <f t="shared" si="23"/>
        <v>0.41071036973909469</v>
      </c>
      <c r="N216" s="8">
        <f t="shared" si="24"/>
        <v>-0.88986700939974483</v>
      </c>
      <c r="O216" s="8">
        <f t="shared" si="25"/>
        <v>0</v>
      </c>
    </row>
    <row r="217" spans="1:15">
      <c r="A217" s="5">
        <v>0</v>
      </c>
      <c r="B217" s="3">
        <v>13</v>
      </c>
      <c r="C217" s="2">
        <v>8</v>
      </c>
      <c r="D217" s="3">
        <v>302</v>
      </c>
      <c r="E217" s="2">
        <v>130</v>
      </c>
      <c r="F217" s="3">
        <v>15</v>
      </c>
      <c r="G217" s="2">
        <v>76</v>
      </c>
      <c r="H217" s="2">
        <v>5.25</v>
      </c>
      <c r="I217" s="2">
        <v>5.7</v>
      </c>
      <c r="J217" s="45">
        <f t="shared" si="21"/>
        <v>0.79865644680770176</v>
      </c>
      <c r="K217" s="8">
        <f t="shared" si="22"/>
        <v>2.2225528036752173</v>
      </c>
      <c r="L217" s="45">
        <f t="shared" si="20"/>
        <v>0.310312991259455</v>
      </c>
      <c r="M217" s="8">
        <f t="shared" si="23"/>
        <v>0.689687008740545</v>
      </c>
      <c r="N217" s="8">
        <f t="shared" si="24"/>
        <v>-0.37151739482415619</v>
      </c>
      <c r="O217" s="8">
        <f t="shared" si="25"/>
        <v>0</v>
      </c>
    </row>
    <row r="218" spans="1:15">
      <c r="A218" s="5">
        <v>0</v>
      </c>
      <c r="B218" s="3">
        <v>13</v>
      </c>
      <c r="C218" s="2">
        <v>8</v>
      </c>
      <c r="D218" s="3">
        <v>318</v>
      </c>
      <c r="E218" s="2">
        <v>150</v>
      </c>
      <c r="F218" s="3">
        <v>14</v>
      </c>
      <c r="G218" s="2">
        <v>76</v>
      </c>
      <c r="H218" s="2">
        <v>4.5</v>
      </c>
      <c r="I218" s="2">
        <v>9.4</v>
      </c>
      <c r="J218" s="45">
        <f t="shared" si="21"/>
        <v>0.69821138438400043</v>
      </c>
      <c r="K218" s="8">
        <f t="shared" si="22"/>
        <v>2.0101540971558092</v>
      </c>
      <c r="L218" s="45">
        <f t="shared" si="20"/>
        <v>0.33220890616359661</v>
      </c>
      <c r="M218" s="8">
        <f t="shared" si="23"/>
        <v>0.66779109383640334</v>
      </c>
      <c r="N218" s="8">
        <f t="shared" si="24"/>
        <v>-0.40377988813473631</v>
      </c>
      <c r="O218" s="8">
        <f t="shared" si="25"/>
        <v>0</v>
      </c>
    </row>
    <row r="219" spans="1:15">
      <c r="A219" s="5">
        <v>1</v>
      </c>
      <c r="B219" s="2">
        <v>31.5</v>
      </c>
      <c r="C219" s="2">
        <v>4</v>
      </c>
      <c r="D219" s="3">
        <v>98</v>
      </c>
      <c r="E219" s="2">
        <v>68</v>
      </c>
      <c r="F219" s="2">
        <v>18.5</v>
      </c>
      <c r="G219" s="2">
        <v>77</v>
      </c>
      <c r="H219" s="2">
        <v>2.9</v>
      </c>
      <c r="I219" s="2">
        <v>4.43</v>
      </c>
      <c r="J219" s="45">
        <f t="shared" si="21"/>
        <v>0.67582568885743077</v>
      </c>
      <c r="K219" s="8">
        <f t="shared" si="22"/>
        <v>1.9656553257996494</v>
      </c>
      <c r="L219" s="45">
        <f t="shared" si="20"/>
        <v>0.33719360146154653</v>
      </c>
      <c r="M219" s="8">
        <f t="shared" si="23"/>
        <v>0.33719360146154653</v>
      </c>
      <c r="N219" s="8">
        <f t="shared" si="24"/>
        <v>-1.0870980285340393</v>
      </c>
      <c r="O219" s="8">
        <f t="shared" si="25"/>
        <v>0</v>
      </c>
    </row>
    <row r="220" spans="1:15">
      <c r="A220" s="5">
        <v>0</v>
      </c>
      <c r="B220" s="3">
        <v>30</v>
      </c>
      <c r="C220" s="2">
        <v>4</v>
      </c>
      <c r="D220" s="3">
        <v>111</v>
      </c>
      <c r="E220" s="2">
        <v>80</v>
      </c>
      <c r="F220" s="2">
        <v>14.8</v>
      </c>
      <c r="G220" s="2">
        <v>77</v>
      </c>
      <c r="H220" s="2">
        <v>3.15</v>
      </c>
      <c r="I220" s="2">
        <v>4.43</v>
      </c>
      <c r="J220" s="45">
        <f t="shared" si="21"/>
        <v>0.21574907992603404</v>
      </c>
      <c r="K220" s="8">
        <f t="shared" si="22"/>
        <v>1.240791000567117</v>
      </c>
      <c r="L220" s="45">
        <f>1/(1+K220)</f>
        <v>0.44627098187511116</v>
      </c>
      <c r="M220" s="8">
        <f t="shared" si="23"/>
        <v>0.55372901812488884</v>
      </c>
      <c r="N220" s="8">
        <f t="shared" si="24"/>
        <v>-0.59107984886004361</v>
      </c>
      <c r="O220" s="8">
        <f t="shared" si="25"/>
        <v>0</v>
      </c>
    </row>
    <row r="221" spans="1:15">
      <c r="A221" s="5">
        <v>0</v>
      </c>
      <c r="B221" s="3">
        <v>36</v>
      </c>
      <c r="C221" s="2">
        <v>4</v>
      </c>
      <c r="D221" s="3">
        <v>79</v>
      </c>
      <c r="E221" s="2">
        <v>58</v>
      </c>
      <c r="F221" s="2">
        <v>18.600000000000001</v>
      </c>
      <c r="G221" s="2">
        <v>77</v>
      </c>
      <c r="H221" s="2">
        <v>6.45</v>
      </c>
      <c r="I221" s="2">
        <v>9.4</v>
      </c>
      <c r="J221" s="45">
        <f t="shared" si="21"/>
        <v>0.47027585065523675</v>
      </c>
      <c r="K221" s="8">
        <f t="shared" si="22"/>
        <v>1.6004356135441784</v>
      </c>
      <c r="L221" s="45">
        <f>1/(1+K221)</f>
        <v>0.38455095553666985</v>
      </c>
      <c r="M221" s="8">
        <f t="shared" si="23"/>
        <v>0.61544904446333015</v>
      </c>
      <c r="N221" s="8">
        <f t="shared" si="24"/>
        <v>-0.48540312400916419</v>
      </c>
      <c r="O221" s="8">
        <f t="shared" si="25"/>
        <v>0</v>
      </c>
    </row>
    <row r="222" spans="1:15">
      <c r="A222" s="5">
        <v>0</v>
      </c>
      <c r="B222" s="2">
        <v>25.5</v>
      </c>
      <c r="C222" s="2">
        <v>4</v>
      </c>
      <c r="D222" s="3">
        <v>122</v>
      </c>
      <c r="E222" s="2">
        <v>96</v>
      </c>
      <c r="F222" s="2">
        <v>15.5</v>
      </c>
      <c r="G222" s="2">
        <v>77</v>
      </c>
      <c r="H222" s="2">
        <v>4.5</v>
      </c>
      <c r="I222" s="2">
        <v>9.4</v>
      </c>
      <c r="J222" s="45">
        <f t="shared" si="21"/>
        <v>0.65515274194744799</v>
      </c>
      <c r="K222" s="8">
        <f t="shared" si="22"/>
        <v>1.9254365898516113</v>
      </c>
      <c r="L222" s="45">
        <f>1/(1+K222)</f>
        <v>0.3418293199274996</v>
      </c>
      <c r="M222" s="8">
        <f t="shared" si="23"/>
        <v>0.65817068007250046</v>
      </c>
      <c r="N222" s="8">
        <f t="shared" si="24"/>
        <v>-0.41829098908571444</v>
      </c>
      <c r="O222" s="8">
        <f t="shared" si="25"/>
        <v>0</v>
      </c>
    </row>
    <row r="223" spans="1:15">
      <c r="A223" s="5">
        <v>1</v>
      </c>
      <c r="B223" s="2">
        <v>33.5</v>
      </c>
      <c r="C223" s="2">
        <v>4</v>
      </c>
      <c r="D223" s="3">
        <v>85</v>
      </c>
      <c r="E223" s="2">
        <v>70</v>
      </c>
      <c r="F223" s="2">
        <v>16.8</v>
      </c>
      <c r="G223" s="2">
        <v>77</v>
      </c>
      <c r="H223" s="2">
        <v>3.5</v>
      </c>
      <c r="I223" s="2">
        <v>4.43</v>
      </c>
      <c r="J223" s="45">
        <f t="shared" si="21"/>
        <v>0.29768109952533572</v>
      </c>
      <c r="K223" s="8">
        <f t="shared" si="22"/>
        <v>1.34673224584017</v>
      </c>
      <c r="L223" s="45">
        <f>1/(1+K223)</f>
        <v>0.4261244553027323</v>
      </c>
      <c r="M223" s="8">
        <f t="shared" si="23"/>
        <v>0.4261244553027323</v>
      </c>
      <c r="N223" s="8">
        <f t="shared" si="24"/>
        <v>-0.85302382678189526</v>
      </c>
      <c r="O223" s="8">
        <f t="shared" si="25"/>
        <v>0</v>
      </c>
    </row>
    <row r="224" spans="1:15">
      <c r="A224" s="5">
        <v>0</v>
      </c>
      <c r="B224" s="2">
        <v>17.5</v>
      </c>
      <c r="C224" s="2">
        <v>8</v>
      </c>
      <c r="D224" s="3">
        <v>305</v>
      </c>
      <c r="E224" s="2">
        <v>145</v>
      </c>
      <c r="F224" s="2">
        <v>12.5</v>
      </c>
      <c r="G224" s="2">
        <v>77</v>
      </c>
      <c r="H224" s="2">
        <v>4.5</v>
      </c>
      <c r="I224" s="2">
        <v>6.79</v>
      </c>
      <c r="J224" s="45">
        <f t="shared" si="21"/>
        <v>0.19856550225416891</v>
      </c>
      <c r="K224" s="8">
        <f t="shared" si="22"/>
        <v>1.2196519147475398</v>
      </c>
      <c r="L224" s="45">
        <f>1/(1+K224)</f>
        <v>0.45052108997628065</v>
      </c>
      <c r="M224" s="8">
        <f t="shared" si="23"/>
        <v>0.5494789100237194</v>
      </c>
      <c r="N224" s="8">
        <f t="shared" si="24"/>
        <v>-0.59878488617760717</v>
      </c>
      <c r="O224" s="8">
        <f t="shared" si="25"/>
        <v>0</v>
      </c>
    </row>
    <row r="225" spans="1:15">
      <c r="A225" s="5">
        <v>0</v>
      </c>
      <c r="B225" s="3">
        <v>17</v>
      </c>
      <c r="C225" s="2">
        <v>8</v>
      </c>
      <c r="D225" s="3">
        <v>260</v>
      </c>
      <c r="E225" s="2">
        <v>110</v>
      </c>
      <c r="F225" s="3">
        <v>19</v>
      </c>
      <c r="G225" s="2">
        <v>77</v>
      </c>
      <c r="H225" s="3">
        <v>6</v>
      </c>
      <c r="I225" s="2">
        <v>7.6</v>
      </c>
      <c r="J225" s="45">
        <f t="shared" si="21"/>
        <v>1.0884232238347298</v>
      </c>
      <c r="K225" s="8">
        <f t="shared" si="22"/>
        <v>2.9695880035083482</v>
      </c>
      <c r="L225" s="45">
        <f t="shared" ref="L225:L246" si="26">1/(1+K225)</f>
        <v>0.25191531189538896</v>
      </c>
      <c r="M225" s="8">
        <f t="shared" si="23"/>
        <v>0.74808468810461104</v>
      </c>
      <c r="N225" s="8">
        <f t="shared" si="24"/>
        <v>-0.29023908802530013</v>
      </c>
      <c r="O225" s="8">
        <f t="shared" si="25"/>
        <v>0</v>
      </c>
    </row>
    <row r="226" spans="1:15">
      <c r="A226" s="5">
        <v>0</v>
      </c>
      <c r="B226" s="2">
        <v>15.5</v>
      </c>
      <c r="C226" s="2">
        <v>8</v>
      </c>
      <c r="D226" s="3">
        <v>318</v>
      </c>
      <c r="E226" s="2">
        <v>145</v>
      </c>
      <c r="F226" s="2">
        <v>13.7</v>
      </c>
      <c r="G226" s="2">
        <v>77</v>
      </c>
      <c r="H226" s="2">
        <v>8.25</v>
      </c>
      <c r="I226" s="2">
        <v>9.4</v>
      </c>
      <c r="J226" s="45">
        <f t="shared" si="21"/>
        <v>0.65784451328557825</v>
      </c>
      <c r="K226" s="8">
        <f t="shared" si="22"/>
        <v>1.9306264066439818</v>
      </c>
      <c r="L226" s="45">
        <f t="shared" si="26"/>
        <v>0.34122397782703184</v>
      </c>
      <c r="M226" s="8">
        <f t="shared" si="23"/>
        <v>0.65877602217296816</v>
      </c>
      <c r="N226" s="8">
        <f t="shared" si="24"/>
        <v>-0.41737167755690546</v>
      </c>
      <c r="O226" s="8">
        <f t="shared" si="25"/>
        <v>0</v>
      </c>
    </row>
    <row r="227" spans="1:15">
      <c r="A227" s="5">
        <v>1</v>
      </c>
      <c r="B227" s="3">
        <v>15</v>
      </c>
      <c r="C227" s="2">
        <v>8</v>
      </c>
      <c r="D227" s="3">
        <v>302</v>
      </c>
      <c r="E227" s="2">
        <v>130</v>
      </c>
      <c r="F227" s="2">
        <v>14.9</v>
      </c>
      <c r="G227" s="2">
        <v>77</v>
      </c>
      <c r="H227" s="2">
        <v>5.1100000000000003</v>
      </c>
      <c r="I227" s="2">
        <v>9.4</v>
      </c>
      <c r="J227" s="45">
        <f t="shared" si="21"/>
        <v>0.62198484161991119</v>
      </c>
      <c r="K227" s="8">
        <f t="shared" si="22"/>
        <v>1.8626213837290384</v>
      </c>
      <c r="L227" s="45">
        <f t="shared" si="26"/>
        <v>0.34933016489150037</v>
      </c>
      <c r="M227" s="8">
        <f t="shared" si="23"/>
        <v>0.34933016489150037</v>
      </c>
      <c r="N227" s="8">
        <f t="shared" si="24"/>
        <v>-1.0517377727774708</v>
      </c>
      <c r="O227" s="8">
        <f t="shared" si="25"/>
        <v>0</v>
      </c>
    </row>
    <row r="228" spans="1:15">
      <c r="A228" s="5">
        <v>0</v>
      </c>
      <c r="B228" s="2">
        <v>17.5</v>
      </c>
      <c r="C228" s="2">
        <v>6</v>
      </c>
      <c r="D228" s="3">
        <v>250</v>
      </c>
      <c r="E228" s="2">
        <v>110</v>
      </c>
      <c r="F228" s="2">
        <v>16.399999999999999</v>
      </c>
      <c r="G228" s="2">
        <v>77</v>
      </c>
      <c r="H228" s="2">
        <v>2.7</v>
      </c>
      <c r="I228" s="2">
        <v>4.5999999999999996</v>
      </c>
      <c r="J228" s="45">
        <f t="shared" si="21"/>
        <v>1.0171343620623705</v>
      </c>
      <c r="K228" s="8">
        <f t="shared" si="22"/>
        <v>2.76525916754384</v>
      </c>
      <c r="L228" s="45">
        <f t="shared" si="26"/>
        <v>0.26558596779204485</v>
      </c>
      <c r="M228" s="8">
        <f t="shared" si="23"/>
        <v>0.73441403220795509</v>
      </c>
      <c r="N228" s="8">
        <f t="shared" si="24"/>
        <v>-0.30868233282141755</v>
      </c>
      <c r="O228" s="8">
        <f t="shared" si="25"/>
        <v>0</v>
      </c>
    </row>
    <row r="229" spans="1:15">
      <c r="A229" s="5">
        <v>0</v>
      </c>
      <c r="B229" s="2">
        <v>20.5</v>
      </c>
      <c r="C229" s="2">
        <v>6</v>
      </c>
      <c r="D229" s="3">
        <v>231</v>
      </c>
      <c r="E229" s="2">
        <v>105</v>
      </c>
      <c r="F229" s="2">
        <v>16.899999999999999</v>
      </c>
      <c r="G229" s="2">
        <v>77</v>
      </c>
      <c r="H229" s="2">
        <v>5.25</v>
      </c>
      <c r="I229" s="2">
        <v>5.7</v>
      </c>
      <c r="J229" s="45">
        <f t="shared" si="21"/>
        <v>0.98989253387735765</v>
      </c>
      <c r="K229" s="8">
        <f t="shared" si="22"/>
        <v>2.6909452713553303</v>
      </c>
      <c r="L229" s="45">
        <f t="shared" si="26"/>
        <v>0.27093330474466665</v>
      </c>
      <c r="M229" s="8">
        <f t="shared" si="23"/>
        <v>0.7290666952553333</v>
      </c>
      <c r="N229" s="8">
        <f t="shared" si="24"/>
        <v>-0.31599006246787043</v>
      </c>
      <c r="O229" s="8">
        <f t="shared" si="25"/>
        <v>0</v>
      </c>
    </row>
    <row r="230" spans="1:15">
      <c r="A230" s="5">
        <v>1</v>
      </c>
      <c r="B230" s="3">
        <v>19</v>
      </c>
      <c r="C230" s="2">
        <v>6</v>
      </c>
      <c r="D230" s="3">
        <v>225</v>
      </c>
      <c r="E230" s="2">
        <v>100</v>
      </c>
      <c r="F230" s="2">
        <v>17.7</v>
      </c>
      <c r="G230" s="2">
        <v>77</v>
      </c>
      <c r="H230" s="2">
        <v>2.5499999999999998</v>
      </c>
      <c r="I230" s="2">
        <v>4.43</v>
      </c>
      <c r="J230" s="45">
        <f t="shared" si="21"/>
        <v>1.0513753793241263</v>
      </c>
      <c r="K230" s="8">
        <f t="shared" si="22"/>
        <v>2.8615841764300898</v>
      </c>
      <c r="L230" s="45">
        <f t="shared" si="26"/>
        <v>0.25896107771097915</v>
      </c>
      <c r="M230" s="8">
        <f t="shared" si="23"/>
        <v>0.25896107771097915</v>
      </c>
      <c r="N230" s="8">
        <f t="shared" si="24"/>
        <v>-1.3510775076838246</v>
      </c>
      <c r="O230" s="8">
        <f t="shared" si="25"/>
        <v>0</v>
      </c>
    </row>
    <row r="231" spans="1:15">
      <c r="A231" s="5">
        <v>0</v>
      </c>
      <c r="B231" s="2">
        <v>18.5</v>
      </c>
      <c r="C231" s="2">
        <v>6</v>
      </c>
      <c r="D231" s="3">
        <v>250</v>
      </c>
      <c r="E231" s="2">
        <v>98</v>
      </c>
      <c r="F231" s="3">
        <v>19</v>
      </c>
      <c r="G231" s="2">
        <v>77</v>
      </c>
      <c r="H231" s="2">
        <v>4.95</v>
      </c>
      <c r="I231" s="2">
        <v>9.4</v>
      </c>
      <c r="J231" s="45">
        <f t="shared" si="21"/>
        <v>1.382514176710683</v>
      </c>
      <c r="K231" s="8">
        <f t="shared" si="22"/>
        <v>3.9849078059734739</v>
      </c>
      <c r="L231" s="45">
        <f t="shared" si="26"/>
        <v>0.20060551547246031</v>
      </c>
      <c r="M231" s="8">
        <f t="shared" si="23"/>
        <v>0.79939448452753969</v>
      </c>
      <c r="N231" s="8">
        <f t="shared" si="24"/>
        <v>-0.22390073224392745</v>
      </c>
      <c r="O231" s="8">
        <f t="shared" si="25"/>
        <v>0</v>
      </c>
    </row>
    <row r="232" spans="1:15">
      <c r="A232" s="5">
        <v>0</v>
      </c>
      <c r="B232" s="3">
        <v>16</v>
      </c>
      <c r="C232" s="2">
        <v>8</v>
      </c>
      <c r="D232" s="3">
        <v>400</v>
      </c>
      <c r="E232" s="2">
        <v>180</v>
      </c>
      <c r="F232" s="2">
        <v>11.1</v>
      </c>
      <c r="G232" s="2">
        <v>77</v>
      </c>
      <c r="H232" s="2">
        <v>3.1</v>
      </c>
      <c r="I232" s="2">
        <v>6.79</v>
      </c>
      <c r="J232" s="45">
        <f t="shared" si="21"/>
        <v>0.39524731008729097</v>
      </c>
      <c r="K232" s="8">
        <f t="shared" si="22"/>
        <v>1.4847513395026466</v>
      </c>
      <c r="L232" s="45">
        <f t="shared" si="26"/>
        <v>0.40245475839049644</v>
      </c>
      <c r="M232" s="8">
        <f t="shared" si="23"/>
        <v>0.59754524160950351</v>
      </c>
      <c r="N232" s="8">
        <f t="shared" si="24"/>
        <v>-0.51492527986804637</v>
      </c>
      <c r="O232" s="8">
        <f t="shared" si="25"/>
        <v>0</v>
      </c>
    </row>
    <row r="233" spans="1:15">
      <c r="A233" s="5">
        <v>1</v>
      </c>
      <c r="B233" s="2">
        <v>15.5</v>
      </c>
      <c r="C233" s="2">
        <v>8</v>
      </c>
      <c r="D233" s="3">
        <v>350</v>
      </c>
      <c r="E233" s="2">
        <v>170</v>
      </c>
      <c r="F233" s="2">
        <v>11.4</v>
      </c>
      <c r="G233" s="2">
        <v>77</v>
      </c>
      <c r="H233" s="2">
        <v>6.15</v>
      </c>
      <c r="I233" s="2">
        <v>9.4</v>
      </c>
      <c r="J233" s="45">
        <f t="shared" si="21"/>
        <v>0.3914221863143868</v>
      </c>
      <c r="K233" s="8">
        <f t="shared" si="22"/>
        <v>1.4790828301436154</v>
      </c>
      <c r="L233" s="45">
        <f t="shared" si="26"/>
        <v>0.40337498523277227</v>
      </c>
      <c r="M233" s="8">
        <f t="shared" si="23"/>
        <v>0.40337498523277227</v>
      </c>
      <c r="N233" s="8">
        <f t="shared" si="24"/>
        <v>-0.9078886652191912</v>
      </c>
      <c r="O233" s="8">
        <f t="shared" si="25"/>
        <v>0</v>
      </c>
    </row>
    <row r="234" spans="1:15">
      <c r="A234" s="5">
        <v>0</v>
      </c>
      <c r="B234" s="2">
        <v>15.5</v>
      </c>
      <c r="C234" s="2">
        <v>8</v>
      </c>
      <c r="D234" s="3">
        <v>400</v>
      </c>
      <c r="E234" s="2">
        <v>190</v>
      </c>
      <c r="F234" s="2">
        <v>12.2</v>
      </c>
      <c r="G234" s="2">
        <v>77</v>
      </c>
      <c r="H234" s="2">
        <v>9.25</v>
      </c>
      <c r="I234" s="2">
        <v>9.4</v>
      </c>
      <c r="J234" s="45">
        <f t="shared" si="21"/>
        <v>0.90516900363784125</v>
      </c>
      <c r="K234" s="8">
        <f t="shared" si="22"/>
        <v>2.4723497238488967</v>
      </c>
      <c r="L234" s="45">
        <f t="shared" si="26"/>
        <v>0.28798942489339996</v>
      </c>
      <c r="M234" s="8">
        <f t="shared" si="23"/>
        <v>0.71201057510660004</v>
      </c>
      <c r="N234" s="8">
        <f t="shared" si="24"/>
        <v>-0.33966251500265215</v>
      </c>
      <c r="O234" s="8">
        <f t="shared" si="25"/>
        <v>0</v>
      </c>
    </row>
    <row r="235" spans="1:15">
      <c r="A235" s="5">
        <v>0</v>
      </c>
      <c r="B235" s="3">
        <v>16</v>
      </c>
      <c r="C235" s="2">
        <v>8</v>
      </c>
      <c r="D235" s="3">
        <v>351</v>
      </c>
      <c r="E235" s="2">
        <v>149</v>
      </c>
      <c r="F235" s="2">
        <v>14.5</v>
      </c>
      <c r="G235" s="2">
        <v>77</v>
      </c>
      <c r="H235" s="2">
        <v>11.45</v>
      </c>
      <c r="I235" s="2">
        <v>14.79</v>
      </c>
      <c r="J235" s="45">
        <f t="shared" si="21"/>
        <v>0.94098773673828529</v>
      </c>
      <c r="K235" s="8">
        <f t="shared" si="22"/>
        <v>2.5625112552262248</v>
      </c>
      <c r="L235" s="45">
        <f t="shared" si="26"/>
        <v>0.28070086755038154</v>
      </c>
      <c r="M235" s="8">
        <f t="shared" si="23"/>
        <v>0.71929913244961852</v>
      </c>
      <c r="N235" s="8">
        <f t="shared" si="24"/>
        <v>-0.32947796821324005</v>
      </c>
      <c r="O235" s="8">
        <f t="shared" si="25"/>
        <v>0</v>
      </c>
    </row>
    <row r="236" spans="1:15">
      <c r="A236" s="5">
        <v>1</v>
      </c>
      <c r="B236" s="3">
        <v>29</v>
      </c>
      <c r="C236" s="2">
        <v>4</v>
      </c>
      <c r="D236" s="3">
        <v>97</v>
      </c>
      <c r="E236" s="2">
        <v>78</v>
      </c>
      <c r="F236" s="2">
        <v>14.5</v>
      </c>
      <c r="G236" s="2">
        <v>77</v>
      </c>
      <c r="H236" s="2">
        <v>3.9</v>
      </c>
      <c r="I236" s="2">
        <v>5.7</v>
      </c>
      <c r="J236" s="45">
        <f t="shared" si="21"/>
        <v>0.17991038765368988</v>
      </c>
      <c r="K236" s="8">
        <f t="shared" si="22"/>
        <v>1.1971100824717649</v>
      </c>
      <c r="L236" s="45">
        <f t="shared" si="26"/>
        <v>0.45514333031278648</v>
      </c>
      <c r="M236" s="8">
        <f t="shared" si="23"/>
        <v>0.45514333031278648</v>
      </c>
      <c r="N236" s="8">
        <f t="shared" si="24"/>
        <v>-0.78714289796049364</v>
      </c>
      <c r="O236" s="8">
        <f t="shared" si="25"/>
        <v>0</v>
      </c>
    </row>
    <row r="237" spans="1:15">
      <c r="A237" s="5">
        <v>0</v>
      </c>
      <c r="B237" s="2">
        <v>24.5</v>
      </c>
      <c r="C237" s="2">
        <v>4</v>
      </c>
      <c r="D237" s="3">
        <v>151</v>
      </c>
      <c r="E237" s="2">
        <v>88</v>
      </c>
      <c r="F237" s="3">
        <v>16</v>
      </c>
      <c r="G237" s="2">
        <v>77</v>
      </c>
      <c r="H237" s="2">
        <v>5.5</v>
      </c>
      <c r="I237" s="2">
        <v>5.7</v>
      </c>
      <c r="J237" s="45">
        <f t="shared" si="21"/>
        <v>0.90299818668042164</v>
      </c>
      <c r="K237" s="8">
        <f t="shared" si="22"/>
        <v>2.4669885263382905</v>
      </c>
      <c r="L237" s="45">
        <f t="shared" si="26"/>
        <v>0.288434758985535</v>
      </c>
      <c r="M237" s="8">
        <f t="shared" si="23"/>
        <v>0.71156524101446506</v>
      </c>
      <c r="N237" s="8">
        <f t="shared" si="24"/>
        <v>-0.34028817062509087</v>
      </c>
      <c r="O237" s="8">
        <f t="shared" si="25"/>
        <v>0</v>
      </c>
    </row>
    <row r="238" spans="1:15">
      <c r="A238" s="5">
        <v>0</v>
      </c>
      <c r="B238" s="3">
        <v>26</v>
      </c>
      <c r="C238" s="2">
        <v>4</v>
      </c>
      <c r="D238" s="3">
        <v>97</v>
      </c>
      <c r="E238" s="2">
        <v>75</v>
      </c>
      <c r="F238" s="2">
        <v>18.2</v>
      </c>
      <c r="G238" s="2">
        <v>77</v>
      </c>
      <c r="H238" s="2">
        <v>9.1</v>
      </c>
      <c r="I238" s="2">
        <v>9.4</v>
      </c>
      <c r="J238" s="45">
        <f t="shared" si="21"/>
        <v>1.1193952766929263</v>
      </c>
      <c r="K238" s="8">
        <f t="shared" si="22"/>
        <v>3.0630013748042368</v>
      </c>
      <c r="L238" s="45">
        <f t="shared" si="26"/>
        <v>0.24612347074290167</v>
      </c>
      <c r="M238" s="8">
        <f t="shared" si="23"/>
        <v>0.75387652925709836</v>
      </c>
      <c r="N238" s="8">
        <f t="shared" si="24"/>
        <v>-0.28252667868431097</v>
      </c>
      <c r="O238" s="8">
        <f t="shared" si="25"/>
        <v>0</v>
      </c>
    </row>
    <row r="239" spans="1:15">
      <c r="A239" s="5">
        <v>0</v>
      </c>
      <c r="B239" s="2">
        <v>25.5</v>
      </c>
      <c r="C239" s="2">
        <v>4</v>
      </c>
      <c r="D239" s="3">
        <v>140</v>
      </c>
      <c r="E239" s="2">
        <v>89</v>
      </c>
      <c r="F239" s="2">
        <v>15.8</v>
      </c>
      <c r="G239" s="2">
        <v>77</v>
      </c>
      <c r="H239" s="2">
        <v>3.1</v>
      </c>
      <c r="I239" s="2">
        <v>4.43</v>
      </c>
      <c r="J239" s="45">
        <f t="shared" si="21"/>
        <v>0.71466618823593309</v>
      </c>
      <c r="K239" s="8">
        <f t="shared" si="22"/>
        <v>2.0435044225755594</v>
      </c>
      <c r="L239" s="45">
        <f t="shared" si="26"/>
        <v>0.32856860419928419</v>
      </c>
      <c r="M239" s="8">
        <f t="shared" si="23"/>
        <v>0.67143139580071587</v>
      </c>
      <c r="N239" s="8">
        <f t="shared" si="24"/>
        <v>-0.39834343383644327</v>
      </c>
      <c r="O239" s="8">
        <f t="shared" si="25"/>
        <v>0</v>
      </c>
    </row>
    <row r="240" spans="1:15">
      <c r="A240" s="5">
        <v>1</v>
      </c>
      <c r="B240" s="2">
        <v>30.5</v>
      </c>
      <c r="C240" s="2">
        <v>4</v>
      </c>
      <c r="D240" s="3">
        <v>98</v>
      </c>
      <c r="E240" s="2">
        <v>63</v>
      </c>
      <c r="F240" s="3">
        <v>17</v>
      </c>
      <c r="G240" s="2">
        <v>77</v>
      </c>
      <c r="H240" s="2">
        <v>11.25</v>
      </c>
      <c r="I240" s="2">
        <v>13.6</v>
      </c>
      <c r="J240" s="45">
        <f t="shared" si="21"/>
        <v>0.67143472185667319</v>
      </c>
      <c r="K240" s="8">
        <f t="shared" si="22"/>
        <v>1.9570431199224689</v>
      </c>
      <c r="L240" s="45">
        <f t="shared" si="26"/>
        <v>0.3381756570483217</v>
      </c>
      <c r="M240" s="8">
        <f t="shared" si="23"/>
        <v>0.3381756570483217</v>
      </c>
      <c r="N240" s="8">
        <f t="shared" si="24"/>
        <v>-1.0841898230847729</v>
      </c>
      <c r="O240" s="8">
        <f t="shared" si="25"/>
        <v>0</v>
      </c>
    </row>
    <row r="241" spans="1:15">
      <c r="A241" s="5">
        <v>0</v>
      </c>
      <c r="B241" s="2">
        <v>33.5</v>
      </c>
      <c r="C241" s="2">
        <v>4</v>
      </c>
      <c r="D241" s="3">
        <v>98</v>
      </c>
      <c r="E241" s="2">
        <v>83</v>
      </c>
      <c r="F241" s="2">
        <v>15.9</v>
      </c>
      <c r="G241" s="2">
        <v>77</v>
      </c>
      <c r="H241" s="2">
        <v>4.8</v>
      </c>
      <c r="I241" s="2">
        <v>9.4</v>
      </c>
      <c r="J241" s="45">
        <f t="shared" si="21"/>
        <v>0.23811433615549971</v>
      </c>
      <c r="K241" s="8">
        <f t="shared" si="22"/>
        <v>1.2688542604495447</v>
      </c>
      <c r="L241" s="45">
        <f t="shared" si="26"/>
        <v>0.44075109513727101</v>
      </c>
      <c r="M241" s="8">
        <f t="shared" si="23"/>
        <v>0.55924890486272893</v>
      </c>
      <c r="N241" s="8">
        <f t="shared" si="24"/>
        <v>-0.58116063683870778</v>
      </c>
      <c r="O241" s="8">
        <f t="shared" si="25"/>
        <v>0</v>
      </c>
    </row>
    <row r="242" spans="1:15">
      <c r="A242" s="5">
        <v>0</v>
      </c>
      <c r="B242" s="3">
        <v>30</v>
      </c>
      <c r="C242" s="2">
        <v>4</v>
      </c>
      <c r="D242" s="3">
        <v>97</v>
      </c>
      <c r="E242" s="2">
        <v>67</v>
      </c>
      <c r="F242" s="2">
        <v>16.399999999999999</v>
      </c>
      <c r="G242" s="2">
        <v>77</v>
      </c>
      <c r="H242" s="3">
        <v>2</v>
      </c>
      <c r="I242" s="2">
        <v>4.43</v>
      </c>
      <c r="J242" s="45">
        <f t="shared" si="21"/>
        <v>0.33137665597112964</v>
      </c>
      <c r="K242" s="8">
        <f t="shared" si="22"/>
        <v>1.3928843317171768</v>
      </c>
      <c r="L242" s="45">
        <f t="shared" si="26"/>
        <v>0.41790569930406207</v>
      </c>
      <c r="M242" s="8">
        <f t="shared" si="23"/>
        <v>0.58209430069593793</v>
      </c>
      <c r="N242" s="8">
        <f t="shared" si="24"/>
        <v>-0.54112281568875065</v>
      </c>
      <c r="O242" s="8">
        <f t="shared" si="25"/>
        <v>0</v>
      </c>
    </row>
    <row r="243" spans="1:15">
      <c r="A243" s="5">
        <v>0</v>
      </c>
      <c r="B243" s="2">
        <v>30.5</v>
      </c>
      <c r="C243" s="2">
        <v>4</v>
      </c>
      <c r="D243" s="3">
        <v>97</v>
      </c>
      <c r="E243" s="2">
        <v>78</v>
      </c>
      <c r="F243" s="2">
        <v>14.1</v>
      </c>
      <c r="G243" s="2">
        <v>77</v>
      </c>
      <c r="H243" s="2">
        <v>5.35</v>
      </c>
      <c r="I243" s="2">
        <v>9.4</v>
      </c>
      <c r="J243" s="45">
        <f t="shared" si="21"/>
        <v>5.4181018576023768E-2</v>
      </c>
      <c r="K243" s="8">
        <f t="shared" si="22"/>
        <v>1.0556756817687352</v>
      </c>
      <c r="L243" s="45">
        <f>1/(1+K243)</f>
        <v>0.48645805798489794</v>
      </c>
      <c r="M243" s="8">
        <f t="shared" si="23"/>
        <v>0.51354194201510206</v>
      </c>
      <c r="N243" s="8">
        <f t="shared" si="24"/>
        <v>-0.66642357424388332</v>
      </c>
      <c r="O243" s="8">
        <f t="shared" si="25"/>
        <v>0</v>
      </c>
    </row>
    <row r="244" spans="1:15">
      <c r="A244" s="5">
        <v>1</v>
      </c>
      <c r="B244" s="3">
        <v>22</v>
      </c>
      <c r="C244" s="2">
        <v>6</v>
      </c>
      <c r="D244" s="3">
        <v>146</v>
      </c>
      <c r="E244" s="2">
        <v>97</v>
      </c>
      <c r="F244" s="2">
        <v>14.5</v>
      </c>
      <c r="G244" s="2">
        <v>77</v>
      </c>
      <c r="H244" s="2">
        <v>4.75</v>
      </c>
      <c r="I244" s="2">
        <v>7.13</v>
      </c>
      <c r="J244" s="45">
        <f t="shared" si="21"/>
        <v>0.21589812771601669</v>
      </c>
      <c r="K244" s="8">
        <f t="shared" si="22"/>
        <v>1.240975951506504</v>
      </c>
      <c r="L244" s="45">
        <f t="shared" si="26"/>
        <v>0.44623415049489779</v>
      </c>
      <c r="M244" s="8">
        <f t="shared" si="23"/>
        <v>0.44623415049489779</v>
      </c>
      <c r="N244" s="8">
        <f t="shared" si="24"/>
        <v>-0.80691146361730359</v>
      </c>
      <c r="O244" s="8">
        <f t="shared" si="25"/>
        <v>0</v>
      </c>
    </row>
    <row r="245" spans="1:15">
      <c r="A245" s="5">
        <v>1</v>
      </c>
      <c r="B245" s="2">
        <v>21.5</v>
      </c>
      <c r="C245" s="2">
        <v>4</v>
      </c>
      <c r="D245" s="3">
        <v>121</v>
      </c>
      <c r="E245" s="2">
        <v>110</v>
      </c>
      <c r="F245" s="2">
        <v>12.8</v>
      </c>
      <c r="G245" s="2">
        <v>77</v>
      </c>
      <c r="H245" s="2">
        <v>4.4000000000000004</v>
      </c>
      <c r="I245" s="2">
        <v>7.13</v>
      </c>
      <c r="J245" s="45">
        <f t="shared" si="21"/>
        <v>0.47872738875731041</v>
      </c>
      <c r="K245" s="8">
        <f t="shared" si="22"/>
        <v>1.6140190758327466</v>
      </c>
      <c r="L245" s="45">
        <f t="shared" si="26"/>
        <v>0.38255267884050559</v>
      </c>
      <c r="M245" s="8">
        <f t="shared" si="23"/>
        <v>0.38255267884050559</v>
      </c>
      <c r="N245" s="8">
        <f t="shared" si="24"/>
        <v>-0.96088891273957555</v>
      </c>
      <c r="O245" s="8">
        <f t="shared" si="25"/>
        <v>0</v>
      </c>
    </row>
    <row r="246" spans="1:15">
      <c r="A246" s="5">
        <v>0</v>
      </c>
      <c r="B246" s="2">
        <v>21.5</v>
      </c>
      <c r="C246" s="2">
        <v>3</v>
      </c>
      <c r="D246" s="3">
        <v>80</v>
      </c>
      <c r="E246" s="2">
        <v>110</v>
      </c>
      <c r="F246" s="2">
        <v>13.5</v>
      </c>
      <c r="G246" s="2">
        <v>77</v>
      </c>
      <c r="H246" s="2">
        <v>6.25</v>
      </c>
      <c r="I246" s="2">
        <v>7.6</v>
      </c>
      <c r="J246" s="45">
        <f t="shared" si="21"/>
        <v>0.84515763860585313</v>
      </c>
      <c r="K246" s="8">
        <f t="shared" si="22"/>
        <v>2.3283448226739436</v>
      </c>
      <c r="L246" s="45">
        <f t="shared" si="26"/>
        <v>0.3004496388678306</v>
      </c>
      <c r="M246" s="8">
        <f t="shared" si="23"/>
        <v>0.6995503611321694</v>
      </c>
      <c r="N246" s="8">
        <f t="shared" si="24"/>
        <v>-0.35731749156801096</v>
      </c>
      <c r="O246" s="8">
        <f t="shared" si="25"/>
        <v>0</v>
      </c>
    </row>
    <row r="247" spans="1:15">
      <c r="A247" s="5">
        <v>0</v>
      </c>
      <c r="B247" s="2">
        <v>43.1</v>
      </c>
      <c r="C247" s="2">
        <v>4</v>
      </c>
      <c r="D247" s="3">
        <v>90</v>
      </c>
      <c r="E247" s="2">
        <v>48</v>
      </c>
      <c r="F247" s="2">
        <v>21.5</v>
      </c>
      <c r="G247" s="2">
        <v>78</v>
      </c>
      <c r="H247" s="2">
        <v>5.95</v>
      </c>
      <c r="I247" s="2">
        <v>9.4</v>
      </c>
      <c r="J247" s="45">
        <f t="shared" si="21"/>
        <v>0.5829471427297328</v>
      </c>
      <c r="K247" s="8">
        <f t="shared" si="22"/>
        <v>1.7913099050042789</v>
      </c>
      <c r="L247" s="45">
        <f>1/(1+K247)</f>
        <v>0.35825473846784028</v>
      </c>
      <c r="M247" s="8">
        <f t="shared" si="23"/>
        <v>0.64174526153215972</v>
      </c>
      <c r="N247" s="8">
        <f t="shared" si="24"/>
        <v>-0.44356384292443457</v>
      </c>
      <c r="O247" s="8">
        <f t="shared" si="25"/>
        <v>0</v>
      </c>
    </row>
    <row r="248" spans="1:15">
      <c r="A248" s="5">
        <v>1</v>
      </c>
      <c r="B248" s="2">
        <v>36.1</v>
      </c>
      <c r="C248" s="2">
        <v>4</v>
      </c>
      <c r="D248" s="3">
        <v>98</v>
      </c>
      <c r="E248" s="2">
        <v>66</v>
      </c>
      <c r="F248" s="2">
        <v>14.4</v>
      </c>
      <c r="G248" s="2">
        <v>78</v>
      </c>
      <c r="H248" s="2">
        <v>5.2</v>
      </c>
      <c r="I248" s="2">
        <v>9.4</v>
      </c>
      <c r="J248" s="45">
        <f t="shared" si="21"/>
        <v>-0.23613572303247859</v>
      </c>
      <c r="K248" s="8">
        <f t="shared" si="22"/>
        <v>0.78967348977858731</v>
      </c>
      <c r="L248" s="45">
        <f t="shared" ref="L248:L265" si="27">1/(1+K248)</f>
        <v>0.55876114034840896</v>
      </c>
      <c r="M248" s="8">
        <f t="shared" si="23"/>
        <v>0.55876114034840896</v>
      </c>
      <c r="N248" s="8">
        <f t="shared" si="24"/>
        <v>-0.58203319526938779</v>
      </c>
      <c r="O248" s="8">
        <f t="shared" si="25"/>
        <v>1</v>
      </c>
    </row>
    <row r="249" spans="1:15">
      <c r="A249" s="5">
        <v>0</v>
      </c>
      <c r="B249" s="2">
        <v>32.799999999999997</v>
      </c>
      <c r="C249" s="2">
        <v>4</v>
      </c>
      <c r="D249" s="3">
        <v>78</v>
      </c>
      <c r="E249" s="2">
        <v>52</v>
      </c>
      <c r="F249" s="2">
        <v>19.399999999999999</v>
      </c>
      <c r="G249" s="2">
        <v>78</v>
      </c>
      <c r="H249" s="2">
        <v>3.75</v>
      </c>
      <c r="I249" s="2">
        <v>6.79</v>
      </c>
      <c r="J249" s="45">
        <f t="shared" si="21"/>
        <v>0.62391850240180624</v>
      </c>
      <c r="K249" s="8">
        <f t="shared" si="22"/>
        <v>1.8662265461075045</v>
      </c>
      <c r="L249" s="45">
        <f t="shared" si="27"/>
        <v>0.34889077465214879</v>
      </c>
      <c r="M249" s="8">
        <f t="shared" si="23"/>
        <v>0.65110922534785121</v>
      </c>
      <c r="N249" s="8">
        <f t="shared" si="24"/>
        <v>-0.42907786997492892</v>
      </c>
      <c r="O249" s="8">
        <f t="shared" si="25"/>
        <v>0</v>
      </c>
    </row>
    <row r="250" spans="1:15">
      <c r="A250" s="5">
        <v>0</v>
      </c>
      <c r="B250" s="2">
        <v>39.4</v>
      </c>
      <c r="C250" s="2">
        <v>4</v>
      </c>
      <c r="D250" s="3">
        <v>85</v>
      </c>
      <c r="E250" s="2">
        <v>70</v>
      </c>
      <c r="F250" s="2">
        <v>18.600000000000001</v>
      </c>
      <c r="G250" s="2">
        <v>78</v>
      </c>
      <c r="H250" s="2">
        <v>5.95</v>
      </c>
      <c r="I250" s="2">
        <v>9.4</v>
      </c>
      <c r="J250" s="45">
        <f t="shared" si="21"/>
        <v>0.36975415844133513</v>
      </c>
      <c r="K250" s="8">
        <f t="shared" si="22"/>
        <v>1.447378745074682</v>
      </c>
      <c r="L250" s="45">
        <f t="shared" si="27"/>
        <v>0.40860042689039733</v>
      </c>
      <c r="M250" s="8">
        <f t="shared" si="23"/>
        <v>0.59139957310960267</v>
      </c>
      <c r="N250" s="8">
        <f t="shared" si="24"/>
        <v>-0.52526339339424954</v>
      </c>
      <c r="O250" s="8">
        <f t="shared" si="25"/>
        <v>0</v>
      </c>
    </row>
    <row r="251" spans="1:15">
      <c r="A251" s="5">
        <v>1</v>
      </c>
      <c r="B251" s="2">
        <v>36.1</v>
      </c>
      <c r="C251" s="2">
        <v>4</v>
      </c>
      <c r="D251" s="3">
        <v>91</v>
      </c>
      <c r="E251" s="2">
        <v>60</v>
      </c>
      <c r="F251" s="2">
        <v>16.399999999999999</v>
      </c>
      <c r="G251" s="2">
        <v>78</v>
      </c>
      <c r="H251" s="3">
        <v>4</v>
      </c>
      <c r="I251" s="2">
        <v>4.5999999999999996</v>
      </c>
      <c r="J251" s="45">
        <f t="shared" si="21"/>
        <v>7.2866890508820351E-2</v>
      </c>
      <c r="K251" s="8">
        <f t="shared" si="22"/>
        <v>1.0755873564998359</v>
      </c>
      <c r="L251" s="45">
        <f t="shared" si="27"/>
        <v>0.48179133336326962</v>
      </c>
      <c r="M251" s="8">
        <f t="shared" si="23"/>
        <v>0.48179133336326962</v>
      </c>
      <c r="N251" s="8">
        <f t="shared" si="24"/>
        <v>-0.73024417700119837</v>
      </c>
      <c r="O251" s="8">
        <f t="shared" si="25"/>
        <v>0</v>
      </c>
    </row>
    <row r="252" spans="1:15">
      <c r="A252" s="5">
        <v>0</v>
      </c>
      <c r="B252" s="2">
        <v>19.899999999999999</v>
      </c>
      <c r="C252" s="2">
        <v>8</v>
      </c>
      <c r="D252" s="3">
        <v>260</v>
      </c>
      <c r="E252" s="2">
        <v>110</v>
      </c>
      <c r="F252" s="2">
        <v>15.5</v>
      </c>
      <c r="G252" s="2">
        <v>78</v>
      </c>
      <c r="H252" s="2">
        <v>5.25</v>
      </c>
      <c r="I252" s="2">
        <v>7.6</v>
      </c>
      <c r="J252" s="45">
        <f t="shared" si="21"/>
        <v>0.30519041174035227</v>
      </c>
      <c r="K252" s="8">
        <f t="shared" si="22"/>
        <v>1.3568833449289388</v>
      </c>
      <c r="L252" s="45">
        <f t="shared" si="27"/>
        <v>0.424289136817737</v>
      </c>
      <c r="M252" s="8">
        <f t="shared" si="23"/>
        <v>0.57571086318226294</v>
      </c>
      <c r="N252" s="8">
        <f t="shared" si="24"/>
        <v>-0.55214971795909695</v>
      </c>
      <c r="O252" s="8">
        <f t="shared" si="25"/>
        <v>0</v>
      </c>
    </row>
    <row r="253" spans="1:15">
      <c r="A253" s="5">
        <v>0</v>
      </c>
      <c r="B253" s="2">
        <v>19.399999999999999</v>
      </c>
      <c r="C253" s="2">
        <v>8</v>
      </c>
      <c r="D253" s="3">
        <v>318</v>
      </c>
      <c r="E253" s="2">
        <v>140</v>
      </c>
      <c r="F253" s="2">
        <v>13.2</v>
      </c>
      <c r="G253" s="2">
        <v>78</v>
      </c>
      <c r="H253" s="2">
        <v>12.9</v>
      </c>
      <c r="I253" s="2">
        <v>13.6</v>
      </c>
      <c r="J253" s="45">
        <f t="shared" si="21"/>
        <v>0.49968054084530172</v>
      </c>
      <c r="K253" s="8">
        <f t="shared" si="22"/>
        <v>1.6481946557171245</v>
      </c>
      <c r="L253" s="45">
        <f t="shared" si="27"/>
        <v>0.37761574582182766</v>
      </c>
      <c r="M253" s="8">
        <f t="shared" si="23"/>
        <v>0.62238425417817234</v>
      </c>
      <c r="N253" s="8">
        <f t="shared" si="24"/>
        <v>-0.47419760499489017</v>
      </c>
      <c r="O253" s="8">
        <f t="shared" si="25"/>
        <v>0</v>
      </c>
    </row>
    <row r="254" spans="1:15">
      <c r="A254" s="5">
        <v>1</v>
      </c>
      <c r="B254" s="2">
        <v>20.2</v>
      </c>
      <c r="C254" s="2">
        <v>8</v>
      </c>
      <c r="D254" s="3">
        <v>302</v>
      </c>
      <c r="E254" s="2">
        <v>139</v>
      </c>
      <c r="F254" s="2">
        <v>12.8</v>
      </c>
      <c r="G254" s="2">
        <v>78</v>
      </c>
      <c r="H254" s="3">
        <v>5</v>
      </c>
      <c r="I254" s="2">
        <v>9.9</v>
      </c>
      <c r="J254" s="45">
        <f t="shared" si="21"/>
        <v>5.2701364054121611E-2</v>
      </c>
      <c r="K254" s="8">
        <f t="shared" si="22"/>
        <v>1.0541148015390687</v>
      </c>
      <c r="L254" s="45">
        <f t="shared" si="27"/>
        <v>0.48682770760949617</v>
      </c>
      <c r="M254" s="8">
        <f t="shared" si="23"/>
        <v>0.48682770760949617</v>
      </c>
      <c r="N254" s="8">
        <f t="shared" si="24"/>
        <v>-0.71984500163828569</v>
      </c>
      <c r="O254" s="8">
        <f t="shared" si="25"/>
        <v>0</v>
      </c>
    </row>
    <row r="255" spans="1:15">
      <c r="A255" s="5">
        <v>0</v>
      </c>
      <c r="B255" s="2">
        <v>19.2</v>
      </c>
      <c r="C255" s="2">
        <v>6</v>
      </c>
      <c r="D255" s="3">
        <v>231</v>
      </c>
      <c r="E255" s="2">
        <v>105</v>
      </c>
      <c r="F255" s="2">
        <v>19.2</v>
      </c>
      <c r="G255" s="2">
        <v>78</v>
      </c>
      <c r="H255" s="2">
        <v>5.4</v>
      </c>
      <c r="I255" s="2">
        <v>6.82</v>
      </c>
      <c r="J255" s="45">
        <f t="shared" si="21"/>
        <v>1.4297105389724003</v>
      </c>
      <c r="K255" s="8">
        <f t="shared" si="22"/>
        <v>4.1774897964060012</v>
      </c>
      <c r="L255" s="45">
        <f t="shared" si="27"/>
        <v>0.19314378962063017</v>
      </c>
      <c r="M255" s="8">
        <f t="shared" si="23"/>
        <v>0.80685621037936983</v>
      </c>
      <c r="N255" s="8">
        <f t="shared" si="24"/>
        <v>-0.21460980455633111</v>
      </c>
      <c r="O255" s="8">
        <f t="shared" si="25"/>
        <v>0</v>
      </c>
    </row>
    <row r="256" spans="1:15">
      <c r="A256" s="5">
        <v>0</v>
      </c>
      <c r="B256" s="2">
        <v>20.5</v>
      </c>
      <c r="C256" s="2">
        <v>6</v>
      </c>
      <c r="D256" s="3">
        <v>200</v>
      </c>
      <c r="E256" s="2">
        <v>95</v>
      </c>
      <c r="F256" s="2">
        <v>18.2</v>
      </c>
      <c r="G256" s="2">
        <v>78</v>
      </c>
      <c r="H256" s="2">
        <v>7.2</v>
      </c>
      <c r="I256" s="2">
        <v>9.9</v>
      </c>
      <c r="J256" s="45">
        <f t="shared" si="21"/>
        <v>1.1003188443840002</v>
      </c>
      <c r="K256" s="8">
        <f t="shared" si="22"/>
        <v>3.0051240381323781</v>
      </c>
      <c r="L256" s="45">
        <f t="shared" si="27"/>
        <v>0.24968015733822521</v>
      </c>
      <c r="M256" s="8">
        <f t="shared" si="23"/>
        <v>0.75031984266177476</v>
      </c>
      <c r="N256" s="8">
        <f t="shared" si="24"/>
        <v>-0.28725570647630649</v>
      </c>
      <c r="O256" s="8">
        <f t="shared" si="25"/>
        <v>0</v>
      </c>
    </row>
    <row r="257" spans="1:15">
      <c r="A257" s="5">
        <v>0</v>
      </c>
      <c r="B257" s="2">
        <v>20.2</v>
      </c>
      <c r="C257" s="2">
        <v>6</v>
      </c>
      <c r="D257" s="3">
        <v>200</v>
      </c>
      <c r="E257" s="2">
        <v>85</v>
      </c>
      <c r="F257" s="2">
        <v>15.8</v>
      </c>
      <c r="G257" s="2">
        <v>78</v>
      </c>
      <c r="H257" s="2">
        <v>5.25</v>
      </c>
      <c r="I257" s="2">
        <v>9.9</v>
      </c>
      <c r="J257" s="45">
        <f t="shared" si="21"/>
        <v>0.55036516542025937</v>
      </c>
      <c r="K257" s="8">
        <f t="shared" si="22"/>
        <v>1.7338860575091395</v>
      </c>
      <c r="L257" s="45">
        <f t="shared" si="27"/>
        <v>0.36577969197118115</v>
      </c>
      <c r="M257" s="8">
        <f t="shared" si="23"/>
        <v>0.6342203080288189</v>
      </c>
      <c r="N257" s="8">
        <f t="shared" si="24"/>
        <v>-0.45535889590078638</v>
      </c>
      <c r="O257" s="8">
        <f t="shared" si="25"/>
        <v>0</v>
      </c>
    </row>
    <row r="258" spans="1:15">
      <c r="A258" s="5">
        <v>1</v>
      </c>
      <c r="B258" s="2">
        <v>25.1</v>
      </c>
      <c r="C258" s="2">
        <v>4</v>
      </c>
      <c r="D258" s="3">
        <v>140</v>
      </c>
      <c r="E258" s="2">
        <v>88</v>
      </c>
      <c r="F258" s="2">
        <v>15.4</v>
      </c>
      <c r="G258" s="2">
        <v>78</v>
      </c>
      <c r="H258" s="3">
        <v>3</v>
      </c>
      <c r="I258" s="2">
        <v>5.35</v>
      </c>
      <c r="J258" s="45">
        <f t="shared" si="21"/>
        <v>0.63020198028677354</v>
      </c>
      <c r="K258" s="8">
        <f t="shared" si="22"/>
        <v>1.8779898578897054</v>
      </c>
      <c r="L258" s="45">
        <f t="shared" si="27"/>
        <v>0.34746474080115519</v>
      </c>
      <c r="M258" s="8">
        <f t="shared" si="23"/>
        <v>0.34746474080115519</v>
      </c>
      <c r="N258" s="8">
        <f t="shared" si="24"/>
        <v>-1.0570920844456608</v>
      </c>
      <c r="O258" s="8">
        <f t="shared" si="25"/>
        <v>0</v>
      </c>
    </row>
    <row r="259" spans="1:15">
      <c r="A259" s="5">
        <v>0</v>
      </c>
      <c r="B259" s="2">
        <v>20.5</v>
      </c>
      <c r="C259" s="2">
        <v>6</v>
      </c>
      <c r="D259" s="3">
        <v>225</v>
      </c>
      <c r="E259" s="2">
        <v>100</v>
      </c>
      <c r="F259" s="2">
        <v>17.2</v>
      </c>
      <c r="G259" s="2">
        <v>78</v>
      </c>
      <c r="H259" s="2">
        <v>10.25</v>
      </c>
      <c r="I259" s="2">
        <v>13.6</v>
      </c>
      <c r="J259" s="45">
        <f t="shared" si="21"/>
        <v>1.0981996087493249</v>
      </c>
      <c r="K259" s="8">
        <f t="shared" si="22"/>
        <v>2.9987622156655815</v>
      </c>
      <c r="L259" s="45">
        <f t="shared" si="27"/>
        <v>0.250077385467531</v>
      </c>
      <c r="M259" s="8">
        <f t="shared" si="23"/>
        <v>0.749922614532469</v>
      </c>
      <c r="N259" s="8">
        <f t="shared" si="24"/>
        <v>-0.28778525839864233</v>
      </c>
      <c r="O259" s="8">
        <f t="shared" si="25"/>
        <v>0</v>
      </c>
    </row>
    <row r="260" spans="1:15">
      <c r="A260" s="5">
        <v>1</v>
      </c>
      <c r="B260" s="2">
        <v>19.399999999999999</v>
      </c>
      <c r="C260" s="2">
        <v>6</v>
      </c>
      <c r="D260" s="3">
        <v>232</v>
      </c>
      <c r="E260" s="2">
        <v>90</v>
      </c>
      <c r="F260" s="2">
        <v>17.2</v>
      </c>
      <c r="G260" s="2">
        <v>78</v>
      </c>
      <c r="H260" s="2">
        <v>8.5</v>
      </c>
      <c r="I260" s="2">
        <v>13.6</v>
      </c>
      <c r="J260" s="45">
        <f t="shared" si="21"/>
        <v>1.0267185964905194</v>
      </c>
      <c r="K260" s="8">
        <f t="shared" si="22"/>
        <v>2.7918894713482194</v>
      </c>
      <c r="L260" s="45">
        <f t="shared" si="27"/>
        <v>0.26372076706245517</v>
      </c>
      <c r="M260" s="8">
        <f t="shared" si="23"/>
        <v>0.26372076706245517</v>
      </c>
      <c r="N260" s="8">
        <f t="shared" si="24"/>
        <v>-1.3328644361167605</v>
      </c>
      <c r="O260" s="8">
        <f t="shared" si="25"/>
        <v>0</v>
      </c>
    </row>
    <row r="261" spans="1:15">
      <c r="A261" s="5">
        <v>0</v>
      </c>
      <c r="B261" s="2">
        <v>20.6</v>
      </c>
      <c r="C261" s="2">
        <v>6</v>
      </c>
      <c r="D261" s="3">
        <v>231</v>
      </c>
      <c r="E261" s="2">
        <v>105</v>
      </c>
      <c r="F261" s="2">
        <v>15.8</v>
      </c>
      <c r="G261" s="2">
        <v>78</v>
      </c>
      <c r="H261" s="2">
        <v>8.4</v>
      </c>
      <c r="I261" s="2">
        <v>13.6</v>
      </c>
      <c r="J261" s="45">
        <f t="shared" ref="J261:J304" si="28">$A$2+SUMPRODUCT($B$2:$I$2,B261:I261)</f>
        <v>0.81288629307000992</v>
      </c>
      <c r="K261" s="8">
        <f t="shared" ref="K261:K304" si="29">EXP(J261)</f>
        <v>2.2544054802450502</v>
      </c>
      <c r="L261" s="45">
        <f t="shared" si="27"/>
        <v>0.30727578541463801</v>
      </c>
      <c r="M261" s="8">
        <f t="shared" ref="M261:M304" si="30">IF(A261=1,L261,1-L261)</f>
        <v>0.69272421458536204</v>
      </c>
      <c r="N261" s="8">
        <f t="shared" ref="N261:N304" si="31">LN(M261)</f>
        <v>-0.3671233177501137</v>
      </c>
      <c r="O261" s="8">
        <f t="shared" ref="O261:O304" si="32">IF(L261&gt;$M$1,1,0)</f>
        <v>0</v>
      </c>
    </row>
    <row r="262" spans="1:15">
      <c r="A262" s="5">
        <v>0</v>
      </c>
      <c r="B262" s="2">
        <v>20.8</v>
      </c>
      <c r="C262" s="2">
        <v>6</v>
      </c>
      <c r="D262" s="3">
        <v>200</v>
      </c>
      <c r="E262" s="2">
        <v>85</v>
      </c>
      <c r="F262" s="2">
        <v>16.7</v>
      </c>
      <c r="G262" s="2">
        <v>78</v>
      </c>
      <c r="H262" s="2">
        <v>3.9</v>
      </c>
      <c r="I262" s="3">
        <v>7</v>
      </c>
      <c r="J262" s="45">
        <f t="shared" si="28"/>
        <v>0.66026639879002169</v>
      </c>
      <c r="K262" s="8">
        <f t="shared" si="29"/>
        <v>1.9353078293994326</v>
      </c>
      <c r="L262" s="45">
        <f t="shared" si="27"/>
        <v>0.34067977129492449</v>
      </c>
      <c r="M262" s="8">
        <f t="shared" si="30"/>
        <v>0.65932022870507545</v>
      </c>
      <c r="N262" s="8">
        <f t="shared" si="31"/>
        <v>-0.41654593123880868</v>
      </c>
      <c r="O262" s="8">
        <f t="shared" si="32"/>
        <v>0</v>
      </c>
    </row>
    <row r="263" spans="1:15">
      <c r="A263" s="5">
        <v>1</v>
      </c>
      <c r="B263" s="2">
        <v>18.600000000000001</v>
      </c>
      <c r="C263" s="2">
        <v>6</v>
      </c>
      <c r="D263" s="3">
        <v>225</v>
      </c>
      <c r="E263" s="2">
        <v>110</v>
      </c>
      <c r="F263" s="2">
        <v>18.7</v>
      </c>
      <c r="G263" s="2">
        <v>78</v>
      </c>
      <c r="H263" s="2">
        <v>9.15</v>
      </c>
      <c r="I263" s="2">
        <v>13.6</v>
      </c>
      <c r="J263" s="45">
        <f t="shared" si="28"/>
        <v>1.4572836211100171</v>
      </c>
      <c r="K263" s="8">
        <f t="shared" si="29"/>
        <v>4.2942787826292355</v>
      </c>
      <c r="L263" s="45">
        <f t="shared" si="27"/>
        <v>0.188883139905863</v>
      </c>
      <c r="M263" s="8">
        <f t="shared" si="30"/>
        <v>0.188883139905863</v>
      </c>
      <c r="N263" s="8">
        <f t="shared" si="31"/>
        <v>-1.6666267625297171</v>
      </c>
      <c r="O263" s="8">
        <f t="shared" si="32"/>
        <v>0</v>
      </c>
    </row>
    <row r="264" spans="1:15">
      <c r="A264" s="5">
        <v>0</v>
      </c>
      <c r="B264" s="2">
        <v>18.100000000000001</v>
      </c>
      <c r="C264" s="2">
        <v>6</v>
      </c>
      <c r="D264" s="3">
        <v>258</v>
      </c>
      <c r="E264" s="2">
        <v>120</v>
      </c>
      <c r="F264" s="2">
        <v>15.1</v>
      </c>
      <c r="G264" s="2">
        <v>78</v>
      </c>
      <c r="H264" s="2">
        <v>5.5</v>
      </c>
      <c r="I264" s="2">
        <v>5.97</v>
      </c>
      <c r="J264" s="45">
        <f t="shared" si="28"/>
        <v>0.93800243937901784</v>
      </c>
      <c r="K264" s="8">
        <f t="shared" si="29"/>
        <v>2.5548728043393578</v>
      </c>
      <c r="L264" s="45">
        <f t="shared" si="27"/>
        <v>0.28130401706056013</v>
      </c>
      <c r="M264" s="8">
        <f t="shared" si="30"/>
        <v>0.71869598293943993</v>
      </c>
      <c r="N264" s="8">
        <f t="shared" si="31"/>
        <v>-0.33031684386600713</v>
      </c>
      <c r="O264" s="8">
        <f t="shared" si="32"/>
        <v>0</v>
      </c>
    </row>
    <row r="265" spans="1:15">
      <c r="A265" s="5">
        <v>1</v>
      </c>
      <c r="B265" s="2">
        <v>19.2</v>
      </c>
      <c r="C265" s="2">
        <v>8</v>
      </c>
      <c r="D265" s="3">
        <v>305</v>
      </c>
      <c r="E265" s="2">
        <v>145</v>
      </c>
      <c r="F265" s="2">
        <v>13.2</v>
      </c>
      <c r="G265" s="2">
        <v>78</v>
      </c>
      <c r="H265" s="3">
        <v>4</v>
      </c>
      <c r="I265" s="2">
        <v>5.8</v>
      </c>
      <c r="J265" s="45">
        <f t="shared" si="28"/>
        <v>0.22446509321875552</v>
      </c>
      <c r="K265" s="8">
        <f t="shared" si="29"/>
        <v>1.2516530194073106</v>
      </c>
      <c r="L265" s="45">
        <f t="shared" si="27"/>
        <v>0.44411816180417718</v>
      </c>
      <c r="M265" s="8">
        <f t="shared" si="30"/>
        <v>0.44411816180417718</v>
      </c>
      <c r="N265" s="8">
        <f t="shared" si="31"/>
        <v>-0.8116646217666813</v>
      </c>
      <c r="O265" s="8">
        <f t="shared" si="32"/>
        <v>0</v>
      </c>
    </row>
    <row r="266" spans="1:15">
      <c r="A266" s="5">
        <v>0</v>
      </c>
      <c r="B266" s="2">
        <v>17.7</v>
      </c>
      <c r="C266" s="2">
        <v>6</v>
      </c>
      <c r="D266" s="3">
        <v>231</v>
      </c>
      <c r="E266" s="2">
        <v>165</v>
      </c>
      <c r="F266" s="2">
        <v>13.4</v>
      </c>
      <c r="G266" s="2">
        <v>78</v>
      </c>
      <c r="H266" s="2">
        <v>6.6</v>
      </c>
      <c r="I266" s="2">
        <v>7.7</v>
      </c>
      <c r="J266" s="45">
        <f t="shared" si="28"/>
        <v>0.89496628565151204</v>
      </c>
      <c r="K266" s="8">
        <f t="shared" si="29"/>
        <v>2.4472532805215135</v>
      </c>
      <c r="L266" s="45">
        <f>1/(1+K266)</f>
        <v>0.29008602461862515</v>
      </c>
      <c r="M266" s="8">
        <f t="shared" si="30"/>
        <v>0.7099139753813748</v>
      </c>
      <c r="N266" s="8">
        <f t="shared" si="31"/>
        <v>-0.34261147772209888</v>
      </c>
      <c r="O266" s="8">
        <f t="shared" si="32"/>
        <v>0</v>
      </c>
    </row>
    <row r="267" spans="1:15">
      <c r="A267" s="5">
        <v>0</v>
      </c>
      <c r="B267" s="2">
        <v>18.100000000000001</v>
      </c>
      <c r="C267" s="2">
        <v>8</v>
      </c>
      <c r="D267" s="3">
        <v>302</v>
      </c>
      <c r="E267" s="2">
        <v>139</v>
      </c>
      <c r="F267" s="2">
        <v>11.2</v>
      </c>
      <c r="G267" s="2">
        <v>78</v>
      </c>
      <c r="H267" s="3">
        <v>4</v>
      </c>
      <c r="I267" s="3">
        <v>7</v>
      </c>
      <c r="J267" s="45">
        <f t="shared" si="28"/>
        <v>-0.13283471163406735</v>
      </c>
      <c r="K267" s="8">
        <f t="shared" si="29"/>
        <v>0.87560980826289569</v>
      </c>
      <c r="L267" s="45">
        <f t="shared" ref="L267:L284" si="33">1/(1+K267)</f>
        <v>0.53315993315590227</v>
      </c>
      <c r="M267" s="8">
        <f t="shared" si="30"/>
        <v>0.46684006684409773</v>
      </c>
      <c r="N267" s="8">
        <f t="shared" si="31"/>
        <v>-0.76176854925382476</v>
      </c>
      <c r="O267" s="8">
        <f t="shared" si="32"/>
        <v>1</v>
      </c>
    </row>
    <row r="268" spans="1:15">
      <c r="A268" s="5">
        <v>1</v>
      </c>
      <c r="B268" s="2">
        <v>17.5</v>
      </c>
      <c r="C268" s="2">
        <v>8</v>
      </c>
      <c r="D268" s="3">
        <v>318</v>
      </c>
      <c r="E268" s="2">
        <v>140</v>
      </c>
      <c r="F268" s="2">
        <v>13.7</v>
      </c>
      <c r="G268" s="2">
        <v>78</v>
      </c>
      <c r="H268" s="2">
        <v>6.5</v>
      </c>
      <c r="I268" s="2">
        <v>8.6999999999999993</v>
      </c>
      <c r="J268" s="45">
        <f t="shared" si="28"/>
        <v>0.45881622800690292</v>
      </c>
      <c r="K268" s="8">
        <f t="shared" si="29"/>
        <v>1.5821999120324417</v>
      </c>
      <c r="L268" s="45">
        <f t="shared" si="33"/>
        <v>0.38726668502319911</v>
      </c>
      <c r="M268" s="8">
        <f t="shared" si="30"/>
        <v>0.38726668502319911</v>
      </c>
      <c r="N268" s="8">
        <f t="shared" si="31"/>
        <v>-0.94864171469157699</v>
      </c>
      <c r="O268" s="8">
        <f t="shared" si="32"/>
        <v>0</v>
      </c>
    </row>
    <row r="269" spans="1:15">
      <c r="A269" s="5">
        <v>0</v>
      </c>
      <c r="B269" s="3">
        <v>30</v>
      </c>
      <c r="C269" s="2">
        <v>4</v>
      </c>
      <c r="D269" s="3">
        <v>98</v>
      </c>
      <c r="E269" s="2">
        <v>68</v>
      </c>
      <c r="F269" s="2">
        <v>16.5</v>
      </c>
      <c r="G269" s="2">
        <v>78</v>
      </c>
      <c r="H269" s="2">
        <v>3.65</v>
      </c>
      <c r="I269" s="3">
        <v>7</v>
      </c>
      <c r="J269" s="45">
        <f t="shared" si="28"/>
        <v>0.38420106421612998</v>
      </c>
      <c r="K269" s="8">
        <f t="shared" si="29"/>
        <v>1.4684406628726001</v>
      </c>
      <c r="L269" s="45">
        <f t="shared" si="33"/>
        <v>0.40511405238166404</v>
      </c>
      <c r="M269" s="8">
        <f t="shared" si="30"/>
        <v>0.59488594761833591</v>
      </c>
      <c r="N269" s="8">
        <f t="shared" si="31"/>
        <v>-0.51938557648542838</v>
      </c>
      <c r="O269" s="8">
        <f t="shared" si="32"/>
        <v>0</v>
      </c>
    </row>
    <row r="270" spans="1:15">
      <c r="A270" s="5">
        <v>0</v>
      </c>
      <c r="B270" s="2">
        <v>27.5</v>
      </c>
      <c r="C270" s="2">
        <v>4</v>
      </c>
      <c r="D270" s="3">
        <v>134</v>
      </c>
      <c r="E270" s="2">
        <v>95</v>
      </c>
      <c r="F270" s="2">
        <v>14.2</v>
      </c>
      <c r="G270" s="2">
        <v>78</v>
      </c>
      <c r="H270" s="2">
        <v>8.35</v>
      </c>
      <c r="I270" s="2">
        <v>9.4</v>
      </c>
      <c r="J270" s="45">
        <f t="shared" si="28"/>
        <v>0.52055245230952041</v>
      </c>
      <c r="K270" s="8">
        <f t="shared" si="29"/>
        <v>1.6829571464863227</v>
      </c>
      <c r="L270" s="45">
        <f t="shared" si="33"/>
        <v>0.37272306093655971</v>
      </c>
      <c r="M270" s="8">
        <f t="shared" si="30"/>
        <v>0.62727693906344029</v>
      </c>
      <c r="N270" s="8">
        <f t="shared" si="31"/>
        <v>-0.46636714676873586</v>
      </c>
      <c r="O270" s="8">
        <f t="shared" si="32"/>
        <v>0</v>
      </c>
    </row>
    <row r="271" spans="1:15">
      <c r="A271" s="5">
        <v>0</v>
      </c>
      <c r="B271" s="2">
        <v>27.2</v>
      </c>
      <c r="C271" s="2">
        <v>4</v>
      </c>
      <c r="D271" s="3">
        <v>119</v>
      </c>
      <c r="E271" s="2">
        <v>97</v>
      </c>
      <c r="F271" s="2">
        <v>14.7</v>
      </c>
      <c r="G271" s="2">
        <v>78</v>
      </c>
      <c r="H271" s="2">
        <v>4.8</v>
      </c>
      <c r="I271" s="2">
        <v>5.8</v>
      </c>
      <c r="J271" s="45">
        <f t="shared" si="28"/>
        <v>0.4916873313616778</v>
      </c>
      <c r="K271" s="8">
        <f t="shared" si="29"/>
        <v>1.6350728032862183</v>
      </c>
      <c r="L271" s="45">
        <f t="shared" si="33"/>
        <v>0.37949615614145193</v>
      </c>
      <c r="M271" s="8">
        <f t="shared" si="30"/>
        <v>0.62050384385854807</v>
      </c>
      <c r="N271" s="8">
        <f t="shared" si="31"/>
        <v>-0.47722347958059813</v>
      </c>
      <c r="O271" s="8">
        <f t="shared" si="32"/>
        <v>0</v>
      </c>
    </row>
    <row r="272" spans="1:15">
      <c r="A272" s="5">
        <v>0</v>
      </c>
      <c r="B272" s="2">
        <v>30.9</v>
      </c>
      <c r="C272" s="2">
        <v>4</v>
      </c>
      <c r="D272" s="3">
        <v>105</v>
      </c>
      <c r="E272" s="2">
        <v>75</v>
      </c>
      <c r="F272" s="2">
        <v>14.5</v>
      </c>
      <c r="G272" s="2">
        <v>78</v>
      </c>
      <c r="H272" s="2">
        <v>6.7</v>
      </c>
      <c r="I272" s="3">
        <v>10</v>
      </c>
      <c r="J272" s="45">
        <f t="shared" si="28"/>
        <v>0.14733550415441043</v>
      </c>
      <c r="K272" s="8">
        <f t="shared" si="29"/>
        <v>1.1587426607979414</v>
      </c>
      <c r="L272" s="45">
        <f t="shared" si="33"/>
        <v>0.46323261135274341</v>
      </c>
      <c r="M272" s="8">
        <f t="shared" si="30"/>
        <v>0.53676738864725659</v>
      </c>
      <c r="N272" s="8">
        <f t="shared" si="31"/>
        <v>-0.62219044657238531</v>
      </c>
      <c r="O272" s="8">
        <f t="shared" si="32"/>
        <v>0</v>
      </c>
    </row>
    <row r="273" spans="1:15">
      <c r="A273" s="5">
        <v>1</v>
      </c>
      <c r="B273" s="2">
        <v>21.1</v>
      </c>
      <c r="C273" s="2">
        <v>4</v>
      </c>
      <c r="D273" s="3">
        <v>134</v>
      </c>
      <c r="E273" s="2">
        <v>95</v>
      </c>
      <c r="F273" s="2">
        <v>14.8</v>
      </c>
      <c r="G273" s="2">
        <v>78</v>
      </c>
      <c r="H273" s="2">
        <v>4.0999999999999996</v>
      </c>
      <c r="I273" s="3">
        <v>10</v>
      </c>
      <c r="J273" s="45">
        <f t="shared" si="28"/>
        <v>0.72034025343147345</v>
      </c>
      <c r="K273" s="8">
        <f t="shared" si="29"/>
        <v>2.0551323575303608</v>
      </c>
      <c r="L273" s="45">
        <f t="shared" si="33"/>
        <v>0.32731806120778267</v>
      </c>
      <c r="M273" s="8">
        <f t="shared" si="30"/>
        <v>0.32731806120778267</v>
      </c>
      <c r="N273" s="8">
        <f t="shared" si="31"/>
        <v>-1.1168229165722512</v>
      </c>
      <c r="O273" s="8">
        <f t="shared" si="32"/>
        <v>0</v>
      </c>
    </row>
    <row r="274" spans="1:15">
      <c r="A274" s="5">
        <v>0</v>
      </c>
      <c r="B274" s="2">
        <v>23.2</v>
      </c>
      <c r="C274" s="2">
        <v>4</v>
      </c>
      <c r="D274" s="3">
        <v>156</v>
      </c>
      <c r="E274" s="2">
        <v>105</v>
      </c>
      <c r="F274" s="2">
        <v>16.7</v>
      </c>
      <c r="G274" s="2">
        <v>78</v>
      </c>
      <c r="H274" s="3">
        <v>3</v>
      </c>
      <c r="I274" s="3">
        <v>10</v>
      </c>
      <c r="J274" s="45">
        <f t="shared" si="28"/>
        <v>1.0175890996266432</v>
      </c>
      <c r="K274" s="8">
        <f t="shared" si="29"/>
        <v>2.7665169207144045</v>
      </c>
      <c r="L274" s="45">
        <f t="shared" si="33"/>
        <v>0.2654972806574642</v>
      </c>
      <c r="M274" s="8">
        <f t="shared" si="30"/>
        <v>0.73450271934253575</v>
      </c>
      <c r="N274" s="8">
        <f t="shared" si="31"/>
        <v>-0.30856158107072129</v>
      </c>
      <c r="O274" s="8">
        <f t="shared" si="32"/>
        <v>0</v>
      </c>
    </row>
    <row r="275" spans="1:15">
      <c r="A275" s="5">
        <v>0</v>
      </c>
      <c r="B275" s="2">
        <v>23.8</v>
      </c>
      <c r="C275" s="2">
        <v>4</v>
      </c>
      <c r="D275" s="3">
        <v>151</v>
      </c>
      <c r="E275" s="2">
        <v>85</v>
      </c>
      <c r="F275" s="2">
        <v>17.600000000000001</v>
      </c>
      <c r="G275" s="2">
        <v>78</v>
      </c>
      <c r="H275" s="2">
        <v>7.5</v>
      </c>
      <c r="I275" s="3">
        <v>10</v>
      </c>
      <c r="J275" s="45">
        <f t="shared" si="28"/>
        <v>1.2129077239967441</v>
      </c>
      <c r="K275" s="8">
        <f t="shared" si="29"/>
        <v>3.3632498507161954</v>
      </c>
      <c r="L275" s="45">
        <f t="shared" si="33"/>
        <v>0.22918696710339823</v>
      </c>
      <c r="M275" s="8">
        <f t="shared" si="30"/>
        <v>0.77081303289660175</v>
      </c>
      <c r="N275" s="8">
        <f t="shared" si="31"/>
        <v>-0.26030943431216302</v>
      </c>
      <c r="O275" s="8">
        <f t="shared" si="32"/>
        <v>0</v>
      </c>
    </row>
    <row r="276" spans="1:15">
      <c r="A276" s="5">
        <v>0</v>
      </c>
      <c r="B276" s="2">
        <v>23.9</v>
      </c>
      <c r="C276" s="2">
        <v>4</v>
      </c>
      <c r="D276" s="3">
        <v>119</v>
      </c>
      <c r="E276" s="2">
        <v>97</v>
      </c>
      <c r="F276" s="2">
        <v>14.9</v>
      </c>
      <c r="G276" s="2">
        <v>78</v>
      </c>
      <c r="H276" s="2">
        <v>2.25</v>
      </c>
      <c r="I276" s="2">
        <v>7.5</v>
      </c>
      <c r="J276" s="45">
        <f t="shared" si="28"/>
        <v>0.5403041685756671</v>
      </c>
      <c r="K276" s="8">
        <f t="shared" si="29"/>
        <v>1.716528896937223</v>
      </c>
      <c r="L276" s="45">
        <f t="shared" si="33"/>
        <v>0.368116827738317</v>
      </c>
      <c r="M276" s="8">
        <f t="shared" si="30"/>
        <v>0.631883172261683</v>
      </c>
      <c r="N276" s="8">
        <f t="shared" si="31"/>
        <v>-0.45905075593921352</v>
      </c>
      <c r="O276" s="8">
        <f t="shared" si="32"/>
        <v>0</v>
      </c>
    </row>
    <row r="277" spans="1:15">
      <c r="A277" s="5">
        <v>1</v>
      </c>
      <c r="B277" s="2">
        <v>20.3</v>
      </c>
      <c r="C277" s="2">
        <v>5</v>
      </c>
      <c r="D277" s="3">
        <v>131</v>
      </c>
      <c r="E277" s="2">
        <v>103</v>
      </c>
      <c r="F277" s="2">
        <v>15.9</v>
      </c>
      <c r="G277" s="2">
        <v>78</v>
      </c>
      <c r="H277" s="2">
        <v>5.3</v>
      </c>
      <c r="I277" s="2">
        <v>6.8</v>
      </c>
      <c r="J277" s="45">
        <f t="shared" si="28"/>
        <v>0.82225622719976132</v>
      </c>
      <c r="K277" s="8">
        <f t="shared" si="29"/>
        <v>2.2756283844308056</v>
      </c>
      <c r="L277" s="45">
        <f t="shared" si="33"/>
        <v>0.30528493548078911</v>
      </c>
      <c r="M277" s="8">
        <f t="shared" si="30"/>
        <v>0.30528493548078911</v>
      </c>
      <c r="N277" s="8">
        <f t="shared" si="31"/>
        <v>-1.1865097237905675</v>
      </c>
      <c r="O277" s="8">
        <f t="shared" si="32"/>
        <v>0</v>
      </c>
    </row>
    <row r="278" spans="1:15">
      <c r="A278" s="5">
        <v>0</v>
      </c>
      <c r="B278" s="3">
        <v>17</v>
      </c>
      <c r="C278" s="2">
        <v>6</v>
      </c>
      <c r="D278" s="3">
        <v>163</v>
      </c>
      <c r="E278" s="2">
        <v>125</v>
      </c>
      <c r="F278" s="2">
        <v>13.6</v>
      </c>
      <c r="G278" s="2">
        <v>78</v>
      </c>
      <c r="H278" s="2">
        <v>10.9</v>
      </c>
      <c r="I278" s="2">
        <v>13.6</v>
      </c>
      <c r="J278" s="45">
        <f t="shared" si="28"/>
        <v>0.6684145496193401</v>
      </c>
      <c r="K278" s="8">
        <f t="shared" si="29"/>
        <v>1.9511414291716873</v>
      </c>
      <c r="L278" s="45">
        <f t="shared" si="33"/>
        <v>0.3388519405119379</v>
      </c>
      <c r="M278" s="8">
        <f t="shared" si="30"/>
        <v>0.6611480594880621</v>
      </c>
      <c r="N278" s="8">
        <f t="shared" si="31"/>
        <v>-0.41377747103910351</v>
      </c>
      <c r="O278" s="8">
        <f t="shared" si="32"/>
        <v>0</v>
      </c>
    </row>
    <row r="279" spans="1:15">
      <c r="A279" s="5">
        <v>0</v>
      </c>
      <c r="B279" s="2">
        <v>21.6</v>
      </c>
      <c r="C279" s="2">
        <v>4</v>
      </c>
      <c r="D279" s="3">
        <v>121</v>
      </c>
      <c r="E279" s="2">
        <v>115</v>
      </c>
      <c r="F279" s="2">
        <v>15.7</v>
      </c>
      <c r="G279" s="2">
        <v>78</v>
      </c>
      <c r="H279" s="2">
        <v>8.65</v>
      </c>
      <c r="I279" s="2">
        <v>13.6</v>
      </c>
      <c r="J279" s="45">
        <f t="shared" si="28"/>
        <v>1.0954241222023984</v>
      </c>
      <c r="K279" s="8">
        <f t="shared" si="29"/>
        <v>2.9904507310209838</v>
      </c>
      <c r="L279" s="45">
        <f t="shared" si="33"/>
        <v>0.2505982575417347</v>
      </c>
      <c r="M279" s="8">
        <f t="shared" si="30"/>
        <v>0.7494017424582653</v>
      </c>
      <c r="N279" s="8">
        <f t="shared" si="31"/>
        <v>-0.28848006748745592</v>
      </c>
      <c r="O279" s="8">
        <f t="shared" si="32"/>
        <v>0</v>
      </c>
    </row>
    <row r="280" spans="1:15">
      <c r="A280" s="5">
        <v>0</v>
      </c>
      <c r="B280" s="2">
        <v>16.2</v>
      </c>
      <c r="C280" s="2">
        <v>6</v>
      </c>
      <c r="D280" s="3">
        <v>163</v>
      </c>
      <c r="E280" s="2">
        <v>133</v>
      </c>
      <c r="F280" s="2">
        <v>15.8</v>
      </c>
      <c r="G280" s="2">
        <v>78</v>
      </c>
      <c r="H280" s="2">
        <v>9.6999999999999993</v>
      </c>
      <c r="I280" s="2">
        <v>13.6</v>
      </c>
      <c r="J280" s="45">
        <f t="shared" si="28"/>
        <v>1.082321589446708</v>
      </c>
      <c r="K280" s="8">
        <f t="shared" si="29"/>
        <v>2.9515238297637176</v>
      </c>
      <c r="L280" s="45">
        <f t="shared" si="33"/>
        <v>0.25306692888140708</v>
      </c>
      <c r="M280" s="8">
        <f t="shared" si="30"/>
        <v>0.74693307111859286</v>
      </c>
      <c r="N280" s="8">
        <f t="shared" si="31"/>
        <v>-0.29177969475948878</v>
      </c>
      <c r="O280" s="8">
        <f t="shared" si="32"/>
        <v>0</v>
      </c>
    </row>
    <row r="281" spans="1:15">
      <c r="A281" s="5">
        <v>0</v>
      </c>
      <c r="B281" s="2">
        <v>31.5</v>
      </c>
      <c r="C281" s="2">
        <v>4</v>
      </c>
      <c r="D281" s="3">
        <v>89</v>
      </c>
      <c r="E281" s="2">
        <v>71</v>
      </c>
      <c r="F281" s="2">
        <v>14.9</v>
      </c>
      <c r="G281" s="2">
        <v>78</v>
      </c>
      <c r="H281" s="3">
        <v>6</v>
      </c>
      <c r="I281" s="2">
        <v>8.4</v>
      </c>
      <c r="J281" s="45">
        <f t="shared" si="28"/>
        <v>0.11940507873150058</v>
      </c>
      <c r="K281" s="8">
        <f t="shared" si="29"/>
        <v>1.126826279210865</v>
      </c>
      <c r="L281" s="45">
        <f t="shared" si="33"/>
        <v>0.4701841470432831</v>
      </c>
      <c r="M281" s="8">
        <f t="shared" si="30"/>
        <v>0.52981585295671696</v>
      </c>
      <c r="N281" s="8">
        <f t="shared" si="31"/>
        <v>-0.6352257800612281</v>
      </c>
      <c r="O281" s="8">
        <f t="shared" si="32"/>
        <v>0</v>
      </c>
    </row>
    <row r="282" spans="1:15">
      <c r="A282" s="5">
        <v>1</v>
      </c>
      <c r="B282" s="2">
        <v>29.5</v>
      </c>
      <c r="C282" s="2">
        <v>4</v>
      </c>
      <c r="D282" s="3">
        <v>98</v>
      </c>
      <c r="E282" s="2">
        <v>68</v>
      </c>
      <c r="F282" s="2">
        <v>16.600000000000001</v>
      </c>
      <c r="G282" s="2">
        <v>78</v>
      </c>
      <c r="H282" s="2">
        <v>6.25</v>
      </c>
      <c r="I282" s="2">
        <v>13.6</v>
      </c>
      <c r="J282" s="45">
        <f t="shared" si="28"/>
        <v>0.4467485100120821</v>
      </c>
      <c r="K282" s="8">
        <f t="shared" si="29"/>
        <v>1.5632211153881614</v>
      </c>
      <c r="L282" s="45">
        <f t="shared" si="33"/>
        <v>0.39013411445331547</v>
      </c>
      <c r="M282" s="8">
        <f t="shared" si="30"/>
        <v>0.39013411445331547</v>
      </c>
      <c r="N282" s="8">
        <f t="shared" si="31"/>
        <v>-0.94126471575909598</v>
      </c>
      <c r="O282" s="8">
        <f t="shared" si="32"/>
        <v>0</v>
      </c>
    </row>
    <row r="283" spans="1:15">
      <c r="A283" s="5">
        <v>0</v>
      </c>
      <c r="B283" s="2">
        <v>21.5</v>
      </c>
      <c r="C283" s="2">
        <v>6</v>
      </c>
      <c r="D283" s="3">
        <v>231</v>
      </c>
      <c r="E283" s="2">
        <v>115</v>
      </c>
      <c r="F283" s="2">
        <v>15.4</v>
      </c>
      <c r="G283" s="2">
        <v>79</v>
      </c>
      <c r="H283" s="2">
        <v>5.25</v>
      </c>
      <c r="I283" s="2">
        <v>5.9</v>
      </c>
      <c r="J283" s="45">
        <f t="shared" si="28"/>
        <v>0.72179096558366407</v>
      </c>
      <c r="K283" s="8">
        <f t="shared" si="29"/>
        <v>2.0581159266425146</v>
      </c>
      <c r="L283" s="45">
        <f t="shared" si="33"/>
        <v>0.32699872208503666</v>
      </c>
      <c r="M283" s="8">
        <f t="shared" si="30"/>
        <v>0.67300127791496334</v>
      </c>
      <c r="N283" s="8">
        <f t="shared" si="31"/>
        <v>-0.39600805050568555</v>
      </c>
      <c r="O283" s="8">
        <f t="shared" si="32"/>
        <v>0</v>
      </c>
    </row>
    <row r="284" spans="1:15">
      <c r="A284" s="5">
        <v>0</v>
      </c>
      <c r="B284" s="2">
        <v>19.8</v>
      </c>
      <c r="C284" s="2">
        <v>6</v>
      </c>
      <c r="D284" s="3">
        <v>200</v>
      </c>
      <c r="E284" s="2">
        <v>85</v>
      </c>
      <c r="F284" s="2">
        <v>18.2</v>
      </c>
      <c r="G284" s="2">
        <v>79</v>
      </c>
      <c r="H284" s="2">
        <v>2.1</v>
      </c>
      <c r="I284" s="2">
        <v>7.6</v>
      </c>
      <c r="J284" s="45">
        <f t="shared" si="28"/>
        <v>0.86846287397853528</v>
      </c>
      <c r="K284" s="8">
        <f t="shared" si="29"/>
        <v>2.3832446891405987</v>
      </c>
      <c r="L284" s="45">
        <f t="shared" si="33"/>
        <v>0.29557424658339354</v>
      </c>
      <c r="M284" s="8">
        <f t="shared" si="30"/>
        <v>0.70442575341660651</v>
      </c>
      <c r="N284" s="8">
        <f t="shared" si="31"/>
        <v>-0.35037234224390845</v>
      </c>
      <c r="O284" s="8">
        <f t="shared" si="32"/>
        <v>0</v>
      </c>
    </row>
    <row r="285" spans="1:15">
      <c r="A285" s="5">
        <v>1</v>
      </c>
      <c r="B285" s="2">
        <v>22.3</v>
      </c>
      <c r="C285" s="2">
        <v>4</v>
      </c>
      <c r="D285" s="3">
        <v>140</v>
      </c>
      <c r="E285" s="2">
        <v>88</v>
      </c>
      <c r="F285" s="2">
        <v>17.3</v>
      </c>
      <c r="G285" s="2">
        <v>79</v>
      </c>
      <c r="H285" s="2">
        <v>8.25</v>
      </c>
      <c r="I285" s="3">
        <v>14</v>
      </c>
      <c r="J285" s="45">
        <f t="shared" si="28"/>
        <v>1.1889568937296693</v>
      </c>
      <c r="K285" s="8">
        <f t="shared" si="29"/>
        <v>3.2836542200313419</v>
      </c>
      <c r="L285" s="45">
        <f>1/(1+K285)</f>
        <v>0.23344554640376258</v>
      </c>
      <c r="M285" s="8">
        <f t="shared" si="30"/>
        <v>0.23344554640376258</v>
      </c>
      <c r="N285" s="8">
        <f t="shared" si="31"/>
        <v>-1.4548064350495313</v>
      </c>
      <c r="O285" s="8">
        <f t="shared" si="32"/>
        <v>0</v>
      </c>
    </row>
    <row r="286" spans="1:15">
      <c r="A286" s="5">
        <v>0</v>
      </c>
      <c r="B286" s="2">
        <v>20.2</v>
      </c>
      <c r="C286" s="2">
        <v>6</v>
      </c>
      <c r="D286" s="3">
        <v>232</v>
      </c>
      <c r="E286" s="2">
        <v>90</v>
      </c>
      <c r="F286" s="2">
        <v>18.2</v>
      </c>
      <c r="G286" s="2">
        <v>79</v>
      </c>
      <c r="H286" s="2">
        <v>8.99</v>
      </c>
      <c r="I286" s="2">
        <v>11.8</v>
      </c>
      <c r="J286" s="45">
        <f t="shared" si="28"/>
        <v>1.2009881056811675</v>
      </c>
      <c r="K286" s="8">
        <f t="shared" si="29"/>
        <v>3.3233991704668058</v>
      </c>
      <c r="L286" s="45">
        <f t="shared" ref="L286:L303" si="34">1/(1+K286)</f>
        <v>0.23129948463491706</v>
      </c>
      <c r="M286" s="8">
        <f t="shared" si="30"/>
        <v>0.76870051536508299</v>
      </c>
      <c r="N286" s="8">
        <f t="shared" si="31"/>
        <v>-0.26305383219006595</v>
      </c>
      <c r="O286" s="8">
        <f t="shared" si="32"/>
        <v>0</v>
      </c>
    </row>
    <row r="287" spans="1:15">
      <c r="A287" s="5">
        <v>0</v>
      </c>
      <c r="B287" s="2">
        <v>20.6</v>
      </c>
      <c r="C287" s="2">
        <v>6</v>
      </c>
      <c r="D287" s="3">
        <v>225</v>
      </c>
      <c r="E287" s="2">
        <v>110</v>
      </c>
      <c r="F287" s="2">
        <v>16.600000000000001</v>
      </c>
      <c r="G287" s="2">
        <v>79</v>
      </c>
      <c r="H287" s="2">
        <v>3.5</v>
      </c>
      <c r="I287" s="2">
        <v>5.9</v>
      </c>
      <c r="J287" s="45">
        <f t="shared" si="28"/>
        <v>0.84955920401110396</v>
      </c>
      <c r="K287" s="8">
        <f t="shared" si="29"/>
        <v>2.338615772242818</v>
      </c>
      <c r="L287" s="45">
        <f t="shared" si="34"/>
        <v>0.29952533271842158</v>
      </c>
      <c r="M287" s="8">
        <f t="shared" si="30"/>
        <v>0.70047466728157848</v>
      </c>
      <c r="N287" s="8">
        <f t="shared" si="31"/>
        <v>-0.35599707762548338</v>
      </c>
      <c r="O287" s="8">
        <f t="shared" si="32"/>
        <v>0</v>
      </c>
    </row>
    <row r="288" spans="1:15">
      <c r="A288" s="6">
        <v>0</v>
      </c>
      <c r="B288">
        <v>21</v>
      </c>
      <c r="C288" s="2">
        <v>6</v>
      </c>
      <c r="D288" s="3">
        <v>140</v>
      </c>
      <c r="E288" s="2">
        <v>90</v>
      </c>
      <c r="F288" s="2">
        <v>13.2</v>
      </c>
      <c r="G288" s="2">
        <v>79</v>
      </c>
      <c r="H288" s="2">
        <v>2.1</v>
      </c>
      <c r="I288" s="2">
        <v>9.4</v>
      </c>
      <c r="J288" s="45">
        <f t="shared" si="28"/>
        <v>-0.18946151024747043</v>
      </c>
      <c r="K288" s="8">
        <f t="shared" si="29"/>
        <v>0.82740456288144737</v>
      </c>
      <c r="L288" s="45">
        <f t="shared" si="34"/>
        <v>0.54722420000046534</v>
      </c>
      <c r="M288" s="8">
        <f t="shared" si="30"/>
        <v>0.45277579999953466</v>
      </c>
      <c r="N288" s="8">
        <f t="shared" si="31"/>
        <v>-0.79235819875212077</v>
      </c>
      <c r="O288" s="8">
        <f t="shared" si="32"/>
        <v>1</v>
      </c>
    </row>
    <row r="289" spans="1:15">
      <c r="A289" s="5">
        <v>1</v>
      </c>
      <c r="B289" s="3">
        <v>17</v>
      </c>
      <c r="C289" s="2">
        <v>8</v>
      </c>
      <c r="D289" s="3">
        <v>305</v>
      </c>
      <c r="E289" s="2">
        <v>130</v>
      </c>
      <c r="F289" s="2">
        <v>15.4</v>
      </c>
      <c r="G289" s="2">
        <v>79</v>
      </c>
      <c r="H289" s="2">
        <v>7.4</v>
      </c>
      <c r="I289" s="2">
        <v>8.5</v>
      </c>
      <c r="J289" s="45">
        <f t="shared" si="28"/>
        <v>0.71881182139985167</v>
      </c>
      <c r="K289" s="8">
        <f t="shared" si="29"/>
        <v>2.0519936266853036</v>
      </c>
      <c r="L289" s="45">
        <f t="shared" si="34"/>
        <v>0.32765468160104771</v>
      </c>
      <c r="M289" s="8">
        <f t="shared" si="30"/>
        <v>0.32765468160104771</v>
      </c>
      <c r="N289" s="8">
        <f t="shared" si="31"/>
        <v>-1.1157950251779933</v>
      </c>
      <c r="O289" s="8">
        <f t="shared" si="32"/>
        <v>0</v>
      </c>
    </row>
    <row r="290" spans="1:15">
      <c r="A290" s="5">
        <v>0</v>
      </c>
      <c r="B290" s="2">
        <v>17.600000000000001</v>
      </c>
      <c r="C290" s="2">
        <v>8</v>
      </c>
      <c r="D290" s="3">
        <v>302</v>
      </c>
      <c r="E290" s="2">
        <v>129</v>
      </c>
      <c r="F290" s="2">
        <v>13.4</v>
      </c>
      <c r="G290" s="2">
        <v>79</v>
      </c>
      <c r="H290" s="2">
        <v>5.65</v>
      </c>
      <c r="I290" s="2">
        <v>7.9</v>
      </c>
      <c r="J290" s="45">
        <f t="shared" si="28"/>
        <v>0.26202928081884697</v>
      </c>
      <c r="K290" s="8">
        <f t="shared" si="29"/>
        <v>1.2995645941877481</v>
      </c>
      <c r="L290" s="45">
        <f t="shared" si="34"/>
        <v>0.43486493161685674</v>
      </c>
      <c r="M290" s="8">
        <f t="shared" si="30"/>
        <v>0.56513506838314331</v>
      </c>
      <c r="N290" s="8">
        <f t="shared" si="31"/>
        <v>-0.57069051732055665</v>
      </c>
      <c r="O290" s="8">
        <f t="shared" si="32"/>
        <v>0</v>
      </c>
    </row>
    <row r="291" spans="1:15">
      <c r="A291" s="5">
        <v>0</v>
      </c>
      <c r="B291" s="2">
        <v>16.5</v>
      </c>
      <c r="C291" s="2">
        <v>8</v>
      </c>
      <c r="D291" s="3">
        <v>351</v>
      </c>
      <c r="E291" s="2">
        <v>138</v>
      </c>
      <c r="F291" s="2">
        <v>13.2</v>
      </c>
      <c r="G291" s="2">
        <v>79</v>
      </c>
      <c r="H291" s="2">
        <v>5.75</v>
      </c>
      <c r="I291" s="2">
        <v>7.5</v>
      </c>
      <c r="J291" s="45">
        <f t="shared" si="28"/>
        <v>0.45622986896436107</v>
      </c>
      <c r="K291" s="8">
        <f t="shared" si="29"/>
        <v>1.5781130622914035</v>
      </c>
      <c r="L291" s="45">
        <f t="shared" si="34"/>
        <v>0.3878805839148145</v>
      </c>
      <c r="M291" s="8">
        <f t="shared" si="30"/>
        <v>0.6121194160851855</v>
      </c>
      <c r="N291" s="8">
        <f t="shared" si="31"/>
        <v>-0.49082789118188702</v>
      </c>
      <c r="O291" s="8">
        <f t="shared" si="32"/>
        <v>0</v>
      </c>
    </row>
    <row r="292" spans="1:15">
      <c r="A292" s="5">
        <v>1</v>
      </c>
      <c r="B292" s="2">
        <v>18.2</v>
      </c>
      <c r="C292" s="2">
        <v>8</v>
      </c>
      <c r="D292" s="3">
        <v>318</v>
      </c>
      <c r="E292" s="2">
        <v>135</v>
      </c>
      <c r="F292" s="2">
        <v>15.2</v>
      </c>
      <c r="G292" s="2">
        <v>79</v>
      </c>
      <c r="H292" s="2">
        <v>8.4</v>
      </c>
      <c r="I292" s="2">
        <v>13.6</v>
      </c>
      <c r="J292" s="45">
        <f t="shared" si="28"/>
        <v>0.66249640742236149</v>
      </c>
      <c r="K292" s="8">
        <f t="shared" si="29"/>
        <v>1.9396283982276263</v>
      </c>
      <c r="L292" s="45">
        <f t="shared" si="34"/>
        <v>0.34017905140762839</v>
      </c>
      <c r="M292" s="8">
        <f t="shared" si="30"/>
        <v>0.34017905140762839</v>
      </c>
      <c r="N292" s="8">
        <f t="shared" si="31"/>
        <v>-1.0782831782013775</v>
      </c>
      <c r="O292" s="8">
        <f t="shared" si="32"/>
        <v>0</v>
      </c>
    </row>
    <row r="293" spans="1:15">
      <c r="A293" s="5">
        <v>1</v>
      </c>
      <c r="B293" s="2">
        <v>16.899999999999999</v>
      </c>
      <c r="C293" s="2">
        <v>8</v>
      </c>
      <c r="D293" s="3">
        <v>350</v>
      </c>
      <c r="E293" s="2">
        <v>155</v>
      </c>
      <c r="F293" s="2">
        <v>14.9</v>
      </c>
      <c r="G293" s="2">
        <v>79</v>
      </c>
      <c r="H293" s="2">
        <v>10.11</v>
      </c>
      <c r="I293" s="2">
        <v>13.6</v>
      </c>
      <c r="J293" s="45">
        <f t="shared" si="28"/>
        <v>0.94108310267653406</v>
      </c>
      <c r="K293" s="8">
        <f t="shared" si="29"/>
        <v>2.5627556431693099</v>
      </c>
      <c r="L293" s="45">
        <f t="shared" si="34"/>
        <v>0.28068161281766518</v>
      </c>
      <c r="M293" s="8">
        <f t="shared" si="30"/>
        <v>0.28068161281766518</v>
      </c>
      <c r="N293" s="8">
        <f t="shared" si="31"/>
        <v>-1.2705343025063023</v>
      </c>
      <c r="O293" s="8">
        <f t="shared" si="32"/>
        <v>0</v>
      </c>
    </row>
    <row r="294" spans="1:15">
      <c r="A294" s="5">
        <v>1</v>
      </c>
      <c r="B294" s="2">
        <v>15.5</v>
      </c>
      <c r="C294" s="2">
        <v>8</v>
      </c>
      <c r="D294" s="3">
        <v>351</v>
      </c>
      <c r="E294" s="2">
        <v>142</v>
      </c>
      <c r="F294" s="2">
        <v>14.3</v>
      </c>
      <c r="G294" s="2">
        <v>79</v>
      </c>
      <c r="H294" s="2">
        <v>4.5</v>
      </c>
      <c r="I294" s="2">
        <v>6.4</v>
      </c>
      <c r="J294" s="45">
        <f t="shared" si="28"/>
        <v>0.67725302112876662</v>
      </c>
      <c r="K294" s="8">
        <f t="shared" si="29"/>
        <v>1.9684629723260703</v>
      </c>
      <c r="L294" s="45">
        <f t="shared" si="34"/>
        <v>0.33687467531939802</v>
      </c>
      <c r="M294" s="8">
        <f t="shared" si="30"/>
        <v>0.33687467531939802</v>
      </c>
      <c r="N294" s="8">
        <f t="shared" si="31"/>
        <v>-1.0880443011207559</v>
      </c>
      <c r="O294" s="8">
        <f t="shared" si="32"/>
        <v>0</v>
      </c>
    </row>
    <row r="295" spans="1:15">
      <c r="A295" s="5">
        <v>0</v>
      </c>
      <c r="B295" s="2">
        <v>19.2</v>
      </c>
      <c r="C295" s="2">
        <v>8</v>
      </c>
      <c r="D295" s="3">
        <v>267</v>
      </c>
      <c r="E295" s="2">
        <v>125</v>
      </c>
      <c r="F295" s="3">
        <v>15</v>
      </c>
      <c r="G295" s="2">
        <v>79</v>
      </c>
      <c r="H295" s="2">
        <v>5.4</v>
      </c>
      <c r="I295" s="2">
        <v>6.1</v>
      </c>
      <c r="J295" s="45">
        <f t="shared" si="28"/>
        <v>0.37530231442966844</v>
      </c>
      <c r="K295" s="8">
        <f t="shared" si="29"/>
        <v>1.4554313460133379</v>
      </c>
      <c r="L295" s="45">
        <f t="shared" si="34"/>
        <v>0.40726041948743941</v>
      </c>
      <c r="M295" s="8">
        <f t="shared" si="30"/>
        <v>0.59273958051256059</v>
      </c>
      <c r="N295" s="8">
        <f t="shared" si="31"/>
        <v>-0.5230001324069613</v>
      </c>
      <c r="O295" s="8">
        <f t="shared" si="32"/>
        <v>0</v>
      </c>
    </row>
    <row r="296" spans="1:15">
      <c r="A296" s="5">
        <v>1</v>
      </c>
      <c r="B296" s="2">
        <v>18.5</v>
      </c>
      <c r="C296" s="2">
        <v>8</v>
      </c>
      <c r="D296" s="3">
        <v>360</v>
      </c>
      <c r="E296" s="2">
        <v>150</v>
      </c>
      <c r="F296" s="3">
        <v>13</v>
      </c>
      <c r="G296" s="2">
        <v>79</v>
      </c>
      <c r="H296" s="2">
        <v>6.4</v>
      </c>
      <c r="I296" s="2">
        <v>8.4</v>
      </c>
      <c r="J296" s="45">
        <f t="shared" si="28"/>
        <v>0.43997067059159117</v>
      </c>
      <c r="K296" s="8">
        <f t="shared" si="29"/>
        <v>1.5526616791950087</v>
      </c>
      <c r="L296" s="45">
        <f t="shared" si="34"/>
        <v>0.39174795788659061</v>
      </c>
      <c r="M296" s="8">
        <f t="shared" si="30"/>
        <v>0.39174795788659061</v>
      </c>
      <c r="N296" s="8">
        <f t="shared" si="31"/>
        <v>-0.93713661055706488</v>
      </c>
      <c r="O296" s="8">
        <f t="shared" si="32"/>
        <v>0</v>
      </c>
    </row>
    <row r="297" spans="1:15">
      <c r="A297" s="5">
        <v>0</v>
      </c>
      <c r="B297" s="2">
        <v>31.9</v>
      </c>
      <c r="C297" s="2">
        <v>4</v>
      </c>
      <c r="D297" s="3">
        <v>89</v>
      </c>
      <c r="E297" s="2">
        <v>71</v>
      </c>
      <c r="F297" s="3">
        <v>14</v>
      </c>
      <c r="G297" s="2">
        <v>79</v>
      </c>
      <c r="H297" s="2">
        <v>3.25</v>
      </c>
      <c r="I297" s="2">
        <v>9.9</v>
      </c>
      <c r="J297" s="45">
        <f t="shared" si="28"/>
        <v>-0.20777894944361025</v>
      </c>
      <c r="K297" s="8">
        <f t="shared" si="29"/>
        <v>0.81238659537434788</v>
      </c>
      <c r="L297" s="45">
        <f t="shared" si="34"/>
        <v>0.55175866040514954</v>
      </c>
      <c r="M297" s="8">
        <f t="shared" si="30"/>
        <v>0.44824133959485046</v>
      </c>
      <c r="N297" s="8">
        <f t="shared" si="31"/>
        <v>-0.8024234871635143</v>
      </c>
      <c r="O297" s="8">
        <f t="shared" si="32"/>
        <v>1</v>
      </c>
    </row>
    <row r="298" spans="1:15">
      <c r="A298" s="5">
        <v>1</v>
      </c>
      <c r="B298" s="2">
        <v>34.1</v>
      </c>
      <c r="C298" s="2">
        <v>4</v>
      </c>
      <c r="D298" s="3">
        <v>86</v>
      </c>
      <c r="E298" s="2">
        <v>65</v>
      </c>
      <c r="F298" s="2">
        <v>15.2</v>
      </c>
      <c r="G298" s="2">
        <v>79</v>
      </c>
      <c r="H298" s="2">
        <v>3.75</v>
      </c>
      <c r="I298" s="2">
        <v>6.8</v>
      </c>
      <c r="J298" s="45">
        <f t="shared" si="28"/>
        <v>-7.7441741453900093E-2</v>
      </c>
      <c r="K298" s="8">
        <f t="shared" si="29"/>
        <v>0.92548094000010683</v>
      </c>
      <c r="L298" s="45">
        <f t="shared" si="34"/>
        <v>0.51935076542484204</v>
      </c>
      <c r="M298" s="8">
        <f t="shared" si="30"/>
        <v>0.51935076542484204</v>
      </c>
      <c r="N298" s="8">
        <f t="shared" si="31"/>
        <v>-0.65517577549628625</v>
      </c>
      <c r="O298" s="8">
        <f t="shared" si="32"/>
        <v>1</v>
      </c>
    </row>
    <row r="299" spans="1:15">
      <c r="A299" s="5">
        <v>1</v>
      </c>
      <c r="B299" s="2">
        <v>35.700000000000003</v>
      </c>
      <c r="C299" s="2">
        <v>4</v>
      </c>
      <c r="D299" s="3">
        <v>98</v>
      </c>
      <c r="E299" s="2">
        <v>80</v>
      </c>
      <c r="F299" s="2">
        <v>14.4</v>
      </c>
      <c r="G299" s="2">
        <v>79</v>
      </c>
      <c r="H299" s="2">
        <v>8.5500000000000007</v>
      </c>
      <c r="I299" s="2">
        <v>13.09</v>
      </c>
      <c r="J299" s="45">
        <f t="shared" si="28"/>
        <v>-4.6531549073060438E-2</v>
      </c>
      <c r="K299" s="8">
        <f t="shared" si="29"/>
        <v>0.95453444541796306</v>
      </c>
      <c r="L299" s="45">
        <f t="shared" si="34"/>
        <v>0.51163078877648394</v>
      </c>
      <c r="M299" s="8">
        <f t="shared" si="30"/>
        <v>0.51163078877648394</v>
      </c>
      <c r="N299" s="8">
        <f t="shared" si="31"/>
        <v>-0.67015202974252741</v>
      </c>
      <c r="O299" s="8">
        <f t="shared" si="32"/>
        <v>1</v>
      </c>
    </row>
    <row r="300" spans="1:15">
      <c r="A300" s="5">
        <v>0</v>
      </c>
      <c r="B300" s="2">
        <v>27.4</v>
      </c>
      <c r="C300" s="2">
        <v>4</v>
      </c>
      <c r="D300" s="3">
        <v>121</v>
      </c>
      <c r="E300" s="2">
        <v>80</v>
      </c>
      <c r="F300" s="3">
        <v>15</v>
      </c>
      <c r="G300" s="2">
        <v>79</v>
      </c>
      <c r="H300" s="2">
        <v>9.5</v>
      </c>
      <c r="I300" s="2">
        <v>11.6</v>
      </c>
      <c r="J300" s="45">
        <f t="shared" si="28"/>
        <v>0.55307010661266742</v>
      </c>
      <c r="K300" s="8">
        <f t="shared" si="29"/>
        <v>1.7385824662202074</v>
      </c>
      <c r="L300" s="45">
        <f t="shared" si="34"/>
        <v>0.36515241455562242</v>
      </c>
      <c r="M300" s="8">
        <f t="shared" si="30"/>
        <v>0.63484758544437758</v>
      </c>
      <c r="N300" s="8">
        <f t="shared" si="31"/>
        <v>-0.4543703318217972</v>
      </c>
      <c r="O300" s="8">
        <f t="shared" si="32"/>
        <v>0</v>
      </c>
    </row>
    <row r="301" spans="1:15">
      <c r="A301" s="5">
        <v>0</v>
      </c>
      <c r="B301" s="2">
        <v>25.4</v>
      </c>
      <c r="C301" s="2">
        <v>5</v>
      </c>
      <c r="D301" s="3">
        <v>183</v>
      </c>
      <c r="E301" s="2">
        <v>77</v>
      </c>
      <c r="F301" s="2">
        <v>20.100000000000001</v>
      </c>
      <c r="G301" s="2">
        <v>79</v>
      </c>
      <c r="H301" s="3">
        <v>4</v>
      </c>
      <c r="I301" s="2">
        <v>5.9</v>
      </c>
      <c r="J301" s="45">
        <f t="shared" si="28"/>
        <v>1.2278772510708342</v>
      </c>
      <c r="K301" s="8">
        <f t="shared" si="29"/>
        <v>3.4139748276417721</v>
      </c>
      <c r="L301" s="45">
        <f t="shared" si="34"/>
        <v>0.22655317237825393</v>
      </c>
      <c r="M301" s="8">
        <f t="shared" si="30"/>
        <v>0.7734468276217461</v>
      </c>
      <c r="N301" s="8">
        <f t="shared" si="31"/>
        <v>-0.25689835390235899</v>
      </c>
      <c r="O301" s="8">
        <f t="shared" si="32"/>
        <v>0</v>
      </c>
    </row>
    <row r="302" spans="1:15">
      <c r="A302" s="5">
        <v>1</v>
      </c>
      <c r="B302" s="3">
        <v>23</v>
      </c>
      <c r="C302" s="2">
        <v>8</v>
      </c>
      <c r="D302" s="3">
        <v>350</v>
      </c>
      <c r="E302" s="2">
        <v>125</v>
      </c>
      <c r="F302" s="2">
        <v>17.399999999999999</v>
      </c>
      <c r="G302" s="2">
        <v>79</v>
      </c>
      <c r="H302" s="2">
        <v>3.35</v>
      </c>
      <c r="I302" s="3">
        <v>11</v>
      </c>
      <c r="J302" s="45">
        <f t="shared" si="28"/>
        <v>0.65252013497337491</v>
      </c>
      <c r="K302" s="8">
        <f t="shared" si="29"/>
        <v>1.920374338439929</v>
      </c>
      <c r="L302" s="45">
        <f t="shared" si="34"/>
        <v>0.34242185559478733</v>
      </c>
      <c r="M302" s="8">
        <f t="shared" si="30"/>
        <v>0.34242185559478733</v>
      </c>
      <c r="N302" s="8">
        <f t="shared" si="31"/>
        <v>-1.0717118061593829</v>
      </c>
      <c r="O302" s="8">
        <f t="shared" si="32"/>
        <v>0</v>
      </c>
    </row>
    <row r="303" spans="1:15">
      <c r="A303" s="5">
        <v>1</v>
      </c>
      <c r="B303" s="2">
        <v>27.2</v>
      </c>
      <c r="C303" s="2">
        <v>4</v>
      </c>
      <c r="D303" s="3">
        <v>141</v>
      </c>
      <c r="E303" s="2">
        <v>71</v>
      </c>
      <c r="F303" s="2">
        <v>24.8</v>
      </c>
      <c r="G303" s="2">
        <v>79</v>
      </c>
      <c r="H303" s="2">
        <v>11.5</v>
      </c>
      <c r="I303" s="2">
        <v>12.5</v>
      </c>
      <c r="J303" s="45">
        <f t="shared" si="28"/>
        <v>2.3320957305566763</v>
      </c>
      <c r="K303" s="8">
        <f t="shared" si="29"/>
        <v>10.299503915754153</v>
      </c>
      <c r="L303" s="45">
        <f t="shared" si="34"/>
        <v>8.8499460459123866E-2</v>
      </c>
      <c r="M303" s="8">
        <f t="shared" si="30"/>
        <v>8.8499460459123866E-2</v>
      </c>
      <c r="N303" s="8">
        <f t="shared" si="31"/>
        <v>-2.4247588234939119</v>
      </c>
      <c r="O303" s="8">
        <f t="shared" si="32"/>
        <v>0</v>
      </c>
    </row>
    <row r="304" spans="1:15">
      <c r="A304" s="5">
        <v>0</v>
      </c>
      <c r="B304" s="2">
        <v>23.9</v>
      </c>
      <c r="C304" s="2">
        <v>8</v>
      </c>
      <c r="D304" s="3">
        <v>260</v>
      </c>
      <c r="E304" s="2">
        <v>90</v>
      </c>
      <c r="F304" s="2">
        <v>22.2</v>
      </c>
      <c r="G304" s="2">
        <v>79</v>
      </c>
      <c r="H304" s="2">
        <v>5.3</v>
      </c>
      <c r="I304" s="2">
        <v>5.9</v>
      </c>
      <c r="J304" s="45">
        <f t="shared" si="28"/>
        <v>1.1813150658985281</v>
      </c>
      <c r="K304" s="8">
        <f t="shared" si="29"/>
        <v>3.2586567347135373</v>
      </c>
      <c r="L304" s="45">
        <f>1/(1+K304)</f>
        <v>0.23481582627890904</v>
      </c>
      <c r="M304" s="8">
        <f t="shared" si="30"/>
        <v>0.76518417372109093</v>
      </c>
      <c r="N304" s="8">
        <f t="shared" si="31"/>
        <v>-0.26763872416901252</v>
      </c>
      <c r="O304" s="8">
        <f t="shared" si="32"/>
        <v>0</v>
      </c>
    </row>
    <row r="305" spans="10:10">
      <c r="J305" s="45"/>
    </row>
    <row r="306" spans="10:10">
      <c r="J306" s="45"/>
    </row>
    <row r="307" spans="10:10">
      <c r="J307" s="45"/>
    </row>
    <row r="308" spans="10:10">
      <c r="J308" s="45"/>
    </row>
    <row r="309" spans="10:10">
      <c r="J309" s="45"/>
    </row>
    <row r="310" spans="10:10">
      <c r="J310" s="45"/>
    </row>
    <row r="311" spans="10:10">
      <c r="J311" s="45"/>
    </row>
    <row r="312" spans="10:10">
      <c r="J312" s="45"/>
    </row>
    <row r="313" spans="10:10">
      <c r="J313" s="45"/>
    </row>
    <row r="314" spans="10:10">
      <c r="J314" s="45"/>
    </row>
    <row r="315" spans="10:10">
      <c r="J315" s="45"/>
    </row>
    <row r="316" spans="10:10">
      <c r="J316" s="45"/>
    </row>
    <row r="317" spans="10:10">
      <c r="J317" s="45"/>
    </row>
    <row r="318" spans="10:10">
      <c r="J318" s="45"/>
    </row>
    <row r="319" spans="10:10">
      <c r="J319" s="45"/>
    </row>
    <row r="320" spans="10:10">
      <c r="J320" s="45"/>
    </row>
  </sheetData>
  <mergeCells count="3">
    <mergeCell ref="Z14:AG14"/>
    <mergeCell ref="X15:Y16"/>
    <mergeCell ref="Z15:AG2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Задание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Толмачев</dc:creator>
  <cp:lastModifiedBy>Илья</cp:lastModifiedBy>
  <dcterms:created xsi:type="dcterms:W3CDTF">2024-06-06T15:54:34Z</dcterms:created>
  <dcterms:modified xsi:type="dcterms:W3CDTF">2024-06-24T20:46:26Z</dcterms:modified>
</cp:coreProperties>
</file>