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a\Desktop\варианты АБД\"/>
    </mc:Choice>
  </mc:AlternateContent>
  <xr:revisionPtr revIDLastSave="0" documentId="8_{9CD884F5-ED8B-4232-BC73-A911C3AF8380}" xr6:coauthVersionLast="47" xr6:coauthVersionMax="47" xr10:uidLastSave="{00000000-0000-0000-0000-000000000000}"/>
  <bookViews>
    <workbookView xWindow="-108" yWindow="-108" windowWidth="23256" windowHeight="13896" activeTab="2" xr2:uid="{A03423BD-7B33-4D22-B587-9DBFD8871923}"/>
  </bookViews>
  <sheets>
    <sheet name="Данные" sheetId="1" r:id="rId1"/>
    <sheet name="Задание" sheetId="2" r:id="rId2"/>
    <sheet name="Расчеты" sheetId="3" r:id="rId3"/>
  </sheets>
  <definedNames>
    <definedName name="solver_adj" localSheetId="2" hidden="1">Расчеты!$A$2:$I$2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Расчеты!$O$1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3" l="1"/>
  <c r="J5" i="3" l="1"/>
  <c r="K5" i="3" s="1"/>
  <c r="L5" i="3" s="1"/>
  <c r="J6" i="3"/>
  <c r="K6" i="3" s="1"/>
  <c r="L6" i="3" s="1"/>
  <c r="J7" i="3"/>
  <c r="K7" i="3" s="1"/>
  <c r="L7" i="3" s="1"/>
  <c r="J8" i="3"/>
  <c r="K8" i="3" s="1"/>
  <c r="L8" i="3" s="1"/>
  <c r="J9" i="3"/>
  <c r="K9" i="3" s="1"/>
  <c r="L9" i="3" s="1"/>
  <c r="J10" i="3"/>
  <c r="K10" i="3" s="1"/>
  <c r="L10" i="3" s="1"/>
  <c r="J11" i="3"/>
  <c r="K11" i="3" s="1"/>
  <c r="L11" i="3" s="1"/>
  <c r="J12" i="3"/>
  <c r="K12" i="3" s="1"/>
  <c r="L12" i="3" s="1"/>
  <c r="J13" i="3"/>
  <c r="K13" i="3" s="1"/>
  <c r="L13" i="3" s="1"/>
  <c r="J14" i="3"/>
  <c r="K14" i="3" s="1"/>
  <c r="L14" i="3" s="1"/>
  <c r="J15" i="3"/>
  <c r="K15" i="3" s="1"/>
  <c r="L15" i="3" s="1"/>
  <c r="J16" i="3"/>
  <c r="K16" i="3" s="1"/>
  <c r="L16" i="3" s="1"/>
  <c r="J17" i="3"/>
  <c r="K17" i="3" s="1"/>
  <c r="L17" i="3" s="1"/>
  <c r="J18" i="3"/>
  <c r="L18" i="3" s="1"/>
  <c r="J19" i="3"/>
  <c r="K19" i="3" s="1"/>
  <c r="L19" i="3" s="1"/>
  <c r="J20" i="3"/>
  <c r="K20" i="3" s="1"/>
  <c r="L20" i="3" s="1"/>
  <c r="J21" i="3"/>
  <c r="K21" i="3" s="1"/>
  <c r="L21" i="3" s="1"/>
  <c r="J22" i="3"/>
  <c r="K22" i="3" s="1"/>
  <c r="L22" i="3" s="1"/>
  <c r="J23" i="3"/>
  <c r="K23" i="3" s="1"/>
  <c r="L23" i="3" s="1"/>
  <c r="J24" i="3"/>
  <c r="K24" i="3" s="1"/>
  <c r="L24" i="3" s="1"/>
  <c r="J25" i="3"/>
  <c r="K25" i="3" s="1"/>
  <c r="L25" i="3" s="1"/>
  <c r="J26" i="3"/>
  <c r="K26" i="3" s="1"/>
  <c r="L26" i="3" s="1"/>
  <c r="J27" i="3"/>
  <c r="K27" i="3" s="1"/>
  <c r="L27" i="3" s="1"/>
  <c r="J28" i="3"/>
  <c r="K28" i="3" s="1"/>
  <c r="L28" i="3" s="1"/>
  <c r="J29" i="3"/>
  <c r="K29" i="3" s="1"/>
  <c r="L29" i="3" s="1"/>
  <c r="J30" i="3"/>
  <c r="K30" i="3" s="1"/>
  <c r="L30" i="3" s="1"/>
  <c r="J31" i="3"/>
  <c r="K31" i="3" s="1"/>
  <c r="L31" i="3" s="1"/>
  <c r="J32" i="3"/>
  <c r="K32" i="3" s="1"/>
  <c r="L32" i="3" s="1"/>
  <c r="J33" i="3"/>
  <c r="K33" i="3" s="1"/>
  <c r="L33" i="3" s="1"/>
  <c r="J34" i="3"/>
  <c r="K34" i="3" s="1"/>
  <c r="L34" i="3" s="1"/>
  <c r="J35" i="3"/>
  <c r="K35" i="3" s="1"/>
  <c r="L35" i="3" s="1"/>
  <c r="J36" i="3"/>
  <c r="K36" i="3" s="1"/>
  <c r="L36" i="3" s="1"/>
  <c r="J37" i="3"/>
  <c r="K37" i="3" s="1"/>
  <c r="L37" i="3" s="1"/>
  <c r="J38" i="3"/>
  <c r="K38" i="3" s="1"/>
  <c r="L38" i="3" s="1"/>
  <c r="J39" i="3"/>
  <c r="K39" i="3" s="1"/>
  <c r="L39" i="3" s="1"/>
  <c r="J40" i="3"/>
  <c r="K40" i="3" s="1"/>
  <c r="L40" i="3" s="1"/>
  <c r="J41" i="3"/>
  <c r="K41" i="3" s="1"/>
  <c r="L41" i="3" s="1"/>
  <c r="J42" i="3"/>
  <c r="K42" i="3" s="1"/>
  <c r="L42" i="3" s="1"/>
  <c r="J43" i="3"/>
  <c r="K43" i="3" s="1"/>
  <c r="L43" i="3" s="1"/>
  <c r="J44" i="3"/>
  <c r="K44" i="3" s="1"/>
  <c r="L44" i="3" s="1"/>
  <c r="J45" i="3"/>
  <c r="K45" i="3" s="1"/>
  <c r="L45" i="3" s="1"/>
  <c r="J46" i="3"/>
  <c r="K46" i="3" s="1"/>
  <c r="L46" i="3" s="1"/>
  <c r="J47" i="3"/>
  <c r="K47" i="3" s="1"/>
  <c r="L47" i="3" s="1"/>
  <c r="J48" i="3"/>
  <c r="K48" i="3" s="1"/>
  <c r="L48" i="3" s="1"/>
  <c r="J49" i="3"/>
  <c r="K49" i="3" s="1"/>
  <c r="L49" i="3" s="1"/>
  <c r="J50" i="3"/>
  <c r="K50" i="3" s="1"/>
  <c r="L50" i="3" s="1"/>
  <c r="J51" i="3"/>
  <c r="K51" i="3" s="1"/>
  <c r="L51" i="3" s="1"/>
  <c r="J52" i="3"/>
  <c r="K52" i="3" s="1"/>
  <c r="L52" i="3" s="1"/>
  <c r="J53" i="3"/>
  <c r="K53" i="3" s="1"/>
  <c r="L53" i="3" s="1"/>
  <c r="J54" i="3"/>
  <c r="K54" i="3" s="1"/>
  <c r="L54" i="3" s="1"/>
  <c r="J55" i="3"/>
  <c r="K55" i="3" s="1"/>
  <c r="L55" i="3" s="1"/>
  <c r="J56" i="3"/>
  <c r="K56" i="3" s="1"/>
  <c r="L56" i="3" s="1"/>
  <c r="J57" i="3"/>
  <c r="K57" i="3" s="1"/>
  <c r="L57" i="3" s="1"/>
  <c r="J58" i="3"/>
  <c r="K58" i="3" s="1"/>
  <c r="L58" i="3" s="1"/>
  <c r="J59" i="3"/>
  <c r="K59" i="3" s="1"/>
  <c r="L59" i="3" s="1"/>
  <c r="J60" i="3"/>
  <c r="K60" i="3" s="1"/>
  <c r="L60" i="3" s="1"/>
  <c r="J61" i="3"/>
  <c r="K61" i="3" s="1"/>
  <c r="L61" i="3" s="1"/>
  <c r="J62" i="3"/>
  <c r="K62" i="3" s="1"/>
  <c r="L62" i="3" s="1"/>
  <c r="J63" i="3"/>
  <c r="K63" i="3" s="1"/>
  <c r="L63" i="3" s="1"/>
  <c r="J64" i="3"/>
  <c r="K64" i="3" s="1"/>
  <c r="L64" i="3" s="1"/>
  <c r="J65" i="3"/>
  <c r="K65" i="3" s="1"/>
  <c r="L65" i="3" s="1"/>
  <c r="J66" i="3"/>
  <c r="K66" i="3" s="1"/>
  <c r="L66" i="3" s="1"/>
  <c r="J67" i="3"/>
  <c r="K67" i="3" s="1"/>
  <c r="L67" i="3" s="1"/>
  <c r="J68" i="3"/>
  <c r="K68" i="3" s="1"/>
  <c r="L68" i="3" s="1"/>
  <c r="J69" i="3"/>
  <c r="K69" i="3" s="1"/>
  <c r="L69" i="3" s="1"/>
  <c r="J70" i="3"/>
  <c r="K70" i="3" s="1"/>
  <c r="L70" i="3" s="1"/>
  <c r="J71" i="3"/>
  <c r="K71" i="3" s="1"/>
  <c r="L71" i="3" s="1"/>
  <c r="J72" i="3"/>
  <c r="K72" i="3" s="1"/>
  <c r="L72" i="3" s="1"/>
  <c r="J73" i="3"/>
  <c r="K73" i="3" s="1"/>
  <c r="L73" i="3" s="1"/>
  <c r="J74" i="3"/>
  <c r="K74" i="3" s="1"/>
  <c r="L74" i="3" s="1"/>
  <c r="J75" i="3"/>
  <c r="K75" i="3" s="1"/>
  <c r="L75" i="3" s="1"/>
  <c r="J76" i="3"/>
  <c r="K76" i="3" s="1"/>
  <c r="L76" i="3" s="1"/>
  <c r="J77" i="3"/>
  <c r="K77" i="3" s="1"/>
  <c r="L77" i="3" s="1"/>
  <c r="J78" i="3"/>
  <c r="K78" i="3" s="1"/>
  <c r="L78" i="3" s="1"/>
  <c r="J79" i="3"/>
  <c r="K79" i="3" s="1"/>
  <c r="L79" i="3" s="1"/>
  <c r="J80" i="3"/>
  <c r="K80" i="3" s="1"/>
  <c r="L80" i="3" s="1"/>
  <c r="J81" i="3"/>
  <c r="K81" i="3" s="1"/>
  <c r="L81" i="3" s="1"/>
  <c r="J82" i="3"/>
  <c r="K82" i="3" s="1"/>
  <c r="L82" i="3" s="1"/>
  <c r="J83" i="3"/>
  <c r="K83" i="3" s="1"/>
  <c r="L83" i="3" s="1"/>
  <c r="J84" i="3"/>
  <c r="K84" i="3" s="1"/>
  <c r="L84" i="3" s="1"/>
  <c r="J85" i="3"/>
  <c r="K85" i="3" s="1"/>
  <c r="L85" i="3" s="1"/>
  <c r="J86" i="3"/>
  <c r="K86" i="3" s="1"/>
  <c r="L86" i="3" s="1"/>
  <c r="J87" i="3"/>
  <c r="K87" i="3" s="1"/>
  <c r="L87" i="3" s="1"/>
  <c r="J88" i="3"/>
  <c r="K88" i="3" s="1"/>
  <c r="L88" i="3" s="1"/>
  <c r="J89" i="3"/>
  <c r="K89" i="3" s="1"/>
  <c r="L89" i="3" s="1"/>
  <c r="J90" i="3"/>
  <c r="K90" i="3" s="1"/>
  <c r="L90" i="3" s="1"/>
  <c r="J91" i="3"/>
  <c r="K91" i="3" s="1"/>
  <c r="L91" i="3" s="1"/>
  <c r="J92" i="3"/>
  <c r="K92" i="3" s="1"/>
  <c r="L92" i="3" s="1"/>
  <c r="J93" i="3"/>
  <c r="K93" i="3" s="1"/>
  <c r="L93" i="3" s="1"/>
  <c r="J94" i="3"/>
  <c r="K94" i="3" s="1"/>
  <c r="L94" i="3" s="1"/>
  <c r="J95" i="3"/>
  <c r="K95" i="3" s="1"/>
  <c r="L95" i="3" s="1"/>
  <c r="J96" i="3"/>
  <c r="K96" i="3" s="1"/>
  <c r="L96" i="3" s="1"/>
  <c r="J97" i="3"/>
  <c r="K97" i="3" s="1"/>
  <c r="L97" i="3" s="1"/>
  <c r="J98" i="3"/>
  <c r="K98" i="3" s="1"/>
  <c r="L98" i="3" s="1"/>
  <c r="J99" i="3"/>
  <c r="K99" i="3" s="1"/>
  <c r="L99" i="3" s="1"/>
  <c r="J100" i="3"/>
  <c r="K100" i="3" s="1"/>
  <c r="L100" i="3" s="1"/>
  <c r="J101" i="3"/>
  <c r="K101" i="3" s="1"/>
  <c r="L101" i="3" s="1"/>
  <c r="J102" i="3"/>
  <c r="K102" i="3" s="1"/>
  <c r="L102" i="3" s="1"/>
  <c r="J103" i="3"/>
  <c r="K103" i="3" s="1"/>
  <c r="L103" i="3" s="1"/>
  <c r="J104" i="3"/>
  <c r="K104" i="3" s="1"/>
  <c r="L104" i="3" s="1"/>
  <c r="J105" i="3"/>
  <c r="K105" i="3" s="1"/>
  <c r="L105" i="3" s="1"/>
  <c r="J106" i="3"/>
  <c r="K106" i="3" s="1"/>
  <c r="L106" i="3" s="1"/>
  <c r="J107" i="3"/>
  <c r="K107" i="3" s="1"/>
  <c r="L107" i="3" s="1"/>
  <c r="J108" i="3"/>
  <c r="K108" i="3" s="1"/>
  <c r="L108" i="3" s="1"/>
  <c r="J109" i="3"/>
  <c r="K109" i="3" s="1"/>
  <c r="L109" i="3" s="1"/>
  <c r="J110" i="3"/>
  <c r="K110" i="3" s="1"/>
  <c r="L110" i="3" s="1"/>
  <c r="J111" i="3"/>
  <c r="K111" i="3" s="1"/>
  <c r="L111" i="3" s="1"/>
  <c r="J112" i="3"/>
  <c r="K112" i="3" s="1"/>
  <c r="L112" i="3" s="1"/>
  <c r="J113" i="3"/>
  <c r="K113" i="3" s="1"/>
  <c r="L113" i="3" s="1"/>
  <c r="J114" i="3"/>
  <c r="K114" i="3" s="1"/>
  <c r="L114" i="3" s="1"/>
  <c r="J115" i="3"/>
  <c r="K115" i="3" s="1"/>
  <c r="L115" i="3" s="1"/>
  <c r="J116" i="3"/>
  <c r="K116" i="3" s="1"/>
  <c r="L116" i="3" s="1"/>
  <c r="J117" i="3"/>
  <c r="K117" i="3" s="1"/>
  <c r="L117" i="3" s="1"/>
  <c r="J118" i="3"/>
  <c r="K118" i="3" s="1"/>
  <c r="L118" i="3" s="1"/>
  <c r="J119" i="3"/>
  <c r="K119" i="3" s="1"/>
  <c r="L119" i="3" s="1"/>
  <c r="J120" i="3"/>
  <c r="K120" i="3" s="1"/>
  <c r="L120" i="3" s="1"/>
  <c r="J121" i="3"/>
  <c r="K121" i="3" s="1"/>
  <c r="L121" i="3" s="1"/>
  <c r="J122" i="3"/>
  <c r="K122" i="3" s="1"/>
  <c r="L122" i="3" s="1"/>
  <c r="J123" i="3"/>
  <c r="K123" i="3" s="1"/>
  <c r="L123" i="3" s="1"/>
  <c r="J124" i="3"/>
  <c r="K124" i="3" s="1"/>
  <c r="L124" i="3" s="1"/>
  <c r="J125" i="3"/>
  <c r="K125" i="3" s="1"/>
  <c r="L125" i="3" s="1"/>
  <c r="J126" i="3"/>
  <c r="K126" i="3" s="1"/>
  <c r="L126" i="3" s="1"/>
  <c r="J127" i="3"/>
  <c r="K127" i="3" s="1"/>
  <c r="L127" i="3" s="1"/>
  <c r="J128" i="3"/>
  <c r="K128" i="3" s="1"/>
  <c r="L128" i="3" s="1"/>
  <c r="J129" i="3"/>
  <c r="K129" i="3" s="1"/>
  <c r="L129" i="3" s="1"/>
  <c r="J130" i="3"/>
  <c r="K130" i="3" s="1"/>
  <c r="L130" i="3" s="1"/>
  <c r="J131" i="3"/>
  <c r="K131" i="3" s="1"/>
  <c r="L131" i="3" s="1"/>
  <c r="J132" i="3"/>
  <c r="K132" i="3" s="1"/>
  <c r="L132" i="3" s="1"/>
  <c r="J133" i="3"/>
  <c r="K133" i="3" s="1"/>
  <c r="L133" i="3" s="1"/>
  <c r="J134" i="3"/>
  <c r="K134" i="3" s="1"/>
  <c r="L134" i="3" s="1"/>
  <c r="J135" i="3"/>
  <c r="K135" i="3" s="1"/>
  <c r="L135" i="3" s="1"/>
  <c r="J136" i="3"/>
  <c r="K136" i="3" s="1"/>
  <c r="L136" i="3" s="1"/>
  <c r="J137" i="3"/>
  <c r="K137" i="3" s="1"/>
  <c r="L137" i="3" s="1"/>
  <c r="J138" i="3"/>
  <c r="K138" i="3" s="1"/>
  <c r="L138" i="3" s="1"/>
  <c r="J139" i="3"/>
  <c r="K139" i="3" s="1"/>
  <c r="L139" i="3" s="1"/>
  <c r="J140" i="3"/>
  <c r="K140" i="3" s="1"/>
  <c r="L140" i="3" s="1"/>
  <c r="J141" i="3"/>
  <c r="K141" i="3" s="1"/>
  <c r="L141" i="3" s="1"/>
  <c r="J142" i="3"/>
  <c r="K142" i="3" s="1"/>
  <c r="L142" i="3" s="1"/>
  <c r="J143" i="3"/>
  <c r="K143" i="3" s="1"/>
  <c r="L143" i="3" s="1"/>
  <c r="J144" i="3"/>
  <c r="K144" i="3" s="1"/>
  <c r="L144" i="3" s="1"/>
  <c r="J145" i="3"/>
  <c r="K145" i="3" s="1"/>
  <c r="L145" i="3" s="1"/>
  <c r="J146" i="3"/>
  <c r="K146" i="3" s="1"/>
  <c r="L146" i="3" s="1"/>
  <c r="J147" i="3"/>
  <c r="K147" i="3" s="1"/>
  <c r="L147" i="3" s="1"/>
  <c r="J148" i="3"/>
  <c r="K148" i="3" s="1"/>
  <c r="L148" i="3" s="1"/>
  <c r="J149" i="3"/>
  <c r="K149" i="3" s="1"/>
  <c r="L149" i="3" s="1"/>
  <c r="J150" i="3"/>
  <c r="K150" i="3" s="1"/>
  <c r="L150" i="3" s="1"/>
  <c r="J151" i="3"/>
  <c r="K151" i="3" s="1"/>
  <c r="L151" i="3" s="1"/>
  <c r="J152" i="3"/>
  <c r="K152" i="3" s="1"/>
  <c r="L152" i="3" s="1"/>
  <c r="J153" i="3"/>
  <c r="K153" i="3" s="1"/>
  <c r="L153" i="3" s="1"/>
  <c r="J154" i="3"/>
  <c r="K154" i="3" s="1"/>
  <c r="L154" i="3" s="1"/>
  <c r="J155" i="3"/>
  <c r="K155" i="3" s="1"/>
  <c r="L155" i="3" s="1"/>
  <c r="J156" i="3"/>
  <c r="K156" i="3" s="1"/>
  <c r="L156" i="3" s="1"/>
  <c r="J157" i="3"/>
  <c r="K157" i="3" s="1"/>
  <c r="L157" i="3" s="1"/>
  <c r="J158" i="3"/>
  <c r="K158" i="3" s="1"/>
  <c r="L158" i="3" s="1"/>
  <c r="J159" i="3"/>
  <c r="K159" i="3" s="1"/>
  <c r="L159" i="3" s="1"/>
  <c r="J160" i="3"/>
  <c r="K160" i="3" s="1"/>
  <c r="L160" i="3" s="1"/>
  <c r="J161" i="3"/>
  <c r="K161" i="3" s="1"/>
  <c r="L161" i="3" s="1"/>
  <c r="J162" i="3"/>
  <c r="K162" i="3" s="1"/>
  <c r="L162" i="3" s="1"/>
  <c r="J163" i="3"/>
  <c r="K163" i="3" s="1"/>
  <c r="L163" i="3" s="1"/>
  <c r="J164" i="3"/>
  <c r="K164" i="3" s="1"/>
  <c r="L164" i="3" s="1"/>
  <c r="J165" i="3"/>
  <c r="K165" i="3" s="1"/>
  <c r="L165" i="3" s="1"/>
  <c r="J166" i="3"/>
  <c r="K166" i="3" s="1"/>
  <c r="L166" i="3" s="1"/>
  <c r="J167" i="3"/>
  <c r="K167" i="3" s="1"/>
  <c r="L167" i="3" s="1"/>
  <c r="J168" i="3"/>
  <c r="K168" i="3" s="1"/>
  <c r="L168" i="3" s="1"/>
  <c r="J169" i="3"/>
  <c r="K169" i="3" s="1"/>
  <c r="L169" i="3" s="1"/>
  <c r="J170" i="3"/>
  <c r="K170" i="3" s="1"/>
  <c r="L170" i="3" s="1"/>
  <c r="J171" i="3"/>
  <c r="K171" i="3" s="1"/>
  <c r="L171" i="3" s="1"/>
  <c r="J172" i="3"/>
  <c r="K172" i="3" s="1"/>
  <c r="L172" i="3" s="1"/>
  <c r="J173" i="3"/>
  <c r="K173" i="3" s="1"/>
  <c r="L173" i="3" s="1"/>
  <c r="J174" i="3"/>
  <c r="K174" i="3" s="1"/>
  <c r="L174" i="3" s="1"/>
  <c r="J175" i="3"/>
  <c r="K175" i="3" s="1"/>
  <c r="L175" i="3" s="1"/>
  <c r="J176" i="3"/>
  <c r="K176" i="3" s="1"/>
  <c r="L176" i="3" s="1"/>
  <c r="J177" i="3"/>
  <c r="K177" i="3" s="1"/>
  <c r="L177" i="3" s="1"/>
  <c r="J178" i="3"/>
  <c r="K178" i="3" s="1"/>
  <c r="L178" i="3" s="1"/>
  <c r="J179" i="3"/>
  <c r="K179" i="3" s="1"/>
  <c r="L179" i="3" s="1"/>
  <c r="J180" i="3"/>
  <c r="K180" i="3" s="1"/>
  <c r="L180" i="3" s="1"/>
  <c r="J181" i="3"/>
  <c r="K181" i="3" s="1"/>
  <c r="L181" i="3" s="1"/>
  <c r="J182" i="3"/>
  <c r="K182" i="3" s="1"/>
  <c r="L182" i="3" s="1"/>
  <c r="J183" i="3"/>
  <c r="K183" i="3" s="1"/>
  <c r="L183" i="3" s="1"/>
  <c r="J184" i="3"/>
  <c r="K184" i="3" s="1"/>
  <c r="L184" i="3" s="1"/>
  <c r="J185" i="3"/>
  <c r="K185" i="3" s="1"/>
  <c r="L185" i="3" s="1"/>
  <c r="J186" i="3"/>
  <c r="K186" i="3" s="1"/>
  <c r="L186" i="3" s="1"/>
  <c r="J187" i="3"/>
  <c r="K187" i="3" s="1"/>
  <c r="L187" i="3" s="1"/>
  <c r="J188" i="3"/>
  <c r="K188" i="3" s="1"/>
  <c r="L188" i="3" s="1"/>
  <c r="J189" i="3"/>
  <c r="K189" i="3" s="1"/>
  <c r="L189" i="3" s="1"/>
  <c r="J190" i="3"/>
  <c r="K190" i="3" s="1"/>
  <c r="L190" i="3" s="1"/>
  <c r="J191" i="3"/>
  <c r="K191" i="3" s="1"/>
  <c r="L191" i="3" s="1"/>
  <c r="J192" i="3"/>
  <c r="K192" i="3" s="1"/>
  <c r="L192" i="3" s="1"/>
  <c r="J193" i="3"/>
  <c r="K193" i="3" s="1"/>
  <c r="L193" i="3" s="1"/>
  <c r="J194" i="3"/>
  <c r="K194" i="3" s="1"/>
  <c r="L194" i="3" s="1"/>
  <c r="J195" i="3"/>
  <c r="K195" i="3" s="1"/>
  <c r="L195" i="3" s="1"/>
  <c r="J196" i="3"/>
  <c r="K196" i="3" s="1"/>
  <c r="L196" i="3" s="1"/>
  <c r="J197" i="3"/>
  <c r="K197" i="3" s="1"/>
  <c r="L197" i="3" s="1"/>
  <c r="J198" i="3"/>
  <c r="K198" i="3" s="1"/>
  <c r="L198" i="3" s="1"/>
  <c r="J199" i="3"/>
  <c r="K199" i="3" s="1"/>
  <c r="L199" i="3" s="1"/>
  <c r="J200" i="3"/>
  <c r="K200" i="3" s="1"/>
  <c r="L200" i="3" s="1"/>
  <c r="J201" i="3"/>
  <c r="K201" i="3" s="1"/>
  <c r="L201" i="3" s="1"/>
  <c r="J202" i="3"/>
  <c r="K202" i="3" s="1"/>
  <c r="L202" i="3" s="1"/>
  <c r="J203" i="3"/>
  <c r="K203" i="3" s="1"/>
  <c r="L203" i="3" s="1"/>
  <c r="J204" i="3"/>
  <c r="K204" i="3" s="1"/>
  <c r="L204" i="3" s="1"/>
  <c r="J205" i="3"/>
  <c r="K205" i="3" s="1"/>
  <c r="L205" i="3" s="1"/>
  <c r="J206" i="3"/>
  <c r="K206" i="3" s="1"/>
  <c r="L206" i="3" s="1"/>
  <c r="J207" i="3"/>
  <c r="K207" i="3" s="1"/>
  <c r="L207" i="3" s="1"/>
  <c r="J208" i="3"/>
  <c r="K208" i="3" s="1"/>
  <c r="L208" i="3" s="1"/>
  <c r="J209" i="3"/>
  <c r="K209" i="3" s="1"/>
  <c r="L209" i="3" s="1"/>
  <c r="J210" i="3"/>
  <c r="K210" i="3" s="1"/>
  <c r="L210" i="3" s="1"/>
  <c r="J211" i="3"/>
  <c r="K211" i="3" s="1"/>
  <c r="L211" i="3" s="1"/>
  <c r="J212" i="3"/>
  <c r="K212" i="3" s="1"/>
  <c r="L212" i="3" s="1"/>
  <c r="J213" i="3"/>
  <c r="K213" i="3" s="1"/>
  <c r="L213" i="3" s="1"/>
  <c r="J214" i="3"/>
  <c r="K214" i="3" s="1"/>
  <c r="L214" i="3" s="1"/>
  <c r="J215" i="3"/>
  <c r="K215" i="3" s="1"/>
  <c r="L215" i="3" s="1"/>
  <c r="J216" i="3"/>
  <c r="K216" i="3" s="1"/>
  <c r="L216" i="3" s="1"/>
  <c r="J217" i="3"/>
  <c r="K217" i="3" s="1"/>
  <c r="L217" i="3" s="1"/>
  <c r="J218" i="3"/>
  <c r="K218" i="3" s="1"/>
  <c r="L218" i="3" s="1"/>
  <c r="J219" i="3"/>
  <c r="K219" i="3" s="1"/>
  <c r="L219" i="3" s="1"/>
  <c r="J220" i="3"/>
  <c r="K220" i="3" s="1"/>
  <c r="L220" i="3" s="1"/>
  <c r="J221" i="3"/>
  <c r="K221" i="3" s="1"/>
  <c r="L221" i="3" s="1"/>
  <c r="J222" i="3"/>
  <c r="K222" i="3" s="1"/>
  <c r="L222" i="3" s="1"/>
  <c r="J223" i="3"/>
  <c r="K223" i="3" s="1"/>
  <c r="L223" i="3" s="1"/>
  <c r="J224" i="3"/>
  <c r="K224" i="3" s="1"/>
  <c r="L224" i="3" s="1"/>
  <c r="J225" i="3"/>
  <c r="K225" i="3" s="1"/>
  <c r="L225" i="3" s="1"/>
  <c r="J226" i="3"/>
  <c r="K226" i="3" s="1"/>
  <c r="L226" i="3" s="1"/>
  <c r="J227" i="3"/>
  <c r="K227" i="3" s="1"/>
  <c r="L227" i="3" s="1"/>
  <c r="J228" i="3"/>
  <c r="K228" i="3" s="1"/>
  <c r="L228" i="3" s="1"/>
  <c r="J229" i="3"/>
  <c r="K229" i="3" s="1"/>
  <c r="L229" i="3" s="1"/>
  <c r="J230" i="3"/>
  <c r="K230" i="3" s="1"/>
  <c r="L230" i="3" s="1"/>
  <c r="J231" i="3"/>
  <c r="K231" i="3" s="1"/>
  <c r="L231" i="3" s="1"/>
  <c r="J232" i="3"/>
  <c r="K232" i="3" s="1"/>
  <c r="L232" i="3" s="1"/>
  <c r="J233" i="3"/>
  <c r="K233" i="3" s="1"/>
  <c r="L233" i="3" s="1"/>
  <c r="J234" i="3"/>
  <c r="K234" i="3" s="1"/>
  <c r="L234" i="3" s="1"/>
  <c r="J235" i="3"/>
  <c r="K235" i="3" s="1"/>
  <c r="L235" i="3" s="1"/>
  <c r="J236" i="3"/>
  <c r="K236" i="3" s="1"/>
  <c r="L236" i="3" s="1"/>
  <c r="J237" i="3"/>
  <c r="K237" i="3" s="1"/>
  <c r="L237" i="3" s="1"/>
  <c r="J238" i="3"/>
  <c r="K238" i="3" s="1"/>
  <c r="L238" i="3" s="1"/>
  <c r="J239" i="3"/>
  <c r="K239" i="3" s="1"/>
  <c r="L239" i="3" s="1"/>
  <c r="J240" i="3"/>
  <c r="K240" i="3" s="1"/>
  <c r="L240" i="3" s="1"/>
  <c r="J241" i="3"/>
  <c r="K241" i="3" s="1"/>
  <c r="L241" i="3" s="1"/>
  <c r="J242" i="3"/>
  <c r="K242" i="3" s="1"/>
  <c r="L242" i="3" s="1"/>
  <c r="J243" i="3"/>
  <c r="K243" i="3" s="1"/>
  <c r="L243" i="3" s="1"/>
  <c r="J244" i="3"/>
  <c r="K244" i="3" s="1"/>
  <c r="L244" i="3" s="1"/>
  <c r="J245" i="3"/>
  <c r="K245" i="3" s="1"/>
  <c r="L245" i="3" s="1"/>
  <c r="J246" i="3"/>
  <c r="K246" i="3" s="1"/>
  <c r="L246" i="3" s="1"/>
  <c r="J247" i="3"/>
  <c r="K247" i="3" s="1"/>
  <c r="L247" i="3" s="1"/>
  <c r="J248" i="3"/>
  <c r="K248" i="3" s="1"/>
  <c r="L248" i="3" s="1"/>
  <c r="J249" i="3"/>
  <c r="K249" i="3" s="1"/>
  <c r="L249" i="3" s="1"/>
  <c r="J250" i="3"/>
  <c r="K250" i="3" s="1"/>
  <c r="L250" i="3" s="1"/>
  <c r="J251" i="3"/>
  <c r="K251" i="3" s="1"/>
  <c r="L251" i="3" s="1"/>
  <c r="J252" i="3"/>
  <c r="K252" i="3" s="1"/>
  <c r="L252" i="3" s="1"/>
  <c r="J253" i="3"/>
  <c r="K253" i="3" s="1"/>
  <c r="L253" i="3" s="1"/>
  <c r="J254" i="3"/>
  <c r="K254" i="3" s="1"/>
  <c r="L254" i="3" s="1"/>
  <c r="J255" i="3"/>
  <c r="K255" i="3" s="1"/>
  <c r="L255" i="3" s="1"/>
  <c r="J256" i="3"/>
  <c r="K256" i="3" s="1"/>
  <c r="L256" i="3" s="1"/>
  <c r="J257" i="3"/>
  <c r="K257" i="3" s="1"/>
  <c r="L257" i="3" s="1"/>
  <c r="J258" i="3"/>
  <c r="K258" i="3" s="1"/>
  <c r="L258" i="3" s="1"/>
  <c r="J259" i="3"/>
  <c r="K259" i="3" s="1"/>
  <c r="L259" i="3" s="1"/>
  <c r="J260" i="3"/>
  <c r="K260" i="3" s="1"/>
  <c r="L260" i="3" s="1"/>
  <c r="J261" i="3"/>
  <c r="K261" i="3" s="1"/>
  <c r="L261" i="3" s="1"/>
  <c r="J262" i="3"/>
  <c r="K262" i="3" s="1"/>
  <c r="L262" i="3" s="1"/>
  <c r="J263" i="3"/>
  <c r="K263" i="3" s="1"/>
  <c r="L263" i="3" s="1"/>
  <c r="J264" i="3"/>
  <c r="K264" i="3" s="1"/>
  <c r="L264" i="3" s="1"/>
  <c r="J265" i="3"/>
  <c r="K265" i="3" s="1"/>
  <c r="L265" i="3" s="1"/>
  <c r="J266" i="3"/>
  <c r="K266" i="3" s="1"/>
  <c r="L266" i="3" s="1"/>
  <c r="J267" i="3"/>
  <c r="K267" i="3" s="1"/>
  <c r="L267" i="3" s="1"/>
  <c r="J268" i="3"/>
  <c r="K268" i="3" s="1"/>
  <c r="L268" i="3" s="1"/>
  <c r="J269" i="3"/>
  <c r="K269" i="3" s="1"/>
  <c r="L269" i="3" s="1"/>
  <c r="J270" i="3"/>
  <c r="K270" i="3" s="1"/>
  <c r="L270" i="3" s="1"/>
  <c r="J271" i="3"/>
  <c r="K271" i="3" s="1"/>
  <c r="L271" i="3" s="1"/>
  <c r="J272" i="3"/>
  <c r="K272" i="3" s="1"/>
  <c r="L272" i="3" s="1"/>
  <c r="J273" i="3"/>
  <c r="K273" i="3" s="1"/>
  <c r="L273" i="3" s="1"/>
  <c r="J274" i="3"/>
  <c r="K274" i="3" s="1"/>
  <c r="L274" i="3" s="1"/>
  <c r="J275" i="3"/>
  <c r="K275" i="3" s="1"/>
  <c r="L275" i="3" s="1"/>
  <c r="J276" i="3"/>
  <c r="K276" i="3" s="1"/>
  <c r="L276" i="3" s="1"/>
  <c r="J277" i="3"/>
  <c r="K277" i="3" s="1"/>
  <c r="L277" i="3" s="1"/>
  <c r="J278" i="3"/>
  <c r="K278" i="3" s="1"/>
  <c r="L278" i="3" s="1"/>
  <c r="J279" i="3"/>
  <c r="K279" i="3" s="1"/>
  <c r="L279" i="3" s="1"/>
  <c r="J280" i="3"/>
  <c r="K280" i="3" s="1"/>
  <c r="L280" i="3" s="1"/>
  <c r="J281" i="3"/>
  <c r="K281" i="3" s="1"/>
  <c r="L281" i="3" s="1"/>
  <c r="J282" i="3"/>
  <c r="K282" i="3" s="1"/>
  <c r="L282" i="3" s="1"/>
  <c r="J283" i="3"/>
  <c r="K283" i="3" s="1"/>
  <c r="L283" i="3" s="1"/>
  <c r="J284" i="3"/>
  <c r="K284" i="3" s="1"/>
  <c r="L284" i="3" s="1"/>
  <c r="J285" i="3"/>
  <c r="K285" i="3" s="1"/>
  <c r="L285" i="3" s="1"/>
  <c r="J286" i="3"/>
  <c r="K286" i="3" s="1"/>
  <c r="L286" i="3" s="1"/>
  <c r="J287" i="3"/>
  <c r="K287" i="3" s="1"/>
  <c r="L287" i="3" s="1"/>
  <c r="J288" i="3"/>
  <c r="K288" i="3" s="1"/>
  <c r="L288" i="3" s="1"/>
  <c r="J289" i="3"/>
  <c r="K289" i="3" s="1"/>
  <c r="L289" i="3" s="1"/>
  <c r="J290" i="3"/>
  <c r="K290" i="3" s="1"/>
  <c r="L290" i="3" s="1"/>
  <c r="J291" i="3"/>
  <c r="K291" i="3" s="1"/>
  <c r="L291" i="3" s="1"/>
  <c r="J292" i="3"/>
  <c r="K292" i="3" s="1"/>
  <c r="L292" i="3" s="1"/>
  <c r="J293" i="3"/>
  <c r="K293" i="3" s="1"/>
  <c r="L293" i="3" s="1"/>
  <c r="J294" i="3"/>
  <c r="K294" i="3" s="1"/>
  <c r="L294" i="3" s="1"/>
  <c r="J295" i="3"/>
  <c r="K295" i="3" s="1"/>
  <c r="L295" i="3" s="1"/>
  <c r="J296" i="3"/>
  <c r="K296" i="3" s="1"/>
  <c r="L296" i="3" s="1"/>
  <c r="J297" i="3"/>
  <c r="K297" i="3" s="1"/>
  <c r="L297" i="3" s="1"/>
  <c r="J298" i="3"/>
  <c r="K298" i="3" s="1"/>
  <c r="L298" i="3" s="1"/>
  <c r="J299" i="3"/>
  <c r="K299" i="3" s="1"/>
  <c r="L299" i="3" s="1"/>
  <c r="J300" i="3"/>
  <c r="K300" i="3" s="1"/>
  <c r="L300" i="3" s="1"/>
  <c r="J301" i="3"/>
  <c r="K301" i="3" s="1"/>
  <c r="L301" i="3" s="1"/>
  <c r="J302" i="3"/>
  <c r="K302" i="3" s="1"/>
  <c r="L302" i="3" s="1"/>
  <c r="J303" i="3"/>
  <c r="K303" i="3" s="1"/>
  <c r="L303" i="3" s="1"/>
  <c r="J304" i="3"/>
  <c r="K304" i="3" s="1"/>
  <c r="L304" i="3" s="1"/>
  <c r="J305" i="3"/>
  <c r="K305" i="3" s="1"/>
  <c r="L305" i="3" s="1"/>
  <c r="J4" i="3"/>
  <c r="K4" i="3" s="1"/>
  <c r="L4" i="3" s="1"/>
  <c r="F310" i="1"/>
  <c r="B310" i="1"/>
  <c r="B306" i="1"/>
  <c r="C306" i="1"/>
  <c r="D306" i="1"/>
  <c r="E306" i="1"/>
  <c r="F306" i="1"/>
  <c r="G306" i="1"/>
  <c r="H306" i="1"/>
  <c r="I306" i="1"/>
  <c r="A306" i="1"/>
  <c r="M291" i="3" l="1"/>
  <c r="N291" i="3" s="1"/>
  <c r="O291" i="3"/>
  <c r="M259" i="3"/>
  <c r="N259" i="3" s="1"/>
  <c r="O259" i="3"/>
  <c r="O211" i="3"/>
  <c r="M211" i="3"/>
  <c r="N211" i="3" s="1"/>
  <c r="O147" i="3"/>
  <c r="M147" i="3"/>
  <c r="N147" i="3" s="1"/>
  <c r="M99" i="3"/>
  <c r="N99" i="3" s="1"/>
  <c r="O99" i="3"/>
  <c r="O67" i="3"/>
  <c r="M67" i="3"/>
  <c r="N67" i="3" s="1"/>
  <c r="M35" i="3"/>
  <c r="N35" i="3" s="1"/>
  <c r="O35" i="3"/>
  <c r="M274" i="3"/>
  <c r="N274" i="3" s="1"/>
  <c r="O274" i="3"/>
  <c r="M226" i="3"/>
  <c r="N226" i="3" s="1"/>
  <c r="O226" i="3"/>
  <c r="O178" i="3"/>
  <c r="M178" i="3"/>
  <c r="N178" i="3" s="1"/>
  <c r="O130" i="3"/>
  <c r="M130" i="3"/>
  <c r="N130" i="3" s="1"/>
  <c r="O82" i="3"/>
  <c r="M82" i="3"/>
  <c r="N82" i="3" s="1"/>
  <c r="M34" i="3"/>
  <c r="N34" i="3" s="1"/>
  <c r="O34" i="3"/>
  <c r="M289" i="3"/>
  <c r="N289" i="3" s="1"/>
  <c r="O289" i="3"/>
  <c r="O241" i="3"/>
  <c r="M241" i="3"/>
  <c r="N241" i="3" s="1"/>
  <c r="O193" i="3"/>
  <c r="M193" i="3"/>
  <c r="N193" i="3" s="1"/>
  <c r="O161" i="3"/>
  <c r="M161" i="3"/>
  <c r="N161" i="3" s="1"/>
  <c r="O113" i="3"/>
  <c r="M113" i="3"/>
  <c r="N113" i="3" s="1"/>
  <c r="M65" i="3"/>
  <c r="N65" i="3" s="1"/>
  <c r="O65" i="3"/>
  <c r="O17" i="3"/>
  <c r="M17" i="3"/>
  <c r="N17" i="3" s="1"/>
  <c r="O272" i="3"/>
  <c r="M272" i="3"/>
  <c r="N272" i="3" s="1"/>
  <c r="M224" i="3"/>
  <c r="N224" i="3" s="1"/>
  <c r="O224" i="3"/>
  <c r="O176" i="3"/>
  <c r="M176" i="3"/>
  <c r="N176" i="3" s="1"/>
  <c r="M144" i="3"/>
  <c r="N144" i="3" s="1"/>
  <c r="O144" i="3"/>
  <c r="O96" i="3"/>
  <c r="M96" i="3"/>
  <c r="N96" i="3" s="1"/>
  <c r="M32" i="3"/>
  <c r="N32" i="3" s="1"/>
  <c r="O32" i="3"/>
  <c r="M287" i="3"/>
  <c r="N287" i="3" s="1"/>
  <c r="O287" i="3"/>
  <c r="O239" i="3"/>
  <c r="M239" i="3"/>
  <c r="N239" i="3" s="1"/>
  <c r="M191" i="3"/>
  <c r="N191" i="3" s="1"/>
  <c r="O191" i="3"/>
  <c r="M143" i="3"/>
  <c r="N143" i="3" s="1"/>
  <c r="O143" i="3"/>
  <c r="O79" i="3"/>
  <c r="M79" i="3"/>
  <c r="N79" i="3" s="1"/>
  <c r="O15" i="3"/>
  <c r="M15" i="3"/>
  <c r="N15" i="3" s="1"/>
  <c r="O270" i="3"/>
  <c r="M270" i="3"/>
  <c r="N270" i="3" s="1"/>
  <c r="O222" i="3"/>
  <c r="M222" i="3"/>
  <c r="N222" i="3" s="1"/>
  <c r="O190" i="3"/>
  <c r="M190" i="3"/>
  <c r="N190" i="3" s="1"/>
  <c r="M142" i="3"/>
  <c r="N142" i="3" s="1"/>
  <c r="O142" i="3"/>
  <c r="O94" i="3"/>
  <c r="M94" i="3"/>
  <c r="N94" i="3" s="1"/>
  <c r="O30" i="3"/>
  <c r="M30" i="3"/>
  <c r="N30" i="3" s="1"/>
  <c r="M269" i="3"/>
  <c r="N269" i="3" s="1"/>
  <c r="O269" i="3"/>
  <c r="M221" i="3"/>
  <c r="N221" i="3" s="1"/>
  <c r="O221" i="3"/>
  <c r="M173" i="3"/>
  <c r="N173" i="3" s="1"/>
  <c r="O173" i="3"/>
  <c r="M125" i="3"/>
  <c r="N125" i="3" s="1"/>
  <c r="O125" i="3"/>
  <c r="M77" i="3"/>
  <c r="N77" i="3" s="1"/>
  <c r="O77" i="3"/>
  <c r="M45" i="3"/>
  <c r="N45" i="3" s="1"/>
  <c r="O45" i="3"/>
  <c r="O284" i="3"/>
  <c r="M284" i="3"/>
  <c r="N284" i="3" s="1"/>
  <c r="O236" i="3"/>
  <c r="M236" i="3"/>
  <c r="N236" i="3" s="1"/>
  <c r="M188" i="3"/>
  <c r="N188" i="3" s="1"/>
  <c r="O188" i="3"/>
  <c r="M140" i="3"/>
  <c r="N140" i="3" s="1"/>
  <c r="O140" i="3"/>
  <c r="O92" i="3"/>
  <c r="M92" i="3"/>
  <c r="N92" i="3" s="1"/>
  <c r="O28" i="3"/>
  <c r="M28" i="3"/>
  <c r="N28" i="3" s="1"/>
  <c r="O299" i="3"/>
  <c r="M299" i="3"/>
  <c r="N299" i="3" s="1"/>
  <c r="O251" i="3"/>
  <c r="M251" i="3"/>
  <c r="N251" i="3" s="1"/>
  <c r="O219" i="3"/>
  <c r="M219" i="3"/>
  <c r="N219" i="3" s="1"/>
  <c r="M171" i="3"/>
  <c r="N171" i="3" s="1"/>
  <c r="O171" i="3"/>
  <c r="M123" i="3"/>
  <c r="N123" i="3" s="1"/>
  <c r="O123" i="3"/>
  <c r="O75" i="3"/>
  <c r="M75" i="3"/>
  <c r="N75" i="3" s="1"/>
  <c r="O43" i="3"/>
  <c r="M43" i="3"/>
  <c r="N43" i="3" s="1"/>
  <c r="O298" i="3"/>
  <c r="M298" i="3"/>
  <c r="N298" i="3" s="1"/>
  <c r="O234" i="3"/>
  <c r="M234" i="3"/>
  <c r="N234" i="3" s="1"/>
  <c r="O186" i="3"/>
  <c r="M186" i="3"/>
  <c r="N186" i="3" s="1"/>
  <c r="O138" i="3"/>
  <c r="M138" i="3"/>
  <c r="N138" i="3" s="1"/>
  <c r="O90" i="3"/>
  <c r="M90" i="3"/>
  <c r="N90" i="3" s="1"/>
  <c r="O42" i="3"/>
  <c r="M42" i="3"/>
  <c r="N42" i="3" s="1"/>
  <c r="O265" i="3"/>
  <c r="M265" i="3"/>
  <c r="N265" i="3" s="1"/>
  <c r="O217" i="3"/>
  <c r="M217" i="3"/>
  <c r="N217" i="3" s="1"/>
  <c r="O169" i="3"/>
  <c r="M169" i="3"/>
  <c r="N169" i="3" s="1"/>
  <c r="O121" i="3"/>
  <c r="M121" i="3"/>
  <c r="N121" i="3" s="1"/>
  <c r="M105" i="3"/>
  <c r="N105" i="3" s="1"/>
  <c r="O105" i="3"/>
  <c r="M89" i="3"/>
  <c r="N89" i="3" s="1"/>
  <c r="O89" i="3"/>
  <c r="O73" i="3"/>
  <c r="M73" i="3"/>
  <c r="N73" i="3" s="1"/>
  <c r="O57" i="3"/>
  <c r="M57" i="3"/>
  <c r="N57" i="3" s="1"/>
  <c r="O9" i="3"/>
  <c r="M9" i="3"/>
  <c r="N9" i="3" s="1"/>
  <c r="O296" i="3"/>
  <c r="M296" i="3"/>
  <c r="N296" i="3" s="1"/>
  <c r="M280" i="3"/>
  <c r="N280" i="3" s="1"/>
  <c r="O280" i="3"/>
  <c r="O264" i="3"/>
  <c r="M264" i="3"/>
  <c r="N264" i="3" s="1"/>
  <c r="M248" i="3"/>
  <c r="N248" i="3" s="1"/>
  <c r="O248" i="3"/>
  <c r="O232" i="3"/>
  <c r="M232" i="3"/>
  <c r="N232" i="3" s="1"/>
  <c r="O216" i="3"/>
  <c r="M216" i="3"/>
  <c r="N216" i="3" s="1"/>
  <c r="O200" i="3"/>
  <c r="M200" i="3"/>
  <c r="N200" i="3" s="1"/>
  <c r="O184" i="3"/>
  <c r="M184" i="3"/>
  <c r="N184" i="3" s="1"/>
  <c r="M168" i="3"/>
  <c r="N168" i="3" s="1"/>
  <c r="O168" i="3"/>
  <c r="O152" i="3"/>
  <c r="M152" i="3"/>
  <c r="N152" i="3" s="1"/>
  <c r="O136" i="3"/>
  <c r="M136" i="3"/>
  <c r="N136" i="3" s="1"/>
  <c r="M120" i="3"/>
  <c r="N120" i="3" s="1"/>
  <c r="O120" i="3"/>
  <c r="O104" i="3"/>
  <c r="M104" i="3"/>
  <c r="N104" i="3" s="1"/>
  <c r="M88" i="3"/>
  <c r="N88" i="3" s="1"/>
  <c r="O88" i="3"/>
  <c r="M72" i="3"/>
  <c r="N72" i="3" s="1"/>
  <c r="O72" i="3"/>
  <c r="M56" i="3"/>
  <c r="N56" i="3" s="1"/>
  <c r="O56" i="3"/>
  <c r="O40" i="3"/>
  <c r="M40" i="3"/>
  <c r="N40" i="3" s="1"/>
  <c r="O24" i="3"/>
  <c r="M24" i="3"/>
  <c r="N24" i="3" s="1"/>
  <c r="O8" i="3"/>
  <c r="M8" i="3"/>
  <c r="N8" i="3" s="1"/>
  <c r="O295" i="3"/>
  <c r="M295" i="3"/>
  <c r="N295" i="3" s="1"/>
  <c r="M279" i="3"/>
  <c r="N279" i="3" s="1"/>
  <c r="O279" i="3"/>
  <c r="O263" i="3"/>
  <c r="M263" i="3"/>
  <c r="N263" i="3" s="1"/>
  <c r="O247" i="3"/>
  <c r="M247" i="3"/>
  <c r="N247" i="3" s="1"/>
  <c r="O231" i="3"/>
  <c r="M231" i="3"/>
  <c r="N231" i="3" s="1"/>
  <c r="O215" i="3"/>
  <c r="M215" i="3"/>
  <c r="N215" i="3" s="1"/>
  <c r="O199" i="3"/>
  <c r="M199" i="3"/>
  <c r="N199" i="3" s="1"/>
  <c r="M183" i="3"/>
  <c r="N183" i="3" s="1"/>
  <c r="O183" i="3"/>
  <c r="M167" i="3"/>
  <c r="N167" i="3" s="1"/>
  <c r="O167" i="3"/>
  <c r="O151" i="3"/>
  <c r="M151" i="3"/>
  <c r="N151" i="3" s="1"/>
  <c r="M135" i="3"/>
  <c r="N135" i="3" s="1"/>
  <c r="O135" i="3"/>
  <c r="M119" i="3"/>
  <c r="N119" i="3" s="1"/>
  <c r="O119" i="3"/>
  <c r="M103" i="3"/>
  <c r="N103" i="3" s="1"/>
  <c r="O103" i="3"/>
  <c r="M87" i="3"/>
  <c r="N87" i="3" s="1"/>
  <c r="O87" i="3"/>
  <c r="M71" i="3"/>
  <c r="N71" i="3" s="1"/>
  <c r="O71" i="3"/>
  <c r="M55" i="3"/>
  <c r="N55" i="3" s="1"/>
  <c r="O55" i="3"/>
  <c r="M39" i="3"/>
  <c r="N39" i="3" s="1"/>
  <c r="O39" i="3"/>
  <c r="O23" i="3"/>
  <c r="M23" i="3"/>
  <c r="N23" i="3" s="1"/>
  <c r="M7" i="3"/>
  <c r="N7" i="3" s="1"/>
  <c r="O7" i="3"/>
  <c r="M294" i="3"/>
  <c r="N294" i="3" s="1"/>
  <c r="O294" i="3"/>
  <c r="M278" i="3"/>
  <c r="N278" i="3" s="1"/>
  <c r="O278" i="3"/>
  <c r="O262" i="3"/>
  <c r="M262" i="3"/>
  <c r="N262" i="3" s="1"/>
  <c r="M246" i="3"/>
  <c r="N246" i="3" s="1"/>
  <c r="O246" i="3"/>
  <c r="O230" i="3"/>
  <c r="M230" i="3"/>
  <c r="N230" i="3" s="1"/>
  <c r="O214" i="3"/>
  <c r="M214" i="3"/>
  <c r="N214" i="3" s="1"/>
  <c r="O198" i="3"/>
  <c r="M198" i="3"/>
  <c r="N198" i="3" s="1"/>
  <c r="O182" i="3"/>
  <c r="M182" i="3"/>
  <c r="N182" i="3" s="1"/>
  <c r="M166" i="3"/>
  <c r="N166" i="3" s="1"/>
  <c r="O166" i="3"/>
  <c r="M150" i="3"/>
  <c r="N150" i="3" s="1"/>
  <c r="O150" i="3"/>
  <c r="M134" i="3"/>
  <c r="N134" i="3" s="1"/>
  <c r="O134" i="3"/>
  <c r="M118" i="3"/>
  <c r="N118" i="3" s="1"/>
  <c r="O118" i="3"/>
  <c r="O102" i="3"/>
  <c r="M102" i="3"/>
  <c r="N102" i="3" s="1"/>
  <c r="M86" i="3"/>
  <c r="N86" i="3" s="1"/>
  <c r="O86" i="3"/>
  <c r="O70" i="3"/>
  <c r="M70" i="3"/>
  <c r="N70" i="3" s="1"/>
  <c r="M54" i="3"/>
  <c r="N54" i="3" s="1"/>
  <c r="O54" i="3"/>
  <c r="M38" i="3"/>
  <c r="N38" i="3" s="1"/>
  <c r="O38" i="3"/>
  <c r="O22" i="3"/>
  <c r="M22" i="3"/>
  <c r="N22" i="3" s="1"/>
  <c r="M6" i="3"/>
  <c r="N6" i="3" s="1"/>
  <c r="O6" i="3"/>
  <c r="M243" i="3"/>
  <c r="N243" i="3" s="1"/>
  <c r="O243" i="3"/>
  <c r="O195" i="3"/>
  <c r="M195" i="3"/>
  <c r="N195" i="3" s="1"/>
  <c r="O163" i="3"/>
  <c r="M163" i="3"/>
  <c r="N163" i="3" s="1"/>
  <c r="M115" i="3"/>
  <c r="N115" i="3" s="1"/>
  <c r="O115" i="3"/>
  <c r="O51" i="3"/>
  <c r="M51" i="3"/>
  <c r="N51" i="3" s="1"/>
  <c r="O4" i="3"/>
  <c r="M4" i="3"/>
  <c r="N4" i="3" s="1"/>
  <c r="M258" i="3"/>
  <c r="N258" i="3" s="1"/>
  <c r="O258" i="3"/>
  <c r="O210" i="3"/>
  <c r="M210" i="3"/>
  <c r="N210" i="3" s="1"/>
  <c r="O162" i="3"/>
  <c r="M162" i="3"/>
  <c r="N162" i="3" s="1"/>
  <c r="O114" i="3"/>
  <c r="M114" i="3"/>
  <c r="N114" i="3" s="1"/>
  <c r="O50" i="3"/>
  <c r="M50" i="3"/>
  <c r="N50" i="3" s="1"/>
  <c r="O305" i="3"/>
  <c r="M305" i="3"/>
  <c r="N305" i="3" s="1"/>
  <c r="M257" i="3"/>
  <c r="N257" i="3" s="1"/>
  <c r="O257" i="3"/>
  <c r="M209" i="3"/>
  <c r="N209" i="3" s="1"/>
  <c r="O209" i="3"/>
  <c r="O145" i="3"/>
  <c r="M145" i="3"/>
  <c r="N145" i="3" s="1"/>
  <c r="O97" i="3"/>
  <c r="M97" i="3"/>
  <c r="N97" i="3" s="1"/>
  <c r="O49" i="3"/>
  <c r="M49" i="3"/>
  <c r="N49" i="3" s="1"/>
  <c r="M288" i="3"/>
  <c r="N288" i="3" s="1"/>
  <c r="O288" i="3"/>
  <c r="M240" i="3"/>
  <c r="N240" i="3" s="1"/>
  <c r="O240" i="3"/>
  <c r="M192" i="3"/>
  <c r="N192" i="3" s="1"/>
  <c r="O192" i="3"/>
  <c r="O128" i="3"/>
  <c r="M128" i="3"/>
  <c r="N128" i="3" s="1"/>
  <c r="O80" i="3"/>
  <c r="M80" i="3"/>
  <c r="N80" i="3" s="1"/>
  <c r="O16" i="3"/>
  <c r="M16" i="3"/>
  <c r="N16" i="3" s="1"/>
  <c r="O271" i="3"/>
  <c r="M271" i="3"/>
  <c r="N271" i="3" s="1"/>
  <c r="M223" i="3"/>
  <c r="N223" i="3" s="1"/>
  <c r="O223" i="3"/>
  <c r="M159" i="3"/>
  <c r="N159" i="3" s="1"/>
  <c r="O159" i="3"/>
  <c r="O111" i="3"/>
  <c r="M111" i="3"/>
  <c r="N111" i="3" s="1"/>
  <c r="O63" i="3"/>
  <c r="M63" i="3"/>
  <c r="N63" i="3" s="1"/>
  <c r="O31" i="3"/>
  <c r="M31" i="3"/>
  <c r="N31" i="3" s="1"/>
  <c r="O286" i="3"/>
  <c r="M286" i="3"/>
  <c r="N286" i="3" s="1"/>
  <c r="O238" i="3"/>
  <c r="M238" i="3"/>
  <c r="N238" i="3" s="1"/>
  <c r="M158" i="3"/>
  <c r="N158" i="3" s="1"/>
  <c r="O158" i="3"/>
  <c r="M110" i="3"/>
  <c r="N110" i="3" s="1"/>
  <c r="O110" i="3"/>
  <c r="O46" i="3"/>
  <c r="M46" i="3"/>
  <c r="N46" i="3" s="1"/>
  <c r="M285" i="3"/>
  <c r="N285" i="3" s="1"/>
  <c r="O285" i="3"/>
  <c r="M237" i="3"/>
  <c r="N237" i="3" s="1"/>
  <c r="O237" i="3"/>
  <c r="M189" i="3"/>
  <c r="N189" i="3" s="1"/>
  <c r="O189" i="3"/>
  <c r="M141" i="3"/>
  <c r="N141" i="3" s="1"/>
  <c r="O141" i="3"/>
  <c r="M93" i="3"/>
  <c r="N93" i="3" s="1"/>
  <c r="O93" i="3"/>
  <c r="M13" i="3"/>
  <c r="N13" i="3" s="1"/>
  <c r="O13" i="3"/>
  <c r="O268" i="3"/>
  <c r="M268" i="3"/>
  <c r="N268" i="3" s="1"/>
  <c r="O220" i="3"/>
  <c r="M220" i="3"/>
  <c r="N220" i="3" s="1"/>
  <c r="O172" i="3"/>
  <c r="M172" i="3"/>
  <c r="N172" i="3" s="1"/>
  <c r="O124" i="3"/>
  <c r="M124" i="3"/>
  <c r="N124" i="3" s="1"/>
  <c r="O76" i="3"/>
  <c r="M76" i="3"/>
  <c r="N76" i="3" s="1"/>
  <c r="O44" i="3"/>
  <c r="M44" i="3"/>
  <c r="N44" i="3" s="1"/>
  <c r="O283" i="3"/>
  <c r="M283" i="3"/>
  <c r="N283" i="3" s="1"/>
  <c r="M235" i="3"/>
  <c r="N235" i="3" s="1"/>
  <c r="O235" i="3"/>
  <c r="O187" i="3"/>
  <c r="M187" i="3"/>
  <c r="N187" i="3" s="1"/>
  <c r="M139" i="3"/>
  <c r="N139" i="3" s="1"/>
  <c r="O139" i="3"/>
  <c r="M91" i="3"/>
  <c r="N91" i="3" s="1"/>
  <c r="O91" i="3"/>
  <c r="O27" i="3"/>
  <c r="M27" i="3"/>
  <c r="N27" i="3" s="1"/>
  <c r="O266" i="3"/>
  <c r="M266" i="3"/>
  <c r="N266" i="3" s="1"/>
  <c r="O218" i="3"/>
  <c r="M218" i="3"/>
  <c r="N218" i="3" s="1"/>
  <c r="O170" i="3"/>
  <c r="M170" i="3"/>
  <c r="N170" i="3" s="1"/>
  <c r="O122" i="3"/>
  <c r="M122" i="3"/>
  <c r="N122" i="3" s="1"/>
  <c r="O74" i="3"/>
  <c r="M74" i="3"/>
  <c r="N74" i="3" s="1"/>
  <c r="O26" i="3"/>
  <c r="M26" i="3"/>
  <c r="N26" i="3" s="1"/>
  <c r="M297" i="3"/>
  <c r="N297" i="3" s="1"/>
  <c r="O297" i="3"/>
  <c r="O249" i="3"/>
  <c r="M249" i="3"/>
  <c r="N249" i="3" s="1"/>
  <c r="M201" i="3"/>
  <c r="N201" i="3" s="1"/>
  <c r="O201" i="3"/>
  <c r="O153" i="3"/>
  <c r="M153" i="3"/>
  <c r="N153" i="3" s="1"/>
  <c r="O41" i="3"/>
  <c r="M41" i="3"/>
  <c r="N41" i="3" s="1"/>
  <c r="M293" i="3"/>
  <c r="N293" i="3" s="1"/>
  <c r="O293" i="3"/>
  <c r="O261" i="3"/>
  <c r="M261" i="3"/>
  <c r="N261" i="3" s="1"/>
  <c r="O245" i="3"/>
  <c r="M245" i="3"/>
  <c r="N245" i="3" s="1"/>
  <c r="M229" i="3"/>
  <c r="N229" i="3" s="1"/>
  <c r="O229" i="3"/>
  <c r="O213" i="3"/>
  <c r="M213" i="3"/>
  <c r="N213" i="3" s="1"/>
  <c r="O197" i="3"/>
  <c r="M197" i="3"/>
  <c r="N197" i="3" s="1"/>
  <c r="O181" i="3"/>
  <c r="M181" i="3"/>
  <c r="N181" i="3" s="1"/>
  <c r="O165" i="3"/>
  <c r="M165" i="3"/>
  <c r="N165" i="3" s="1"/>
  <c r="O149" i="3"/>
  <c r="M149" i="3"/>
  <c r="N149" i="3" s="1"/>
  <c r="M133" i="3"/>
  <c r="N133" i="3" s="1"/>
  <c r="O133" i="3"/>
  <c r="M117" i="3"/>
  <c r="N117" i="3" s="1"/>
  <c r="O117" i="3"/>
  <c r="O101" i="3"/>
  <c r="M101" i="3"/>
  <c r="N101" i="3" s="1"/>
  <c r="O85" i="3"/>
  <c r="M85" i="3"/>
  <c r="N85" i="3" s="1"/>
  <c r="M69" i="3"/>
  <c r="N69" i="3" s="1"/>
  <c r="O69" i="3"/>
  <c r="M53" i="3"/>
  <c r="N53" i="3" s="1"/>
  <c r="O53" i="3"/>
  <c r="M37" i="3"/>
  <c r="N37" i="3" s="1"/>
  <c r="O37" i="3"/>
  <c r="M21" i="3"/>
  <c r="N21" i="3" s="1"/>
  <c r="O21" i="3"/>
  <c r="O5" i="3"/>
  <c r="M5" i="3"/>
  <c r="N5" i="3" s="1"/>
  <c r="O275" i="3"/>
  <c r="M275" i="3"/>
  <c r="N275" i="3" s="1"/>
  <c r="M227" i="3"/>
  <c r="N227" i="3" s="1"/>
  <c r="O227" i="3"/>
  <c r="O179" i="3"/>
  <c r="M179" i="3"/>
  <c r="N179" i="3" s="1"/>
  <c r="O131" i="3"/>
  <c r="M131" i="3"/>
  <c r="N131" i="3" s="1"/>
  <c r="O83" i="3"/>
  <c r="M83" i="3"/>
  <c r="N83" i="3" s="1"/>
  <c r="O19" i="3"/>
  <c r="M19" i="3"/>
  <c r="N19" i="3" s="1"/>
  <c r="O290" i="3"/>
  <c r="M290" i="3"/>
  <c r="N290" i="3" s="1"/>
  <c r="M242" i="3"/>
  <c r="N242" i="3" s="1"/>
  <c r="O242" i="3"/>
  <c r="O194" i="3"/>
  <c r="M194" i="3"/>
  <c r="N194" i="3" s="1"/>
  <c r="O146" i="3"/>
  <c r="M146" i="3"/>
  <c r="N146" i="3" s="1"/>
  <c r="M98" i="3"/>
  <c r="N98" i="3" s="1"/>
  <c r="O98" i="3"/>
  <c r="M66" i="3"/>
  <c r="N66" i="3" s="1"/>
  <c r="O66" i="3"/>
  <c r="M18" i="3"/>
  <c r="N18" i="3" s="1"/>
  <c r="O18" i="3"/>
  <c r="O273" i="3"/>
  <c r="M273" i="3"/>
  <c r="N273" i="3" s="1"/>
  <c r="M225" i="3"/>
  <c r="N225" i="3" s="1"/>
  <c r="O225" i="3"/>
  <c r="O177" i="3"/>
  <c r="M177" i="3"/>
  <c r="N177" i="3" s="1"/>
  <c r="O129" i="3"/>
  <c r="M129" i="3"/>
  <c r="N129" i="3" s="1"/>
  <c r="O81" i="3"/>
  <c r="M81" i="3"/>
  <c r="N81" i="3" s="1"/>
  <c r="M33" i="3"/>
  <c r="N33" i="3" s="1"/>
  <c r="O33" i="3"/>
  <c r="M304" i="3"/>
  <c r="N304" i="3" s="1"/>
  <c r="O304" i="3"/>
  <c r="M256" i="3"/>
  <c r="N256" i="3" s="1"/>
  <c r="O256" i="3"/>
  <c r="M208" i="3"/>
  <c r="N208" i="3" s="1"/>
  <c r="O208" i="3"/>
  <c r="M160" i="3"/>
  <c r="N160" i="3" s="1"/>
  <c r="O160" i="3"/>
  <c r="O112" i="3"/>
  <c r="M112" i="3"/>
  <c r="N112" i="3" s="1"/>
  <c r="O64" i="3"/>
  <c r="M64" i="3"/>
  <c r="N64" i="3" s="1"/>
  <c r="O48" i="3"/>
  <c r="M48" i="3"/>
  <c r="N48" i="3" s="1"/>
  <c r="M303" i="3"/>
  <c r="N303" i="3" s="1"/>
  <c r="O303" i="3"/>
  <c r="M255" i="3"/>
  <c r="N255" i="3" s="1"/>
  <c r="O255" i="3"/>
  <c r="M207" i="3"/>
  <c r="N207" i="3" s="1"/>
  <c r="O207" i="3"/>
  <c r="M175" i="3"/>
  <c r="N175" i="3" s="1"/>
  <c r="O175" i="3"/>
  <c r="O127" i="3"/>
  <c r="M127" i="3"/>
  <c r="N127" i="3" s="1"/>
  <c r="O95" i="3"/>
  <c r="M95" i="3"/>
  <c r="N95" i="3" s="1"/>
  <c r="O47" i="3"/>
  <c r="M47" i="3"/>
  <c r="N47" i="3" s="1"/>
  <c r="O302" i="3"/>
  <c r="M302" i="3"/>
  <c r="N302" i="3" s="1"/>
  <c r="M254" i="3"/>
  <c r="N254" i="3" s="1"/>
  <c r="O254" i="3"/>
  <c r="M206" i="3"/>
  <c r="N206" i="3" s="1"/>
  <c r="O206" i="3"/>
  <c r="M174" i="3"/>
  <c r="N174" i="3" s="1"/>
  <c r="O174" i="3"/>
  <c r="O126" i="3"/>
  <c r="M126" i="3"/>
  <c r="N126" i="3" s="1"/>
  <c r="O78" i="3"/>
  <c r="M78" i="3"/>
  <c r="N78" i="3" s="1"/>
  <c r="O62" i="3"/>
  <c r="M62" i="3"/>
  <c r="N62" i="3" s="1"/>
  <c r="M14" i="3"/>
  <c r="N14" i="3" s="1"/>
  <c r="O14" i="3"/>
  <c r="M301" i="3"/>
  <c r="N301" i="3" s="1"/>
  <c r="O301" i="3"/>
  <c r="M253" i="3"/>
  <c r="N253" i="3" s="1"/>
  <c r="O253" i="3"/>
  <c r="M205" i="3"/>
  <c r="N205" i="3" s="1"/>
  <c r="O205" i="3"/>
  <c r="M157" i="3"/>
  <c r="N157" i="3" s="1"/>
  <c r="O157" i="3"/>
  <c r="M109" i="3"/>
  <c r="N109" i="3" s="1"/>
  <c r="O109" i="3"/>
  <c r="M61" i="3"/>
  <c r="N61" i="3" s="1"/>
  <c r="O61" i="3"/>
  <c r="M29" i="3"/>
  <c r="N29" i="3" s="1"/>
  <c r="O29" i="3"/>
  <c r="M300" i="3"/>
  <c r="N300" i="3" s="1"/>
  <c r="O300" i="3"/>
  <c r="M252" i="3"/>
  <c r="N252" i="3" s="1"/>
  <c r="O252" i="3"/>
  <c r="M204" i="3"/>
  <c r="N204" i="3" s="1"/>
  <c r="O204" i="3"/>
  <c r="M156" i="3"/>
  <c r="N156" i="3" s="1"/>
  <c r="O156" i="3"/>
  <c r="M108" i="3"/>
  <c r="N108" i="3" s="1"/>
  <c r="O108" i="3"/>
  <c r="O60" i="3"/>
  <c r="M60" i="3"/>
  <c r="N60" i="3" s="1"/>
  <c r="O12" i="3"/>
  <c r="M12" i="3"/>
  <c r="N12" i="3" s="1"/>
  <c r="O267" i="3"/>
  <c r="M267" i="3"/>
  <c r="N267" i="3" s="1"/>
  <c r="M203" i="3"/>
  <c r="N203" i="3" s="1"/>
  <c r="O203" i="3"/>
  <c r="O155" i="3"/>
  <c r="M155" i="3"/>
  <c r="N155" i="3" s="1"/>
  <c r="O107" i="3"/>
  <c r="M107" i="3"/>
  <c r="N107" i="3" s="1"/>
  <c r="O59" i="3"/>
  <c r="M59" i="3"/>
  <c r="N59" i="3" s="1"/>
  <c r="O11" i="3"/>
  <c r="M11" i="3"/>
  <c r="N11" i="3" s="1"/>
  <c r="O282" i="3"/>
  <c r="M282" i="3"/>
  <c r="N282" i="3" s="1"/>
  <c r="O250" i="3"/>
  <c r="M250" i="3"/>
  <c r="N250" i="3" s="1"/>
  <c r="O202" i="3"/>
  <c r="M202" i="3"/>
  <c r="N202" i="3" s="1"/>
  <c r="O154" i="3"/>
  <c r="M154" i="3"/>
  <c r="N154" i="3" s="1"/>
  <c r="O106" i="3"/>
  <c r="M106" i="3"/>
  <c r="N106" i="3" s="1"/>
  <c r="O58" i="3"/>
  <c r="M58" i="3"/>
  <c r="N58" i="3" s="1"/>
  <c r="O10" i="3"/>
  <c r="M10" i="3"/>
  <c r="N10" i="3" s="1"/>
  <c r="O281" i="3"/>
  <c r="M281" i="3"/>
  <c r="N281" i="3" s="1"/>
  <c r="O233" i="3"/>
  <c r="M233" i="3"/>
  <c r="N233" i="3" s="1"/>
  <c r="O185" i="3"/>
  <c r="M185" i="3"/>
  <c r="N185" i="3" s="1"/>
  <c r="M137" i="3"/>
  <c r="N137" i="3" s="1"/>
  <c r="O137" i="3"/>
  <c r="O25" i="3"/>
  <c r="M25" i="3"/>
  <c r="N25" i="3" s="1"/>
  <c r="M277" i="3"/>
  <c r="N277" i="3" s="1"/>
  <c r="O277" i="3"/>
  <c r="O292" i="3"/>
  <c r="M292" i="3"/>
  <c r="N292" i="3" s="1"/>
  <c r="M276" i="3"/>
  <c r="N276" i="3" s="1"/>
  <c r="O276" i="3"/>
  <c r="M260" i="3"/>
  <c r="N260" i="3" s="1"/>
  <c r="O260" i="3"/>
  <c r="O244" i="3"/>
  <c r="M244" i="3"/>
  <c r="N244" i="3" s="1"/>
  <c r="O228" i="3"/>
  <c r="M228" i="3"/>
  <c r="N228" i="3" s="1"/>
  <c r="O212" i="3"/>
  <c r="M212" i="3"/>
  <c r="N212" i="3" s="1"/>
  <c r="O196" i="3"/>
  <c r="M196" i="3"/>
  <c r="N196" i="3" s="1"/>
  <c r="O180" i="3"/>
  <c r="M180" i="3"/>
  <c r="N180" i="3" s="1"/>
  <c r="O164" i="3"/>
  <c r="M164" i="3"/>
  <c r="N164" i="3" s="1"/>
  <c r="O148" i="3"/>
  <c r="M148" i="3"/>
  <c r="N148" i="3" s="1"/>
  <c r="O132" i="3"/>
  <c r="M132" i="3"/>
  <c r="N132" i="3" s="1"/>
  <c r="M116" i="3"/>
  <c r="N116" i="3" s="1"/>
  <c r="O116" i="3"/>
  <c r="O100" i="3"/>
  <c r="M100" i="3"/>
  <c r="N100" i="3" s="1"/>
  <c r="O84" i="3"/>
  <c r="M84" i="3"/>
  <c r="N84" i="3" s="1"/>
  <c r="O68" i="3"/>
  <c r="M68" i="3"/>
  <c r="N68" i="3" s="1"/>
  <c r="M52" i="3"/>
  <c r="N52" i="3" s="1"/>
  <c r="O52" i="3"/>
  <c r="O36" i="3"/>
  <c r="M36" i="3"/>
  <c r="N36" i="3" s="1"/>
  <c r="M20" i="3"/>
  <c r="N20" i="3" s="1"/>
  <c r="O20" i="3"/>
  <c r="W4" i="3" l="1"/>
  <c r="V4" i="3"/>
  <c r="V3" i="3"/>
  <c r="W3" i="3"/>
  <c r="O1" i="3"/>
  <c r="X4" i="3" l="1"/>
  <c r="W5" i="3"/>
  <c r="R8" i="3" s="1"/>
  <c r="AB2" i="3" s="1"/>
  <c r="V5" i="3"/>
  <c r="X3" i="3"/>
  <c r="R11" i="3" s="1"/>
  <c r="AF2" i="3" s="1"/>
  <c r="X5" i="3" l="1"/>
  <c r="R7" i="3" s="1"/>
  <c r="AA2" i="3" s="1"/>
  <c r="R9" i="3"/>
  <c r="AC2" i="3" s="1"/>
  <c r="R10" i="3"/>
  <c r="AG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tc={1E3A67D2-A051-3F49-BCC4-632D999575D6}</author>
    <author>tc={242CB927-1301-1C43-A70A-D938AE0108E3}</author>
    <author>tc={D3377A90-FE16-D348-8012-C208481622AF}</author>
    <author>tc={57E8E678-3D5D-5241-ABBE-BFE69470D514}</author>
    <author>Microsoft Office User</author>
  </authors>
  <commentList>
    <comment ref="V3" authorId="0" shapeId="0" xr:uid="{1E3A67D2-A051-3F49-BCC4-632D999575D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true negative
 — модель ответил "нет" и это было правильно</t>
      </text>
    </comment>
    <comment ref="W3" authorId="1" shapeId="0" xr:uid="{242CB927-1301-1C43-A70A-D938AE0108E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false positive — модель ответила "да" и ошиблась</t>
      </text>
    </comment>
    <comment ref="V4" authorId="2" shapeId="0" xr:uid="{D3377A90-FE16-D348-8012-C208481622AF}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false negative
 — "нет" и это ошибка
</t>
      </text>
    </comment>
    <comment ref="W4" authorId="3" shapeId="0" xr:uid="{57E8E678-3D5D-5241-ABBE-BFE69470D5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true positive — модель ответил "да" и угадала</t>
      </text>
    </comment>
    <comment ref="Q11" authorId="4" shapeId="0" xr:uid="{3A3828A4-8666-DC40-BF96-7F57EF4F3E1F}">
      <text>
        <r>
          <rPr>
            <sz val="10"/>
            <color rgb="FF000000"/>
            <rFont val="Arial"/>
            <family val="2"/>
          </rPr>
          <t>вероятность ложного отклонения нулевой гипотезы для конкретного теста</t>
        </r>
      </text>
    </comment>
  </commentList>
</comments>
</file>

<file path=xl/sharedStrings.xml><?xml version="1.0" encoding="utf-8"?>
<sst xmlns="http://schemas.openxmlformats.org/spreadsheetml/2006/main" count="74" uniqueCount="59">
  <si>
    <t>mpg</t>
  </si>
  <si>
    <t>cylinders</t>
  </si>
  <si>
    <t>displacement</t>
  </si>
  <si>
    <t>horsepower</t>
  </si>
  <si>
    <t>acceleration</t>
  </si>
  <si>
    <t>model_year</t>
  </si>
  <si>
    <t>Selling_Price</t>
  </si>
  <si>
    <t>Present_Price</t>
  </si>
  <si>
    <t>Purchase</t>
  </si>
  <si>
    <t>Из содержательных соображений определите какие значения войдут в обучающую выборку</t>
  </si>
  <si>
    <t>Определите прогнозируемую переменную (target)</t>
  </si>
  <si>
    <t>В качестве предикторов необходимо взять все переменные в датасете</t>
  </si>
  <si>
    <t>Предобработайте датасет (при необходимости)</t>
  </si>
  <si>
    <t>Вычислите коэффициенты для  переменных при помощи пакета "Поиск решения"</t>
  </si>
  <si>
    <t>Определите матрицу ошибок, рассчитайте метрики</t>
  </si>
  <si>
    <t>Постройте графики "Метрики модели", "ROC- кривая". Сделайте выводы</t>
  </si>
  <si>
    <t>Определите оптимальный уровень отсечки, аргументируйте свой выбор.</t>
  </si>
  <si>
    <t>Вывод записать в ячейке "Выводы"</t>
  </si>
  <si>
    <t>Y-пересечение</t>
  </si>
  <si>
    <t>b1</t>
  </si>
  <si>
    <t>b2</t>
  </si>
  <si>
    <t>b3</t>
  </si>
  <si>
    <t>b4</t>
  </si>
  <si>
    <t>b5</t>
  </si>
  <si>
    <t>b6</t>
  </si>
  <si>
    <t>cut-off</t>
  </si>
  <si>
    <t>Sum of the log likelihoods</t>
  </si>
  <si>
    <t>Predicted</t>
  </si>
  <si>
    <t>Cutoff</t>
  </si>
  <si>
    <t>Accuracy</t>
  </si>
  <si>
    <t>Precision</t>
  </si>
  <si>
    <t>Recall</t>
  </si>
  <si>
    <t>FP</t>
  </si>
  <si>
    <t>TP</t>
  </si>
  <si>
    <t>Logit</t>
  </si>
  <si>
    <t>Odds</t>
  </si>
  <si>
    <t>Probability of Heart Failure</t>
  </si>
  <si>
    <t>Probability of a Correct Match</t>
  </si>
  <si>
    <t>Log Likelihood</t>
  </si>
  <si>
    <t>Predicted Classification</t>
  </si>
  <si>
    <t>Actual</t>
  </si>
  <si>
    <t>Total</t>
  </si>
  <si>
    <t>TP Rate</t>
  </si>
  <si>
    <t>FP Rate</t>
  </si>
  <si>
    <r>
      <t>TP</t>
    </r>
    <r>
      <rPr>
        <sz val="14"/>
        <color rgb="FF000000"/>
        <rFont val="Calibri"/>
        <family val="2"/>
        <scheme val="minor"/>
      </rPr>
      <t> (true positive) — модель ответил "да" и угадала</t>
    </r>
  </si>
  <si>
    <r>
      <t>FP</t>
    </r>
    <r>
      <rPr>
        <sz val="14"/>
        <color rgb="FF000000"/>
        <rFont val="Calibri"/>
        <family val="2"/>
        <scheme val="minor"/>
      </rPr>
      <t> (false positive) — модель ответила "да" и ошиблась</t>
    </r>
  </si>
  <si>
    <t>Вывод:</t>
  </si>
  <si>
    <t>все negative-ответы делят аналогично:</t>
  </si>
  <si>
    <r>
      <t>TN</t>
    </r>
    <r>
      <rPr>
        <sz val="14"/>
        <color rgb="FF000000"/>
        <rFont val="Calibri"/>
        <family val="2"/>
        <scheme val="minor"/>
      </rPr>
      <t> (true negative) — модель ответил "нет" и это было правильно</t>
    </r>
  </si>
  <si>
    <r>
      <t>FN</t>
    </r>
    <r>
      <rPr>
        <sz val="14"/>
        <color rgb="FF000000"/>
        <rFont val="Calibri"/>
        <family val="2"/>
        <scheme val="minor"/>
      </rPr>
      <t> (false negative) — "нет" и это ошибка</t>
    </r>
  </si>
  <si>
    <t>Пропущенные значения:</t>
  </si>
  <si>
    <t>Средние значения:</t>
  </si>
  <si>
    <t>b7</t>
  </si>
  <si>
    <t>b8</t>
  </si>
  <si>
    <t>В качестве предикторов взяты все переменные в датасете</t>
  </si>
  <si>
    <t>Из содержательных соображений все значения войдут в обучающую выборку</t>
  </si>
  <si>
    <t>Прогнозируемая переменная (target) - purchase</t>
  </si>
  <si>
    <t>Пропущенные значения заменены на средние значения</t>
  </si>
  <si>
    <t>Целевая переменная purchase. Принимаем уровень отсечки 0.35, так как при увеличение или уменьшении значения отсечки качество модели ухудшается согласно матрице ошибок модель начинает чаще предсказывать 0 вместо 1. ROC – кривая позволяет оценить качество бинарной классификации. Чем больше кривая ROC охватывает верхний левый угол графика, тем лучше модель классифицирует данные по категориям. По графику ROC-кривой видим, что модель работает средне. При построении графика метрик модели видим, что все графики принимают близкие значения на интервале от 0.3 до 0.4. Поэтому выбираем точку отсечки 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</si>
</sst>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  <charset val="204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right"/>
    </xf>
    <xf numFmtId="1" fontId="2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/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/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0" fillId="0" borderId="0" xfId="0" applyNumberFormat="1"/>
    <xf numFmtId="10" fontId="4" fillId="0" borderId="1" xfId="0" applyNumberFormat="1" applyFont="1" applyBorder="1"/>
    <xf numFmtId="10" fontId="11" fillId="0" borderId="1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8" borderId="19" xfId="0" applyFont="1" applyFill="1" applyBorder="1" applyAlignment="1">
      <alignment horizontal="center" vertical="center"/>
    </xf>
    <xf numFmtId="0" fontId="17" fillId="8" borderId="20" xfId="0" applyFont="1" applyFill="1" applyBorder="1" applyAlignment="1">
      <alignment horizontal="center" vertical="center"/>
    </xf>
    <xf numFmtId="0" fontId="17" fillId="8" borderId="2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Метрики</a:t>
            </a:r>
            <a:r>
              <a:rPr lang="ru-RU" baseline="0"/>
              <a:t> модели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Расчеты!$AA$1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Расчеты!$Z$2:$Z$7</c:f>
              <c:numCache>
                <c:formatCode>General</c:formatCode>
                <c:ptCount val="6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Расчеты!$AA$2:$AA$7</c:f>
              <c:numCache>
                <c:formatCode>0.00%</c:formatCode>
                <c:ptCount val="6"/>
                <c:pt idx="0">
                  <c:v>0.56953642384105962</c:v>
                </c:pt>
                <c:pt idx="1">
                  <c:v>0.34105960264900664</c:v>
                </c:pt>
                <c:pt idx="2">
                  <c:v>0.37086092715231789</c:v>
                </c:pt>
                <c:pt idx="3">
                  <c:v>0.47682119205298013</c:v>
                </c:pt>
                <c:pt idx="4">
                  <c:v>0.64569536423841056</c:v>
                </c:pt>
                <c:pt idx="5">
                  <c:v>0.66556291390728473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F8-4913-BBE9-2DD6E829E254}"/>
            </c:ext>
          </c:extLst>
        </c:ser>
        <c:ser>
          <c:idx val="1"/>
          <c:order val="1"/>
          <c:tx>
            <c:strRef>
              <c:f>Расчеты!$AB$1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Расчеты!$Z$2:$Z$7</c:f>
              <c:numCache>
                <c:formatCode>General</c:formatCode>
                <c:ptCount val="6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Расчеты!$AB$2:$AB$7</c:f>
              <c:numCache>
                <c:formatCode>0.00%</c:formatCode>
                <c:ptCount val="6"/>
                <c:pt idx="0">
                  <c:v>0.4</c:v>
                </c:pt>
                <c:pt idx="1">
                  <c:v>0.34105960264900664</c:v>
                </c:pt>
                <c:pt idx="2">
                  <c:v>0.35051546391752575</c:v>
                </c:pt>
                <c:pt idx="3">
                  <c:v>0.37442922374429222</c:v>
                </c:pt>
                <c:pt idx="4">
                  <c:v>0.46969696969696972</c:v>
                </c:pt>
                <c:pt idx="5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F8-4913-BBE9-2DD6E829E254}"/>
            </c:ext>
          </c:extLst>
        </c:ser>
        <c:ser>
          <c:idx val="2"/>
          <c:order val="2"/>
          <c:tx>
            <c:strRef>
              <c:f>Расчеты!$AC$1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Расчеты!$Z$2:$Z$7</c:f>
              <c:numCache>
                <c:formatCode>General</c:formatCode>
                <c:ptCount val="6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Расчеты!$AC$2:$AC$7</c:f>
              <c:numCache>
                <c:formatCode>0.00%</c:formatCode>
                <c:ptCount val="6"/>
                <c:pt idx="0">
                  <c:v>0.52427184466019416</c:v>
                </c:pt>
                <c:pt idx="1">
                  <c:v>1</c:v>
                </c:pt>
                <c:pt idx="2">
                  <c:v>0.99029126213592233</c:v>
                </c:pt>
                <c:pt idx="3">
                  <c:v>0.79611650485436891</c:v>
                </c:pt>
                <c:pt idx="4">
                  <c:v>0.30097087378640774</c:v>
                </c:pt>
                <c:pt idx="5">
                  <c:v>5.8252427184466021E-2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F8-4913-BBE9-2DD6E829E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65040"/>
        <c:axId val="551665520"/>
      </c:scatterChart>
      <c:valAx>
        <c:axId val="55166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665520"/>
        <c:crosses val="autoZero"/>
        <c:crossBetween val="midCat"/>
      </c:valAx>
      <c:valAx>
        <c:axId val="55166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66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ROC-</a:t>
            </a:r>
            <a:r>
              <a:rPr lang="ru-RU"/>
              <a:t>кривая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Расчеты!$AF$3:$AF$11</c:f>
              <c:numCache>
                <c:formatCode>0.00%</c:formatCode>
                <c:ptCount val="9"/>
                <c:pt idx="0">
                  <c:v>1</c:v>
                </c:pt>
                <c:pt idx="1">
                  <c:v>0.94974874371859297</c:v>
                </c:pt>
                <c:pt idx="2">
                  <c:v>0.68844221105527637</c:v>
                </c:pt>
                <c:pt idx="3">
                  <c:v>0.17587939698492464</c:v>
                </c:pt>
                <c:pt idx="4">
                  <c:v>2.0100502512562814E-2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Расчеты!$AG$3:$AG$11</c:f>
              <c:numCache>
                <c:formatCode>0.00%</c:formatCode>
                <c:ptCount val="9"/>
                <c:pt idx="0">
                  <c:v>1</c:v>
                </c:pt>
                <c:pt idx="1">
                  <c:v>0.99029126213592233</c:v>
                </c:pt>
                <c:pt idx="2">
                  <c:v>0.79611650485436891</c:v>
                </c:pt>
                <c:pt idx="3">
                  <c:v>0.30097087378640774</c:v>
                </c:pt>
                <c:pt idx="4">
                  <c:v>5.8252427184466021E-2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F0-4FEE-A9DD-668A6B9FC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40976"/>
        <c:axId val="2011460176"/>
      </c:scatterChart>
      <c:valAx>
        <c:axId val="201144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1460176"/>
        <c:crosses val="autoZero"/>
        <c:crossBetween val="midCat"/>
      </c:valAx>
      <c:valAx>
        <c:axId val="20114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144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731520</xdr:colOff>
      <xdr:row>24</xdr:row>
      <xdr:rowOff>60960</xdr:rowOff>
    </xdr:from>
    <xdr:to>
      <xdr:col>24</xdr:col>
      <xdr:colOff>81280</xdr:colOff>
      <xdr:row>40</xdr:row>
      <xdr:rowOff>111760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C326D31-E9D8-3CEC-9326-429AF0946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371999</xdr:colOff>
      <xdr:row>25</xdr:row>
      <xdr:rowOff>89999</xdr:rowOff>
    </xdr:from>
    <xdr:to>
      <xdr:col>33</xdr:col>
      <xdr:colOff>29306</xdr:colOff>
      <xdr:row>48</xdr:row>
      <xdr:rowOff>161192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2AFB41B-71BC-67BE-2F79-7CBA145BA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183444</xdr:colOff>
      <xdr:row>26</xdr:row>
      <xdr:rowOff>203893</xdr:rowOff>
    </xdr:from>
    <xdr:to>
      <xdr:col>32</xdr:col>
      <xdr:colOff>157605</xdr:colOff>
      <xdr:row>44</xdr:row>
      <xdr:rowOff>63500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3CEDC0DB-8A5A-457C-AB21-D4B24DE8F468}"/>
            </a:ext>
          </a:extLst>
        </xdr:cNvPr>
        <xdr:cNvCxnSpPr/>
      </xdr:nvCxnSpPr>
      <xdr:spPr>
        <a:xfrm flipV="1">
          <a:off x="22168555" y="6885504"/>
          <a:ext cx="4419161" cy="392360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Владислав Березуцкий" id="{60F40193-88F4-814B-83E9-4B341D88BC5E}" userId="4f977bbd50b3ee7d" providerId="Windows Live"/>
</personList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3" dT="2024-04-29T19:18:31.99" personId="{60F40193-88F4-814B-83E9-4B341D88BC5E}" id="{1E3A67D2-A051-3F49-BCC4-632D999575D6}">
    <text>true negative
 — модель ответил "нет" и это было правильно</text>
  </threadedComment>
  <threadedComment ref="W3" dT="2024-04-29T19:19:10.06" personId="{60F40193-88F4-814B-83E9-4B341D88BC5E}" id="{242CB927-1301-1C43-A70A-D938AE0108E3}">
    <text>false positive — модель ответила "да" и ошиблась</text>
  </threadedComment>
  <threadedComment ref="V4" dT="2024-04-29T17:48:07.03" personId="{60F40193-88F4-814B-83E9-4B341D88BC5E}" id="{D3377A90-FE16-D348-8012-C208481622AF}">
    <text xml:space="preserve">false negative
 — "нет" и это ошибка
</text>
  </threadedComment>
  <threadedComment ref="W4" dT="2024-04-29T17:47:25.11" personId="{60F40193-88F4-814B-83E9-4B341D88BC5E}" id="{57E8E678-3D5D-5241-ABBE-BFE69470D514}">
    <text>true positive — модель ответил "да" и угадала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FEBF-819D-49D8-A942-C5E9C0FEDCF4}">
  <dimension ref="A1:I310"/>
  <sheetViews>
    <sheetView workbookViewId="0">
      <selection activeCell="K22" sqref="K22"/>
    </sheetView>
  </sheetViews>
  <sheetFormatPr defaultColWidth="8.77734375" defaultRowHeight="14.4"/>
  <cols>
    <col min="2" max="2" width="10.44140625" bestFit="1" customWidth="1"/>
    <col min="3" max="3" width="12.109375" customWidth="1"/>
    <col min="4" max="4" width="13" customWidth="1"/>
    <col min="5" max="5" width="12.33203125" customWidth="1"/>
    <col min="6" max="6" width="12" customWidth="1"/>
    <col min="7" max="7" width="11.44140625" customWidth="1"/>
    <col min="8" max="8" width="13.109375" customWidth="1"/>
    <col min="9" max="9" width="11.77734375" customWidth="1"/>
  </cols>
  <sheetData>
    <row r="1" spans="1:9">
      <c r="A1" s="4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5">
        <v>0</v>
      </c>
      <c r="B2" s="3">
        <v>18</v>
      </c>
      <c r="C2" s="2">
        <v>8</v>
      </c>
      <c r="D2" s="3">
        <v>307</v>
      </c>
      <c r="E2" s="2">
        <v>130</v>
      </c>
      <c r="F2" s="3">
        <v>12</v>
      </c>
      <c r="G2" s="2">
        <v>70</v>
      </c>
      <c r="H2" s="2">
        <v>3.35</v>
      </c>
      <c r="I2" s="2">
        <v>5.59</v>
      </c>
    </row>
    <row r="3" spans="1:9">
      <c r="A3" s="5">
        <v>1</v>
      </c>
      <c r="B3" s="3">
        <v>15</v>
      </c>
      <c r="C3" s="2">
        <v>8</v>
      </c>
      <c r="D3" s="3">
        <v>350</v>
      </c>
      <c r="E3" s="2">
        <v>165</v>
      </c>
      <c r="F3" s="2">
        <v>11.5</v>
      </c>
      <c r="G3" s="2">
        <v>70</v>
      </c>
      <c r="H3" s="2">
        <v>4.75</v>
      </c>
      <c r="I3" s="2">
        <v>9.5399999999999991</v>
      </c>
    </row>
    <row r="4" spans="1:9">
      <c r="A4" s="5">
        <v>0</v>
      </c>
      <c r="B4" s="3">
        <v>18</v>
      </c>
      <c r="C4" s="2">
        <v>8</v>
      </c>
      <c r="D4" s="3">
        <v>318</v>
      </c>
      <c r="E4" s="2">
        <v>150</v>
      </c>
      <c r="F4" s="3">
        <v>11</v>
      </c>
      <c r="G4" s="2">
        <v>70</v>
      </c>
      <c r="H4" s="2">
        <v>7.25</v>
      </c>
      <c r="I4" s="2">
        <v>9.85</v>
      </c>
    </row>
    <row r="5" spans="1:9">
      <c r="A5" s="5">
        <v>0</v>
      </c>
      <c r="B5" s="3">
        <v>16</v>
      </c>
      <c r="C5" s="2">
        <v>8</v>
      </c>
      <c r="D5" s="3">
        <v>304</v>
      </c>
      <c r="E5" s="2">
        <v>150</v>
      </c>
      <c r="F5" s="3">
        <v>12</v>
      </c>
      <c r="G5" s="2">
        <v>70</v>
      </c>
      <c r="H5" s="2">
        <v>2.85</v>
      </c>
      <c r="I5" s="2">
        <v>4.1500000000000004</v>
      </c>
    </row>
    <row r="6" spans="1:9">
      <c r="A6" s="5">
        <v>0</v>
      </c>
      <c r="B6" s="3">
        <v>15</v>
      </c>
      <c r="C6" s="2">
        <v>8</v>
      </c>
      <c r="D6" s="3">
        <v>429</v>
      </c>
      <c r="E6" s="2">
        <v>198</v>
      </c>
      <c r="F6" s="3">
        <v>10</v>
      </c>
      <c r="G6" s="2">
        <v>70</v>
      </c>
      <c r="H6" s="2">
        <v>9.25</v>
      </c>
      <c r="I6" s="2">
        <v>9.83</v>
      </c>
    </row>
    <row r="7" spans="1:9">
      <c r="A7" s="5">
        <v>1</v>
      </c>
      <c r="B7" s="3">
        <v>14</v>
      </c>
      <c r="C7" s="2">
        <v>8</v>
      </c>
      <c r="D7" s="3">
        <v>454</v>
      </c>
      <c r="E7" s="2">
        <v>50</v>
      </c>
      <c r="F7" s="3">
        <v>9</v>
      </c>
      <c r="G7" s="2">
        <v>70</v>
      </c>
      <c r="H7" s="2">
        <v>6.75</v>
      </c>
      <c r="I7" s="2">
        <v>8.1199999999999992</v>
      </c>
    </row>
    <row r="8" spans="1:9">
      <c r="A8" s="5">
        <v>0</v>
      </c>
      <c r="B8" s="3">
        <v>14</v>
      </c>
      <c r="C8" s="2">
        <v>8</v>
      </c>
      <c r="D8" s="3">
        <v>440</v>
      </c>
      <c r="E8" s="2">
        <v>215</v>
      </c>
      <c r="F8" s="2">
        <v>8.5</v>
      </c>
      <c r="G8" s="2">
        <v>70</v>
      </c>
      <c r="H8" s="2">
        <v>6.5</v>
      </c>
      <c r="I8" s="2">
        <v>8.61</v>
      </c>
    </row>
    <row r="9" spans="1:9">
      <c r="A9" s="5">
        <v>0</v>
      </c>
      <c r="B9" s="3">
        <v>14</v>
      </c>
      <c r="C9" s="2">
        <v>8</v>
      </c>
      <c r="D9" s="3">
        <v>455</v>
      </c>
      <c r="E9" s="2">
        <v>225</v>
      </c>
      <c r="F9" s="3">
        <v>10</v>
      </c>
      <c r="G9" s="2">
        <v>70</v>
      </c>
      <c r="H9" s="2">
        <v>8.75</v>
      </c>
      <c r="I9" s="2">
        <v>8.89</v>
      </c>
    </row>
    <row r="10" spans="1:9">
      <c r="A10" s="5">
        <v>0</v>
      </c>
      <c r="B10" s="3">
        <v>15</v>
      </c>
      <c r="C10" s="2">
        <v>8</v>
      </c>
      <c r="D10" s="3">
        <v>390</v>
      </c>
      <c r="E10" s="2">
        <v>190</v>
      </c>
      <c r="F10" s="2">
        <v>8.5</v>
      </c>
      <c r="G10" s="2">
        <v>70</v>
      </c>
      <c r="H10" s="2">
        <v>7.45</v>
      </c>
      <c r="I10" s="2">
        <v>8.92</v>
      </c>
    </row>
    <row r="11" spans="1:9">
      <c r="A11" s="5">
        <v>1</v>
      </c>
      <c r="B11" s="3">
        <v>15</v>
      </c>
      <c r="C11" s="2">
        <v>8</v>
      </c>
      <c r="D11" s="3">
        <v>383</v>
      </c>
      <c r="E11" s="2">
        <v>170</v>
      </c>
      <c r="F11" s="3">
        <v>10</v>
      </c>
      <c r="G11" s="2">
        <v>70</v>
      </c>
      <c r="H11" s="2">
        <v>2.85</v>
      </c>
      <c r="I11" s="2">
        <v>3.6</v>
      </c>
    </row>
    <row r="12" spans="1:9">
      <c r="A12" s="5">
        <v>0</v>
      </c>
      <c r="B12" s="3">
        <v>14</v>
      </c>
      <c r="C12" s="2">
        <v>8</v>
      </c>
      <c r="D12" s="3">
        <v>340</v>
      </c>
      <c r="E12" s="2">
        <v>160</v>
      </c>
      <c r="F12" s="3">
        <v>8</v>
      </c>
      <c r="G12" s="2">
        <v>70</v>
      </c>
      <c r="H12" s="2">
        <v>6.85</v>
      </c>
      <c r="I12" s="2">
        <v>10.38</v>
      </c>
    </row>
    <row r="13" spans="1:9">
      <c r="A13" s="5">
        <v>0</v>
      </c>
      <c r="B13" s="3">
        <v>15</v>
      </c>
      <c r="C13" s="2">
        <v>8</v>
      </c>
      <c r="D13" s="3">
        <v>400</v>
      </c>
      <c r="E13" s="2">
        <v>150</v>
      </c>
      <c r="F13" s="2">
        <v>9.5</v>
      </c>
      <c r="G13" s="2">
        <v>70</v>
      </c>
      <c r="H13" s="2">
        <v>7.5</v>
      </c>
      <c r="I13" s="2">
        <v>9.94</v>
      </c>
    </row>
    <row r="14" spans="1:9">
      <c r="A14" s="5">
        <v>0</v>
      </c>
      <c r="B14" s="3">
        <v>14</v>
      </c>
      <c r="C14" s="2">
        <v>8</v>
      </c>
      <c r="D14" s="3">
        <v>455</v>
      </c>
      <c r="E14" s="2">
        <v>225</v>
      </c>
      <c r="F14" s="3">
        <v>10</v>
      </c>
      <c r="G14" s="2">
        <v>70</v>
      </c>
      <c r="H14" s="2">
        <v>6.1</v>
      </c>
      <c r="I14" s="2">
        <v>7.71</v>
      </c>
    </row>
    <row r="15" spans="1:9">
      <c r="A15" s="5">
        <v>0</v>
      </c>
      <c r="B15" s="3">
        <v>24</v>
      </c>
      <c r="C15" s="2">
        <v>4</v>
      </c>
      <c r="D15" s="3">
        <v>113</v>
      </c>
      <c r="E15" s="2">
        <v>95</v>
      </c>
      <c r="F15" s="3">
        <v>15</v>
      </c>
      <c r="G15" s="2">
        <v>70</v>
      </c>
      <c r="H15" s="2">
        <v>2.25</v>
      </c>
      <c r="I15" s="2">
        <v>7.21</v>
      </c>
    </row>
    <row r="16" spans="1:9">
      <c r="A16" s="5">
        <v>1</v>
      </c>
      <c r="B16" s="3">
        <v>22</v>
      </c>
      <c r="C16" s="2">
        <v>6</v>
      </c>
      <c r="D16" s="3">
        <v>198</v>
      </c>
      <c r="E16" s="2">
        <v>95</v>
      </c>
      <c r="F16" s="2">
        <v>15.5</v>
      </c>
      <c r="G16" s="2">
        <v>70</v>
      </c>
      <c r="H16" s="2">
        <v>7.75</v>
      </c>
      <c r="I16" s="2">
        <v>10.79</v>
      </c>
    </row>
    <row r="17" spans="1:9">
      <c r="A17" s="6">
        <v>1</v>
      </c>
      <c r="B17" s="3">
        <v>14</v>
      </c>
      <c r="C17" s="2">
        <v>8</v>
      </c>
      <c r="D17" s="3">
        <v>455</v>
      </c>
      <c r="E17" s="2">
        <v>88</v>
      </c>
      <c r="F17" s="3">
        <v>10</v>
      </c>
      <c r="G17" s="2">
        <v>70</v>
      </c>
      <c r="H17" s="2">
        <v>8.75</v>
      </c>
      <c r="I17" s="2">
        <v>3.95</v>
      </c>
    </row>
    <row r="18" spans="1:9">
      <c r="A18" s="5">
        <v>0</v>
      </c>
      <c r="B18" s="3">
        <v>18</v>
      </c>
      <c r="C18" s="2">
        <v>6</v>
      </c>
      <c r="D18" s="3">
        <v>199</v>
      </c>
      <c r="E18" s="2">
        <v>97</v>
      </c>
      <c r="F18" s="2">
        <v>15.5</v>
      </c>
      <c r="G18" s="2">
        <v>70</v>
      </c>
      <c r="H18" s="2">
        <v>7.25</v>
      </c>
      <c r="I18" s="2">
        <v>10.79</v>
      </c>
    </row>
    <row r="19" spans="1:9">
      <c r="A19" s="5">
        <v>0</v>
      </c>
      <c r="B19" s="3">
        <v>21</v>
      </c>
      <c r="C19" s="2">
        <v>6</v>
      </c>
      <c r="D19" s="3">
        <v>200</v>
      </c>
      <c r="E19" s="2">
        <v>85</v>
      </c>
      <c r="F19" s="3">
        <v>16</v>
      </c>
      <c r="G19" s="2">
        <v>70</v>
      </c>
      <c r="H19" s="2">
        <v>7.75</v>
      </c>
      <c r="I19" s="2">
        <v>10.79</v>
      </c>
    </row>
    <row r="20" spans="1:9">
      <c r="A20" s="5">
        <v>1</v>
      </c>
      <c r="B20" s="3">
        <v>27</v>
      </c>
      <c r="C20" s="2">
        <v>4</v>
      </c>
      <c r="D20" s="3">
        <v>97</v>
      </c>
      <c r="E20" s="2">
        <v>88</v>
      </c>
      <c r="F20" s="2">
        <v>14.5</v>
      </c>
      <c r="G20" s="2">
        <v>70</v>
      </c>
      <c r="H20" s="2">
        <v>3.25</v>
      </c>
      <c r="I20" s="2">
        <v>5.09</v>
      </c>
    </row>
    <row r="21" spans="1:9">
      <c r="A21" s="5">
        <v>0</v>
      </c>
      <c r="B21" s="3">
        <v>26</v>
      </c>
      <c r="C21" s="2">
        <v>4</v>
      </c>
      <c r="D21" s="3">
        <v>97</v>
      </c>
      <c r="E21" s="2">
        <v>46</v>
      </c>
      <c r="F21" s="2">
        <v>20.5</v>
      </c>
      <c r="G21" s="2">
        <v>70</v>
      </c>
      <c r="H21" s="2">
        <v>2.65</v>
      </c>
      <c r="I21" s="2">
        <v>7.98</v>
      </c>
    </row>
    <row r="22" spans="1:9">
      <c r="A22" s="5">
        <v>0</v>
      </c>
      <c r="B22" s="3">
        <v>25</v>
      </c>
      <c r="C22" s="2">
        <v>4</v>
      </c>
      <c r="D22" s="3">
        <v>110</v>
      </c>
      <c r="E22" s="2">
        <v>87</v>
      </c>
      <c r="F22" s="2">
        <v>17.5</v>
      </c>
      <c r="G22" s="2">
        <v>70</v>
      </c>
      <c r="H22" s="2">
        <v>2.85</v>
      </c>
      <c r="I22" s="2">
        <v>3.95</v>
      </c>
    </row>
    <row r="23" spans="1:9">
      <c r="A23" s="5">
        <v>0</v>
      </c>
      <c r="B23" s="3">
        <v>24</v>
      </c>
      <c r="C23" s="2">
        <v>4</v>
      </c>
      <c r="D23" s="3">
        <v>107</v>
      </c>
      <c r="E23" s="2">
        <v>90</v>
      </c>
      <c r="F23" s="2">
        <v>14.5</v>
      </c>
      <c r="G23" s="2">
        <v>70</v>
      </c>
      <c r="H23" s="2">
        <v>4.9000000000000004</v>
      </c>
      <c r="I23" s="2">
        <v>5.71</v>
      </c>
    </row>
    <row r="24" spans="1:9">
      <c r="A24" s="5">
        <v>0</v>
      </c>
      <c r="B24" s="3">
        <v>25</v>
      </c>
      <c r="C24" s="2">
        <v>4</v>
      </c>
      <c r="D24" s="3">
        <v>104</v>
      </c>
      <c r="E24" s="2">
        <v>95</v>
      </c>
      <c r="F24" s="2">
        <v>17.5</v>
      </c>
      <c r="G24" s="2">
        <v>70</v>
      </c>
      <c r="H24" s="2">
        <v>4.4000000000000004</v>
      </c>
      <c r="I24" s="2">
        <v>8.01</v>
      </c>
    </row>
    <row r="25" spans="1:9">
      <c r="A25" s="5">
        <v>1</v>
      </c>
      <c r="B25" s="3">
        <v>26</v>
      </c>
      <c r="C25" s="2">
        <v>4</v>
      </c>
      <c r="D25" s="3">
        <v>121</v>
      </c>
      <c r="E25" s="2">
        <v>113</v>
      </c>
      <c r="F25" s="2">
        <v>12.5</v>
      </c>
      <c r="G25" s="2">
        <v>70</v>
      </c>
      <c r="H25" s="2">
        <v>2.5</v>
      </c>
      <c r="I25" s="2">
        <v>3.46</v>
      </c>
    </row>
    <row r="26" spans="1:9">
      <c r="A26" s="5">
        <v>0</v>
      </c>
      <c r="B26" s="3">
        <v>21</v>
      </c>
      <c r="C26" s="2">
        <v>6</v>
      </c>
      <c r="D26" s="3">
        <v>199</v>
      </c>
      <c r="E26" s="2">
        <v>90</v>
      </c>
      <c r="F26" s="3">
        <v>15</v>
      </c>
      <c r="G26" s="2">
        <v>70</v>
      </c>
      <c r="H26" s="2">
        <v>2.9</v>
      </c>
      <c r="I26" s="2">
        <v>4.41</v>
      </c>
    </row>
    <row r="27" spans="1:9">
      <c r="A27" s="5">
        <v>0</v>
      </c>
      <c r="B27" s="3">
        <v>10</v>
      </c>
      <c r="C27" s="2">
        <v>8</v>
      </c>
      <c r="D27" s="3">
        <v>360</v>
      </c>
      <c r="E27" s="2">
        <v>215</v>
      </c>
      <c r="F27" s="3">
        <v>14</v>
      </c>
      <c r="G27" s="2">
        <v>70</v>
      </c>
      <c r="H27" s="3">
        <v>3</v>
      </c>
      <c r="I27" s="2">
        <v>4.99</v>
      </c>
    </row>
    <row r="28" spans="1:9">
      <c r="A28" s="5">
        <v>0</v>
      </c>
      <c r="B28" s="3">
        <v>10</v>
      </c>
      <c r="C28" s="2">
        <v>8</v>
      </c>
      <c r="D28" s="3">
        <v>307</v>
      </c>
      <c r="E28" s="2">
        <v>200</v>
      </c>
      <c r="F28" s="3">
        <v>15</v>
      </c>
      <c r="G28" s="2">
        <v>70</v>
      </c>
      <c r="H28" s="2">
        <v>4.1500000000000004</v>
      </c>
      <c r="I28" s="2">
        <v>5.87</v>
      </c>
    </row>
    <row r="29" spans="1:9">
      <c r="A29" s="5">
        <v>1</v>
      </c>
      <c r="B29" s="3">
        <v>11</v>
      </c>
      <c r="C29" s="2">
        <v>8</v>
      </c>
      <c r="D29" s="3">
        <v>318</v>
      </c>
      <c r="E29" s="2">
        <v>210</v>
      </c>
      <c r="F29" s="2">
        <v>13.5</v>
      </c>
      <c r="G29" s="2">
        <v>70</v>
      </c>
      <c r="H29" s="3">
        <v>6</v>
      </c>
      <c r="I29" s="2">
        <v>6.49</v>
      </c>
    </row>
    <row r="30" spans="1:9">
      <c r="A30" s="5">
        <v>0</v>
      </c>
      <c r="B30" s="3">
        <v>9</v>
      </c>
      <c r="C30" s="2">
        <v>8</v>
      </c>
      <c r="D30" s="3">
        <v>304</v>
      </c>
      <c r="E30" s="2">
        <v>193</v>
      </c>
      <c r="F30" s="2">
        <v>18.5</v>
      </c>
      <c r="G30" s="2">
        <v>70</v>
      </c>
      <c r="H30" s="2">
        <v>1.95</v>
      </c>
      <c r="I30" s="2">
        <v>3.95</v>
      </c>
    </row>
    <row r="31" spans="1:9">
      <c r="A31" s="5">
        <v>0</v>
      </c>
      <c r="B31" s="3">
        <v>27</v>
      </c>
      <c r="C31" s="2">
        <v>4</v>
      </c>
      <c r="D31" s="3">
        <v>97</v>
      </c>
      <c r="E31" s="2">
        <v>88</v>
      </c>
      <c r="F31" s="2">
        <v>14.5</v>
      </c>
      <c r="G31" s="2">
        <v>71</v>
      </c>
      <c r="H31" s="2">
        <v>7.45</v>
      </c>
      <c r="I31" s="2">
        <v>10.38</v>
      </c>
    </row>
    <row r="32" spans="1:9">
      <c r="A32" s="5">
        <v>0</v>
      </c>
      <c r="B32" s="3">
        <v>28</v>
      </c>
      <c r="C32" s="2">
        <v>4</v>
      </c>
      <c r="D32" s="3">
        <v>140</v>
      </c>
      <c r="E32" s="2">
        <v>90</v>
      </c>
      <c r="F32" s="2">
        <v>15.5</v>
      </c>
      <c r="G32" s="2">
        <v>71</v>
      </c>
      <c r="H32" s="2">
        <v>3.1</v>
      </c>
      <c r="I32" s="2">
        <v>5.98</v>
      </c>
    </row>
    <row r="33" spans="1:9">
      <c r="A33" s="5">
        <v>0</v>
      </c>
      <c r="B33" s="3">
        <v>25</v>
      </c>
      <c r="C33" s="2">
        <v>4</v>
      </c>
      <c r="D33" s="3">
        <v>113</v>
      </c>
      <c r="E33" s="2">
        <v>95</v>
      </c>
      <c r="F33" s="3">
        <v>14</v>
      </c>
      <c r="G33" s="2">
        <v>71</v>
      </c>
      <c r="H33" s="2">
        <v>2.35</v>
      </c>
      <c r="I33" s="2">
        <v>4.8899999999999997</v>
      </c>
    </row>
    <row r="34" spans="1:9">
      <c r="A34" s="5">
        <v>0</v>
      </c>
      <c r="B34" s="3">
        <v>19</v>
      </c>
      <c r="C34" s="2">
        <v>6</v>
      </c>
      <c r="D34" s="3">
        <v>232</v>
      </c>
      <c r="E34" s="2">
        <v>100</v>
      </c>
      <c r="F34" s="3">
        <v>13</v>
      </c>
      <c r="G34" s="2">
        <v>71</v>
      </c>
      <c r="H34" s="3">
        <v>6</v>
      </c>
      <c r="I34" s="2">
        <v>9.9499999999999993</v>
      </c>
    </row>
    <row r="35" spans="1:9">
      <c r="A35" s="5">
        <v>0</v>
      </c>
      <c r="B35" s="3">
        <v>16</v>
      </c>
      <c r="C35" s="2">
        <v>6</v>
      </c>
      <c r="D35" s="3">
        <v>225</v>
      </c>
      <c r="E35" s="2">
        <v>105</v>
      </c>
      <c r="F35" s="2">
        <v>15.5</v>
      </c>
      <c r="G35" s="2">
        <v>71</v>
      </c>
      <c r="H35" s="2">
        <v>5.5</v>
      </c>
      <c r="I35" s="2">
        <v>8.06</v>
      </c>
    </row>
    <row r="36" spans="1:9">
      <c r="A36" s="5">
        <v>1</v>
      </c>
      <c r="B36" s="3">
        <v>17</v>
      </c>
      <c r="C36" s="2">
        <v>6</v>
      </c>
      <c r="D36" s="3">
        <v>250</v>
      </c>
      <c r="E36" s="2">
        <v>100</v>
      </c>
      <c r="F36" s="2">
        <v>15.5</v>
      </c>
      <c r="G36" s="2">
        <v>71</v>
      </c>
      <c r="H36" s="2">
        <v>2.95</v>
      </c>
      <c r="I36" s="2">
        <v>7.74</v>
      </c>
    </row>
    <row r="37" spans="1:9">
      <c r="A37" s="5">
        <v>0</v>
      </c>
      <c r="B37" s="3">
        <v>19</v>
      </c>
      <c r="C37" s="2">
        <v>6</v>
      </c>
      <c r="D37" s="3">
        <v>250</v>
      </c>
      <c r="E37" s="2">
        <v>88</v>
      </c>
      <c r="F37" s="2">
        <v>15.5</v>
      </c>
      <c r="G37" s="2">
        <v>71</v>
      </c>
      <c r="H37" s="2">
        <v>4.6500000000000004</v>
      </c>
      <c r="I37" s="2">
        <v>7.2</v>
      </c>
    </row>
    <row r="38" spans="1:9">
      <c r="A38" s="5">
        <v>0</v>
      </c>
      <c r="B38" s="3">
        <v>18</v>
      </c>
      <c r="C38" s="2">
        <v>6</v>
      </c>
      <c r="D38" s="3">
        <v>232</v>
      </c>
      <c r="E38" s="2">
        <v>100</v>
      </c>
      <c r="F38" s="2">
        <v>15.5</v>
      </c>
      <c r="G38" s="2">
        <v>71</v>
      </c>
      <c r="H38" s="2">
        <v>0.35</v>
      </c>
      <c r="I38" s="2">
        <v>2.2799999999999998</v>
      </c>
    </row>
    <row r="39" spans="1:9">
      <c r="A39" s="5">
        <v>0</v>
      </c>
      <c r="B39" s="3">
        <v>14</v>
      </c>
      <c r="C39" s="2">
        <v>8</v>
      </c>
      <c r="D39" s="3">
        <v>350</v>
      </c>
      <c r="E39" s="2">
        <v>165</v>
      </c>
      <c r="F39" s="3">
        <v>12</v>
      </c>
      <c r="G39" s="2">
        <v>71</v>
      </c>
      <c r="H39" s="3">
        <v>3</v>
      </c>
      <c r="I39" s="2">
        <v>3.76</v>
      </c>
    </row>
    <row r="40" spans="1:9">
      <c r="A40" s="5">
        <v>1</v>
      </c>
      <c r="B40" s="3">
        <v>14</v>
      </c>
      <c r="C40" s="2">
        <v>8</v>
      </c>
      <c r="D40" s="3">
        <v>400</v>
      </c>
      <c r="E40" s="2">
        <v>175</v>
      </c>
      <c r="F40" s="2">
        <v>11.5</v>
      </c>
      <c r="G40" s="2">
        <v>71</v>
      </c>
      <c r="H40" s="2">
        <v>2.25</v>
      </c>
      <c r="I40" s="2">
        <v>7.98</v>
      </c>
    </row>
    <row r="41" spans="1:9">
      <c r="A41" s="5">
        <v>0</v>
      </c>
      <c r="B41" s="3">
        <v>14</v>
      </c>
      <c r="C41" s="2">
        <v>8</v>
      </c>
      <c r="D41" s="3">
        <v>351</v>
      </c>
      <c r="E41" s="2">
        <v>153</v>
      </c>
      <c r="F41" s="2">
        <v>13.5</v>
      </c>
      <c r="G41" s="2">
        <v>71</v>
      </c>
      <c r="H41" s="2">
        <v>5.85</v>
      </c>
      <c r="I41" s="2">
        <v>7.87</v>
      </c>
    </row>
    <row r="42" spans="1:9">
      <c r="A42" s="5">
        <v>1</v>
      </c>
      <c r="B42" s="3">
        <v>14</v>
      </c>
      <c r="C42" s="2">
        <v>8</v>
      </c>
      <c r="D42" s="3">
        <v>318</v>
      </c>
      <c r="E42" s="2">
        <v>150</v>
      </c>
      <c r="F42" s="3">
        <v>13</v>
      </c>
      <c r="G42" s="2">
        <v>71</v>
      </c>
      <c r="H42" s="2">
        <v>2.5499999999999998</v>
      </c>
      <c r="I42" s="2">
        <v>3.98</v>
      </c>
    </row>
    <row r="43" spans="1:9">
      <c r="A43" s="5">
        <v>0</v>
      </c>
      <c r="B43" s="3">
        <v>12</v>
      </c>
      <c r="C43" s="2">
        <v>8</v>
      </c>
      <c r="D43" s="3">
        <v>383</v>
      </c>
      <c r="E43" s="2">
        <v>180</v>
      </c>
      <c r="F43" s="2">
        <v>11.5</v>
      </c>
      <c r="G43" s="2">
        <v>71</v>
      </c>
      <c r="H43" s="2">
        <v>1.95</v>
      </c>
      <c r="I43" s="2">
        <v>7.15</v>
      </c>
    </row>
    <row r="44" spans="1:9">
      <c r="A44" s="5">
        <v>1</v>
      </c>
      <c r="B44" s="3">
        <v>13</v>
      </c>
      <c r="C44" s="2">
        <v>8</v>
      </c>
      <c r="D44" s="3">
        <v>400</v>
      </c>
      <c r="E44" s="2">
        <v>170</v>
      </c>
      <c r="F44" s="3">
        <v>12</v>
      </c>
      <c r="G44" s="2">
        <v>71</v>
      </c>
      <c r="H44" s="2">
        <v>5.5</v>
      </c>
      <c r="I44" s="2">
        <v>8.06</v>
      </c>
    </row>
    <row r="45" spans="1:9">
      <c r="A45" s="5">
        <v>0</v>
      </c>
      <c r="B45" s="3">
        <v>13</v>
      </c>
      <c r="C45" s="2">
        <v>8</v>
      </c>
      <c r="D45" s="3">
        <v>400</v>
      </c>
      <c r="E45" s="2">
        <v>175</v>
      </c>
      <c r="F45" s="3">
        <v>12</v>
      </c>
      <c r="G45" s="2">
        <v>71</v>
      </c>
      <c r="H45" s="2">
        <v>1.25</v>
      </c>
      <c r="I45" s="2">
        <v>2.69</v>
      </c>
    </row>
    <row r="46" spans="1:9">
      <c r="A46" s="5">
        <v>1</v>
      </c>
      <c r="B46" s="3">
        <v>18</v>
      </c>
      <c r="C46" s="2">
        <v>6</v>
      </c>
      <c r="D46" s="3">
        <v>258</v>
      </c>
      <c r="E46" s="2">
        <v>110</v>
      </c>
      <c r="F46" s="2">
        <v>13.5</v>
      </c>
      <c r="G46" s="2">
        <v>71</v>
      </c>
      <c r="H46" s="2">
        <v>7.5</v>
      </c>
      <c r="I46" s="2">
        <v>12.04</v>
      </c>
    </row>
    <row r="47" spans="1:9">
      <c r="A47" s="5">
        <v>0</v>
      </c>
      <c r="B47" s="3">
        <v>22</v>
      </c>
      <c r="C47" s="2">
        <v>4</v>
      </c>
      <c r="D47" s="3">
        <v>140</v>
      </c>
      <c r="E47" s="2">
        <v>72</v>
      </c>
      <c r="F47" s="3">
        <v>19</v>
      </c>
      <c r="G47" s="2">
        <v>71</v>
      </c>
      <c r="H47" s="2">
        <v>2.65</v>
      </c>
      <c r="I47" s="2">
        <v>4.8899999999999997</v>
      </c>
    </row>
    <row r="48" spans="1:9">
      <c r="A48" s="5">
        <v>0</v>
      </c>
      <c r="B48" s="3">
        <v>19</v>
      </c>
      <c r="C48" s="2">
        <v>6</v>
      </c>
      <c r="D48" s="3">
        <v>250</v>
      </c>
      <c r="E48" s="2">
        <v>100</v>
      </c>
      <c r="F48" s="3">
        <v>15</v>
      </c>
      <c r="G48" s="2">
        <v>71</v>
      </c>
      <c r="H48" s="2">
        <v>1.05</v>
      </c>
      <c r="I48" s="2">
        <v>4.1500000000000004</v>
      </c>
    </row>
    <row r="49" spans="1:9">
      <c r="A49" s="5">
        <v>1</v>
      </c>
      <c r="B49" s="3">
        <v>18</v>
      </c>
      <c r="C49" s="2">
        <v>6</v>
      </c>
      <c r="D49" s="3">
        <v>250</v>
      </c>
      <c r="E49" s="2">
        <v>88</v>
      </c>
      <c r="F49" s="2">
        <v>14.5</v>
      </c>
      <c r="G49" s="2">
        <v>71</v>
      </c>
      <c r="H49" s="2">
        <v>5.8</v>
      </c>
      <c r="I49" s="2">
        <v>7.71</v>
      </c>
    </row>
    <row r="50" spans="1:9">
      <c r="A50" s="5">
        <v>0</v>
      </c>
      <c r="B50" s="3">
        <v>23</v>
      </c>
      <c r="C50" s="2">
        <v>4</v>
      </c>
      <c r="D50" s="3">
        <v>122</v>
      </c>
      <c r="E50" s="2">
        <v>86</v>
      </c>
      <c r="F50" s="3">
        <v>14</v>
      </c>
      <c r="G50" s="2">
        <v>71</v>
      </c>
      <c r="H50" s="2">
        <v>7.75</v>
      </c>
      <c r="I50" s="2">
        <v>9.2899999999999991</v>
      </c>
    </row>
    <row r="51" spans="1:9">
      <c r="A51" s="5">
        <v>1</v>
      </c>
      <c r="B51" s="3">
        <v>28</v>
      </c>
      <c r="C51" s="2">
        <v>4</v>
      </c>
      <c r="D51" s="3">
        <v>116</v>
      </c>
      <c r="E51" s="2">
        <v>90</v>
      </c>
      <c r="F51" s="3">
        <v>14</v>
      </c>
      <c r="G51" s="2">
        <v>71</v>
      </c>
      <c r="H51" s="2">
        <v>14.9</v>
      </c>
      <c r="I51" s="2">
        <v>30.61</v>
      </c>
    </row>
    <row r="52" spans="1:9">
      <c r="A52" s="5">
        <v>0</v>
      </c>
      <c r="B52" s="3">
        <v>30</v>
      </c>
      <c r="C52" s="2">
        <v>4</v>
      </c>
      <c r="D52" s="3">
        <v>79</v>
      </c>
      <c r="E52" s="2">
        <v>70</v>
      </c>
      <c r="F52" s="2">
        <v>19.5</v>
      </c>
      <c r="G52" s="2">
        <v>71</v>
      </c>
      <c r="H52" s="3">
        <v>23</v>
      </c>
      <c r="I52" s="2">
        <v>30.61</v>
      </c>
    </row>
    <row r="53" spans="1:9">
      <c r="A53" s="5">
        <v>0</v>
      </c>
      <c r="B53" s="3">
        <v>30</v>
      </c>
      <c r="C53" s="2">
        <v>4</v>
      </c>
      <c r="D53" s="3">
        <v>88</v>
      </c>
      <c r="E53" s="2">
        <v>76</v>
      </c>
      <c r="F53" s="2">
        <v>14.5</v>
      </c>
      <c r="G53" s="2">
        <v>71</v>
      </c>
      <c r="H53" s="3">
        <v>18</v>
      </c>
      <c r="I53" s="2">
        <v>19.77</v>
      </c>
    </row>
    <row r="54" spans="1:9">
      <c r="A54" s="5">
        <v>0</v>
      </c>
      <c r="B54" s="3">
        <v>31</v>
      </c>
      <c r="C54" s="2">
        <v>4</v>
      </c>
      <c r="D54" s="3">
        <v>71</v>
      </c>
      <c r="E54" s="2">
        <v>65</v>
      </c>
      <c r="F54" s="3">
        <v>19</v>
      </c>
      <c r="G54" s="2">
        <v>71</v>
      </c>
      <c r="H54" s="3">
        <v>16</v>
      </c>
      <c r="I54" s="2">
        <v>30.61</v>
      </c>
    </row>
    <row r="55" spans="1:9">
      <c r="A55" s="5">
        <v>1</v>
      </c>
      <c r="B55" s="3">
        <v>35</v>
      </c>
      <c r="C55" s="2">
        <v>4</v>
      </c>
      <c r="D55" s="3">
        <v>72</v>
      </c>
      <c r="E55" s="2">
        <v>69</v>
      </c>
      <c r="F55" s="3">
        <v>18</v>
      </c>
      <c r="G55" s="2">
        <v>71</v>
      </c>
      <c r="H55" s="2">
        <v>2.75</v>
      </c>
      <c r="I55" s="2">
        <v>10.210000000000001</v>
      </c>
    </row>
    <row r="56" spans="1:9">
      <c r="A56" s="5">
        <v>0</v>
      </c>
      <c r="B56" s="3">
        <v>27</v>
      </c>
      <c r="C56" s="2">
        <v>4</v>
      </c>
      <c r="D56" s="3">
        <v>97</v>
      </c>
      <c r="E56" s="2">
        <v>60</v>
      </c>
      <c r="F56" s="3">
        <v>19</v>
      </c>
      <c r="G56" s="2">
        <v>71</v>
      </c>
      <c r="H56" s="2">
        <v>3.6</v>
      </c>
      <c r="I56" s="2">
        <v>15.04</v>
      </c>
    </row>
    <row r="57" spans="1:9">
      <c r="A57" s="5">
        <v>0</v>
      </c>
      <c r="B57" s="3">
        <v>26</v>
      </c>
      <c r="C57" s="2">
        <v>4</v>
      </c>
      <c r="D57" s="3">
        <v>91</v>
      </c>
      <c r="E57" s="2">
        <v>70</v>
      </c>
      <c r="F57" s="2">
        <v>20.5</v>
      </c>
      <c r="G57" s="2">
        <v>71</v>
      </c>
      <c r="H57" s="2">
        <v>4.5</v>
      </c>
      <c r="I57" s="2">
        <v>7.27</v>
      </c>
    </row>
    <row r="58" spans="1:9">
      <c r="A58" s="5">
        <v>1</v>
      </c>
      <c r="B58" s="3">
        <v>24</v>
      </c>
      <c r="C58" s="2">
        <v>4</v>
      </c>
      <c r="D58" s="3">
        <v>113</v>
      </c>
      <c r="E58" s="2">
        <v>95</v>
      </c>
      <c r="F58" s="2">
        <v>15.5</v>
      </c>
      <c r="G58" s="2">
        <v>72</v>
      </c>
      <c r="H58" s="2">
        <v>4.75</v>
      </c>
      <c r="I58" s="2">
        <v>18.54</v>
      </c>
    </row>
    <row r="59" spans="1:9">
      <c r="A59" s="5">
        <v>1</v>
      </c>
      <c r="B59" s="3">
        <v>25</v>
      </c>
      <c r="C59" s="2">
        <v>4</v>
      </c>
      <c r="D59" s="2">
        <v>97.5</v>
      </c>
      <c r="E59" s="2">
        <v>80</v>
      </c>
      <c r="F59" s="3">
        <v>17</v>
      </c>
      <c r="G59" s="2">
        <v>72</v>
      </c>
      <c r="H59" s="2">
        <v>4.0999999999999996</v>
      </c>
      <c r="I59" s="2">
        <v>6.8</v>
      </c>
    </row>
    <row r="60" spans="1:9">
      <c r="A60" s="5">
        <v>0</v>
      </c>
      <c r="B60" s="3">
        <v>23</v>
      </c>
      <c r="C60" s="2">
        <v>4</v>
      </c>
      <c r="D60" s="3">
        <v>97</v>
      </c>
      <c r="E60" s="2">
        <v>54</v>
      </c>
      <c r="F60" s="2">
        <v>23.5</v>
      </c>
      <c r="G60" s="2">
        <v>72</v>
      </c>
      <c r="H60" s="2">
        <v>19.989999999999998</v>
      </c>
      <c r="I60" s="2">
        <v>35.96</v>
      </c>
    </row>
    <row r="61" spans="1:9">
      <c r="A61" s="5">
        <v>0</v>
      </c>
      <c r="B61" s="3">
        <v>20</v>
      </c>
      <c r="C61" s="2">
        <v>4</v>
      </c>
      <c r="D61" s="3">
        <v>140</v>
      </c>
      <c r="E61" s="2">
        <v>90</v>
      </c>
      <c r="F61" s="2">
        <v>19.5</v>
      </c>
      <c r="G61" s="2">
        <v>72</v>
      </c>
      <c r="H61" s="2">
        <v>6.95</v>
      </c>
      <c r="I61" s="2">
        <v>18.61</v>
      </c>
    </row>
    <row r="62" spans="1:9">
      <c r="A62" s="5">
        <v>0</v>
      </c>
      <c r="B62" s="3">
        <v>21</v>
      </c>
      <c r="C62" s="2">
        <v>4</v>
      </c>
      <c r="D62" s="3">
        <v>122</v>
      </c>
      <c r="E62" s="2">
        <v>86</v>
      </c>
      <c r="F62" s="2">
        <v>16.5</v>
      </c>
      <c r="G62" s="2">
        <v>72</v>
      </c>
      <c r="H62" s="2">
        <v>4.5</v>
      </c>
      <c r="I62" s="2">
        <v>7.7</v>
      </c>
    </row>
    <row r="63" spans="1:9">
      <c r="A63" s="5">
        <v>1</v>
      </c>
      <c r="B63" s="3">
        <v>13</v>
      </c>
      <c r="C63" s="2">
        <v>8</v>
      </c>
      <c r="D63" s="3">
        <v>350</v>
      </c>
      <c r="E63" s="2">
        <v>165</v>
      </c>
      <c r="F63" s="3">
        <v>12</v>
      </c>
      <c r="G63" s="2">
        <v>72</v>
      </c>
      <c r="H63" s="2">
        <v>18.75</v>
      </c>
      <c r="I63" s="2">
        <v>35.96</v>
      </c>
    </row>
    <row r="64" spans="1:9">
      <c r="A64" s="5">
        <v>0</v>
      </c>
      <c r="B64" s="3">
        <v>14</v>
      </c>
      <c r="C64" s="2">
        <v>8</v>
      </c>
      <c r="D64" s="3">
        <v>400</v>
      </c>
      <c r="E64" s="2">
        <v>175</v>
      </c>
      <c r="F64" s="3">
        <v>12</v>
      </c>
      <c r="G64" s="2">
        <v>72</v>
      </c>
      <c r="H64" s="2">
        <v>23.5</v>
      </c>
      <c r="I64" s="2">
        <v>35.96</v>
      </c>
    </row>
    <row r="65" spans="1:9">
      <c r="A65" s="5">
        <v>1</v>
      </c>
      <c r="B65" s="3">
        <v>15</v>
      </c>
      <c r="C65" s="2">
        <v>8</v>
      </c>
      <c r="D65" s="3">
        <v>318</v>
      </c>
      <c r="E65" s="2">
        <v>150</v>
      </c>
      <c r="F65" s="2">
        <v>13.5</v>
      </c>
      <c r="G65" s="2">
        <v>72</v>
      </c>
      <c r="H65" s="3">
        <v>33</v>
      </c>
      <c r="I65" s="2">
        <v>36.229999999999997</v>
      </c>
    </row>
    <row r="66" spans="1:9">
      <c r="A66" s="5">
        <v>0</v>
      </c>
      <c r="B66" s="3">
        <v>14</v>
      </c>
      <c r="C66" s="2">
        <v>8</v>
      </c>
      <c r="D66" s="3">
        <v>351</v>
      </c>
      <c r="E66" s="2">
        <v>153</v>
      </c>
      <c r="F66" s="3">
        <v>13</v>
      </c>
      <c r="G66" s="2">
        <v>72</v>
      </c>
      <c r="H66" s="2">
        <v>4.75</v>
      </c>
      <c r="I66" s="2">
        <v>6.95</v>
      </c>
    </row>
    <row r="67" spans="1:9">
      <c r="A67" s="5">
        <v>0</v>
      </c>
      <c r="B67" s="3">
        <v>17</v>
      </c>
      <c r="C67" s="2">
        <v>8</v>
      </c>
      <c r="D67" s="3">
        <v>304</v>
      </c>
      <c r="E67" s="2">
        <v>150</v>
      </c>
      <c r="F67" s="2">
        <v>11.5</v>
      </c>
      <c r="G67" s="2">
        <v>72</v>
      </c>
      <c r="H67" s="2">
        <v>19.75</v>
      </c>
      <c r="I67" s="2">
        <v>23.15</v>
      </c>
    </row>
    <row r="68" spans="1:9">
      <c r="A68" s="5">
        <v>1</v>
      </c>
      <c r="B68" s="3">
        <v>11</v>
      </c>
      <c r="C68" s="2">
        <v>8</v>
      </c>
      <c r="D68" s="3">
        <v>429</v>
      </c>
      <c r="E68" s="2">
        <v>208</v>
      </c>
      <c r="F68" s="3">
        <v>11</v>
      </c>
      <c r="G68" s="2">
        <v>72</v>
      </c>
      <c r="H68" s="2">
        <v>9.25</v>
      </c>
      <c r="I68" s="2">
        <v>20.45</v>
      </c>
    </row>
    <row r="69" spans="1:9">
      <c r="A69" s="5">
        <v>1</v>
      </c>
      <c r="B69" s="3">
        <v>13</v>
      </c>
      <c r="C69" s="2">
        <v>8</v>
      </c>
      <c r="D69" s="3">
        <v>350</v>
      </c>
      <c r="E69" s="2">
        <v>155</v>
      </c>
      <c r="F69" s="2">
        <v>13.5</v>
      </c>
      <c r="G69" s="2">
        <v>72</v>
      </c>
      <c r="H69" s="2">
        <v>4.3499999999999996</v>
      </c>
      <c r="I69" s="2">
        <v>13.74</v>
      </c>
    </row>
    <row r="70" spans="1:9">
      <c r="A70" s="5">
        <v>0</v>
      </c>
      <c r="B70" s="3">
        <v>12</v>
      </c>
      <c r="C70" s="2">
        <v>8</v>
      </c>
      <c r="D70" s="3">
        <v>350</v>
      </c>
      <c r="E70" s="2">
        <v>160</v>
      </c>
      <c r="F70" s="2">
        <v>13.5</v>
      </c>
      <c r="G70" s="2">
        <v>72</v>
      </c>
      <c r="H70" s="2">
        <v>14.25</v>
      </c>
      <c r="I70" s="2">
        <v>20.91</v>
      </c>
    </row>
    <row r="71" spans="1:9">
      <c r="A71" s="5">
        <v>0</v>
      </c>
      <c r="B71" s="3">
        <v>13</v>
      </c>
      <c r="C71" s="2">
        <v>8</v>
      </c>
      <c r="D71" s="3">
        <v>400</v>
      </c>
      <c r="E71" s="2">
        <v>190</v>
      </c>
      <c r="F71" s="2">
        <v>12.5</v>
      </c>
      <c r="G71" s="2">
        <v>72</v>
      </c>
      <c r="H71" s="2">
        <v>3.95</v>
      </c>
      <c r="I71" s="2">
        <v>6.76</v>
      </c>
    </row>
    <row r="72" spans="1:9">
      <c r="A72" s="5">
        <v>1</v>
      </c>
      <c r="B72" s="3">
        <v>19</v>
      </c>
      <c r="C72" s="2">
        <v>3</v>
      </c>
      <c r="D72" s="3">
        <v>70</v>
      </c>
      <c r="E72" s="2">
        <v>97</v>
      </c>
      <c r="F72" s="2">
        <v>13.5</v>
      </c>
      <c r="G72" s="2">
        <v>72</v>
      </c>
      <c r="H72" s="2">
        <v>4.5</v>
      </c>
      <c r="I72" s="2">
        <v>12.48</v>
      </c>
    </row>
    <row r="73" spans="1:9">
      <c r="A73" s="5">
        <v>0</v>
      </c>
      <c r="B73" s="3">
        <v>15</v>
      </c>
      <c r="C73" s="2">
        <v>8</v>
      </c>
      <c r="D73" s="3">
        <v>304</v>
      </c>
      <c r="E73" s="2">
        <v>150</v>
      </c>
      <c r="F73" s="2">
        <v>12.5</v>
      </c>
      <c r="G73" s="2">
        <v>72</v>
      </c>
      <c r="H73" s="2">
        <v>7.45</v>
      </c>
      <c r="I73" s="2">
        <v>18.61</v>
      </c>
    </row>
    <row r="74" spans="1:9">
      <c r="A74" s="5">
        <v>0</v>
      </c>
      <c r="B74" s="3">
        <v>13</v>
      </c>
      <c r="C74" s="2">
        <v>8</v>
      </c>
      <c r="D74" s="3">
        <v>307</v>
      </c>
      <c r="E74" s="2">
        <v>130</v>
      </c>
      <c r="F74" s="3">
        <v>14</v>
      </c>
      <c r="G74" s="2">
        <v>72</v>
      </c>
      <c r="H74" s="2">
        <v>2.65</v>
      </c>
      <c r="I74" s="2">
        <v>5.71</v>
      </c>
    </row>
    <row r="75" spans="1:9">
      <c r="A75" s="5">
        <v>0</v>
      </c>
      <c r="B75" s="3">
        <v>13</v>
      </c>
      <c r="C75" s="2">
        <v>8</v>
      </c>
      <c r="D75" s="3">
        <v>302</v>
      </c>
      <c r="E75" s="2">
        <v>140</v>
      </c>
      <c r="F75" s="3">
        <v>16</v>
      </c>
      <c r="G75" s="2">
        <v>72</v>
      </c>
      <c r="H75" s="2">
        <v>4.9000000000000004</v>
      </c>
      <c r="I75" s="2">
        <v>8.93</v>
      </c>
    </row>
    <row r="76" spans="1:9">
      <c r="A76" s="5">
        <v>1</v>
      </c>
      <c r="B76" s="3">
        <v>14</v>
      </c>
      <c r="C76" s="2">
        <v>8</v>
      </c>
      <c r="D76" s="3">
        <v>318</v>
      </c>
      <c r="E76" s="2">
        <v>150</v>
      </c>
      <c r="F76" s="3">
        <v>14</v>
      </c>
      <c r="G76" s="2">
        <v>72</v>
      </c>
      <c r="H76" s="2">
        <v>3.95</v>
      </c>
      <c r="I76" s="2">
        <v>6.8</v>
      </c>
    </row>
    <row r="77" spans="1:9">
      <c r="A77" s="5">
        <v>0</v>
      </c>
      <c r="B77" s="3">
        <v>18</v>
      </c>
      <c r="C77" s="2">
        <v>4</v>
      </c>
      <c r="D77" s="3">
        <v>121</v>
      </c>
      <c r="E77" s="2">
        <v>112</v>
      </c>
      <c r="F77" s="2">
        <v>14.5</v>
      </c>
      <c r="G77" s="2">
        <v>72</v>
      </c>
      <c r="H77" s="2">
        <v>5.5</v>
      </c>
      <c r="I77" s="2">
        <v>14.68</v>
      </c>
    </row>
    <row r="78" spans="1:9">
      <c r="A78" s="5">
        <v>1</v>
      </c>
      <c r="B78" s="3">
        <v>22</v>
      </c>
      <c r="C78" s="2">
        <v>4</v>
      </c>
      <c r="D78" s="3">
        <v>121</v>
      </c>
      <c r="E78" s="2">
        <v>76</v>
      </c>
      <c r="F78" s="3">
        <v>18</v>
      </c>
      <c r="G78" s="2">
        <v>72</v>
      </c>
      <c r="H78" s="2">
        <v>1.5</v>
      </c>
      <c r="I78" s="2">
        <v>12.35</v>
      </c>
    </row>
    <row r="79" spans="1:9">
      <c r="A79" s="5">
        <v>0</v>
      </c>
      <c r="B79" s="3">
        <v>21</v>
      </c>
      <c r="C79" s="2">
        <v>4</v>
      </c>
      <c r="D79" s="3">
        <v>120</v>
      </c>
      <c r="E79" s="2">
        <v>87</v>
      </c>
      <c r="F79" s="2">
        <v>19.5</v>
      </c>
      <c r="G79" s="2">
        <v>72</v>
      </c>
      <c r="H79" s="2">
        <v>5.25</v>
      </c>
      <c r="I79" s="2">
        <v>22.83</v>
      </c>
    </row>
    <row r="80" spans="1:9">
      <c r="A80" s="5">
        <v>0</v>
      </c>
      <c r="B80" s="3">
        <v>26</v>
      </c>
      <c r="C80" s="2">
        <v>4</v>
      </c>
      <c r="D80" s="3">
        <v>96</v>
      </c>
      <c r="E80" s="2">
        <v>69</v>
      </c>
      <c r="F80" s="3">
        <v>18</v>
      </c>
      <c r="G80" s="2">
        <v>72</v>
      </c>
      <c r="H80" s="2">
        <v>14.5</v>
      </c>
      <c r="I80" s="2">
        <v>30.61</v>
      </c>
    </row>
    <row r="81" spans="1:9">
      <c r="A81" s="5">
        <v>1</v>
      </c>
      <c r="B81" s="3">
        <v>22</v>
      </c>
      <c r="C81" s="2">
        <v>4</v>
      </c>
      <c r="D81" s="3">
        <v>122</v>
      </c>
      <c r="E81" s="2">
        <v>86</v>
      </c>
      <c r="F81" s="3">
        <v>16</v>
      </c>
      <c r="G81" s="2">
        <v>72</v>
      </c>
      <c r="H81" s="2">
        <v>14.73</v>
      </c>
      <c r="I81" s="2">
        <v>14.89</v>
      </c>
    </row>
    <row r="82" spans="1:9">
      <c r="A82" s="5">
        <v>0</v>
      </c>
      <c r="B82" s="3">
        <v>28</v>
      </c>
      <c r="C82" s="2">
        <v>4</v>
      </c>
      <c r="D82" s="3">
        <v>97</v>
      </c>
      <c r="E82" s="2">
        <v>92</v>
      </c>
      <c r="F82" s="3">
        <v>17</v>
      </c>
      <c r="G82" s="2">
        <v>72</v>
      </c>
      <c r="H82" s="2">
        <v>4.75</v>
      </c>
      <c r="I82" s="2">
        <v>7.85</v>
      </c>
    </row>
    <row r="83" spans="1:9">
      <c r="A83" s="5">
        <v>0</v>
      </c>
      <c r="B83" s="3">
        <v>23</v>
      </c>
      <c r="C83" s="2">
        <v>4</v>
      </c>
      <c r="D83" s="3">
        <v>120</v>
      </c>
      <c r="E83" s="2">
        <v>97</v>
      </c>
      <c r="F83" s="2">
        <v>14.5</v>
      </c>
      <c r="G83" s="2">
        <v>72</v>
      </c>
      <c r="H83" s="3">
        <v>23</v>
      </c>
      <c r="I83" s="2">
        <v>25.39</v>
      </c>
    </row>
    <row r="84" spans="1:9">
      <c r="A84" s="5">
        <v>1</v>
      </c>
      <c r="B84" s="3">
        <v>28</v>
      </c>
      <c r="C84" s="2">
        <v>4</v>
      </c>
      <c r="D84" s="3">
        <v>98</v>
      </c>
      <c r="E84" s="2">
        <v>80</v>
      </c>
      <c r="F84" s="3">
        <v>15</v>
      </c>
      <c r="G84" s="2">
        <v>72</v>
      </c>
      <c r="H84" s="2">
        <v>12.5</v>
      </c>
      <c r="I84" s="2">
        <v>13.46</v>
      </c>
    </row>
    <row r="85" spans="1:9">
      <c r="A85" s="5">
        <v>0</v>
      </c>
      <c r="B85" s="3">
        <v>27</v>
      </c>
      <c r="C85" s="2">
        <v>4</v>
      </c>
      <c r="D85" s="3">
        <v>97</v>
      </c>
      <c r="E85" s="2">
        <v>88</v>
      </c>
      <c r="F85" s="2">
        <v>16.5</v>
      </c>
      <c r="G85" s="2">
        <v>72</v>
      </c>
      <c r="H85" s="2">
        <v>3.49</v>
      </c>
      <c r="I85" s="2">
        <v>13.46</v>
      </c>
    </row>
    <row r="86" spans="1:9">
      <c r="A86" s="5">
        <v>1</v>
      </c>
      <c r="B86" s="3">
        <v>13</v>
      </c>
      <c r="C86" s="2">
        <v>8</v>
      </c>
      <c r="D86" s="3">
        <v>350</v>
      </c>
      <c r="E86" s="2">
        <v>175</v>
      </c>
      <c r="F86" s="3">
        <v>13</v>
      </c>
      <c r="G86" s="2">
        <v>73</v>
      </c>
      <c r="H86" s="2">
        <v>2.5</v>
      </c>
      <c r="I86" s="2">
        <v>23.73</v>
      </c>
    </row>
    <row r="87" spans="1:9">
      <c r="A87" s="5">
        <v>0</v>
      </c>
      <c r="B87" s="3">
        <v>14</v>
      </c>
      <c r="C87" s="2">
        <v>8</v>
      </c>
      <c r="D87" s="3">
        <v>304</v>
      </c>
      <c r="E87" s="2">
        <v>150</v>
      </c>
      <c r="F87" s="2">
        <v>11.5</v>
      </c>
      <c r="G87" s="2">
        <v>73</v>
      </c>
      <c r="H87" s="3">
        <v>35</v>
      </c>
      <c r="I87" s="2">
        <v>92.6</v>
      </c>
    </row>
    <row r="88" spans="1:9">
      <c r="A88" s="5">
        <v>0</v>
      </c>
      <c r="B88" s="3">
        <v>13</v>
      </c>
      <c r="C88" s="2">
        <v>8</v>
      </c>
      <c r="D88" s="3">
        <v>350</v>
      </c>
      <c r="E88" s="2">
        <v>145</v>
      </c>
      <c r="F88" s="3">
        <v>13</v>
      </c>
      <c r="G88" s="2">
        <v>73</v>
      </c>
      <c r="H88" s="2">
        <v>5.9</v>
      </c>
      <c r="I88" s="2">
        <v>13.74</v>
      </c>
    </row>
    <row r="89" spans="1:9">
      <c r="A89" s="5">
        <v>0</v>
      </c>
      <c r="B89" s="3">
        <v>14</v>
      </c>
      <c r="C89" s="2">
        <v>8</v>
      </c>
      <c r="D89" s="3">
        <v>302</v>
      </c>
      <c r="E89" s="2">
        <v>137</v>
      </c>
      <c r="F89" s="2">
        <v>14.5</v>
      </c>
      <c r="G89" s="2">
        <v>73</v>
      </c>
      <c r="H89" s="2">
        <v>3.45</v>
      </c>
      <c r="I89" s="2">
        <v>6.05</v>
      </c>
    </row>
    <row r="90" spans="1:9">
      <c r="A90" s="5">
        <v>1</v>
      </c>
      <c r="B90" s="3">
        <v>15</v>
      </c>
      <c r="C90" s="2">
        <v>8</v>
      </c>
      <c r="D90" s="3">
        <v>318</v>
      </c>
      <c r="E90" s="2">
        <v>150</v>
      </c>
      <c r="F90" s="2">
        <v>12.5</v>
      </c>
      <c r="G90" s="2">
        <v>73</v>
      </c>
      <c r="H90" s="2">
        <v>4.75</v>
      </c>
      <c r="I90" s="2">
        <v>6.76</v>
      </c>
    </row>
    <row r="91" spans="1:9">
      <c r="A91" s="5">
        <v>0</v>
      </c>
      <c r="B91" s="3">
        <v>12</v>
      </c>
      <c r="C91" s="2">
        <v>8</v>
      </c>
      <c r="D91" s="3">
        <v>429</v>
      </c>
      <c r="E91" s="2">
        <v>198</v>
      </c>
      <c r="F91" s="2">
        <v>11.5</v>
      </c>
      <c r="G91" s="2">
        <v>73</v>
      </c>
      <c r="H91" s="2">
        <v>3.8</v>
      </c>
      <c r="I91" s="2">
        <v>18.61</v>
      </c>
    </row>
    <row r="92" spans="1:9">
      <c r="A92" s="5">
        <v>0</v>
      </c>
      <c r="B92" s="3">
        <v>13</v>
      </c>
      <c r="C92" s="2">
        <v>8</v>
      </c>
      <c r="D92" s="3">
        <v>400</v>
      </c>
      <c r="E92" s="2">
        <v>150</v>
      </c>
      <c r="F92" s="3">
        <v>12</v>
      </c>
      <c r="G92" s="2">
        <v>73</v>
      </c>
      <c r="H92" s="2">
        <v>11.25</v>
      </c>
      <c r="I92" s="2">
        <v>16.09</v>
      </c>
    </row>
    <row r="93" spans="1:9">
      <c r="A93" s="5">
        <v>0</v>
      </c>
      <c r="B93" s="3">
        <v>13</v>
      </c>
      <c r="C93" s="2">
        <v>8</v>
      </c>
      <c r="D93" s="3">
        <v>351</v>
      </c>
      <c r="E93" s="2">
        <v>158</v>
      </c>
      <c r="F93" s="3">
        <v>13</v>
      </c>
      <c r="G93" s="2">
        <v>73</v>
      </c>
      <c r="H93" s="2">
        <v>3.51</v>
      </c>
      <c r="I93" s="2">
        <v>13.7</v>
      </c>
    </row>
    <row r="94" spans="1:9">
      <c r="A94" s="5">
        <v>0</v>
      </c>
      <c r="B94" s="3">
        <v>14</v>
      </c>
      <c r="C94" s="2">
        <v>8</v>
      </c>
      <c r="D94" s="3">
        <v>318</v>
      </c>
      <c r="E94" s="2">
        <v>150</v>
      </c>
      <c r="F94" s="2">
        <v>14.5</v>
      </c>
      <c r="G94" s="2">
        <v>73</v>
      </c>
      <c r="H94" s="3">
        <v>23</v>
      </c>
      <c r="I94" s="2">
        <v>30.61</v>
      </c>
    </row>
    <row r="95" spans="1:9">
      <c r="A95" s="5">
        <v>1</v>
      </c>
      <c r="B95" s="3">
        <v>13</v>
      </c>
      <c r="C95" s="2">
        <v>8</v>
      </c>
      <c r="D95" s="3">
        <v>440</v>
      </c>
      <c r="E95" s="2">
        <v>215</v>
      </c>
      <c r="F95" s="3">
        <v>11</v>
      </c>
      <c r="G95" s="2">
        <v>73</v>
      </c>
      <c r="H95" s="3">
        <v>4</v>
      </c>
      <c r="I95" s="2">
        <v>22.78</v>
      </c>
    </row>
    <row r="96" spans="1:9">
      <c r="A96" s="5">
        <v>0</v>
      </c>
      <c r="B96" s="3">
        <v>12</v>
      </c>
      <c r="C96" s="2">
        <v>8</v>
      </c>
      <c r="D96" s="3">
        <v>455</v>
      </c>
      <c r="E96" s="2">
        <v>225</v>
      </c>
      <c r="F96" s="3">
        <v>11</v>
      </c>
      <c r="G96" s="2">
        <v>73</v>
      </c>
      <c r="H96" s="2">
        <v>5.85</v>
      </c>
      <c r="I96" s="2">
        <v>18.61</v>
      </c>
    </row>
    <row r="97" spans="1:9">
      <c r="A97" s="5">
        <v>1</v>
      </c>
      <c r="B97" s="3">
        <v>13</v>
      </c>
      <c r="C97" s="2">
        <v>8</v>
      </c>
      <c r="D97" s="3">
        <v>360</v>
      </c>
      <c r="E97" s="2">
        <v>175</v>
      </c>
      <c r="F97" s="3">
        <v>11</v>
      </c>
      <c r="G97" s="2">
        <v>73</v>
      </c>
      <c r="H97" s="2">
        <v>20.75</v>
      </c>
      <c r="I97" s="2">
        <v>25.39</v>
      </c>
    </row>
    <row r="98" spans="1:9">
      <c r="A98" s="5">
        <v>0</v>
      </c>
      <c r="B98" s="3">
        <v>18</v>
      </c>
      <c r="C98" s="2">
        <v>6</v>
      </c>
      <c r="D98" s="3">
        <v>225</v>
      </c>
      <c r="E98" s="2">
        <v>105</v>
      </c>
      <c r="F98" s="2">
        <v>16.5</v>
      </c>
      <c r="G98" s="2">
        <v>73</v>
      </c>
      <c r="H98" s="3">
        <v>17</v>
      </c>
      <c r="I98" s="2">
        <v>18.64</v>
      </c>
    </row>
    <row r="99" spans="1:9">
      <c r="A99" s="5">
        <v>0</v>
      </c>
      <c r="B99" s="3">
        <v>16</v>
      </c>
      <c r="C99" s="2">
        <v>6</v>
      </c>
      <c r="D99" s="3">
        <v>250</v>
      </c>
      <c r="E99" s="2">
        <v>100</v>
      </c>
      <c r="F99" s="3">
        <v>18</v>
      </c>
      <c r="G99" s="2">
        <v>73</v>
      </c>
      <c r="H99" s="2">
        <v>7.05</v>
      </c>
      <c r="I99" s="2">
        <v>18.61</v>
      </c>
    </row>
    <row r="100" spans="1:9">
      <c r="A100" s="5">
        <v>0</v>
      </c>
      <c r="B100" s="3">
        <v>18</v>
      </c>
      <c r="C100" s="2">
        <v>6</v>
      </c>
      <c r="D100" s="3">
        <v>232</v>
      </c>
      <c r="E100" s="2">
        <v>100</v>
      </c>
      <c r="F100" s="3">
        <v>16</v>
      </c>
      <c r="G100" s="2">
        <v>73</v>
      </c>
      <c r="H100" s="2">
        <v>9.65</v>
      </c>
      <c r="I100" s="2">
        <v>20.45</v>
      </c>
    </row>
    <row r="101" spans="1:9">
      <c r="A101" s="5">
        <v>1</v>
      </c>
      <c r="B101" s="3">
        <v>18</v>
      </c>
      <c r="C101" s="2">
        <v>6</v>
      </c>
      <c r="D101" s="3">
        <v>250</v>
      </c>
      <c r="E101" s="2">
        <v>88</v>
      </c>
      <c r="F101" s="2">
        <v>16.5</v>
      </c>
      <c r="G101" s="2">
        <v>73</v>
      </c>
      <c r="H101" s="2">
        <v>1.75</v>
      </c>
      <c r="I101" s="2">
        <v>1.9</v>
      </c>
    </row>
    <row r="102" spans="1:9">
      <c r="A102" s="5">
        <v>0</v>
      </c>
      <c r="B102" s="3">
        <v>23</v>
      </c>
      <c r="C102" s="2">
        <v>6</v>
      </c>
      <c r="D102" s="3">
        <v>198</v>
      </c>
      <c r="E102" s="2">
        <v>95</v>
      </c>
      <c r="F102" s="3">
        <v>16</v>
      </c>
      <c r="G102" s="2">
        <v>73</v>
      </c>
      <c r="H102" s="2">
        <v>1.7</v>
      </c>
      <c r="I102" s="2">
        <v>1.82</v>
      </c>
    </row>
    <row r="103" spans="1:9">
      <c r="A103" s="5">
        <v>0</v>
      </c>
      <c r="B103" s="3">
        <v>26</v>
      </c>
      <c r="C103" s="2">
        <v>4</v>
      </c>
      <c r="D103" s="3">
        <v>97</v>
      </c>
      <c r="E103" s="2">
        <v>46</v>
      </c>
      <c r="F103" s="3">
        <v>21</v>
      </c>
      <c r="G103" s="2">
        <v>73</v>
      </c>
      <c r="H103" s="2">
        <v>1.65</v>
      </c>
      <c r="I103" s="2">
        <v>1.78</v>
      </c>
    </row>
    <row r="104" spans="1:9">
      <c r="A104" s="5">
        <v>0</v>
      </c>
      <c r="B104" s="3">
        <v>11</v>
      </c>
      <c r="C104" s="2">
        <v>8</v>
      </c>
      <c r="D104" s="3">
        <v>400</v>
      </c>
      <c r="E104" s="2">
        <v>150</v>
      </c>
      <c r="F104" s="3">
        <v>14</v>
      </c>
      <c r="G104" s="2">
        <v>73</v>
      </c>
      <c r="H104" s="2">
        <v>1.45</v>
      </c>
      <c r="I104" s="2">
        <v>1.6</v>
      </c>
    </row>
    <row r="105" spans="1:9">
      <c r="A105" s="5">
        <v>0</v>
      </c>
      <c r="B105" s="3">
        <v>12</v>
      </c>
      <c r="C105" s="2">
        <v>8</v>
      </c>
      <c r="D105" s="3">
        <v>400</v>
      </c>
      <c r="E105" s="2">
        <v>167</v>
      </c>
      <c r="F105" s="2">
        <v>12.5</v>
      </c>
      <c r="G105" s="2">
        <v>73</v>
      </c>
      <c r="H105" s="2">
        <v>1.35</v>
      </c>
      <c r="I105" s="2">
        <v>1.47</v>
      </c>
    </row>
    <row r="106" spans="1:9">
      <c r="A106" s="5">
        <v>1</v>
      </c>
      <c r="B106" s="3">
        <v>13</v>
      </c>
      <c r="C106" s="2">
        <v>8</v>
      </c>
      <c r="D106" s="3">
        <v>360</v>
      </c>
      <c r="E106" s="2">
        <v>170</v>
      </c>
      <c r="F106" s="3">
        <v>13</v>
      </c>
      <c r="G106" s="2">
        <v>73</v>
      </c>
      <c r="H106" s="2">
        <v>1.35</v>
      </c>
      <c r="I106" s="2">
        <v>2.37</v>
      </c>
    </row>
    <row r="107" spans="1:9">
      <c r="A107" s="5">
        <v>1</v>
      </c>
      <c r="B107" s="3">
        <v>12</v>
      </c>
      <c r="C107" s="2">
        <v>8</v>
      </c>
      <c r="D107" s="3">
        <v>350</v>
      </c>
      <c r="E107" s="2">
        <v>180</v>
      </c>
      <c r="F107" s="2">
        <v>12.5</v>
      </c>
      <c r="G107" s="2">
        <v>73</v>
      </c>
      <c r="H107" s="2">
        <v>1.35</v>
      </c>
      <c r="I107" s="2">
        <v>3.45</v>
      </c>
    </row>
    <row r="108" spans="1:9">
      <c r="A108" s="5">
        <v>0</v>
      </c>
      <c r="B108" s="3">
        <v>18</v>
      </c>
      <c r="C108" s="2">
        <v>6</v>
      </c>
      <c r="D108" s="3">
        <v>232</v>
      </c>
      <c r="E108" s="2">
        <v>100</v>
      </c>
      <c r="F108" s="3">
        <v>15</v>
      </c>
      <c r="G108" s="2">
        <v>73</v>
      </c>
      <c r="H108" s="2">
        <v>1.25</v>
      </c>
      <c r="I108" s="2">
        <v>1.5</v>
      </c>
    </row>
    <row r="109" spans="1:9">
      <c r="A109" s="5">
        <v>0</v>
      </c>
      <c r="B109" s="3">
        <v>20</v>
      </c>
      <c r="C109" s="2">
        <v>4</v>
      </c>
      <c r="D109" s="3">
        <v>97</v>
      </c>
      <c r="E109" s="2">
        <v>88</v>
      </c>
      <c r="F109" s="3">
        <v>19</v>
      </c>
      <c r="G109" s="2">
        <v>73</v>
      </c>
      <c r="H109" s="2">
        <v>1.2</v>
      </c>
      <c r="I109" s="2">
        <v>1.5</v>
      </c>
    </row>
    <row r="110" spans="1:9">
      <c r="A110" s="5">
        <v>1</v>
      </c>
      <c r="B110" s="3">
        <v>21</v>
      </c>
      <c r="C110" s="2">
        <v>4</v>
      </c>
      <c r="D110" s="3">
        <v>140</v>
      </c>
      <c r="E110" s="2">
        <v>72</v>
      </c>
      <c r="F110" s="2">
        <v>19.5</v>
      </c>
      <c r="G110" s="2">
        <v>73</v>
      </c>
      <c r="H110" s="2">
        <v>1.2</v>
      </c>
      <c r="I110" s="2">
        <v>1.47</v>
      </c>
    </row>
    <row r="111" spans="1:9">
      <c r="A111" s="5">
        <v>0</v>
      </c>
      <c r="B111" s="3">
        <v>22</v>
      </c>
      <c r="C111" s="2">
        <v>4</v>
      </c>
      <c r="D111" s="3">
        <v>108</v>
      </c>
      <c r="E111" s="2">
        <v>94</v>
      </c>
      <c r="F111" s="2">
        <v>16.5</v>
      </c>
      <c r="G111" s="2">
        <v>73</v>
      </c>
      <c r="H111" s="2">
        <v>1.2</v>
      </c>
      <c r="I111" s="2">
        <v>1.78</v>
      </c>
    </row>
    <row r="112" spans="1:9">
      <c r="A112" s="5">
        <v>1</v>
      </c>
      <c r="B112" s="3">
        <v>18</v>
      </c>
      <c r="C112" s="2">
        <v>3</v>
      </c>
      <c r="D112" s="3">
        <v>70</v>
      </c>
      <c r="E112" s="2">
        <v>90</v>
      </c>
      <c r="F112" s="2">
        <v>13.5</v>
      </c>
      <c r="G112" s="2">
        <v>73</v>
      </c>
      <c r="H112" s="2">
        <v>1.1499999999999999</v>
      </c>
      <c r="I112" s="2">
        <v>1.5</v>
      </c>
    </row>
    <row r="113" spans="1:9">
      <c r="A113" s="5">
        <v>0</v>
      </c>
      <c r="B113" s="3">
        <v>19</v>
      </c>
      <c r="C113" s="2">
        <v>4</v>
      </c>
      <c r="D113" s="3">
        <v>122</v>
      </c>
      <c r="E113" s="2">
        <v>85</v>
      </c>
      <c r="F113" s="2">
        <v>18.5</v>
      </c>
      <c r="G113" s="2">
        <v>73</v>
      </c>
      <c r="H113" s="2">
        <v>1.1499999999999999</v>
      </c>
      <c r="I113" s="2">
        <v>2.4</v>
      </c>
    </row>
    <row r="114" spans="1:9">
      <c r="A114" s="5">
        <v>1</v>
      </c>
      <c r="B114" s="3">
        <v>21</v>
      </c>
      <c r="C114" s="2">
        <v>6</v>
      </c>
      <c r="D114" s="3">
        <v>155</v>
      </c>
      <c r="E114" s="2">
        <v>107</v>
      </c>
      <c r="F114" s="3">
        <v>14</v>
      </c>
      <c r="G114" s="2">
        <v>73</v>
      </c>
      <c r="H114" s="2">
        <v>1.1499999999999999</v>
      </c>
      <c r="I114" s="2">
        <v>1.4</v>
      </c>
    </row>
    <row r="115" spans="1:9">
      <c r="A115" s="5">
        <v>0</v>
      </c>
      <c r="B115" s="3">
        <v>26</v>
      </c>
      <c r="C115" s="2">
        <v>4</v>
      </c>
      <c r="D115" s="3">
        <v>98</v>
      </c>
      <c r="E115" s="2">
        <v>90</v>
      </c>
      <c r="F115" s="2">
        <v>15.5</v>
      </c>
      <c r="G115" s="2">
        <v>73</v>
      </c>
      <c r="H115" s="2">
        <v>1.1499999999999999</v>
      </c>
      <c r="I115" s="2">
        <v>1.47</v>
      </c>
    </row>
    <row r="116" spans="1:9">
      <c r="A116" s="5">
        <v>0</v>
      </c>
      <c r="B116" s="3">
        <v>15</v>
      </c>
      <c r="C116" s="2">
        <v>8</v>
      </c>
      <c r="D116" s="3">
        <v>350</v>
      </c>
      <c r="E116" s="2">
        <v>145</v>
      </c>
      <c r="F116" s="3">
        <v>13</v>
      </c>
      <c r="G116" s="2">
        <v>73</v>
      </c>
      <c r="H116" s="2">
        <v>1.1100000000000001</v>
      </c>
      <c r="I116" s="2">
        <v>1.47</v>
      </c>
    </row>
    <row r="117" spans="1:9">
      <c r="A117" s="5">
        <v>1</v>
      </c>
      <c r="B117" s="3">
        <v>16</v>
      </c>
      <c r="C117" s="2">
        <v>8</v>
      </c>
      <c r="D117" s="3">
        <v>400</v>
      </c>
      <c r="E117" s="2">
        <v>230</v>
      </c>
      <c r="F117" s="2">
        <v>9.5</v>
      </c>
      <c r="G117" s="2">
        <v>73</v>
      </c>
      <c r="H117" s="2">
        <v>1.1000000000000001</v>
      </c>
      <c r="I117" s="2">
        <v>1.47</v>
      </c>
    </row>
    <row r="118" spans="1:9">
      <c r="A118" s="5">
        <v>0</v>
      </c>
      <c r="B118" s="3">
        <v>29</v>
      </c>
      <c r="C118" s="2">
        <v>4</v>
      </c>
      <c r="D118" s="3">
        <v>68</v>
      </c>
      <c r="E118" s="2">
        <v>49</v>
      </c>
      <c r="F118" s="2">
        <v>19.5</v>
      </c>
      <c r="G118" s="2">
        <v>73</v>
      </c>
      <c r="H118" s="2">
        <v>1.1000000000000001</v>
      </c>
      <c r="I118" s="2">
        <v>1.9</v>
      </c>
    </row>
    <row r="119" spans="1:9">
      <c r="A119" s="5">
        <v>1</v>
      </c>
      <c r="B119" s="3">
        <v>24</v>
      </c>
      <c r="C119" s="2">
        <v>4</v>
      </c>
      <c r="D119" s="3">
        <v>116</v>
      </c>
      <c r="E119" s="2">
        <v>75</v>
      </c>
      <c r="F119" s="2">
        <v>15.5</v>
      </c>
      <c r="G119" s="2">
        <v>73</v>
      </c>
      <c r="H119" s="2">
        <v>1.1000000000000001</v>
      </c>
      <c r="I119" s="2">
        <v>1.47</v>
      </c>
    </row>
    <row r="120" spans="1:9">
      <c r="A120" s="5">
        <v>0</v>
      </c>
      <c r="B120" s="3">
        <v>20</v>
      </c>
      <c r="C120" s="2">
        <v>4</v>
      </c>
      <c r="D120" s="3">
        <v>114</v>
      </c>
      <c r="E120" s="2">
        <v>91</v>
      </c>
      <c r="F120" s="3">
        <v>14</v>
      </c>
      <c r="G120" s="2">
        <v>73</v>
      </c>
      <c r="H120" s="2">
        <v>1.05</v>
      </c>
      <c r="I120" s="2">
        <v>1.9</v>
      </c>
    </row>
    <row r="121" spans="1:9">
      <c r="A121" s="5">
        <v>0</v>
      </c>
      <c r="B121" s="3">
        <v>19</v>
      </c>
      <c r="C121" s="2">
        <v>4</v>
      </c>
      <c r="D121" s="3">
        <v>121</v>
      </c>
      <c r="E121" s="2">
        <v>112</v>
      </c>
      <c r="F121" s="2">
        <v>15.5</v>
      </c>
      <c r="G121" s="2">
        <v>73</v>
      </c>
      <c r="H121" s="2">
        <v>1.05</v>
      </c>
      <c r="I121" s="2">
        <v>1.26</v>
      </c>
    </row>
    <row r="122" spans="1:9">
      <c r="A122" s="5">
        <v>1</v>
      </c>
      <c r="B122" s="3">
        <v>15</v>
      </c>
      <c r="C122" s="2">
        <v>8</v>
      </c>
      <c r="D122" s="3">
        <v>318</v>
      </c>
      <c r="E122" s="2">
        <v>150</v>
      </c>
      <c r="F122" s="3">
        <v>11</v>
      </c>
      <c r="G122" s="2">
        <v>73</v>
      </c>
      <c r="H122" s="2">
        <v>1.05</v>
      </c>
      <c r="I122" s="2">
        <v>1.5</v>
      </c>
    </row>
    <row r="123" spans="1:9">
      <c r="A123" s="5">
        <v>1</v>
      </c>
      <c r="B123" s="3">
        <v>24</v>
      </c>
      <c r="C123" s="2">
        <v>4</v>
      </c>
      <c r="D123" s="3">
        <v>121</v>
      </c>
      <c r="E123" s="2">
        <v>110</v>
      </c>
      <c r="F123" s="3">
        <v>14</v>
      </c>
      <c r="G123" s="2">
        <v>73</v>
      </c>
      <c r="H123" s="2">
        <v>1.05</v>
      </c>
      <c r="I123" s="2">
        <v>1.17</v>
      </c>
    </row>
    <row r="124" spans="1:9">
      <c r="A124" s="5">
        <v>0</v>
      </c>
      <c r="B124" s="3">
        <v>20</v>
      </c>
      <c r="C124" s="2">
        <v>6</v>
      </c>
      <c r="D124" s="3">
        <v>156</v>
      </c>
      <c r="E124" s="2">
        <v>122</v>
      </c>
      <c r="F124" s="2">
        <v>13.5</v>
      </c>
      <c r="G124" s="2">
        <v>73</v>
      </c>
      <c r="H124" s="3">
        <v>1</v>
      </c>
      <c r="I124" s="2">
        <v>1.47</v>
      </c>
    </row>
    <row r="125" spans="1:9">
      <c r="A125" s="5">
        <v>0</v>
      </c>
      <c r="B125" s="3">
        <v>11</v>
      </c>
      <c r="C125" s="2">
        <v>8</v>
      </c>
      <c r="D125" s="3">
        <v>350</v>
      </c>
      <c r="E125" s="2">
        <v>180</v>
      </c>
      <c r="F125" s="3">
        <v>11</v>
      </c>
      <c r="G125" s="2">
        <v>73</v>
      </c>
      <c r="H125" s="2">
        <v>0.95</v>
      </c>
      <c r="I125" s="2">
        <v>1.75</v>
      </c>
    </row>
    <row r="126" spans="1:9">
      <c r="A126" s="5">
        <v>0</v>
      </c>
      <c r="B126" s="3">
        <v>20</v>
      </c>
      <c r="C126" s="2">
        <v>6</v>
      </c>
      <c r="D126" s="3">
        <v>198</v>
      </c>
      <c r="E126" s="2">
        <v>95</v>
      </c>
      <c r="F126" s="2">
        <v>16.5</v>
      </c>
      <c r="G126" s="2">
        <v>74</v>
      </c>
      <c r="H126" s="2">
        <v>0.9</v>
      </c>
      <c r="I126" s="2">
        <v>1.75</v>
      </c>
    </row>
    <row r="127" spans="1:9">
      <c r="A127" s="5">
        <v>1</v>
      </c>
      <c r="B127" s="3">
        <v>19</v>
      </c>
      <c r="C127" s="2">
        <v>6</v>
      </c>
      <c r="D127" s="3">
        <v>232</v>
      </c>
      <c r="E127" s="2">
        <v>100</v>
      </c>
      <c r="F127" s="3">
        <v>16</v>
      </c>
      <c r="G127" s="2">
        <v>74</v>
      </c>
      <c r="H127" s="2">
        <v>0.75</v>
      </c>
      <c r="I127" s="2">
        <v>0.8</v>
      </c>
    </row>
    <row r="128" spans="1:9">
      <c r="A128" s="5">
        <v>0</v>
      </c>
      <c r="B128" s="3">
        <v>15</v>
      </c>
      <c r="C128" s="2">
        <v>6</v>
      </c>
      <c r="D128" s="3">
        <v>250</v>
      </c>
      <c r="E128" s="2">
        <v>100</v>
      </c>
      <c r="F128" s="3">
        <v>17</v>
      </c>
      <c r="G128" s="2">
        <v>74</v>
      </c>
      <c r="H128" s="2">
        <v>0.8</v>
      </c>
      <c r="I128" s="2">
        <v>0.87</v>
      </c>
    </row>
    <row r="129" spans="1:9">
      <c r="A129" s="5">
        <v>1</v>
      </c>
      <c r="B129" s="3">
        <v>31</v>
      </c>
      <c r="C129" s="2">
        <v>4</v>
      </c>
      <c r="D129" s="3">
        <v>79</v>
      </c>
      <c r="E129" s="2">
        <v>67</v>
      </c>
      <c r="F129" s="3">
        <v>19</v>
      </c>
      <c r="G129" s="2">
        <v>74</v>
      </c>
      <c r="H129" s="2">
        <v>0.78</v>
      </c>
      <c r="I129" s="2">
        <v>0.84</v>
      </c>
    </row>
    <row r="130" spans="1:9">
      <c r="A130" s="5">
        <v>0</v>
      </c>
      <c r="B130" s="3">
        <v>26</v>
      </c>
      <c r="C130" s="2">
        <v>4</v>
      </c>
      <c r="D130" s="3">
        <v>122</v>
      </c>
      <c r="E130" s="2">
        <v>80</v>
      </c>
      <c r="F130" s="2">
        <v>16.5</v>
      </c>
      <c r="G130" s="2">
        <v>74</v>
      </c>
      <c r="H130" s="2">
        <v>0.75</v>
      </c>
      <c r="I130" s="2">
        <v>0.87</v>
      </c>
    </row>
    <row r="131" spans="1:9">
      <c r="A131" s="5">
        <v>1</v>
      </c>
      <c r="B131" s="3">
        <v>32</v>
      </c>
      <c r="C131" s="2">
        <v>4</v>
      </c>
      <c r="D131" s="3">
        <v>71</v>
      </c>
      <c r="E131" s="2">
        <v>65</v>
      </c>
      <c r="F131" s="3">
        <v>21</v>
      </c>
      <c r="G131" s="2">
        <v>74</v>
      </c>
      <c r="H131" s="2">
        <v>0.75</v>
      </c>
      <c r="I131" s="2">
        <v>0.82</v>
      </c>
    </row>
    <row r="132" spans="1:9">
      <c r="A132" s="5">
        <v>0</v>
      </c>
      <c r="B132" s="3">
        <v>25</v>
      </c>
      <c r="C132" s="2">
        <v>4</v>
      </c>
      <c r="D132" s="3">
        <v>140</v>
      </c>
      <c r="E132" s="2">
        <v>75</v>
      </c>
      <c r="F132" s="3">
        <v>17</v>
      </c>
      <c r="G132" s="2">
        <v>74</v>
      </c>
      <c r="H132" s="2">
        <v>0.75</v>
      </c>
      <c r="I132" s="2">
        <v>0.95</v>
      </c>
    </row>
    <row r="133" spans="1:9">
      <c r="A133" s="5">
        <v>0</v>
      </c>
      <c r="B133" s="3">
        <v>16</v>
      </c>
      <c r="C133" s="2">
        <v>6</v>
      </c>
      <c r="D133" s="3">
        <v>250</v>
      </c>
      <c r="E133" s="2">
        <v>100</v>
      </c>
      <c r="F133" s="3">
        <v>17</v>
      </c>
      <c r="G133" s="2">
        <v>74</v>
      </c>
      <c r="H133" s="2">
        <v>0.72</v>
      </c>
      <c r="I133" s="2">
        <v>0.95</v>
      </c>
    </row>
    <row r="134" spans="1:9">
      <c r="A134" s="5">
        <v>0</v>
      </c>
      <c r="B134" s="3">
        <v>16</v>
      </c>
      <c r="C134" s="2">
        <v>6</v>
      </c>
      <c r="D134" s="3">
        <v>258</v>
      </c>
      <c r="E134" s="2">
        <v>110</v>
      </c>
      <c r="F134" s="3">
        <v>18</v>
      </c>
      <c r="G134" s="2">
        <v>74</v>
      </c>
      <c r="H134" s="2">
        <v>0.65</v>
      </c>
      <c r="I134" s="2">
        <v>0.81</v>
      </c>
    </row>
    <row r="135" spans="1:9">
      <c r="A135" s="5">
        <v>1</v>
      </c>
      <c r="B135" s="3">
        <v>18</v>
      </c>
      <c r="C135" s="2">
        <v>6</v>
      </c>
      <c r="D135" s="3">
        <v>225</v>
      </c>
      <c r="E135" s="2">
        <v>105</v>
      </c>
      <c r="F135" s="2">
        <v>16.5</v>
      </c>
      <c r="G135" s="2">
        <v>74</v>
      </c>
      <c r="H135" s="2">
        <v>0.65</v>
      </c>
      <c r="I135" s="2">
        <v>0.74</v>
      </c>
    </row>
    <row r="136" spans="1:9">
      <c r="A136" s="5">
        <v>0</v>
      </c>
      <c r="B136" s="3">
        <v>16</v>
      </c>
      <c r="C136" s="2">
        <v>8</v>
      </c>
      <c r="D136" s="3">
        <v>302</v>
      </c>
      <c r="E136" s="2">
        <v>140</v>
      </c>
      <c r="F136" s="3">
        <v>14</v>
      </c>
      <c r="G136" s="2">
        <v>74</v>
      </c>
      <c r="H136" s="2">
        <v>0.65</v>
      </c>
      <c r="I136" s="2">
        <v>1.2</v>
      </c>
    </row>
    <row r="137" spans="1:9">
      <c r="A137" s="5">
        <v>0</v>
      </c>
      <c r="B137" s="3">
        <v>13</v>
      </c>
      <c r="C137" s="2">
        <v>8</v>
      </c>
      <c r="D137" s="3">
        <v>350</v>
      </c>
      <c r="E137" s="2">
        <v>150</v>
      </c>
      <c r="F137" s="2">
        <v>14.5</v>
      </c>
      <c r="G137" s="2">
        <v>74</v>
      </c>
      <c r="H137" s="2">
        <v>0.65</v>
      </c>
      <c r="I137" s="2">
        <v>0.78700000000000003</v>
      </c>
    </row>
    <row r="138" spans="1:9">
      <c r="A138" s="5">
        <v>0</v>
      </c>
      <c r="B138" s="3">
        <v>14</v>
      </c>
      <c r="C138" s="2">
        <v>8</v>
      </c>
      <c r="D138" s="3">
        <v>318</v>
      </c>
      <c r="E138" s="2">
        <v>150</v>
      </c>
      <c r="F138" s="2">
        <v>13.5</v>
      </c>
      <c r="G138" s="2">
        <v>74</v>
      </c>
      <c r="H138" s="2">
        <v>0.6</v>
      </c>
      <c r="I138" s="2">
        <v>0.87</v>
      </c>
    </row>
    <row r="139" spans="1:9">
      <c r="A139" s="5">
        <v>0</v>
      </c>
      <c r="B139" s="3">
        <v>14</v>
      </c>
      <c r="C139" s="2">
        <v>8</v>
      </c>
      <c r="D139" s="3">
        <v>302</v>
      </c>
      <c r="E139" s="2">
        <v>140</v>
      </c>
      <c r="F139" s="3">
        <v>16</v>
      </c>
      <c r="G139" s="2">
        <v>74</v>
      </c>
      <c r="H139" s="2">
        <v>0.6</v>
      </c>
      <c r="I139" s="2">
        <v>0.95</v>
      </c>
    </row>
    <row r="140" spans="1:9">
      <c r="A140" s="5">
        <v>1</v>
      </c>
      <c r="B140" s="3">
        <v>14</v>
      </c>
      <c r="C140" s="2">
        <v>8</v>
      </c>
      <c r="D140" s="3">
        <v>304</v>
      </c>
      <c r="E140" s="2">
        <v>150</v>
      </c>
      <c r="F140" s="2">
        <v>15.5</v>
      </c>
      <c r="G140" s="2">
        <v>74</v>
      </c>
      <c r="H140" s="2">
        <v>0.6</v>
      </c>
      <c r="I140" s="2">
        <v>1.2</v>
      </c>
    </row>
    <row r="141" spans="1:9">
      <c r="A141" s="5">
        <v>0</v>
      </c>
      <c r="B141" s="3">
        <v>29</v>
      </c>
      <c r="C141" s="2">
        <v>4</v>
      </c>
      <c r="D141" s="3">
        <v>98</v>
      </c>
      <c r="E141" s="2">
        <v>83</v>
      </c>
      <c r="F141" s="2">
        <v>16.5</v>
      </c>
      <c r="G141" s="2">
        <v>74</v>
      </c>
      <c r="H141" s="2">
        <v>0.6</v>
      </c>
      <c r="I141" s="2">
        <v>0.8</v>
      </c>
    </row>
    <row r="142" spans="1:9">
      <c r="A142" s="5">
        <v>0</v>
      </c>
      <c r="B142" s="3">
        <v>26</v>
      </c>
      <c r="C142" s="2">
        <v>4</v>
      </c>
      <c r="D142" s="3">
        <v>79</v>
      </c>
      <c r="E142" s="2">
        <v>67</v>
      </c>
      <c r="F142" s="2">
        <v>15.5</v>
      </c>
      <c r="G142" s="2">
        <v>74</v>
      </c>
      <c r="H142" s="2">
        <v>0.6</v>
      </c>
      <c r="I142" s="2">
        <v>0.84</v>
      </c>
    </row>
    <row r="143" spans="1:9">
      <c r="A143" s="5">
        <v>0</v>
      </c>
      <c r="B143" s="3">
        <v>26</v>
      </c>
      <c r="C143" s="2">
        <v>4</v>
      </c>
      <c r="D143" s="3">
        <v>97</v>
      </c>
      <c r="E143" s="2">
        <v>78</v>
      </c>
      <c r="F143" s="2">
        <v>14.5</v>
      </c>
      <c r="G143" s="2">
        <v>74</v>
      </c>
      <c r="H143" s="2">
        <v>0.6</v>
      </c>
      <c r="I143" s="2">
        <v>0.84</v>
      </c>
    </row>
    <row r="144" spans="1:9">
      <c r="A144" s="5">
        <v>1</v>
      </c>
      <c r="B144" s="3">
        <v>31</v>
      </c>
      <c r="C144" s="2">
        <v>4</v>
      </c>
      <c r="D144" s="3">
        <v>76</v>
      </c>
      <c r="E144" s="2">
        <v>52</v>
      </c>
      <c r="F144" s="2">
        <v>16.5</v>
      </c>
      <c r="G144" s="2">
        <v>74</v>
      </c>
      <c r="H144" s="2">
        <v>0.6</v>
      </c>
      <c r="I144" s="2">
        <v>0.99</v>
      </c>
    </row>
    <row r="145" spans="1:9">
      <c r="A145" s="5">
        <v>0</v>
      </c>
      <c r="B145" s="3">
        <v>32</v>
      </c>
      <c r="C145" s="2">
        <v>4</v>
      </c>
      <c r="D145" s="3">
        <v>83</v>
      </c>
      <c r="E145" s="2">
        <v>61</v>
      </c>
      <c r="F145" s="3">
        <v>19</v>
      </c>
      <c r="G145" s="2">
        <v>74</v>
      </c>
      <c r="H145" s="2">
        <v>0.6</v>
      </c>
      <c r="I145" s="2">
        <v>0.81</v>
      </c>
    </row>
    <row r="146" spans="1:9">
      <c r="A146" s="5">
        <v>0</v>
      </c>
      <c r="B146" s="3">
        <v>28</v>
      </c>
      <c r="C146" s="2">
        <v>4</v>
      </c>
      <c r="D146" s="3">
        <v>90</v>
      </c>
      <c r="E146" s="2">
        <v>75</v>
      </c>
      <c r="F146" s="2">
        <v>14.5</v>
      </c>
      <c r="G146" s="2">
        <v>74</v>
      </c>
      <c r="H146" s="2">
        <v>0.55000000000000004</v>
      </c>
      <c r="I146" s="2">
        <v>0.78700000000000003</v>
      </c>
    </row>
    <row r="147" spans="1:9">
      <c r="A147" s="5">
        <v>1</v>
      </c>
      <c r="B147" s="3">
        <v>24</v>
      </c>
      <c r="C147" s="2">
        <v>4</v>
      </c>
      <c r="D147" s="3">
        <v>90</v>
      </c>
      <c r="E147" s="2">
        <v>75</v>
      </c>
      <c r="F147" s="2">
        <v>15.5</v>
      </c>
      <c r="G147" s="2">
        <v>74</v>
      </c>
      <c r="H147" s="2">
        <v>0.55000000000000004</v>
      </c>
      <c r="I147" s="2">
        <v>0.84</v>
      </c>
    </row>
    <row r="148" spans="1:9">
      <c r="A148" s="5">
        <v>0</v>
      </c>
      <c r="B148" s="3">
        <v>26</v>
      </c>
      <c r="C148" s="2">
        <v>4</v>
      </c>
      <c r="D148" s="3">
        <v>116</v>
      </c>
      <c r="E148" s="2">
        <v>75</v>
      </c>
      <c r="F148" s="3">
        <v>14</v>
      </c>
      <c r="G148" s="2">
        <v>74</v>
      </c>
      <c r="H148" s="2">
        <v>0.52</v>
      </c>
      <c r="I148" s="2">
        <v>0.94</v>
      </c>
    </row>
    <row r="149" spans="1:9">
      <c r="A149" s="5">
        <v>0</v>
      </c>
      <c r="B149" s="3">
        <v>24</v>
      </c>
      <c r="C149" s="2">
        <v>4</v>
      </c>
      <c r="D149" s="3">
        <v>120</v>
      </c>
      <c r="E149" s="2">
        <v>97</v>
      </c>
      <c r="F149" s="3">
        <v>15</v>
      </c>
      <c r="G149" s="2">
        <v>74</v>
      </c>
      <c r="H149" s="2">
        <v>0.51</v>
      </c>
      <c r="I149" s="2">
        <v>0.94</v>
      </c>
    </row>
    <row r="150" spans="1:9">
      <c r="A150" s="5">
        <v>0</v>
      </c>
      <c r="B150" s="3">
        <v>26</v>
      </c>
      <c r="C150" s="2">
        <v>4</v>
      </c>
      <c r="D150" s="3">
        <v>108</v>
      </c>
      <c r="E150" s="2">
        <v>93</v>
      </c>
      <c r="F150" s="2">
        <v>15.5</v>
      </c>
      <c r="G150" s="2">
        <v>74</v>
      </c>
      <c r="H150" s="2">
        <v>0.5</v>
      </c>
      <c r="I150" s="2">
        <v>0.82599999999999996</v>
      </c>
    </row>
    <row r="151" spans="1:9">
      <c r="A151" s="5">
        <v>1</v>
      </c>
      <c r="B151" s="3">
        <v>31</v>
      </c>
      <c r="C151" s="2">
        <v>4</v>
      </c>
      <c r="D151" s="3">
        <v>79</v>
      </c>
      <c r="E151" s="2">
        <v>67</v>
      </c>
      <c r="F151" s="3">
        <v>16</v>
      </c>
      <c r="G151" s="2">
        <v>74</v>
      </c>
      <c r="H151" s="2">
        <v>0.5</v>
      </c>
      <c r="I151" s="2">
        <v>0.55000000000000004</v>
      </c>
    </row>
    <row r="152" spans="1:9">
      <c r="A152" s="5">
        <v>0</v>
      </c>
      <c r="B152" s="3">
        <v>19</v>
      </c>
      <c r="C152" s="2">
        <v>6</v>
      </c>
      <c r="D152" s="3">
        <v>225</v>
      </c>
      <c r="E152" s="2">
        <v>95</v>
      </c>
      <c r="F152" s="3">
        <v>16</v>
      </c>
      <c r="G152" s="2">
        <v>75</v>
      </c>
      <c r="H152" s="2">
        <v>0.5</v>
      </c>
      <c r="I152" s="2">
        <v>0.99</v>
      </c>
    </row>
    <row r="153" spans="1:9">
      <c r="A153" s="5">
        <v>1</v>
      </c>
      <c r="B153" s="3">
        <v>18</v>
      </c>
      <c r="C153" s="2">
        <v>6</v>
      </c>
      <c r="D153" s="3">
        <v>250</v>
      </c>
      <c r="E153" s="2">
        <v>105</v>
      </c>
      <c r="F153" s="3">
        <v>16</v>
      </c>
      <c r="G153" s="2">
        <v>75</v>
      </c>
      <c r="H153" s="2">
        <v>0.5</v>
      </c>
      <c r="I153" s="2">
        <v>0.99</v>
      </c>
    </row>
    <row r="154" spans="1:9">
      <c r="A154" s="5">
        <v>0</v>
      </c>
      <c r="B154" s="3">
        <v>15</v>
      </c>
      <c r="C154" s="2">
        <v>6</v>
      </c>
      <c r="D154" s="3">
        <v>250</v>
      </c>
      <c r="E154" s="2">
        <v>72</v>
      </c>
      <c r="F154" s="3">
        <v>21</v>
      </c>
      <c r="G154" s="2">
        <v>75</v>
      </c>
      <c r="H154" s="2">
        <v>0.5</v>
      </c>
      <c r="I154" s="2">
        <v>0.88</v>
      </c>
    </row>
    <row r="155" spans="1:9">
      <c r="A155" s="5">
        <v>0</v>
      </c>
      <c r="B155" s="3">
        <v>15</v>
      </c>
      <c r="C155" s="2">
        <v>6</v>
      </c>
      <c r="D155" s="3">
        <v>250</v>
      </c>
      <c r="E155" s="2">
        <v>72</v>
      </c>
      <c r="F155" s="2">
        <v>19.5</v>
      </c>
      <c r="G155" s="2">
        <v>75</v>
      </c>
      <c r="H155" s="2">
        <v>0.48</v>
      </c>
      <c r="I155" s="2">
        <v>0.51</v>
      </c>
    </row>
    <row r="156" spans="1:9">
      <c r="A156" s="5">
        <v>0</v>
      </c>
      <c r="B156" s="3">
        <v>16</v>
      </c>
      <c r="C156" s="2">
        <v>8</v>
      </c>
      <c r="D156" s="3">
        <v>400</v>
      </c>
      <c r="E156" s="2">
        <v>170</v>
      </c>
      <c r="F156" s="2">
        <v>11.5</v>
      </c>
      <c r="G156" s="2">
        <v>75</v>
      </c>
      <c r="H156" s="2">
        <v>0.48</v>
      </c>
      <c r="I156" s="2">
        <v>0.52</v>
      </c>
    </row>
    <row r="157" spans="1:9">
      <c r="A157" s="5">
        <v>1</v>
      </c>
      <c r="B157" s="3">
        <v>15</v>
      </c>
      <c r="C157" s="2">
        <v>8</v>
      </c>
      <c r="D157" s="3">
        <v>350</v>
      </c>
      <c r="E157" s="2">
        <v>145</v>
      </c>
      <c r="F157" s="3">
        <v>14</v>
      </c>
      <c r="G157" s="2">
        <v>75</v>
      </c>
      <c r="H157" s="2">
        <v>0.48</v>
      </c>
      <c r="I157" s="2">
        <v>0.84</v>
      </c>
    </row>
    <row r="158" spans="1:9">
      <c r="A158" s="5">
        <v>0</v>
      </c>
      <c r="B158" s="3">
        <v>16</v>
      </c>
      <c r="C158" s="2">
        <v>8</v>
      </c>
      <c r="D158" s="3">
        <v>318</v>
      </c>
      <c r="E158" s="2">
        <v>150</v>
      </c>
      <c r="F158" s="2">
        <v>14.5</v>
      </c>
      <c r="G158" s="2">
        <v>75</v>
      </c>
      <c r="H158" s="2">
        <v>0.48</v>
      </c>
      <c r="I158" s="2">
        <v>0.54</v>
      </c>
    </row>
    <row r="159" spans="1:9">
      <c r="A159" s="5">
        <v>0</v>
      </c>
      <c r="B159" s="3">
        <v>14</v>
      </c>
      <c r="C159" s="2">
        <v>8</v>
      </c>
      <c r="D159" s="3">
        <v>351</v>
      </c>
      <c r="E159" s="2">
        <v>148</v>
      </c>
      <c r="F159" s="2">
        <v>13.5</v>
      </c>
      <c r="G159" s="2">
        <v>75</v>
      </c>
      <c r="H159" s="2">
        <v>0.45</v>
      </c>
      <c r="I159" s="2">
        <v>0.51</v>
      </c>
    </row>
    <row r="160" spans="1:9">
      <c r="A160" s="5">
        <v>0</v>
      </c>
      <c r="B160" s="3">
        <v>17</v>
      </c>
      <c r="C160" s="2">
        <v>6</v>
      </c>
      <c r="D160" s="3">
        <v>231</v>
      </c>
      <c r="E160" s="2">
        <v>110</v>
      </c>
      <c r="F160" s="3">
        <v>21</v>
      </c>
      <c r="G160" s="2">
        <v>75</v>
      </c>
      <c r="H160" s="2">
        <v>0.45</v>
      </c>
      <c r="I160" s="2">
        <v>0.95</v>
      </c>
    </row>
    <row r="161" spans="1:9">
      <c r="A161" s="5">
        <v>0</v>
      </c>
      <c r="B161" s="3">
        <v>16</v>
      </c>
      <c r="C161" s="2">
        <v>6</v>
      </c>
      <c r="D161" s="3">
        <v>250</v>
      </c>
      <c r="E161" s="2">
        <v>105</v>
      </c>
      <c r="F161" s="2">
        <v>18.5</v>
      </c>
      <c r="G161" s="2">
        <v>75</v>
      </c>
      <c r="H161" s="2">
        <v>0.45</v>
      </c>
      <c r="I161" s="2">
        <v>0.82599999999999996</v>
      </c>
    </row>
    <row r="162" spans="1:9">
      <c r="A162" s="5">
        <v>0</v>
      </c>
      <c r="B162" s="3">
        <v>15</v>
      </c>
      <c r="C162" s="2">
        <v>6</v>
      </c>
      <c r="D162" s="3">
        <v>258</v>
      </c>
      <c r="E162" s="2">
        <v>110</v>
      </c>
      <c r="F162" s="3">
        <v>19</v>
      </c>
      <c r="G162" s="2">
        <v>75</v>
      </c>
      <c r="H162" s="2">
        <v>0.45</v>
      </c>
      <c r="I162" s="2">
        <v>0.99</v>
      </c>
    </row>
    <row r="163" spans="1:9">
      <c r="A163" s="5">
        <v>1</v>
      </c>
      <c r="B163" s="3">
        <v>18</v>
      </c>
      <c r="C163" s="2">
        <v>6</v>
      </c>
      <c r="D163" s="3">
        <v>225</v>
      </c>
      <c r="E163" s="2">
        <v>95</v>
      </c>
      <c r="F163" s="3">
        <v>19</v>
      </c>
      <c r="G163" s="2">
        <v>75</v>
      </c>
      <c r="H163" s="2">
        <v>0.45</v>
      </c>
      <c r="I163" s="2">
        <v>0.95</v>
      </c>
    </row>
    <row r="164" spans="1:9">
      <c r="A164" s="5">
        <v>0</v>
      </c>
      <c r="B164" s="3">
        <v>21</v>
      </c>
      <c r="C164" s="2">
        <v>6</v>
      </c>
      <c r="D164" s="3">
        <v>231</v>
      </c>
      <c r="E164" s="2">
        <v>110</v>
      </c>
      <c r="F164" s="3">
        <v>15</v>
      </c>
      <c r="G164" s="2">
        <v>75</v>
      </c>
      <c r="H164" s="2">
        <v>0.45</v>
      </c>
      <c r="I164" s="2">
        <v>0.54</v>
      </c>
    </row>
    <row r="165" spans="1:9">
      <c r="A165" s="5">
        <v>0</v>
      </c>
      <c r="B165" s="3">
        <v>20</v>
      </c>
      <c r="C165" s="2">
        <v>8</v>
      </c>
      <c r="D165" s="3">
        <v>262</v>
      </c>
      <c r="E165" s="2">
        <v>110</v>
      </c>
      <c r="F165" s="2">
        <v>13.5</v>
      </c>
      <c r="G165" s="2">
        <v>75</v>
      </c>
      <c r="H165" s="2">
        <v>0.45</v>
      </c>
      <c r="I165" s="2">
        <v>0.54</v>
      </c>
    </row>
    <row r="166" spans="1:9">
      <c r="A166" s="5">
        <v>0</v>
      </c>
      <c r="B166" s="3">
        <v>13</v>
      </c>
      <c r="C166" s="2">
        <v>8</v>
      </c>
      <c r="D166" s="3">
        <v>302</v>
      </c>
      <c r="E166" s="2">
        <v>129</v>
      </c>
      <c r="F166" s="3">
        <v>12</v>
      </c>
      <c r="G166" s="2">
        <v>75</v>
      </c>
      <c r="H166" s="2">
        <v>0.45</v>
      </c>
      <c r="I166" s="2">
        <v>0.55000000000000004</v>
      </c>
    </row>
    <row r="167" spans="1:9">
      <c r="A167" s="5">
        <v>1</v>
      </c>
      <c r="B167" s="3">
        <v>29</v>
      </c>
      <c r="C167" s="2">
        <v>4</v>
      </c>
      <c r="D167" s="3">
        <v>97</v>
      </c>
      <c r="E167" s="2">
        <v>75</v>
      </c>
      <c r="F167" s="3">
        <v>16</v>
      </c>
      <c r="G167" s="2">
        <v>75</v>
      </c>
      <c r="H167" s="2">
        <v>0.42</v>
      </c>
      <c r="I167" s="2">
        <v>0.81</v>
      </c>
    </row>
    <row r="168" spans="1:9">
      <c r="A168" s="5">
        <v>0</v>
      </c>
      <c r="B168" s="3">
        <v>23</v>
      </c>
      <c r="C168" s="2">
        <v>4</v>
      </c>
      <c r="D168" s="3">
        <v>140</v>
      </c>
      <c r="E168" s="2">
        <v>83</v>
      </c>
      <c r="F168" s="3">
        <v>17</v>
      </c>
      <c r="G168" s="2">
        <v>75</v>
      </c>
      <c r="H168" s="2">
        <v>0.42</v>
      </c>
      <c r="I168" s="2">
        <v>0.73</v>
      </c>
    </row>
    <row r="169" spans="1:9">
      <c r="A169" s="5">
        <v>0</v>
      </c>
      <c r="B169" s="3">
        <v>20</v>
      </c>
      <c r="C169" s="2">
        <v>6</v>
      </c>
      <c r="D169" s="3">
        <v>232</v>
      </c>
      <c r="E169" s="2">
        <v>100</v>
      </c>
      <c r="F169" s="3">
        <v>16</v>
      </c>
      <c r="G169" s="2">
        <v>75</v>
      </c>
      <c r="H169" s="2">
        <v>0.4</v>
      </c>
      <c r="I169" s="2">
        <v>0.54</v>
      </c>
    </row>
    <row r="170" spans="1:9">
      <c r="A170" s="5">
        <v>1</v>
      </c>
      <c r="B170" s="3">
        <v>23</v>
      </c>
      <c r="C170" s="2">
        <v>4</v>
      </c>
      <c r="D170" s="3">
        <v>140</v>
      </c>
      <c r="E170" s="2">
        <v>78</v>
      </c>
      <c r="F170" s="2">
        <v>18.5</v>
      </c>
      <c r="G170" s="2">
        <v>75</v>
      </c>
      <c r="H170" s="2">
        <v>0.4</v>
      </c>
      <c r="I170" s="2">
        <v>0.83</v>
      </c>
    </row>
    <row r="171" spans="1:9">
      <c r="A171" s="5">
        <v>0</v>
      </c>
      <c r="B171" s="3">
        <v>24</v>
      </c>
      <c r="C171" s="2">
        <v>4</v>
      </c>
      <c r="D171" s="3">
        <v>134</v>
      </c>
      <c r="E171" s="2">
        <v>96</v>
      </c>
      <c r="F171" s="2">
        <v>13.5</v>
      </c>
      <c r="G171" s="2">
        <v>75</v>
      </c>
      <c r="H171" s="2">
        <v>0.4</v>
      </c>
      <c r="I171" s="2">
        <v>0.55000000000000004</v>
      </c>
    </row>
    <row r="172" spans="1:9">
      <c r="A172" s="5">
        <v>0</v>
      </c>
      <c r="B172" s="3">
        <v>25</v>
      </c>
      <c r="C172" s="2">
        <v>4</v>
      </c>
      <c r="D172" s="3">
        <v>90</v>
      </c>
      <c r="E172" s="2">
        <v>71</v>
      </c>
      <c r="F172" s="2">
        <v>16.5</v>
      </c>
      <c r="G172" s="2">
        <v>75</v>
      </c>
      <c r="H172" s="2">
        <v>0.4</v>
      </c>
      <c r="I172" s="2">
        <v>0.64</v>
      </c>
    </row>
    <row r="173" spans="1:9">
      <c r="A173" s="5">
        <v>0</v>
      </c>
      <c r="B173" s="3">
        <v>24</v>
      </c>
      <c r="C173" s="2">
        <v>4</v>
      </c>
      <c r="D173" s="3">
        <v>119</v>
      </c>
      <c r="E173" s="2">
        <v>97</v>
      </c>
      <c r="F173" s="3">
        <v>17</v>
      </c>
      <c r="G173" s="2">
        <v>75</v>
      </c>
      <c r="H173" s="2">
        <v>0.4</v>
      </c>
      <c r="I173" s="2">
        <v>0.51</v>
      </c>
    </row>
    <row r="174" spans="1:9">
      <c r="A174" s="5">
        <v>1</v>
      </c>
      <c r="B174" s="3">
        <v>18</v>
      </c>
      <c r="C174" s="2">
        <v>6</v>
      </c>
      <c r="D174" s="3">
        <v>171</v>
      </c>
      <c r="E174" s="2">
        <v>97</v>
      </c>
      <c r="F174" s="2">
        <v>14.5</v>
      </c>
      <c r="G174" s="2">
        <v>75</v>
      </c>
      <c r="H174" s="2">
        <v>0.38</v>
      </c>
      <c r="I174" s="2">
        <v>0.72</v>
      </c>
    </row>
    <row r="175" spans="1:9">
      <c r="A175" s="5">
        <v>0</v>
      </c>
      <c r="B175" s="3">
        <v>29</v>
      </c>
      <c r="C175" s="2">
        <v>4</v>
      </c>
      <c r="D175" s="3">
        <v>90</v>
      </c>
      <c r="E175" s="2">
        <v>70</v>
      </c>
      <c r="F175" s="3">
        <v>14</v>
      </c>
      <c r="G175" s="2">
        <v>75</v>
      </c>
      <c r="H175" s="2">
        <v>0.38</v>
      </c>
      <c r="I175" s="2">
        <v>0.78700000000000003</v>
      </c>
    </row>
    <row r="176" spans="1:9">
      <c r="A176" s="5">
        <v>0</v>
      </c>
      <c r="B176" s="3">
        <v>19</v>
      </c>
      <c r="C176" s="2">
        <v>6</v>
      </c>
      <c r="D176" s="3">
        <v>232</v>
      </c>
      <c r="E176" s="2">
        <v>90</v>
      </c>
      <c r="F176" s="3">
        <v>17</v>
      </c>
      <c r="G176" s="2">
        <v>75</v>
      </c>
      <c r="H176" s="2">
        <v>0.35</v>
      </c>
      <c r="I176" s="2">
        <v>1.05</v>
      </c>
    </row>
    <row r="177" spans="1:9">
      <c r="A177" s="5">
        <v>1</v>
      </c>
      <c r="B177" s="3">
        <v>23</v>
      </c>
      <c r="C177" s="2">
        <v>4</v>
      </c>
      <c r="D177" s="3">
        <v>115</v>
      </c>
      <c r="E177" s="2">
        <v>95</v>
      </c>
      <c r="F177" s="3">
        <v>15</v>
      </c>
      <c r="G177" s="2">
        <v>75</v>
      </c>
      <c r="H177" s="2">
        <v>0.35</v>
      </c>
      <c r="I177" s="2">
        <v>0.56999999999999995</v>
      </c>
    </row>
    <row r="178" spans="1:9">
      <c r="A178" s="5">
        <v>0</v>
      </c>
      <c r="B178" s="3">
        <v>23</v>
      </c>
      <c r="C178" s="2">
        <v>4</v>
      </c>
      <c r="D178" s="3">
        <v>120</v>
      </c>
      <c r="E178" s="2">
        <v>88</v>
      </c>
      <c r="F178" s="3">
        <v>17</v>
      </c>
      <c r="G178" s="2">
        <v>75</v>
      </c>
      <c r="H178" s="2">
        <v>0.35</v>
      </c>
      <c r="I178" s="2">
        <v>0.52</v>
      </c>
    </row>
    <row r="179" spans="1:9">
      <c r="A179" s="5">
        <v>0</v>
      </c>
      <c r="B179" s="3">
        <v>22</v>
      </c>
      <c r="C179" s="2">
        <v>4</v>
      </c>
      <c r="D179" s="3">
        <v>121</v>
      </c>
      <c r="E179" s="2">
        <v>98</v>
      </c>
      <c r="F179" s="2">
        <v>14.5</v>
      </c>
      <c r="G179" s="2">
        <v>75</v>
      </c>
      <c r="H179" s="2">
        <v>0.31</v>
      </c>
      <c r="I179" s="2">
        <v>1.05</v>
      </c>
    </row>
    <row r="180" spans="1:9">
      <c r="A180" s="5">
        <v>0</v>
      </c>
      <c r="B180" s="3">
        <v>25</v>
      </c>
      <c r="C180" s="2">
        <v>4</v>
      </c>
      <c r="D180" s="3">
        <v>121</v>
      </c>
      <c r="E180" s="2">
        <v>115</v>
      </c>
      <c r="F180" s="2">
        <v>13.5</v>
      </c>
      <c r="G180" s="2">
        <v>75</v>
      </c>
      <c r="H180" s="2">
        <v>0.3</v>
      </c>
      <c r="I180" s="2">
        <v>0.51</v>
      </c>
    </row>
    <row r="181" spans="1:9">
      <c r="A181" s="5">
        <v>1</v>
      </c>
      <c r="B181" s="3">
        <v>33</v>
      </c>
      <c r="C181" s="2">
        <v>4</v>
      </c>
      <c r="D181" s="3">
        <v>91</v>
      </c>
      <c r="E181" s="2">
        <v>53</v>
      </c>
      <c r="F181" s="2">
        <v>17.5</v>
      </c>
      <c r="G181" s="2">
        <v>75</v>
      </c>
      <c r="H181" s="2">
        <v>0.3</v>
      </c>
      <c r="I181" s="2">
        <v>0.48</v>
      </c>
    </row>
    <row r="182" spans="1:9">
      <c r="A182" s="5">
        <v>0</v>
      </c>
      <c r="B182" s="3">
        <v>28</v>
      </c>
      <c r="C182" s="2">
        <v>4</v>
      </c>
      <c r="D182" s="3">
        <v>107</v>
      </c>
      <c r="E182" s="2">
        <v>86</v>
      </c>
      <c r="F182" s="2">
        <v>15.5</v>
      </c>
      <c r="G182" s="2">
        <v>76</v>
      </c>
      <c r="H182" s="2">
        <v>0.3</v>
      </c>
      <c r="I182" s="2">
        <v>0.57999999999999996</v>
      </c>
    </row>
    <row r="183" spans="1:9">
      <c r="A183" s="5">
        <v>0</v>
      </c>
      <c r="B183" s="3">
        <v>25</v>
      </c>
      <c r="C183" s="2">
        <v>4</v>
      </c>
      <c r="D183" s="3">
        <v>116</v>
      </c>
      <c r="E183" s="2">
        <v>81</v>
      </c>
      <c r="F183" s="2">
        <v>16.899999999999999</v>
      </c>
      <c r="G183" s="2">
        <v>76</v>
      </c>
      <c r="H183" s="2">
        <v>0.27</v>
      </c>
      <c r="I183" s="2">
        <v>0.47</v>
      </c>
    </row>
    <row r="184" spans="1:9">
      <c r="A184" s="5">
        <v>1</v>
      </c>
      <c r="B184" s="3">
        <v>25</v>
      </c>
      <c r="C184" s="2">
        <v>4</v>
      </c>
      <c r="D184" s="3">
        <v>140</v>
      </c>
      <c r="E184" s="2">
        <v>92</v>
      </c>
      <c r="F184" s="2">
        <v>14.9</v>
      </c>
      <c r="G184" s="2">
        <v>76</v>
      </c>
      <c r="H184" s="2">
        <v>0.25</v>
      </c>
      <c r="I184" s="2">
        <v>0.75</v>
      </c>
    </row>
    <row r="185" spans="1:9">
      <c r="A185" s="5">
        <v>0</v>
      </c>
      <c r="B185" s="3">
        <v>26</v>
      </c>
      <c r="C185" s="2">
        <v>4</v>
      </c>
      <c r="D185" s="3">
        <v>98</v>
      </c>
      <c r="E185" s="2">
        <v>79</v>
      </c>
      <c r="F185" s="2">
        <v>17.7</v>
      </c>
      <c r="G185" s="2">
        <v>76</v>
      </c>
      <c r="H185" s="2">
        <v>0.25</v>
      </c>
      <c r="I185" s="2">
        <v>0.57999999999999996</v>
      </c>
    </row>
    <row r="186" spans="1:9">
      <c r="A186" s="5">
        <v>0</v>
      </c>
      <c r="B186" s="3">
        <v>27</v>
      </c>
      <c r="C186" s="2">
        <v>4</v>
      </c>
      <c r="D186" s="3">
        <v>101</v>
      </c>
      <c r="E186" s="2">
        <v>83</v>
      </c>
      <c r="F186" s="2">
        <v>15.3</v>
      </c>
      <c r="G186" s="2">
        <v>76</v>
      </c>
      <c r="H186" s="2">
        <v>0.25</v>
      </c>
      <c r="I186" s="2">
        <v>0.52</v>
      </c>
    </row>
    <row r="187" spans="1:9">
      <c r="A187" s="5">
        <v>0</v>
      </c>
      <c r="B187" s="2">
        <v>17.5</v>
      </c>
      <c r="C187" s="2">
        <v>8</v>
      </c>
      <c r="D187" s="3">
        <v>305</v>
      </c>
      <c r="E187" s="2">
        <v>140</v>
      </c>
      <c r="F187" s="3">
        <v>13</v>
      </c>
      <c r="G187" s="2">
        <v>76</v>
      </c>
      <c r="H187" s="2">
        <v>0.25</v>
      </c>
      <c r="I187" s="2">
        <v>0.51</v>
      </c>
    </row>
    <row r="188" spans="1:9">
      <c r="A188" s="5">
        <v>1</v>
      </c>
      <c r="B188" s="3">
        <v>16</v>
      </c>
      <c r="C188" s="2">
        <v>8</v>
      </c>
      <c r="D188" s="3">
        <v>318</v>
      </c>
      <c r="E188" s="2">
        <v>150</v>
      </c>
      <c r="F188" s="3">
        <v>13</v>
      </c>
      <c r="G188" s="2">
        <v>76</v>
      </c>
      <c r="H188" s="2">
        <v>0.25</v>
      </c>
      <c r="I188" s="2">
        <v>0.56999999999999995</v>
      </c>
    </row>
    <row r="189" spans="1:9">
      <c r="A189" s="5">
        <v>1</v>
      </c>
      <c r="B189" s="2">
        <v>15.5</v>
      </c>
      <c r="C189" s="2">
        <v>8</v>
      </c>
      <c r="D189" s="3">
        <v>304</v>
      </c>
      <c r="E189" s="2">
        <v>120</v>
      </c>
      <c r="F189" s="2">
        <v>13.9</v>
      </c>
      <c r="G189" s="2">
        <v>76</v>
      </c>
      <c r="H189" s="2">
        <v>0.2</v>
      </c>
      <c r="I189" s="2">
        <v>0.56999999999999995</v>
      </c>
    </row>
    <row r="190" spans="1:9">
      <c r="A190" s="5">
        <v>0</v>
      </c>
      <c r="B190" s="2">
        <v>14.5</v>
      </c>
      <c r="C190" s="2">
        <v>8</v>
      </c>
      <c r="D190" s="3">
        <v>351</v>
      </c>
      <c r="E190" s="2">
        <v>152</v>
      </c>
      <c r="F190" s="2">
        <v>12.8</v>
      </c>
      <c r="G190" s="2">
        <v>76</v>
      </c>
      <c r="H190" s="2">
        <v>0.2</v>
      </c>
      <c r="I190" s="2">
        <v>0.75</v>
      </c>
    </row>
    <row r="191" spans="1:9">
      <c r="A191" s="5">
        <v>1</v>
      </c>
      <c r="B191" s="3">
        <v>22</v>
      </c>
      <c r="C191" s="2">
        <v>6</v>
      </c>
      <c r="D191" s="3">
        <v>225</v>
      </c>
      <c r="E191" s="2">
        <v>100</v>
      </c>
      <c r="F191" s="2">
        <v>15.4</v>
      </c>
      <c r="G191" s="2">
        <v>76</v>
      </c>
      <c r="H191" s="2">
        <v>0.2</v>
      </c>
      <c r="I191" s="2">
        <v>0.56999999999999995</v>
      </c>
    </row>
    <row r="192" spans="1:9">
      <c r="A192" s="5">
        <v>1</v>
      </c>
      <c r="B192" s="3">
        <v>22</v>
      </c>
      <c r="C192" s="2">
        <v>6</v>
      </c>
      <c r="D192" s="3">
        <v>250</v>
      </c>
      <c r="E192" s="2">
        <v>105</v>
      </c>
      <c r="F192" s="2">
        <v>14.5</v>
      </c>
      <c r="G192" s="2">
        <v>76</v>
      </c>
      <c r="H192" s="2">
        <v>0.2</v>
      </c>
      <c r="I192" s="2">
        <v>0.75</v>
      </c>
    </row>
    <row r="193" spans="1:9">
      <c r="A193" s="5">
        <v>1</v>
      </c>
      <c r="B193" s="3">
        <v>24</v>
      </c>
      <c r="C193" s="2">
        <v>6</v>
      </c>
      <c r="D193" s="3">
        <v>200</v>
      </c>
      <c r="E193" s="2">
        <v>81</v>
      </c>
      <c r="F193" s="2">
        <v>17.600000000000001</v>
      </c>
      <c r="G193" s="2">
        <v>76</v>
      </c>
      <c r="H193" s="2">
        <v>0.2</v>
      </c>
      <c r="I193" s="2">
        <v>0.65</v>
      </c>
    </row>
    <row r="194" spans="1:9">
      <c r="A194" s="5">
        <v>0</v>
      </c>
      <c r="B194" s="2">
        <v>22.5</v>
      </c>
      <c r="C194" s="2">
        <v>6</v>
      </c>
      <c r="D194" s="3">
        <v>232</v>
      </c>
      <c r="E194" s="2">
        <v>90</v>
      </c>
      <c r="F194" s="2">
        <v>17.600000000000001</v>
      </c>
      <c r="G194" s="2">
        <v>76</v>
      </c>
      <c r="H194" s="2">
        <v>0.2</v>
      </c>
      <c r="I194" s="2">
        <v>0.78700000000000003</v>
      </c>
    </row>
    <row r="195" spans="1:9">
      <c r="A195" s="5">
        <v>0</v>
      </c>
      <c r="B195" s="3">
        <v>29</v>
      </c>
      <c r="C195" s="2">
        <v>4</v>
      </c>
      <c r="D195" s="3">
        <v>85</v>
      </c>
      <c r="E195" s="2">
        <v>52</v>
      </c>
      <c r="F195" s="2">
        <v>22.2</v>
      </c>
      <c r="G195" s="2">
        <v>76</v>
      </c>
      <c r="H195" s="2">
        <v>0.18</v>
      </c>
      <c r="I195" s="2">
        <v>0.32</v>
      </c>
    </row>
    <row r="196" spans="1:9">
      <c r="A196" s="5">
        <v>1</v>
      </c>
      <c r="B196" s="2">
        <v>24.5</v>
      </c>
      <c r="C196" s="2">
        <v>4</v>
      </c>
      <c r="D196" s="3">
        <v>98</v>
      </c>
      <c r="E196" s="2">
        <v>60</v>
      </c>
      <c r="F196" s="2">
        <v>22.1</v>
      </c>
      <c r="G196" s="2">
        <v>76</v>
      </c>
      <c r="H196" s="2">
        <v>0.17</v>
      </c>
      <c r="I196" s="2">
        <v>0.52</v>
      </c>
    </row>
    <row r="197" spans="1:9">
      <c r="A197" s="5">
        <v>0</v>
      </c>
      <c r="B197" s="3">
        <v>29</v>
      </c>
      <c r="C197" s="2">
        <v>4</v>
      </c>
      <c r="D197" s="3">
        <v>90</v>
      </c>
      <c r="E197" s="2">
        <v>70</v>
      </c>
      <c r="F197" s="2">
        <v>14.2</v>
      </c>
      <c r="G197" s="2">
        <v>76</v>
      </c>
      <c r="H197" s="2">
        <v>0.16</v>
      </c>
      <c r="I197" s="2">
        <v>0.51</v>
      </c>
    </row>
    <row r="198" spans="1:9">
      <c r="A198" s="5">
        <v>1</v>
      </c>
      <c r="B198" s="3">
        <v>33</v>
      </c>
      <c r="C198" s="2">
        <v>4</v>
      </c>
      <c r="D198" s="3">
        <v>91</v>
      </c>
      <c r="E198" s="2">
        <v>53</v>
      </c>
      <c r="F198" s="2">
        <v>17.399999999999999</v>
      </c>
      <c r="G198" s="2">
        <v>76</v>
      </c>
      <c r="H198" s="2">
        <v>0.15</v>
      </c>
      <c r="I198" s="2">
        <v>0.56999999999999995</v>
      </c>
    </row>
    <row r="199" spans="1:9">
      <c r="A199" s="5">
        <v>0</v>
      </c>
      <c r="B199" s="3">
        <v>20</v>
      </c>
      <c r="C199" s="2">
        <v>6</v>
      </c>
      <c r="D199" s="3">
        <v>225</v>
      </c>
      <c r="E199" s="2">
        <v>100</v>
      </c>
      <c r="F199" s="2">
        <v>17.7</v>
      </c>
      <c r="G199" s="2">
        <v>76</v>
      </c>
      <c r="H199" s="2">
        <v>0.12</v>
      </c>
      <c r="I199" s="2">
        <v>0.57999999999999996</v>
      </c>
    </row>
    <row r="200" spans="1:9">
      <c r="A200" s="5">
        <v>0</v>
      </c>
      <c r="B200" s="3">
        <v>18</v>
      </c>
      <c r="C200" s="2">
        <v>6</v>
      </c>
      <c r="D200" s="3">
        <v>250</v>
      </c>
      <c r="E200" s="2">
        <v>78</v>
      </c>
      <c r="F200" s="3">
        <v>21</v>
      </c>
      <c r="G200" s="2">
        <v>76</v>
      </c>
      <c r="H200" s="2">
        <v>5.75</v>
      </c>
      <c r="I200" s="2">
        <v>0.75</v>
      </c>
    </row>
    <row r="201" spans="1:9">
      <c r="A201" s="6">
        <v>1</v>
      </c>
      <c r="B201" s="3">
        <v>29</v>
      </c>
      <c r="C201" s="2">
        <v>6</v>
      </c>
      <c r="D201" s="3">
        <v>85</v>
      </c>
      <c r="E201" s="2">
        <v>145</v>
      </c>
      <c r="F201" s="2">
        <v>22.2</v>
      </c>
      <c r="G201" s="2">
        <v>76</v>
      </c>
      <c r="H201" s="2">
        <v>5.25</v>
      </c>
      <c r="I201" s="2">
        <v>0.32</v>
      </c>
    </row>
    <row r="202" spans="1:9">
      <c r="A202" s="5">
        <v>1</v>
      </c>
      <c r="B202" s="2">
        <v>18.5</v>
      </c>
      <c r="C202" s="2">
        <v>6</v>
      </c>
      <c r="D202" s="3">
        <v>250</v>
      </c>
      <c r="E202" s="2">
        <v>110</v>
      </c>
      <c r="F202" s="2">
        <v>16.2</v>
      </c>
      <c r="G202" s="2">
        <v>76</v>
      </c>
      <c r="H202" s="2">
        <v>3.25</v>
      </c>
      <c r="I202" s="2">
        <v>6.79</v>
      </c>
    </row>
    <row r="203" spans="1:9">
      <c r="A203" s="5">
        <v>0</v>
      </c>
      <c r="B203" s="2">
        <v>17.5</v>
      </c>
      <c r="C203" s="2">
        <v>6</v>
      </c>
      <c r="D203" s="3">
        <v>258</v>
      </c>
      <c r="E203" s="2">
        <v>95</v>
      </c>
      <c r="F203" s="2">
        <v>17.8</v>
      </c>
      <c r="G203" s="2">
        <v>76</v>
      </c>
      <c r="H203" s="2">
        <v>4.4000000000000004</v>
      </c>
      <c r="I203" s="2">
        <v>5.7</v>
      </c>
    </row>
    <row r="204" spans="1:9">
      <c r="A204" s="5">
        <v>1</v>
      </c>
      <c r="B204" s="2">
        <v>29.5</v>
      </c>
      <c r="C204" s="2">
        <v>4</v>
      </c>
      <c r="D204" s="3">
        <v>97</v>
      </c>
      <c r="E204" s="2">
        <v>71</v>
      </c>
      <c r="F204" s="2">
        <v>12.2</v>
      </c>
      <c r="G204" s="2">
        <v>76</v>
      </c>
      <c r="H204" s="2">
        <v>2.95</v>
      </c>
      <c r="I204" s="2">
        <v>4.5999999999999996</v>
      </c>
    </row>
    <row r="205" spans="1:9">
      <c r="A205" s="5">
        <v>0</v>
      </c>
      <c r="B205" s="3">
        <v>32</v>
      </c>
      <c r="C205" s="2">
        <v>4</v>
      </c>
      <c r="D205" s="3">
        <v>85</v>
      </c>
      <c r="E205" s="2">
        <v>70</v>
      </c>
      <c r="F205" s="3">
        <v>17</v>
      </c>
      <c r="G205" s="2">
        <v>76</v>
      </c>
      <c r="H205" s="2">
        <v>2.75</v>
      </c>
      <c r="I205" s="2">
        <v>4.43</v>
      </c>
    </row>
    <row r="206" spans="1:9">
      <c r="A206" s="5">
        <v>1</v>
      </c>
      <c r="B206" s="3">
        <v>28</v>
      </c>
      <c r="C206" s="2">
        <v>4</v>
      </c>
      <c r="D206" s="3">
        <v>97</v>
      </c>
      <c r="E206" s="2">
        <v>75</v>
      </c>
      <c r="F206" s="2">
        <v>16.399999999999999</v>
      </c>
      <c r="G206" s="2">
        <v>76</v>
      </c>
      <c r="H206" s="2">
        <v>5.25</v>
      </c>
      <c r="I206" s="2">
        <v>5.7</v>
      </c>
    </row>
    <row r="207" spans="1:9">
      <c r="A207" s="5">
        <v>1</v>
      </c>
      <c r="B207" s="2">
        <v>26.5</v>
      </c>
      <c r="C207" s="2">
        <v>4</v>
      </c>
      <c r="D207" s="3">
        <v>140</v>
      </c>
      <c r="E207" s="2">
        <v>72</v>
      </c>
      <c r="F207" s="2">
        <v>13.6</v>
      </c>
      <c r="G207" s="2">
        <v>76</v>
      </c>
      <c r="H207" s="2">
        <v>5.75</v>
      </c>
      <c r="I207" s="2">
        <v>7.13</v>
      </c>
    </row>
    <row r="208" spans="1:9">
      <c r="A208" s="5">
        <v>0</v>
      </c>
      <c r="B208" s="3">
        <v>20</v>
      </c>
      <c r="C208" s="2">
        <v>4</v>
      </c>
      <c r="D208" s="3">
        <v>130</v>
      </c>
      <c r="E208" s="2">
        <v>102</v>
      </c>
      <c r="F208" s="2">
        <v>15.7</v>
      </c>
      <c r="G208" s="2">
        <v>76</v>
      </c>
      <c r="H208" s="2">
        <v>5.15</v>
      </c>
      <c r="I208" s="2">
        <v>5.7</v>
      </c>
    </row>
    <row r="209" spans="1:9">
      <c r="A209" s="5">
        <v>0</v>
      </c>
      <c r="B209" s="3">
        <v>13</v>
      </c>
      <c r="C209" s="2">
        <v>8</v>
      </c>
      <c r="D209" s="3">
        <v>318</v>
      </c>
      <c r="E209" s="2">
        <v>150</v>
      </c>
      <c r="F209" s="2">
        <v>13.2</v>
      </c>
      <c r="G209" s="2">
        <v>76</v>
      </c>
      <c r="H209" s="2">
        <v>7.9</v>
      </c>
      <c r="I209" s="2">
        <v>8.1</v>
      </c>
    </row>
    <row r="210" spans="1:9">
      <c r="A210" s="5">
        <v>0</v>
      </c>
      <c r="B210" s="3">
        <v>19</v>
      </c>
      <c r="C210" s="2">
        <v>4</v>
      </c>
      <c r="D210" s="3">
        <v>120</v>
      </c>
      <c r="E210" s="2">
        <v>88</v>
      </c>
      <c r="F210" s="2">
        <v>21.9</v>
      </c>
      <c r="G210" s="2">
        <v>76</v>
      </c>
      <c r="H210" s="2">
        <v>4.8499999999999996</v>
      </c>
      <c r="I210" s="2">
        <v>5.7</v>
      </c>
    </row>
    <row r="211" spans="1:9">
      <c r="A211" s="5">
        <v>1</v>
      </c>
      <c r="B211" s="3">
        <v>19</v>
      </c>
      <c r="C211" s="2">
        <v>6</v>
      </c>
      <c r="D211" s="3">
        <v>156</v>
      </c>
      <c r="E211" s="2">
        <v>108</v>
      </c>
      <c r="F211" s="2">
        <v>15.5</v>
      </c>
      <c r="G211" s="2">
        <v>76</v>
      </c>
      <c r="H211" s="2">
        <v>3.1</v>
      </c>
      <c r="I211" s="2">
        <v>4.5999999999999996</v>
      </c>
    </row>
    <row r="212" spans="1:9">
      <c r="A212" s="5">
        <v>0</v>
      </c>
      <c r="B212" s="2">
        <v>16.5</v>
      </c>
      <c r="C212" s="2">
        <v>6</v>
      </c>
      <c r="D212" s="3">
        <v>168</v>
      </c>
      <c r="E212" s="2">
        <v>120</v>
      </c>
      <c r="F212" s="2">
        <v>16.7</v>
      </c>
      <c r="G212" s="2">
        <v>76</v>
      </c>
      <c r="H212" s="2">
        <v>11.75</v>
      </c>
      <c r="I212" s="2">
        <v>14.79</v>
      </c>
    </row>
    <row r="213" spans="1:9">
      <c r="A213" s="5">
        <v>1</v>
      </c>
      <c r="B213" s="2">
        <v>16.5</v>
      </c>
      <c r="C213" s="2">
        <v>8</v>
      </c>
      <c r="D213" s="3">
        <v>350</v>
      </c>
      <c r="E213" s="2">
        <v>180</v>
      </c>
      <c r="F213" s="2">
        <v>12.1</v>
      </c>
      <c r="G213" s="2">
        <v>76</v>
      </c>
      <c r="H213" s="2">
        <v>11.25</v>
      </c>
      <c r="I213" s="2">
        <v>13.6</v>
      </c>
    </row>
    <row r="214" spans="1:9">
      <c r="A214" s="5">
        <v>1</v>
      </c>
      <c r="B214" s="3">
        <v>13</v>
      </c>
      <c r="C214" s="2">
        <v>8</v>
      </c>
      <c r="D214" s="3">
        <v>350</v>
      </c>
      <c r="E214" s="2">
        <v>145</v>
      </c>
      <c r="F214" s="3">
        <v>12</v>
      </c>
      <c r="G214" s="2">
        <v>76</v>
      </c>
      <c r="H214" s="2">
        <v>2.9</v>
      </c>
      <c r="I214" s="2">
        <v>6.79</v>
      </c>
    </row>
    <row r="215" spans="1:9">
      <c r="A215" s="5">
        <v>0</v>
      </c>
      <c r="B215" s="3">
        <v>13</v>
      </c>
      <c r="C215" s="2">
        <v>8</v>
      </c>
      <c r="D215" s="3">
        <v>302</v>
      </c>
      <c r="E215" s="2">
        <v>130</v>
      </c>
      <c r="F215" s="3">
        <v>15</v>
      </c>
      <c r="G215" s="2">
        <v>76</v>
      </c>
      <c r="H215" s="2">
        <v>5.25</v>
      </c>
      <c r="I215" s="2">
        <v>5.7</v>
      </c>
    </row>
    <row r="216" spans="1:9">
      <c r="A216" s="5">
        <v>0</v>
      </c>
      <c r="B216" s="3">
        <v>13</v>
      </c>
      <c r="C216" s="2">
        <v>8</v>
      </c>
      <c r="D216" s="3">
        <v>318</v>
      </c>
      <c r="E216" s="2">
        <v>150</v>
      </c>
      <c r="F216" s="3">
        <v>14</v>
      </c>
      <c r="G216" s="2">
        <v>76</v>
      </c>
      <c r="H216" s="2">
        <v>4.5</v>
      </c>
      <c r="I216" s="2">
        <v>9.4</v>
      </c>
    </row>
    <row r="217" spans="1:9">
      <c r="A217" s="5">
        <v>1</v>
      </c>
      <c r="B217" s="2">
        <v>31.5</v>
      </c>
      <c r="C217" s="2">
        <v>4</v>
      </c>
      <c r="D217" s="3">
        <v>98</v>
      </c>
      <c r="E217" s="2">
        <v>68</v>
      </c>
      <c r="F217" s="2">
        <v>18.5</v>
      </c>
      <c r="G217" s="2">
        <v>77</v>
      </c>
      <c r="H217" s="2">
        <v>2.9</v>
      </c>
      <c r="I217" s="2">
        <v>4.43</v>
      </c>
    </row>
    <row r="218" spans="1:9">
      <c r="A218" s="5">
        <v>0</v>
      </c>
      <c r="B218" s="3">
        <v>30</v>
      </c>
      <c r="C218" s="2">
        <v>4</v>
      </c>
      <c r="D218" s="3">
        <v>111</v>
      </c>
      <c r="E218" s="2">
        <v>80</v>
      </c>
      <c r="F218" s="2">
        <v>14.8</v>
      </c>
      <c r="G218" s="2">
        <v>77</v>
      </c>
      <c r="H218" s="2">
        <v>3.15</v>
      </c>
      <c r="I218" s="2">
        <v>4.43</v>
      </c>
    </row>
    <row r="219" spans="1:9">
      <c r="A219" s="5">
        <v>0</v>
      </c>
      <c r="B219" s="3">
        <v>36</v>
      </c>
      <c r="C219" s="2">
        <v>4</v>
      </c>
      <c r="D219" s="3">
        <v>79</v>
      </c>
      <c r="E219" s="2">
        <v>58</v>
      </c>
      <c r="F219" s="2">
        <v>18.600000000000001</v>
      </c>
      <c r="G219" s="2">
        <v>77</v>
      </c>
      <c r="H219" s="2">
        <v>6.45</v>
      </c>
      <c r="I219" s="2">
        <v>9.4</v>
      </c>
    </row>
    <row r="220" spans="1:9">
      <c r="A220" s="5">
        <v>0</v>
      </c>
      <c r="B220" s="2">
        <v>25.5</v>
      </c>
      <c r="C220" s="2">
        <v>4</v>
      </c>
      <c r="D220" s="3">
        <v>122</v>
      </c>
      <c r="E220" s="2">
        <v>96</v>
      </c>
      <c r="F220" s="2">
        <v>15.5</v>
      </c>
      <c r="G220" s="2">
        <v>77</v>
      </c>
      <c r="H220" s="2">
        <v>4.5</v>
      </c>
      <c r="I220" s="2">
        <v>9.4</v>
      </c>
    </row>
    <row r="221" spans="1:9">
      <c r="A221" s="5">
        <v>1</v>
      </c>
      <c r="B221" s="2">
        <v>33.5</v>
      </c>
      <c r="C221" s="2">
        <v>4</v>
      </c>
      <c r="D221" s="3">
        <v>85</v>
      </c>
      <c r="E221" s="2">
        <v>70</v>
      </c>
      <c r="F221" s="2">
        <v>16.8</v>
      </c>
      <c r="G221" s="2">
        <v>77</v>
      </c>
      <c r="H221" s="2">
        <v>3.5</v>
      </c>
      <c r="I221" s="2">
        <v>4.43</v>
      </c>
    </row>
    <row r="222" spans="1:9">
      <c r="A222" s="5">
        <v>0</v>
      </c>
      <c r="B222" s="2">
        <v>17.5</v>
      </c>
      <c r="C222" s="2">
        <v>8</v>
      </c>
      <c r="D222" s="3">
        <v>305</v>
      </c>
      <c r="E222" s="2">
        <v>145</v>
      </c>
      <c r="F222" s="2">
        <v>12.5</v>
      </c>
      <c r="G222" s="2">
        <v>77</v>
      </c>
      <c r="H222" s="2">
        <v>4.5</v>
      </c>
      <c r="I222" s="2">
        <v>6.79</v>
      </c>
    </row>
    <row r="223" spans="1:9">
      <c r="A223" s="5">
        <v>0</v>
      </c>
      <c r="B223" s="3">
        <v>17</v>
      </c>
      <c r="C223" s="2">
        <v>8</v>
      </c>
      <c r="D223" s="3">
        <v>260</v>
      </c>
      <c r="E223" s="2">
        <v>110</v>
      </c>
      <c r="F223" s="3">
        <v>19</v>
      </c>
      <c r="G223" s="2">
        <v>77</v>
      </c>
      <c r="H223" s="3">
        <v>6</v>
      </c>
      <c r="I223" s="2">
        <v>7.6</v>
      </c>
    </row>
    <row r="224" spans="1:9">
      <c r="A224" s="5">
        <v>0</v>
      </c>
      <c r="B224" s="2">
        <v>15.5</v>
      </c>
      <c r="C224" s="2">
        <v>8</v>
      </c>
      <c r="D224" s="3">
        <v>318</v>
      </c>
      <c r="E224" s="2">
        <v>145</v>
      </c>
      <c r="F224" s="2">
        <v>13.7</v>
      </c>
      <c r="G224" s="2">
        <v>77</v>
      </c>
      <c r="H224" s="2">
        <v>8.25</v>
      </c>
      <c r="I224" s="2">
        <v>9.4</v>
      </c>
    </row>
    <row r="225" spans="1:9">
      <c r="A225" s="5">
        <v>1</v>
      </c>
      <c r="B225" s="3">
        <v>15</v>
      </c>
      <c r="C225" s="2">
        <v>8</v>
      </c>
      <c r="D225" s="3">
        <v>302</v>
      </c>
      <c r="E225" s="2">
        <v>130</v>
      </c>
      <c r="F225" s="2">
        <v>14.9</v>
      </c>
      <c r="G225" s="2">
        <v>77</v>
      </c>
      <c r="H225" s="2">
        <v>5.1100000000000003</v>
      </c>
      <c r="I225" s="2">
        <v>9.4</v>
      </c>
    </row>
    <row r="226" spans="1:9">
      <c r="A226" s="5">
        <v>0</v>
      </c>
      <c r="B226" s="2">
        <v>17.5</v>
      </c>
      <c r="C226" s="2">
        <v>6</v>
      </c>
      <c r="D226" s="3">
        <v>250</v>
      </c>
      <c r="E226" s="2">
        <v>110</v>
      </c>
      <c r="F226" s="2">
        <v>16.399999999999999</v>
      </c>
      <c r="G226" s="2">
        <v>77</v>
      </c>
      <c r="H226" s="2">
        <v>2.7</v>
      </c>
      <c r="I226" s="2">
        <v>4.5999999999999996</v>
      </c>
    </row>
    <row r="227" spans="1:9">
      <c r="A227" s="5">
        <v>0</v>
      </c>
      <c r="B227" s="2">
        <v>20.5</v>
      </c>
      <c r="C227" s="2">
        <v>6</v>
      </c>
      <c r="D227" s="3">
        <v>231</v>
      </c>
      <c r="E227" s="2">
        <v>105</v>
      </c>
      <c r="F227" s="2">
        <v>16.899999999999999</v>
      </c>
      <c r="G227" s="2">
        <v>77</v>
      </c>
      <c r="H227" s="2">
        <v>5.25</v>
      </c>
      <c r="I227" s="2">
        <v>5.7</v>
      </c>
    </row>
    <row r="228" spans="1:9">
      <c r="A228" s="5">
        <v>1</v>
      </c>
      <c r="B228" s="3">
        <v>19</v>
      </c>
      <c r="C228" s="2">
        <v>6</v>
      </c>
      <c r="D228" s="3">
        <v>225</v>
      </c>
      <c r="E228" s="2">
        <v>100</v>
      </c>
      <c r="F228" s="2">
        <v>17.7</v>
      </c>
      <c r="G228" s="2">
        <v>77</v>
      </c>
      <c r="H228" s="2">
        <v>2.5499999999999998</v>
      </c>
      <c r="I228" s="2">
        <v>4.43</v>
      </c>
    </row>
    <row r="229" spans="1:9">
      <c r="A229" s="5">
        <v>0</v>
      </c>
      <c r="B229" s="2">
        <v>18.5</v>
      </c>
      <c r="C229" s="2">
        <v>6</v>
      </c>
      <c r="D229" s="3">
        <v>250</v>
      </c>
      <c r="E229" s="2">
        <v>98</v>
      </c>
      <c r="F229" s="3">
        <v>19</v>
      </c>
      <c r="G229" s="2">
        <v>77</v>
      </c>
      <c r="H229" s="2">
        <v>4.95</v>
      </c>
      <c r="I229" s="2">
        <v>9.4</v>
      </c>
    </row>
    <row r="230" spans="1:9">
      <c r="A230" s="5">
        <v>0</v>
      </c>
      <c r="B230" s="3">
        <v>16</v>
      </c>
      <c r="C230" s="2">
        <v>8</v>
      </c>
      <c r="D230" s="3">
        <v>400</v>
      </c>
      <c r="E230" s="2">
        <v>180</v>
      </c>
      <c r="F230" s="2">
        <v>11.1</v>
      </c>
      <c r="G230" s="2">
        <v>77</v>
      </c>
      <c r="H230" s="2">
        <v>3.1</v>
      </c>
      <c r="I230" s="2">
        <v>6.79</v>
      </c>
    </row>
    <row r="231" spans="1:9">
      <c r="A231" s="5">
        <v>1</v>
      </c>
      <c r="B231" s="2">
        <v>15.5</v>
      </c>
      <c r="C231" s="2">
        <v>8</v>
      </c>
      <c r="D231" s="3">
        <v>350</v>
      </c>
      <c r="E231" s="2">
        <v>170</v>
      </c>
      <c r="F231" s="2">
        <v>11.4</v>
      </c>
      <c r="G231" s="2">
        <v>77</v>
      </c>
      <c r="H231" s="2">
        <v>6.15</v>
      </c>
      <c r="I231" s="2">
        <v>9.4</v>
      </c>
    </row>
    <row r="232" spans="1:9">
      <c r="A232" s="5">
        <v>0</v>
      </c>
      <c r="B232" s="2">
        <v>15.5</v>
      </c>
      <c r="C232" s="2">
        <v>8</v>
      </c>
      <c r="D232" s="3">
        <v>400</v>
      </c>
      <c r="E232" s="2">
        <v>190</v>
      </c>
      <c r="F232" s="2">
        <v>12.2</v>
      </c>
      <c r="G232" s="2">
        <v>77</v>
      </c>
      <c r="H232" s="2">
        <v>9.25</v>
      </c>
      <c r="I232" s="2">
        <v>9.4</v>
      </c>
    </row>
    <row r="233" spans="1:9">
      <c r="A233" s="5">
        <v>0</v>
      </c>
      <c r="B233" s="3">
        <v>16</v>
      </c>
      <c r="C233" s="2">
        <v>8</v>
      </c>
      <c r="D233" s="3">
        <v>351</v>
      </c>
      <c r="E233" s="2">
        <v>149</v>
      </c>
      <c r="F233" s="2">
        <v>14.5</v>
      </c>
      <c r="G233" s="2">
        <v>77</v>
      </c>
      <c r="H233" s="2">
        <v>11.45</v>
      </c>
      <c r="I233" s="2">
        <v>14.79</v>
      </c>
    </row>
    <row r="234" spans="1:9">
      <c r="A234" s="5">
        <v>1</v>
      </c>
      <c r="B234" s="3">
        <v>29</v>
      </c>
      <c r="C234" s="2">
        <v>4</v>
      </c>
      <c r="D234" s="3">
        <v>97</v>
      </c>
      <c r="E234" s="2">
        <v>78</v>
      </c>
      <c r="F234" s="2">
        <v>14.5</v>
      </c>
      <c r="G234" s="2">
        <v>77</v>
      </c>
      <c r="H234" s="2">
        <v>3.9</v>
      </c>
      <c r="I234" s="2">
        <v>5.7</v>
      </c>
    </row>
    <row r="235" spans="1:9">
      <c r="A235" s="5">
        <v>0</v>
      </c>
      <c r="B235" s="2">
        <v>24.5</v>
      </c>
      <c r="C235" s="2">
        <v>4</v>
      </c>
      <c r="D235" s="3">
        <v>151</v>
      </c>
      <c r="E235" s="2">
        <v>88</v>
      </c>
      <c r="F235" s="3">
        <v>16</v>
      </c>
      <c r="G235" s="2">
        <v>77</v>
      </c>
      <c r="H235" s="2">
        <v>5.5</v>
      </c>
      <c r="I235" s="2">
        <v>5.7</v>
      </c>
    </row>
    <row r="236" spans="1:9">
      <c r="A236" s="5">
        <v>0</v>
      </c>
      <c r="B236" s="3">
        <v>26</v>
      </c>
      <c r="C236" s="2">
        <v>4</v>
      </c>
      <c r="D236" s="3">
        <v>97</v>
      </c>
      <c r="E236" s="2">
        <v>75</v>
      </c>
      <c r="F236" s="2">
        <v>18.2</v>
      </c>
      <c r="G236" s="2">
        <v>77</v>
      </c>
      <c r="H236" s="2">
        <v>9.1</v>
      </c>
      <c r="I236" s="2">
        <v>9.4</v>
      </c>
    </row>
    <row r="237" spans="1:9">
      <c r="A237" s="5">
        <v>0</v>
      </c>
      <c r="B237" s="2">
        <v>25.5</v>
      </c>
      <c r="C237" s="2">
        <v>4</v>
      </c>
      <c r="D237" s="3">
        <v>140</v>
      </c>
      <c r="E237" s="2">
        <v>89</v>
      </c>
      <c r="F237" s="2">
        <v>15.8</v>
      </c>
      <c r="G237" s="2">
        <v>77</v>
      </c>
      <c r="H237" s="2">
        <v>3.1</v>
      </c>
      <c r="I237" s="2">
        <v>4.43</v>
      </c>
    </row>
    <row r="238" spans="1:9">
      <c r="A238" s="5">
        <v>1</v>
      </c>
      <c r="B238" s="2">
        <v>30.5</v>
      </c>
      <c r="C238" s="2">
        <v>4</v>
      </c>
      <c r="D238" s="3">
        <v>98</v>
      </c>
      <c r="E238" s="2">
        <v>63</v>
      </c>
      <c r="F238" s="3">
        <v>17</v>
      </c>
      <c r="G238" s="2">
        <v>77</v>
      </c>
      <c r="H238" s="2">
        <v>11.25</v>
      </c>
      <c r="I238" s="2">
        <v>13.6</v>
      </c>
    </row>
    <row r="239" spans="1:9">
      <c r="A239" s="5">
        <v>0</v>
      </c>
      <c r="B239" s="2">
        <v>33.5</v>
      </c>
      <c r="C239" s="2">
        <v>4</v>
      </c>
      <c r="D239" s="3">
        <v>98</v>
      </c>
      <c r="E239" s="2">
        <v>83</v>
      </c>
      <c r="F239" s="2">
        <v>15.9</v>
      </c>
      <c r="G239" s="2">
        <v>77</v>
      </c>
      <c r="H239" s="2">
        <v>4.8</v>
      </c>
      <c r="I239" s="2">
        <v>9.4</v>
      </c>
    </row>
    <row r="240" spans="1:9">
      <c r="A240" s="5">
        <v>0</v>
      </c>
      <c r="B240" s="3">
        <v>30</v>
      </c>
      <c r="C240" s="2">
        <v>4</v>
      </c>
      <c r="D240" s="3">
        <v>97</v>
      </c>
      <c r="E240" s="2">
        <v>67</v>
      </c>
      <c r="F240" s="2">
        <v>16.399999999999999</v>
      </c>
      <c r="G240" s="2">
        <v>77</v>
      </c>
      <c r="H240" s="3">
        <v>2</v>
      </c>
      <c r="I240" s="2">
        <v>4.43</v>
      </c>
    </row>
    <row r="241" spans="1:9">
      <c r="A241" s="5">
        <v>0</v>
      </c>
      <c r="B241" s="2">
        <v>30.5</v>
      </c>
      <c r="C241" s="2">
        <v>4</v>
      </c>
      <c r="D241" s="3">
        <v>97</v>
      </c>
      <c r="E241" s="2">
        <v>78</v>
      </c>
      <c r="F241" s="2">
        <v>14.1</v>
      </c>
      <c r="G241" s="2">
        <v>77</v>
      </c>
      <c r="H241" s="2">
        <v>5.35</v>
      </c>
      <c r="I241" s="2">
        <v>9.4</v>
      </c>
    </row>
    <row r="242" spans="1:9">
      <c r="A242" s="5">
        <v>1</v>
      </c>
      <c r="B242" s="3">
        <v>22</v>
      </c>
      <c r="C242" s="2">
        <v>6</v>
      </c>
      <c r="D242" s="3">
        <v>146</v>
      </c>
      <c r="E242" s="2">
        <v>97</v>
      </c>
      <c r="F242" s="2">
        <v>14.5</v>
      </c>
      <c r="G242" s="2">
        <v>77</v>
      </c>
      <c r="H242" s="2">
        <v>4.75</v>
      </c>
      <c r="I242" s="2">
        <v>7.13</v>
      </c>
    </row>
    <row r="243" spans="1:9">
      <c r="A243" s="5">
        <v>1</v>
      </c>
      <c r="B243" s="2">
        <v>21.5</v>
      </c>
      <c r="C243" s="2">
        <v>4</v>
      </c>
      <c r="D243" s="3">
        <v>121</v>
      </c>
      <c r="E243" s="2">
        <v>110</v>
      </c>
      <c r="F243" s="2">
        <v>12.8</v>
      </c>
      <c r="G243" s="2">
        <v>77</v>
      </c>
      <c r="H243" s="2">
        <v>4.4000000000000004</v>
      </c>
      <c r="I243" s="2">
        <v>7.13</v>
      </c>
    </row>
    <row r="244" spans="1:9">
      <c r="A244" s="5">
        <v>0</v>
      </c>
      <c r="B244" s="2">
        <v>21.5</v>
      </c>
      <c r="C244" s="2">
        <v>3</v>
      </c>
      <c r="D244" s="3">
        <v>80</v>
      </c>
      <c r="E244" s="2">
        <v>110</v>
      </c>
      <c r="F244" s="2">
        <v>13.5</v>
      </c>
      <c r="G244" s="2">
        <v>77</v>
      </c>
      <c r="H244" s="2">
        <v>6.25</v>
      </c>
      <c r="I244" s="2">
        <v>7.6</v>
      </c>
    </row>
    <row r="245" spans="1:9">
      <c r="A245" s="5">
        <v>0</v>
      </c>
      <c r="B245" s="2">
        <v>43.1</v>
      </c>
      <c r="C245" s="2">
        <v>4</v>
      </c>
      <c r="D245" s="3">
        <v>90</v>
      </c>
      <c r="E245" s="2">
        <v>48</v>
      </c>
      <c r="F245" s="2">
        <v>21.5</v>
      </c>
      <c r="G245" s="2">
        <v>78</v>
      </c>
      <c r="H245" s="2">
        <v>5.95</v>
      </c>
      <c r="I245" s="2">
        <v>9.4</v>
      </c>
    </row>
    <row r="246" spans="1:9">
      <c r="A246" s="5">
        <v>1</v>
      </c>
      <c r="B246" s="2">
        <v>36.1</v>
      </c>
      <c r="C246" s="2">
        <v>4</v>
      </c>
      <c r="D246" s="3">
        <v>98</v>
      </c>
      <c r="E246" s="2">
        <v>66</v>
      </c>
      <c r="F246" s="2">
        <v>14.4</v>
      </c>
      <c r="G246" s="2">
        <v>78</v>
      </c>
      <c r="H246" s="2">
        <v>5.2</v>
      </c>
      <c r="I246" s="2">
        <v>9.4</v>
      </c>
    </row>
    <row r="247" spans="1:9">
      <c r="A247" s="5">
        <v>0</v>
      </c>
      <c r="B247" s="2">
        <v>32.799999999999997</v>
      </c>
      <c r="C247" s="2">
        <v>4</v>
      </c>
      <c r="D247" s="3">
        <v>78</v>
      </c>
      <c r="E247" s="2">
        <v>52</v>
      </c>
      <c r="F247" s="2">
        <v>19.399999999999999</v>
      </c>
      <c r="G247" s="2">
        <v>78</v>
      </c>
      <c r="H247" s="2">
        <v>3.75</v>
      </c>
      <c r="I247" s="2">
        <v>6.79</v>
      </c>
    </row>
    <row r="248" spans="1:9">
      <c r="A248" s="5">
        <v>0</v>
      </c>
      <c r="B248" s="2">
        <v>39.4</v>
      </c>
      <c r="C248" s="2">
        <v>4</v>
      </c>
      <c r="D248" s="3">
        <v>85</v>
      </c>
      <c r="E248" s="2">
        <v>70</v>
      </c>
      <c r="F248" s="2">
        <v>18.600000000000001</v>
      </c>
      <c r="G248" s="2">
        <v>78</v>
      </c>
      <c r="H248" s="2">
        <v>5.95</v>
      </c>
      <c r="I248" s="2">
        <v>9.4</v>
      </c>
    </row>
    <row r="249" spans="1:9">
      <c r="A249" s="5">
        <v>1</v>
      </c>
      <c r="B249" s="2">
        <v>36.1</v>
      </c>
      <c r="C249" s="2">
        <v>4</v>
      </c>
      <c r="D249" s="3">
        <v>91</v>
      </c>
      <c r="E249" s="2">
        <v>60</v>
      </c>
      <c r="F249" s="2">
        <v>16.399999999999999</v>
      </c>
      <c r="G249" s="2">
        <v>78</v>
      </c>
      <c r="H249" s="3">
        <v>4</v>
      </c>
      <c r="I249" s="2">
        <v>4.5999999999999996</v>
      </c>
    </row>
    <row r="250" spans="1:9">
      <c r="A250" s="5">
        <v>0</v>
      </c>
      <c r="B250" s="2">
        <v>19.899999999999999</v>
      </c>
      <c r="C250" s="2">
        <v>8</v>
      </c>
      <c r="D250" s="3">
        <v>260</v>
      </c>
      <c r="E250" s="2">
        <v>110</v>
      </c>
      <c r="F250" s="2">
        <v>15.5</v>
      </c>
      <c r="G250" s="2">
        <v>78</v>
      </c>
      <c r="H250" s="2">
        <v>5.25</v>
      </c>
      <c r="I250" s="2">
        <v>7.6</v>
      </c>
    </row>
    <row r="251" spans="1:9">
      <c r="A251" s="5">
        <v>0</v>
      </c>
      <c r="B251" s="2">
        <v>19.399999999999999</v>
      </c>
      <c r="C251" s="2">
        <v>8</v>
      </c>
      <c r="D251" s="3">
        <v>318</v>
      </c>
      <c r="E251" s="2">
        <v>140</v>
      </c>
      <c r="F251" s="2">
        <v>13.2</v>
      </c>
      <c r="G251" s="2">
        <v>78</v>
      </c>
      <c r="H251" s="2">
        <v>12.9</v>
      </c>
      <c r="I251" s="2">
        <v>13.6</v>
      </c>
    </row>
    <row r="252" spans="1:9">
      <c r="A252" s="5">
        <v>1</v>
      </c>
      <c r="B252" s="2">
        <v>20.2</v>
      </c>
      <c r="C252" s="2">
        <v>8</v>
      </c>
      <c r="D252" s="3">
        <v>302</v>
      </c>
      <c r="E252" s="2">
        <v>139</v>
      </c>
      <c r="F252" s="2">
        <v>12.8</v>
      </c>
      <c r="G252" s="2">
        <v>78</v>
      </c>
      <c r="H252" s="3">
        <v>5</v>
      </c>
      <c r="I252" s="2">
        <v>9.9</v>
      </c>
    </row>
    <row r="253" spans="1:9">
      <c r="A253" s="5">
        <v>0</v>
      </c>
      <c r="B253" s="2">
        <v>19.2</v>
      </c>
      <c r="C253" s="2">
        <v>6</v>
      </c>
      <c r="D253" s="3">
        <v>231</v>
      </c>
      <c r="E253" s="2">
        <v>105</v>
      </c>
      <c r="F253" s="2">
        <v>19.2</v>
      </c>
      <c r="G253" s="2">
        <v>78</v>
      </c>
      <c r="H253" s="2">
        <v>5.4</v>
      </c>
      <c r="I253" s="2">
        <v>6.82</v>
      </c>
    </row>
    <row r="254" spans="1:9">
      <c r="A254" s="5">
        <v>0</v>
      </c>
      <c r="B254" s="2">
        <v>20.5</v>
      </c>
      <c r="C254" s="2">
        <v>6</v>
      </c>
      <c r="D254" s="3">
        <v>200</v>
      </c>
      <c r="E254" s="2">
        <v>95</v>
      </c>
      <c r="F254" s="2">
        <v>18.2</v>
      </c>
      <c r="G254" s="2">
        <v>78</v>
      </c>
      <c r="H254" s="2">
        <v>7.2</v>
      </c>
      <c r="I254" s="2">
        <v>9.9</v>
      </c>
    </row>
    <row r="255" spans="1:9">
      <c r="A255" s="5">
        <v>0</v>
      </c>
      <c r="B255" s="2">
        <v>20.2</v>
      </c>
      <c r="C255" s="2">
        <v>6</v>
      </c>
      <c r="D255" s="3">
        <v>200</v>
      </c>
      <c r="E255" s="2">
        <v>85</v>
      </c>
      <c r="F255" s="2">
        <v>15.8</v>
      </c>
      <c r="G255" s="2">
        <v>78</v>
      </c>
      <c r="H255" s="2">
        <v>5.25</v>
      </c>
      <c r="I255" s="2">
        <v>9.9</v>
      </c>
    </row>
    <row r="256" spans="1:9">
      <c r="A256" s="5">
        <v>1</v>
      </c>
      <c r="B256" s="2">
        <v>25.1</v>
      </c>
      <c r="C256" s="2">
        <v>4</v>
      </c>
      <c r="D256" s="3">
        <v>140</v>
      </c>
      <c r="E256" s="2">
        <v>88</v>
      </c>
      <c r="F256" s="2">
        <v>15.4</v>
      </c>
      <c r="G256" s="2">
        <v>78</v>
      </c>
      <c r="H256" s="3">
        <v>3</v>
      </c>
      <c r="I256" s="2">
        <v>5.35</v>
      </c>
    </row>
    <row r="257" spans="1:9">
      <c r="A257" s="5">
        <v>0</v>
      </c>
      <c r="B257" s="2">
        <v>20.5</v>
      </c>
      <c r="C257" s="2">
        <v>6</v>
      </c>
      <c r="D257" s="3">
        <v>225</v>
      </c>
      <c r="E257" s="2">
        <v>100</v>
      </c>
      <c r="F257" s="2">
        <v>17.2</v>
      </c>
      <c r="G257" s="2">
        <v>78</v>
      </c>
      <c r="H257" s="2">
        <v>10.25</v>
      </c>
      <c r="I257" s="2">
        <v>13.6</v>
      </c>
    </row>
    <row r="258" spans="1:9">
      <c r="A258" s="5">
        <v>1</v>
      </c>
      <c r="B258" s="2">
        <v>19.399999999999999</v>
      </c>
      <c r="C258" s="2">
        <v>6</v>
      </c>
      <c r="D258" s="3">
        <v>232</v>
      </c>
      <c r="E258" s="2">
        <v>90</v>
      </c>
      <c r="F258" s="2">
        <v>17.2</v>
      </c>
      <c r="G258" s="2">
        <v>78</v>
      </c>
      <c r="H258" s="2">
        <v>8.5</v>
      </c>
      <c r="I258" s="2">
        <v>13.6</v>
      </c>
    </row>
    <row r="259" spans="1:9">
      <c r="A259" s="5">
        <v>0</v>
      </c>
      <c r="B259" s="2">
        <v>20.6</v>
      </c>
      <c r="C259" s="2">
        <v>6</v>
      </c>
      <c r="D259" s="3">
        <v>231</v>
      </c>
      <c r="E259" s="2">
        <v>105</v>
      </c>
      <c r="F259" s="2">
        <v>15.8</v>
      </c>
      <c r="G259" s="2">
        <v>78</v>
      </c>
      <c r="H259" s="2">
        <v>8.4</v>
      </c>
      <c r="I259" s="2">
        <v>13.6</v>
      </c>
    </row>
    <row r="260" spans="1:9">
      <c r="A260" s="5">
        <v>0</v>
      </c>
      <c r="B260" s="2">
        <v>20.8</v>
      </c>
      <c r="C260" s="2">
        <v>6</v>
      </c>
      <c r="D260" s="3">
        <v>200</v>
      </c>
      <c r="E260" s="2">
        <v>85</v>
      </c>
      <c r="F260" s="2">
        <v>16.7</v>
      </c>
      <c r="G260" s="2">
        <v>78</v>
      </c>
      <c r="H260" s="2">
        <v>3.9</v>
      </c>
      <c r="I260" s="3">
        <v>7</v>
      </c>
    </row>
    <row r="261" spans="1:9">
      <c r="A261" s="5">
        <v>1</v>
      </c>
      <c r="B261" s="2">
        <v>18.600000000000001</v>
      </c>
      <c r="C261" s="2">
        <v>6</v>
      </c>
      <c r="D261" s="3">
        <v>225</v>
      </c>
      <c r="E261" s="2">
        <v>110</v>
      </c>
      <c r="F261" s="2">
        <v>18.7</v>
      </c>
      <c r="G261" s="2">
        <v>78</v>
      </c>
      <c r="H261" s="2">
        <v>9.15</v>
      </c>
      <c r="I261" s="2">
        <v>13.6</v>
      </c>
    </row>
    <row r="262" spans="1:9">
      <c r="A262" s="5">
        <v>0</v>
      </c>
      <c r="B262" s="2">
        <v>18.100000000000001</v>
      </c>
      <c r="C262" s="2">
        <v>6</v>
      </c>
      <c r="D262" s="3">
        <v>258</v>
      </c>
      <c r="E262" s="2">
        <v>120</v>
      </c>
      <c r="F262" s="2">
        <v>15.1</v>
      </c>
      <c r="G262" s="2">
        <v>78</v>
      </c>
      <c r="H262" s="2">
        <v>5.5</v>
      </c>
      <c r="I262" s="2">
        <v>5.97</v>
      </c>
    </row>
    <row r="263" spans="1:9">
      <c r="A263" s="5">
        <v>1</v>
      </c>
      <c r="B263" s="2">
        <v>19.2</v>
      </c>
      <c r="C263" s="2">
        <v>8</v>
      </c>
      <c r="D263" s="3">
        <v>305</v>
      </c>
      <c r="E263" s="2">
        <v>145</v>
      </c>
      <c r="F263" s="2">
        <v>13.2</v>
      </c>
      <c r="G263" s="2">
        <v>78</v>
      </c>
      <c r="H263" s="3">
        <v>4</v>
      </c>
      <c r="I263" s="2">
        <v>5.8</v>
      </c>
    </row>
    <row r="264" spans="1:9">
      <c r="A264" s="5">
        <v>0</v>
      </c>
      <c r="B264" s="2">
        <v>17.7</v>
      </c>
      <c r="C264" s="2">
        <v>6</v>
      </c>
      <c r="D264" s="3">
        <v>231</v>
      </c>
      <c r="E264" s="2">
        <v>165</v>
      </c>
      <c r="F264" s="2">
        <v>13.4</v>
      </c>
      <c r="G264" s="2">
        <v>78</v>
      </c>
      <c r="H264" s="2">
        <v>6.6</v>
      </c>
      <c r="I264" s="2">
        <v>7.7</v>
      </c>
    </row>
    <row r="265" spans="1:9">
      <c r="A265" s="5">
        <v>0</v>
      </c>
      <c r="B265" s="2">
        <v>18.100000000000001</v>
      </c>
      <c r="C265" s="2">
        <v>8</v>
      </c>
      <c r="D265" s="3">
        <v>302</v>
      </c>
      <c r="E265" s="2">
        <v>139</v>
      </c>
      <c r="F265" s="2">
        <v>11.2</v>
      </c>
      <c r="G265" s="2">
        <v>78</v>
      </c>
      <c r="H265" s="3">
        <v>4</v>
      </c>
      <c r="I265" s="3">
        <v>7</v>
      </c>
    </row>
    <row r="266" spans="1:9">
      <c r="A266" s="5">
        <v>1</v>
      </c>
      <c r="B266" s="2">
        <v>17.5</v>
      </c>
      <c r="C266" s="2">
        <v>8</v>
      </c>
      <c r="D266" s="3">
        <v>318</v>
      </c>
      <c r="E266" s="2">
        <v>140</v>
      </c>
      <c r="F266" s="2">
        <v>13.7</v>
      </c>
      <c r="G266" s="2">
        <v>78</v>
      </c>
      <c r="H266" s="2">
        <v>6.5</v>
      </c>
      <c r="I266" s="2">
        <v>8.6999999999999993</v>
      </c>
    </row>
    <row r="267" spans="1:9">
      <c r="A267" s="5">
        <v>0</v>
      </c>
      <c r="B267" s="3">
        <v>30</v>
      </c>
      <c r="C267" s="2">
        <v>4</v>
      </c>
      <c r="D267" s="3">
        <v>98</v>
      </c>
      <c r="E267" s="2">
        <v>68</v>
      </c>
      <c r="F267" s="2">
        <v>16.5</v>
      </c>
      <c r="G267" s="2">
        <v>78</v>
      </c>
      <c r="H267" s="2">
        <v>3.65</v>
      </c>
      <c r="I267" s="3">
        <v>7</v>
      </c>
    </row>
    <row r="268" spans="1:9">
      <c r="A268" s="5">
        <v>0</v>
      </c>
      <c r="B268" s="2">
        <v>27.5</v>
      </c>
      <c r="C268" s="2">
        <v>4</v>
      </c>
      <c r="D268" s="3">
        <v>134</v>
      </c>
      <c r="E268" s="2">
        <v>95</v>
      </c>
      <c r="F268" s="2">
        <v>14.2</v>
      </c>
      <c r="G268" s="2">
        <v>78</v>
      </c>
      <c r="H268" s="2">
        <v>8.35</v>
      </c>
      <c r="I268" s="2">
        <v>9.4</v>
      </c>
    </row>
    <row r="269" spans="1:9">
      <c r="A269" s="5">
        <v>0</v>
      </c>
      <c r="B269" s="2">
        <v>27.2</v>
      </c>
      <c r="C269" s="2">
        <v>4</v>
      </c>
      <c r="D269" s="3">
        <v>119</v>
      </c>
      <c r="E269" s="2">
        <v>97</v>
      </c>
      <c r="F269" s="2">
        <v>14.7</v>
      </c>
      <c r="G269" s="2">
        <v>78</v>
      </c>
      <c r="H269" s="2">
        <v>4.8</v>
      </c>
      <c r="I269" s="2">
        <v>5.8</v>
      </c>
    </row>
    <row r="270" spans="1:9">
      <c r="A270" s="5">
        <v>0</v>
      </c>
      <c r="B270" s="2">
        <v>30.9</v>
      </c>
      <c r="C270" s="2">
        <v>4</v>
      </c>
      <c r="D270" s="3">
        <v>105</v>
      </c>
      <c r="E270" s="2">
        <v>75</v>
      </c>
      <c r="F270" s="2">
        <v>14.5</v>
      </c>
      <c r="G270" s="2">
        <v>78</v>
      </c>
      <c r="H270" s="2">
        <v>6.7</v>
      </c>
      <c r="I270" s="3">
        <v>10</v>
      </c>
    </row>
    <row r="271" spans="1:9">
      <c r="A271" s="5">
        <v>1</v>
      </c>
      <c r="B271" s="2">
        <v>21.1</v>
      </c>
      <c r="C271" s="2">
        <v>4</v>
      </c>
      <c r="D271" s="3">
        <v>134</v>
      </c>
      <c r="E271" s="2">
        <v>95</v>
      </c>
      <c r="F271" s="2">
        <v>14.8</v>
      </c>
      <c r="G271" s="2">
        <v>78</v>
      </c>
      <c r="H271" s="2">
        <v>4.0999999999999996</v>
      </c>
      <c r="I271" s="3">
        <v>10</v>
      </c>
    </row>
    <row r="272" spans="1:9">
      <c r="A272" s="5">
        <v>0</v>
      </c>
      <c r="B272" s="2">
        <v>23.2</v>
      </c>
      <c r="C272" s="2">
        <v>4</v>
      </c>
      <c r="D272" s="3">
        <v>156</v>
      </c>
      <c r="E272" s="2">
        <v>105</v>
      </c>
      <c r="F272" s="2">
        <v>16.7</v>
      </c>
      <c r="G272" s="2">
        <v>78</v>
      </c>
      <c r="H272" s="3">
        <v>3</v>
      </c>
      <c r="I272" s="3">
        <v>10</v>
      </c>
    </row>
    <row r="273" spans="1:9">
      <c r="A273" s="5">
        <v>0</v>
      </c>
      <c r="B273" s="2">
        <v>23.8</v>
      </c>
      <c r="C273" s="2">
        <v>4</v>
      </c>
      <c r="D273" s="3">
        <v>151</v>
      </c>
      <c r="E273" s="2">
        <v>85</v>
      </c>
      <c r="F273" s="2">
        <v>17.600000000000001</v>
      </c>
      <c r="G273" s="2">
        <v>78</v>
      </c>
      <c r="H273" s="2">
        <v>7.5</v>
      </c>
      <c r="I273" s="3">
        <v>10</v>
      </c>
    </row>
    <row r="274" spans="1:9">
      <c r="A274" s="5">
        <v>0</v>
      </c>
      <c r="B274" s="2">
        <v>23.9</v>
      </c>
      <c r="C274" s="2">
        <v>4</v>
      </c>
      <c r="D274" s="3">
        <v>119</v>
      </c>
      <c r="E274" s="2">
        <v>97</v>
      </c>
      <c r="F274" s="2">
        <v>14.9</v>
      </c>
      <c r="G274" s="2">
        <v>78</v>
      </c>
      <c r="H274" s="2">
        <v>2.25</v>
      </c>
      <c r="I274" s="2">
        <v>7.5</v>
      </c>
    </row>
    <row r="275" spans="1:9">
      <c r="A275" s="5">
        <v>1</v>
      </c>
      <c r="B275" s="2">
        <v>20.3</v>
      </c>
      <c r="C275" s="2">
        <v>5</v>
      </c>
      <c r="D275" s="3">
        <v>131</v>
      </c>
      <c r="E275" s="2">
        <v>103</v>
      </c>
      <c r="F275" s="2">
        <v>15.9</v>
      </c>
      <c r="G275" s="2">
        <v>78</v>
      </c>
      <c r="H275" s="2">
        <v>5.3</v>
      </c>
      <c r="I275" s="2">
        <v>6.8</v>
      </c>
    </row>
    <row r="276" spans="1:9">
      <c r="A276" s="5">
        <v>0</v>
      </c>
      <c r="B276" s="3">
        <v>17</v>
      </c>
      <c r="C276" s="2">
        <v>6</v>
      </c>
      <c r="D276" s="3">
        <v>163</v>
      </c>
      <c r="E276" s="2">
        <v>125</v>
      </c>
      <c r="F276" s="2">
        <v>13.6</v>
      </c>
      <c r="G276" s="2">
        <v>78</v>
      </c>
      <c r="H276" s="2">
        <v>10.9</v>
      </c>
      <c r="I276" s="2">
        <v>13.6</v>
      </c>
    </row>
    <row r="277" spans="1:9">
      <c r="A277" s="5">
        <v>0</v>
      </c>
      <c r="B277" s="2">
        <v>21.6</v>
      </c>
      <c r="C277" s="2">
        <v>4</v>
      </c>
      <c r="D277" s="3">
        <v>121</v>
      </c>
      <c r="E277" s="2">
        <v>115</v>
      </c>
      <c r="F277" s="2">
        <v>15.7</v>
      </c>
      <c r="G277" s="2">
        <v>78</v>
      </c>
      <c r="H277" s="2">
        <v>8.65</v>
      </c>
      <c r="I277" s="2">
        <v>13.6</v>
      </c>
    </row>
    <row r="278" spans="1:9">
      <c r="A278" s="5">
        <v>0</v>
      </c>
      <c r="B278" s="2">
        <v>16.2</v>
      </c>
      <c r="C278" s="2">
        <v>6</v>
      </c>
      <c r="D278" s="3">
        <v>163</v>
      </c>
      <c r="E278" s="2">
        <v>133</v>
      </c>
      <c r="F278" s="2">
        <v>15.8</v>
      </c>
      <c r="G278" s="2">
        <v>78</v>
      </c>
      <c r="H278" s="2">
        <v>9.6999999999999993</v>
      </c>
      <c r="I278" s="2">
        <v>13.6</v>
      </c>
    </row>
    <row r="279" spans="1:9">
      <c r="A279" s="5">
        <v>0</v>
      </c>
      <c r="B279" s="2">
        <v>31.5</v>
      </c>
      <c r="C279" s="2">
        <v>4</v>
      </c>
      <c r="D279" s="3">
        <v>89</v>
      </c>
      <c r="E279" s="2">
        <v>71</v>
      </c>
      <c r="F279" s="2">
        <v>14.9</v>
      </c>
      <c r="G279" s="2">
        <v>78</v>
      </c>
      <c r="H279" s="3">
        <v>6</v>
      </c>
      <c r="I279" s="2">
        <v>8.4</v>
      </c>
    </row>
    <row r="280" spans="1:9">
      <c r="A280" s="5">
        <v>1</v>
      </c>
      <c r="B280" s="2">
        <v>29.5</v>
      </c>
      <c r="C280" s="2">
        <v>4</v>
      </c>
      <c r="D280" s="3">
        <v>98</v>
      </c>
      <c r="E280" s="2">
        <v>68</v>
      </c>
      <c r="F280" s="2">
        <v>16.600000000000001</v>
      </c>
      <c r="G280" s="2">
        <v>78</v>
      </c>
      <c r="H280" s="2">
        <v>6.25</v>
      </c>
      <c r="I280" s="2">
        <v>13.6</v>
      </c>
    </row>
    <row r="281" spans="1:9">
      <c r="A281" s="5">
        <v>0</v>
      </c>
      <c r="B281" s="2">
        <v>21.6</v>
      </c>
      <c r="C281" s="2">
        <v>4</v>
      </c>
      <c r="D281" s="3">
        <v>163</v>
      </c>
      <c r="E281" s="2">
        <v>103</v>
      </c>
      <c r="F281">
        <v>15.28</v>
      </c>
      <c r="G281" s="2">
        <v>78</v>
      </c>
      <c r="H281" s="2">
        <v>3.65</v>
      </c>
      <c r="I281" s="2">
        <v>7.5</v>
      </c>
    </row>
    <row r="282" spans="1:9">
      <c r="A282" s="5">
        <v>0</v>
      </c>
      <c r="B282" s="2">
        <v>21.5</v>
      </c>
      <c r="C282" s="2">
        <v>6</v>
      </c>
      <c r="D282" s="3">
        <v>231</v>
      </c>
      <c r="E282" s="2">
        <v>115</v>
      </c>
      <c r="F282" s="2">
        <v>15.4</v>
      </c>
      <c r="G282" s="2">
        <v>79</v>
      </c>
      <c r="H282" s="2">
        <v>5.25</v>
      </c>
      <c r="I282" s="2">
        <v>5.9</v>
      </c>
    </row>
    <row r="283" spans="1:9">
      <c r="A283" s="5">
        <v>0</v>
      </c>
      <c r="B283" s="2">
        <v>19.8</v>
      </c>
      <c r="C283" s="2">
        <v>6</v>
      </c>
      <c r="D283" s="3">
        <v>200</v>
      </c>
      <c r="E283" s="2">
        <v>85</v>
      </c>
      <c r="F283" s="2">
        <v>18.2</v>
      </c>
      <c r="G283" s="2">
        <v>79</v>
      </c>
      <c r="H283" s="2">
        <v>2.1</v>
      </c>
      <c r="I283" s="2">
        <v>7.6</v>
      </c>
    </row>
    <row r="284" spans="1:9">
      <c r="A284" s="5">
        <v>1</v>
      </c>
      <c r="B284" s="2">
        <v>22.3</v>
      </c>
      <c r="C284" s="2">
        <v>4</v>
      </c>
      <c r="D284" s="3">
        <v>140</v>
      </c>
      <c r="E284" s="2">
        <v>88</v>
      </c>
      <c r="F284" s="2">
        <v>17.3</v>
      </c>
      <c r="G284" s="2">
        <v>79</v>
      </c>
      <c r="H284" s="2">
        <v>8.25</v>
      </c>
      <c r="I284" s="3">
        <v>14</v>
      </c>
    </row>
    <row r="285" spans="1:9">
      <c r="A285" s="5">
        <v>0</v>
      </c>
      <c r="B285" s="2">
        <v>20.2</v>
      </c>
      <c r="C285" s="2">
        <v>6</v>
      </c>
      <c r="D285" s="3">
        <v>232</v>
      </c>
      <c r="E285" s="2">
        <v>90</v>
      </c>
      <c r="F285" s="2">
        <v>18.2</v>
      </c>
      <c r="G285" s="2">
        <v>79</v>
      </c>
      <c r="H285" s="2">
        <v>8.99</v>
      </c>
      <c r="I285" s="2">
        <v>11.8</v>
      </c>
    </row>
    <row r="286" spans="1:9">
      <c r="A286" s="5">
        <v>0</v>
      </c>
      <c r="B286" s="2">
        <v>20.6</v>
      </c>
      <c r="C286" s="2">
        <v>6</v>
      </c>
      <c r="D286" s="3">
        <v>225</v>
      </c>
      <c r="E286" s="2">
        <v>110</v>
      </c>
      <c r="F286" s="2">
        <v>16.600000000000001</v>
      </c>
      <c r="G286" s="2">
        <v>79</v>
      </c>
      <c r="H286" s="2">
        <v>3.5</v>
      </c>
      <c r="I286" s="2">
        <v>5.9</v>
      </c>
    </row>
    <row r="287" spans="1:9">
      <c r="A287" s="6">
        <v>0</v>
      </c>
      <c r="B287">
        <v>20.81</v>
      </c>
      <c r="C287" s="2">
        <v>6</v>
      </c>
      <c r="D287" s="3">
        <v>140</v>
      </c>
      <c r="E287" s="2">
        <v>90</v>
      </c>
      <c r="F287" s="2">
        <v>13.2</v>
      </c>
      <c r="G287" s="2">
        <v>79</v>
      </c>
      <c r="H287" s="2">
        <v>2.1</v>
      </c>
      <c r="I287" s="2">
        <v>9.4</v>
      </c>
    </row>
    <row r="288" spans="1:9">
      <c r="A288" s="5">
        <v>1</v>
      </c>
      <c r="B288" s="3">
        <v>17</v>
      </c>
      <c r="C288" s="2">
        <v>8</v>
      </c>
      <c r="D288" s="3">
        <v>305</v>
      </c>
      <c r="E288" s="2">
        <v>130</v>
      </c>
      <c r="F288" s="2">
        <v>15.4</v>
      </c>
      <c r="G288" s="2">
        <v>79</v>
      </c>
      <c r="H288" s="2">
        <v>7.4</v>
      </c>
      <c r="I288" s="2">
        <v>8.5</v>
      </c>
    </row>
    <row r="289" spans="1:9">
      <c r="A289" s="5">
        <v>0</v>
      </c>
      <c r="B289" s="2">
        <v>17.600000000000001</v>
      </c>
      <c r="C289" s="2">
        <v>8</v>
      </c>
      <c r="D289" s="3">
        <v>302</v>
      </c>
      <c r="E289" s="2">
        <v>129</v>
      </c>
      <c r="F289" s="2">
        <v>13.4</v>
      </c>
      <c r="G289" s="2">
        <v>79</v>
      </c>
      <c r="H289" s="2">
        <v>5.65</v>
      </c>
      <c r="I289" s="2">
        <v>7.9</v>
      </c>
    </row>
    <row r="290" spans="1:9">
      <c r="A290" s="5">
        <v>0</v>
      </c>
      <c r="B290" s="2">
        <v>16.5</v>
      </c>
      <c r="C290" s="2">
        <v>8</v>
      </c>
      <c r="D290" s="3">
        <v>351</v>
      </c>
      <c r="E290" s="2">
        <v>138</v>
      </c>
      <c r="F290" s="2">
        <v>13.2</v>
      </c>
      <c r="G290" s="2">
        <v>79</v>
      </c>
      <c r="H290" s="2">
        <v>5.75</v>
      </c>
      <c r="I290" s="2">
        <v>7.5</v>
      </c>
    </row>
    <row r="291" spans="1:9">
      <c r="A291" s="5">
        <v>1</v>
      </c>
      <c r="B291" s="2">
        <v>18.2</v>
      </c>
      <c r="C291" s="2">
        <v>8</v>
      </c>
      <c r="D291" s="3">
        <v>318</v>
      </c>
      <c r="E291" s="2">
        <v>135</v>
      </c>
      <c r="F291" s="2">
        <v>15.2</v>
      </c>
      <c r="G291" s="2">
        <v>79</v>
      </c>
      <c r="H291" s="2">
        <v>8.4</v>
      </c>
      <c r="I291" s="2">
        <v>13.6</v>
      </c>
    </row>
    <row r="292" spans="1:9">
      <c r="A292" s="5">
        <v>1</v>
      </c>
      <c r="B292" s="2">
        <v>16.899999999999999</v>
      </c>
      <c r="C292" s="2">
        <v>8</v>
      </c>
      <c r="D292" s="3">
        <v>350</v>
      </c>
      <c r="E292" s="2">
        <v>155</v>
      </c>
      <c r="F292" s="2">
        <v>14.9</v>
      </c>
      <c r="G292" s="2">
        <v>79</v>
      </c>
      <c r="H292" s="2">
        <v>10.11</v>
      </c>
      <c r="I292" s="2">
        <v>13.6</v>
      </c>
    </row>
    <row r="293" spans="1:9">
      <c r="A293" s="5">
        <v>1</v>
      </c>
      <c r="B293" s="2">
        <v>15.5</v>
      </c>
      <c r="C293" s="2">
        <v>8</v>
      </c>
      <c r="D293" s="3">
        <v>351</v>
      </c>
      <c r="E293" s="2">
        <v>142</v>
      </c>
      <c r="F293" s="2">
        <v>14.3</v>
      </c>
      <c r="G293" s="2">
        <v>79</v>
      </c>
      <c r="H293" s="2">
        <v>4.5</v>
      </c>
      <c r="I293" s="2">
        <v>6.4</v>
      </c>
    </row>
    <row r="294" spans="1:9">
      <c r="A294" s="5">
        <v>0</v>
      </c>
      <c r="B294" s="2">
        <v>19.2</v>
      </c>
      <c r="C294" s="2">
        <v>8</v>
      </c>
      <c r="D294" s="3">
        <v>267</v>
      </c>
      <c r="E294" s="2">
        <v>125</v>
      </c>
      <c r="F294" s="3">
        <v>15</v>
      </c>
      <c r="G294" s="2">
        <v>79</v>
      </c>
      <c r="H294" s="2">
        <v>5.4</v>
      </c>
      <c r="I294" s="2">
        <v>6.1</v>
      </c>
    </row>
    <row r="295" spans="1:9">
      <c r="A295" s="5">
        <v>1</v>
      </c>
      <c r="B295" s="2">
        <v>18.5</v>
      </c>
      <c r="C295" s="2">
        <v>8</v>
      </c>
      <c r="D295" s="3">
        <v>360</v>
      </c>
      <c r="E295" s="2">
        <v>150</v>
      </c>
      <c r="F295" s="3">
        <v>13</v>
      </c>
      <c r="G295" s="2">
        <v>79</v>
      </c>
      <c r="H295" s="2">
        <v>6.4</v>
      </c>
      <c r="I295" s="2">
        <v>8.4</v>
      </c>
    </row>
    <row r="296" spans="1:9">
      <c r="A296" s="5">
        <v>0</v>
      </c>
      <c r="B296" s="2">
        <v>31.9</v>
      </c>
      <c r="C296" s="2">
        <v>4</v>
      </c>
      <c r="D296" s="3">
        <v>89</v>
      </c>
      <c r="E296" s="2">
        <v>71</v>
      </c>
      <c r="F296" s="3">
        <v>14</v>
      </c>
      <c r="G296" s="2">
        <v>79</v>
      </c>
      <c r="H296" s="2">
        <v>3.25</v>
      </c>
      <c r="I296" s="2">
        <v>9.9</v>
      </c>
    </row>
    <row r="297" spans="1:9">
      <c r="A297" s="5">
        <v>1</v>
      </c>
      <c r="B297" s="2">
        <v>34.1</v>
      </c>
      <c r="C297" s="2">
        <v>4</v>
      </c>
      <c r="D297" s="3">
        <v>86</v>
      </c>
      <c r="E297" s="2">
        <v>65</v>
      </c>
      <c r="F297" s="2">
        <v>15.2</v>
      </c>
      <c r="G297" s="2">
        <v>79</v>
      </c>
      <c r="H297" s="2">
        <v>3.75</v>
      </c>
      <c r="I297" s="2">
        <v>6.8</v>
      </c>
    </row>
    <row r="298" spans="1:9">
      <c r="A298" s="5">
        <v>1</v>
      </c>
      <c r="B298" s="2">
        <v>35.700000000000003</v>
      </c>
      <c r="C298" s="2">
        <v>4</v>
      </c>
      <c r="D298" s="3">
        <v>98</v>
      </c>
      <c r="E298" s="2">
        <v>80</v>
      </c>
      <c r="F298" s="2">
        <v>14.4</v>
      </c>
      <c r="G298" s="2">
        <v>79</v>
      </c>
      <c r="H298" s="2">
        <v>8.5500000000000007</v>
      </c>
      <c r="I298" s="2">
        <v>13.09</v>
      </c>
    </row>
    <row r="299" spans="1:9">
      <c r="A299" s="5">
        <v>0</v>
      </c>
      <c r="B299" s="2">
        <v>27.4</v>
      </c>
      <c r="C299" s="2">
        <v>4</v>
      </c>
      <c r="D299" s="3">
        <v>121</v>
      </c>
      <c r="E299" s="2">
        <v>80</v>
      </c>
      <c r="F299" s="3">
        <v>15</v>
      </c>
      <c r="G299" s="2">
        <v>79</v>
      </c>
      <c r="H299" s="2">
        <v>9.5</v>
      </c>
      <c r="I299" s="2">
        <v>11.6</v>
      </c>
    </row>
    <row r="300" spans="1:9">
      <c r="A300" s="5">
        <v>0</v>
      </c>
      <c r="B300" s="2">
        <v>25.4</v>
      </c>
      <c r="C300" s="2">
        <v>5</v>
      </c>
      <c r="D300" s="3">
        <v>183</v>
      </c>
      <c r="E300" s="2">
        <v>77</v>
      </c>
      <c r="F300" s="2">
        <v>20.100000000000001</v>
      </c>
      <c r="G300" s="2">
        <v>79</v>
      </c>
      <c r="H300" s="3">
        <v>4</v>
      </c>
      <c r="I300" s="2">
        <v>5.9</v>
      </c>
    </row>
    <row r="301" spans="1:9">
      <c r="A301" s="5">
        <v>1</v>
      </c>
      <c r="B301" s="3">
        <v>23</v>
      </c>
      <c r="C301" s="2">
        <v>8</v>
      </c>
      <c r="D301" s="3">
        <v>350</v>
      </c>
      <c r="E301" s="2">
        <v>125</v>
      </c>
      <c r="F301" s="2">
        <v>17.399999999999999</v>
      </c>
      <c r="G301" s="2">
        <v>79</v>
      </c>
      <c r="H301" s="2">
        <v>3.35</v>
      </c>
      <c r="I301" s="3">
        <v>11</v>
      </c>
    </row>
    <row r="302" spans="1:9">
      <c r="A302" s="5">
        <v>1</v>
      </c>
      <c r="B302" s="2">
        <v>27.2</v>
      </c>
      <c r="C302" s="2">
        <v>4</v>
      </c>
      <c r="D302" s="3">
        <v>141</v>
      </c>
      <c r="E302" s="2">
        <v>71</v>
      </c>
      <c r="F302" s="2">
        <v>24.8</v>
      </c>
      <c r="G302" s="2">
        <v>79</v>
      </c>
      <c r="H302" s="2">
        <v>11.5</v>
      </c>
      <c r="I302" s="2">
        <v>12.5</v>
      </c>
    </row>
    <row r="303" spans="1:9">
      <c r="A303" s="5">
        <v>0</v>
      </c>
      <c r="B303" s="2">
        <v>23.9</v>
      </c>
      <c r="C303" s="2">
        <v>8</v>
      </c>
      <c r="D303" s="3">
        <v>260</v>
      </c>
      <c r="E303" s="2">
        <v>90</v>
      </c>
      <c r="F303" s="2">
        <v>22.2</v>
      </c>
      <c r="G303" s="2">
        <v>79</v>
      </c>
      <c r="H303" s="2">
        <v>5.3</v>
      </c>
      <c r="I303" s="2">
        <v>5.9</v>
      </c>
    </row>
    <row r="305" spans="1:9">
      <c r="A305" t="s">
        <v>50</v>
      </c>
    </row>
    <row r="306" spans="1:9">
      <c r="A306">
        <f>COUNTIF(A2:A303,"#####")</f>
        <v>0</v>
      </c>
      <c r="B306">
        <f t="shared" ref="B306:I306" si="0">COUNTIF(B2:B303,"#####")</f>
        <v>0</v>
      </c>
      <c r="C306">
        <f t="shared" si="0"/>
        <v>0</v>
      </c>
      <c r="D306">
        <f t="shared" si="0"/>
        <v>0</v>
      </c>
      <c r="E306">
        <f t="shared" si="0"/>
        <v>0</v>
      </c>
      <c r="F306">
        <f t="shared" si="0"/>
        <v>0</v>
      </c>
      <c r="G306">
        <f t="shared" si="0"/>
        <v>0</v>
      </c>
      <c r="H306">
        <f t="shared" si="0"/>
        <v>0</v>
      </c>
      <c r="I306">
        <f t="shared" si="0"/>
        <v>0</v>
      </c>
    </row>
    <row r="308" spans="1:9">
      <c r="A308" t="s">
        <v>51</v>
      </c>
    </row>
    <row r="310" spans="1:9">
      <c r="B310" s="54">
        <f>AVERAGE(B2:B303)</f>
        <v>20.814602649006623</v>
      </c>
      <c r="C310" s="54"/>
      <c r="D310" s="54"/>
      <c r="E310" s="54"/>
      <c r="F310" s="54">
        <f>AVERAGE(F2:F303)</f>
        <v>15.281721854304621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A449-94D6-B342-AF56-194D8D23D80D}">
  <dimension ref="B6:F16"/>
  <sheetViews>
    <sheetView workbookViewId="0">
      <selection activeCell="G26" sqref="G26"/>
    </sheetView>
  </sheetViews>
  <sheetFormatPr defaultColWidth="11.5546875" defaultRowHeight="14.4"/>
  <sheetData>
    <row r="6" spans="2:6" ht="18">
      <c r="B6" s="7">
        <v>1</v>
      </c>
      <c r="C6" s="8" t="s">
        <v>9</v>
      </c>
      <c r="D6" s="8"/>
      <c r="E6" s="8"/>
    </row>
    <row r="7" spans="2:6" ht="18">
      <c r="B7" s="7">
        <v>2</v>
      </c>
      <c r="C7" s="8" t="s">
        <v>10</v>
      </c>
      <c r="D7" s="8"/>
      <c r="E7" s="8"/>
    </row>
    <row r="8" spans="2:6" ht="18">
      <c r="B8" s="7">
        <v>3</v>
      </c>
      <c r="C8" s="8" t="s">
        <v>11</v>
      </c>
      <c r="D8" s="8"/>
      <c r="E8" s="8"/>
    </row>
    <row r="9" spans="2:6" ht="18">
      <c r="B9" s="7">
        <v>4</v>
      </c>
      <c r="C9" s="8" t="s">
        <v>12</v>
      </c>
      <c r="D9" s="8"/>
      <c r="E9" s="8"/>
    </row>
    <row r="10" spans="2:6" ht="18">
      <c r="B10" s="7">
        <v>5</v>
      </c>
      <c r="C10" s="8" t="s">
        <v>13</v>
      </c>
      <c r="D10" s="8"/>
      <c r="E10" s="8"/>
    </row>
    <row r="11" spans="2:6" ht="18">
      <c r="B11" s="7">
        <v>6</v>
      </c>
      <c r="C11" s="8" t="s">
        <v>14</v>
      </c>
      <c r="D11" s="8"/>
      <c r="E11" s="8"/>
    </row>
    <row r="12" spans="2:6" ht="18">
      <c r="B12" s="7">
        <v>7</v>
      </c>
      <c r="C12" s="8" t="s">
        <v>15</v>
      </c>
      <c r="D12" s="8"/>
      <c r="E12" s="8"/>
    </row>
    <row r="13" spans="2:6" ht="18">
      <c r="B13" s="7">
        <v>8</v>
      </c>
      <c r="C13" s="8" t="s">
        <v>16</v>
      </c>
      <c r="D13" s="8"/>
      <c r="E13" s="8"/>
    </row>
    <row r="16" spans="2:6" ht="17.399999999999999">
      <c r="C16" s="9" t="s">
        <v>17</v>
      </c>
      <c r="D16" s="9"/>
      <c r="E16" s="9"/>
      <c r="F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CEDD-68AE-9E40-A3E9-A8F537330305}">
  <dimension ref="A1:AI305"/>
  <sheetViews>
    <sheetView tabSelected="1" topLeftCell="N4" zoomScale="74" workbookViewId="0">
      <selection activeCell="X23" sqref="X23"/>
    </sheetView>
  </sheetViews>
  <sheetFormatPr defaultColWidth="10.77734375" defaultRowHeight="18"/>
  <cols>
    <col min="1" max="1" width="17.33203125" style="8" customWidth="1"/>
    <col min="2" max="11" width="10.77734375" style="8"/>
    <col min="12" max="12" width="18.6640625" style="8" customWidth="1"/>
    <col min="13" max="13" width="17.6640625" style="8" customWidth="1"/>
    <col min="14" max="14" width="16.44140625" style="8" customWidth="1"/>
    <col min="15" max="15" width="17" style="8" customWidth="1"/>
    <col min="16" max="19" width="10.77734375" style="8"/>
    <col min="20" max="20" width="10.77734375" style="45"/>
    <col min="21" max="21" width="11" style="45" bestFit="1" customWidth="1"/>
    <col min="22" max="24" width="13" style="45" bestFit="1" customWidth="1"/>
    <col min="25" max="16384" width="10.77734375" style="8"/>
  </cols>
  <sheetData>
    <row r="1" spans="1:35" ht="34.799999999999997">
      <c r="A1" s="10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52</v>
      </c>
      <c r="I1" s="11" t="s">
        <v>53</v>
      </c>
      <c r="L1" s="12" t="s">
        <v>25</v>
      </c>
      <c r="M1" s="8">
        <v>0.35</v>
      </c>
      <c r="N1" s="12" t="s">
        <v>26</v>
      </c>
      <c r="O1" s="8">
        <f>SUM(N4:N305)</f>
        <v>-189.33870472796431</v>
      </c>
      <c r="T1" s="13"/>
      <c r="U1" s="14"/>
      <c r="V1" s="15" t="s">
        <v>27</v>
      </c>
      <c r="W1" s="15" t="s">
        <v>27</v>
      </c>
      <c r="X1" s="13"/>
      <c r="Z1" s="16" t="s">
        <v>28</v>
      </c>
      <c r="AA1" s="17" t="s">
        <v>29</v>
      </c>
      <c r="AB1" s="17" t="s">
        <v>30</v>
      </c>
      <c r="AC1" s="17" t="s">
        <v>31</v>
      </c>
      <c r="AD1" s="18"/>
      <c r="AE1" s="19" t="s">
        <v>28</v>
      </c>
      <c r="AF1" s="20" t="s">
        <v>32</v>
      </c>
      <c r="AG1" s="20" t="s">
        <v>33</v>
      </c>
    </row>
    <row r="2" spans="1:35">
      <c r="A2" s="8">
        <v>2.9677607895563161</v>
      </c>
      <c r="B2" s="8">
        <v>-6.7495263269116271E-2</v>
      </c>
      <c r="C2" s="8">
        <v>-0.15213991968146082</v>
      </c>
      <c r="D2" s="8">
        <v>-1.0381030259153817E-3</v>
      </c>
      <c r="E2" s="8">
        <v>4.0389597239479666E-3</v>
      </c>
      <c r="F2" s="8">
        <v>0.11734857589956454</v>
      </c>
      <c r="G2" s="8">
        <v>-2.7815426627873865E-2</v>
      </c>
      <c r="H2" s="8">
        <v>3.0668569168817886E-2</v>
      </c>
      <c r="I2" s="8">
        <v>-1.1551642496199957E-2</v>
      </c>
      <c r="J2" s="21"/>
      <c r="K2" s="21"/>
      <c r="L2" s="21"/>
      <c r="M2" s="21"/>
      <c r="N2" s="21"/>
      <c r="O2" s="21"/>
      <c r="P2" s="21"/>
      <c r="T2" s="13"/>
      <c r="U2" s="22"/>
      <c r="V2" s="13">
        <v>0</v>
      </c>
      <c r="W2" s="13">
        <v>1</v>
      </c>
      <c r="X2" s="13"/>
      <c r="Z2" s="23"/>
      <c r="AA2" s="55">
        <f>R7</f>
        <v>0.56953642384105962</v>
      </c>
      <c r="AB2" s="55">
        <f>R8</f>
        <v>0.4</v>
      </c>
      <c r="AC2" s="55">
        <f>R9</f>
        <v>0.52427184466019416</v>
      </c>
      <c r="AE2" s="24"/>
      <c r="AF2" s="25">
        <f>R11</f>
        <v>0.40703517587939697</v>
      </c>
      <c r="AG2" s="25">
        <f>R10</f>
        <v>0.52427184466019416</v>
      </c>
    </row>
    <row r="3" spans="1:35" s="26" customFormat="1" ht="52.2">
      <c r="A3" s="4" t="s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6" t="s">
        <v>34</v>
      </c>
      <c r="K3" s="26" t="s">
        <v>35</v>
      </c>
      <c r="L3" s="26" t="s">
        <v>36</v>
      </c>
      <c r="M3" s="26" t="s">
        <v>37</v>
      </c>
      <c r="N3" s="26" t="s">
        <v>38</v>
      </c>
      <c r="O3" s="26" t="s">
        <v>39</v>
      </c>
      <c r="T3" s="27" t="s">
        <v>40</v>
      </c>
      <c r="U3" s="28">
        <v>0</v>
      </c>
      <c r="V3" s="29">
        <f>COUNTIFS(A4:A305,U3,O4:O305,V2)</f>
        <v>118</v>
      </c>
      <c r="W3" s="30">
        <f>COUNTIFS(A4:A305,U3,O4:O305,W2)</f>
        <v>81</v>
      </c>
      <c r="X3" s="31">
        <f>SUM(V3:W3)</f>
        <v>199</v>
      </c>
      <c r="Z3" s="32">
        <v>0.1</v>
      </c>
      <c r="AA3" s="44">
        <f t="dataTable" ref="AA3:AC11" dt2D="0" dtr="0" r1="M1" ca="1"/>
        <v>0.34105960264900664</v>
      </c>
      <c r="AB3" s="44">
        <v>0.34105960264900664</v>
      </c>
      <c r="AC3" s="44">
        <v>1</v>
      </c>
      <c r="AD3" s="34"/>
      <c r="AE3" s="35">
        <v>0.1</v>
      </c>
      <c r="AF3" s="36">
        <f t="dataTable" ref="AF3:AG11" dt2D="0" dtr="0" r1="M1"/>
        <v>1</v>
      </c>
      <c r="AG3" s="36">
        <v>1</v>
      </c>
    </row>
    <row r="4" spans="1:35">
      <c r="A4" s="5">
        <v>0</v>
      </c>
      <c r="B4" s="3">
        <v>18</v>
      </c>
      <c r="C4" s="2">
        <v>8</v>
      </c>
      <c r="D4" s="3">
        <v>307</v>
      </c>
      <c r="E4" s="2">
        <v>130</v>
      </c>
      <c r="F4" s="3">
        <v>12</v>
      </c>
      <c r="G4" s="2">
        <v>70</v>
      </c>
      <c r="H4" s="2">
        <v>3.35</v>
      </c>
      <c r="I4" s="2">
        <v>5.59</v>
      </c>
      <c r="J4" s="8">
        <f>$A$2+SUMPRODUCT($B$2:$I$2,B4:I4)</f>
        <v>0.24136290042313702</v>
      </c>
      <c r="K4" s="8">
        <f>EXP(J4)</f>
        <v>1.2729829175339518</v>
      </c>
      <c r="L4" s="8">
        <f>1/(1+K4)</f>
        <v>0.43995051273193869</v>
      </c>
      <c r="M4" s="8">
        <f>IF(A4=1,L4,1-L4)</f>
        <v>0.56004948726806125</v>
      </c>
      <c r="N4" s="8">
        <f>LN(M4)</f>
        <v>-0.57973012903581334</v>
      </c>
      <c r="O4" s="8">
        <f>IF(L4&gt;$M$1,1,0)</f>
        <v>1</v>
      </c>
      <c r="T4" s="27" t="s">
        <v>40</v>
      </c>
      <c r="U4" s="28">
        <v>1</v>
      </c>
      <c r="V4" s="37">
        <f>COUNTIFS(A4:A305,U4,O4:O305,V2)</f>
        <v>49</v>
      </c>
      <c r="W4" s="38">
        <f>COUNTIFS(A4:A305,U4,O4:O305,W2)</f>
        <v>54</v>
      </c>
      <c r="X4" s="31">
        <f>SUM(V4:W4)</f>
        <v>103</v>
      </c>
      <c r="Z4" s="32">
        <v>0.2</v>
      </c>
      <c r="AA4" s="56">
        <v>0.37086092715231789</v>
      </c>
      <c r="AB4" s="56">
        <v>0.35051546391752575</v>
      </c>
      <c r="AC4" s="56">
        <v>0.99029126213592233</v>
      </c>
      <c r="AD4" s="39"/>
      <c r="AE4" s="35">
        <v>0.2</v>
      </c>
      <c r="AF4" s="36">
        <v>0.94974874371859297</v>
      </c>
      <c r="AG4" s="36">
        <v>0.99029126213592233</v>
      </c>
    </row>
    <row r="5" spans="1:35">
      <c r="A5" s="5">
        <v>1</v>
      </c>
      <c r="B5" s="3">
        <v>15</v>
      </c>
      <c r="C5" s="2">
        <v>8</v>
      </c>
      <c r="D5" s="3">
        <v>350</v>
      </c>
      <c r="E5" s="2">
        <v>165</v>
      </c>
      <c r="F5" s="2">
        <v>11.5</v>
      </c>
      <c r="G5" s="2">
        <v>70</v>
      </c>
      <c r="H5" s="2">
        <v>4.75</v>
      </c>
      <c r="I5" s="2">
        <v>9.5399999999999991</v>
      </c>
      <c r="J5" s="8">
        <f t="shared" ref="J5:J68" si="0">$A$2+SUMPRODUCT($B$2:$I$2,B5:I5)</f>
        <v>0.47920657148087509</v>
      </c>
      <c r="K5" s="8">
        <f t="shared" ref="K5:K68" si="1">EXP(J5)</f>
        <v>1.6147926712213596</v>
      </c>
      <c r="L5" s="8">
        <f t="shared" ref="L5:L68" si="2">1/(1+K5)</f>
        <v>0.38243949931713084</v>
      </c>
      <c r="M5" s="8">
        <f t="shared" ref="M5:M68" si="3">IF(A5=1,L5,1-L5)</f>
        <v>0.38243949931713084</v>
      </c>
      <c r="N5" s="8">
        <f t="shared" ref="N5:N68" si="4">LN(M5)</f>
        <v>-0.96118480994593158</v>
      </c>
      <c r="O5" s="8">
        <f t="shared" ref="O5:O68" si="5">IF(L5&gt;$M$1,1,0)</f>
        <v>1</v>
      </c>
      <c r="T5" s="13"/>
      <c r="U5" s="14" t="s">
        <v>41</v>
      </c>
      <c r="V5" s="40">
        <f>SUM(V3:V4)</f>
        <v>167</v>
      </c>
      <c r="W5" s="41">
        <f>SUM(W3:W4)</f>
        <v>135</v>
      </c>
      <c r="X5" s="42">
        <f>SUM(X3:X4)</f>
        <v>302</v>
      </c>
      <c r="Z5" s="43">
        <v>0.3</v>
      </c>
      <c r="AA5" s="44">
        <v>0.47682119205298013</v>
      </c>
      <c r="AB5" s="44">
        <v>0.37442922374429222</v>
      </c>
      <c r="AC5" s="44">
        <v>0.79611650485436891</v>
      </c>
      <c r="AD5" s="39"/>
      <c r="AE5" s="35">
        <v>0.3</v>
      </c>
      <c r="AF5" s="44">
        <v>0.68844221105527637</v>
      </c>
      <c r="AG5" s="44">
        <v>0.79611650485436891</v>
      </c>
    </row>
    <row r="6" spans="1:35">
      <c r="A6" s="5">
        <v>0</v>
      </c>
      <c r="B6" s="3">
        <v>18</v>
      </c>
      <c r="C6" s="2">
        <v>8</v>
      </c>
      <c r="D6" s="3">
        <v>318</v>
      </c>
      <c r="E6" s="2">
        <v>150</v>
      </c>
      <c r="F6" s="3">
        <v>11</v>
      </c>
      <c r="G6" s="2">
        <v>70</v>
      </c>
      <c r="H6" s="2">
        <v>7.25</v>
      </c>
      <c r="I6" s="2">
        <v>9.85</v>
      </c>
      <c r="J6" s="8">
        <f t="shared" si="0"/>
        <v>0.26377180844204018</v>
      </c>
      <c r="K6" s="8">
        <f t="shared" si="1"/>
        <v>1.301831095538349</v>
      </c>
      <c r="L6" s="8">
        <f t="shared" si="2"/>
        <v>0.43443674122671522</v>
      </c>
      <c r="M6" s="8">
        <f t="shared" si="3"/>
        <v>0.56556325877328484</v>
      </c>
      <c r="N6" s="8">
        <f t="shared" si="4"/>
        <v>-0.56993312624580839</v>
      </c>
      <c r="O6" s="8">
        <f t="shared" si="5"/>
        <v>1</v>
      </c>
      <c r="Z6" s="43">
        <v>0.4</v>
      </c>
      <c r="AA6" s="44">
        <v>0.64569536423841056</v>
      </c>
      <c r="AB6" s="44">
        <v>0.46969696969696972</v>
      </c>
      <c r="AC6" s="44">
        <v>0.30097087378640774</v>
      </c>
      <c r="AD6" s="39"/>
      <c r="AE6" s="35">
        <v>0.4</v>
      </c>
      <c r="AF6" s="44">
        <v>0.17587939698492464</v>
      </c>
      <c r="AG6" s="44">
        <v>0.30097087378640774</v>
      </c>
    </row>
    <row r="7" spans="1:35">
      <c r="A7" s="5">
        <v>0</v>
      </c>
      <c r="B7" s="3">
        <v>16</v>
      </c>
      <c r="C7" s="2">
        <v>8</v>
      </c>
      <c r="D7" s="3">
        <v>304</v>
      </c>
      <c r="E7" s="2">
        <v>150</v>
      </c>
      <c r="F7" s="3">
        <v>12</v>
      </c>
      <c r="G7" s="2">
        <v>70</v>
      </c>
      <c r="H7" s="2">
        <v>2.85</v>
      </c>
      <c r="I7" s="2">
        <v>4.1500000000000004</v>
      </c>
      <c r="J7" s="8">
        <f t="shared" si="0"/>
        <v>0.46154701112819296</v>
      </c>
      <c r="K7" s="8">
        <f t="shared" si="1"/>
        <v>1.5865264615923291</v>
      </c>
      <c r="L7" s="8">
        <f t="shared" si="2"/>
        <v>0.38661889404540467</v>
      </c>
      <c r="M7" s="8">
        <f t="shared" si="3"/>
        <v>0.61338110595459527</v>
      </c>
      <c r="N7" s="8">
        <f t="shared" si="4"/>
        <v>-0.48876882993713328</v>
      </c>
      <c r="O7" s="8">
        <f t="shared" si="5"/>
        <v>1</v>
      </c>
      <c r="Q7" s="46" t="s">
        <v>29</v>
      </c>
      <c r="R7" s="8">
        <f>(V3+W4)/X5</f>
        <v>0.56953642384105962</v>
      </c>
      <c r="Z7" s="43">
        <v>0.5</v>
      </c>
      <c r="AA7" s="44">
        <v>0.66556291390728473</v>
      </c>
      <c r="AB7" s="44">
        <v>0.6</v>
      </c>
      <c r="AC7" s="44">
        <v>5.8252427184466021E-2</v>
      </c>
      <c r="AD7" s="39"/>
      <c r="AE7" s="35">
        <v>0.5</v>
      </c>
      <c r="AF7" s="44">
        <v>2.0100502512562814E-2</v>
      </c>
      <c r="AG7" s="44">
        <v>5.8252427184466021E-2</v>
      </c>
    </row>
    <row r="8" spans="1:35">
      <c r="A8" s="5">
        <v>0</v>
      </c>
      <c r="B8" s="3">
        <v>15</v>
      </c>
      <c r="C8" s="2">
        <v>8</v>
      </c>
      <c r="D8" s="3">
        <v>429</v>
      </c>
      <c r="E8" s="2">
        <v>198</v>
      </c>
      <c r="F8" s="3">
        <v>10</v>
      </c>
      <c r="G8" s="2">
        <v>70</v>
      </c>
      <c r="H8" s="2">
        <v>9.25</v>
      </c>
      <c r="I8" s="2">
        <v>9.83</v>
      </c>
      <c r="J8" s="8">
        <f t="shared" si="0"/>
        <v>0.48911782441027896</v>
      </c>
      <c r="K8" s="8">
        <f t="shared" si="1"/>
        <v>1.6308768654064989</v>
      </c>
      <c r="L8" s="8">
        <f t="shared" si="2"/>
        <v>0.3801014076899753</v>
      </c>
      <c r="M8" s="8">
        <f t="shared" si="3"/>
        <v>0.61989859231002464</v>
      </c>
      <c r="N8" s="8">
        <f t="shared" si="4"/>
        <v>-0.4781993751108074</v>
      </c>
      <c r="O8" s="8">
        <f t="shared" si="5"/>
        <v>1</v>
      </c>
      <c r="Q8" s="46" t="s">
        <v>30</v>
      </c>
      <c r="R8" s="8">
        <f>W4/W5</f>
        <v>0.4</v>
      </c>
      <c r="Z8" s="43">
        <v>0.6</v>
      </c>
      <c r="AA8" s="44">
        <v>0.65894039735099341</v>
      </c>
      <c r="AB8" s="44" t="e">
        <v>#DIV/0!</v>
      </c>
      <c r="AC8" s="44">
        <v>0</v>
      </c>
      <c r="AD8" s="39"/>
      <c r="AE8" s="35">
        <v>0.6</v>
      </c>
      <c r="AF8" s="44">
        <v>0</v>
      </c>
      <c r="AG8" s="44">
        <v>0</v>
      </c>
    </row>
    <row r="9" spans="1:35">
      <c r="A9" s="5">
        <v>1</v>
      </c>
      <c r="B9" s="3">
        <v>14</v>
      </c>
      <c r="C9" s="2">
        <v>8</v>
      </c>
      <c r="D9" s="3">
        <v>454</v>
      </c>
      <c r="E9" s="2">
        <v>50</v>
      </c>
      <c r="F9" s="3">
        <v>9</v>
      </c>
      <c r="G9" s="2">
        <v>70</v>
      </c>
      <c r="H9" s="2">
        <v>6.75</v>
      </c>
      <c r="I9" s="2">
        <v>8.1199999999999992</v>
      </c>
      <c r="J9" s="8">
        <f t="shared" si="0"/>
        <v>-0.24137221726589608</v>
      </c>
      <c r="K9" s="8">
        <f t="shared" si="1"/>
        <v>0.78554917699747673</v>
      </c>
      <c r="L9" s="8">
        <f t="shared" si="2"/>
        <v>0.56005178288148216</v>
      </c>
      <c r="M9" s="8">
        <f t="shared" si="3"/>
        <v>0.56005178288148216</v>
      </c>
      <c r="N9" s="8">
        <f t="shared" si="4"/>
        <v>-0.57972603009675827</v>
      </c>
      <c r="O9" s="8">
        <f t="shared" si="5"/>
        <v>1</v>
      </c>
      <c r="Q9" s="46" t="s">
        <v>31</v>
      </c>
      <c r="R9" s="8">
        <f>W4/X4</f>
        <v>0.52427184466019416</v>
      </c>
      <c r="Z9" s="43">
        <v>0.7</v>
      </c>
      <c r="AA9" s="44">
        <v>0.65894039735099341</v>
      </c>
      <c r="AB9" s="44" t="e">
        <v>#DIV/0!</v>
      </c>
      <c r="AC9" s="44">
        <v>0</v>
      </c>
      <c r="AD9" s="39"/>
      <c r="AE9" s="35">
        <v>0.7</v>
      </c>
      <c r="AF9" s="44">
        <v>0</v>
      </c>
      <c r="AG9" s="44">
        <v>0</v>
      </c>
    </row>
    <row r="10" spans="1:35">
      <c r="A10" s="5">
        <v>0</v>
      </c>
      <c r="B10" s="3">
        <v>14</v>
      </c>
      <c r="C10" s="2">
        <v>8</v>
      </c>
      <c r="D10" s="3">
        <v>440</v>
      </c>
      <c r="E10" s="2">
        <v>215</v>
      </c>
      <c r="F10" s="2">
        <v>8.5</v>
      </c>
      <c r="G10" s="2">
        <v>70</v>
      </c>
      <c r="H10" s="2">
        <v>6.5</v>
      </c>
      <c r="I10" s="2">
        <v>8.61</v>
      </c>
      <c r="J10" s="8">
        <f t="shared" si="0"/>
        <v>0.36758784448320903</v>
      </c>
      <c r="K10" s="8">
        <f t="shared" si="1"/>
        <v>1.4442466620589927</v>
      </c>
      <c r="L10" s="8">
        <f t="shared" si="2"/>
        <v>0.40912401171394736</v>
      </c>
      <c r="M10" s="8">
        <f t="shared" si="3"/>
        <v>0.59087598828605259</v>
      </c>
      <c r="N10" s="8">
        <f t="shared" si="4"/>
        <v>-0.52614911728955138</v>
      </c>
      <c r="O10" s="8">
        <f t="shared" si="5"/>
        <v>1</v>
      </c>
      <c r="Q10" s="46" t="s">
        <v>42</v>
      </c>
      <c r="R10" s="8">
        <f>W4/X4</f>
        <v>0.52427184466019416</v>
      </c>
      <c r="T10" s="13"/>
      <c r="Z10" s="43">
        <v>0.8</v>
      </c>
      <c r="AA10" s="44">
        <v>0.65894039735099341</v>
      </c>
      <c r="AB10" s="44" t="e">
        <v>#DIV/0!</v>
      </c>
      <c r="AC10" s="44">
        <v>0</v>
      </c>
      <c r="AD10" s="39"/>
      <c r="AE10" s="35">
        <v>0.8</v>
      </c>
      <c r="AF10" s="44">
        <v>0</v>
      </c>
      <c r="AG10" s="44">
        <v>0</v>
      </c>
    </row>
    <row r="11" spans="1:35">
      <c r="A11" s="5">
        <v>0</v>
      </c>
      <c r="B11" s="3">
        <v>14</v>
      </c>
      <c r="C11" s="2">
        <v>8</v>
      </c>
      <c r="D11" s="3">
        <v>455</v>
      </c>
      <c r="E11" s="2">
        <v>225</v>
      </c>
      <c r="F11" s="3">
        <v>10</v>
      </c>
      <c r="G11" s="2">
        <v>70</v>
      </c>
      <c r="H11" s="2">
        <v>8.75</v>
      </c>
      <c r="I11" s="2">
        <v>8.89</v>
      </c>
      <c r="J11" s="8">
        <f t="shared" si="0"/>
        <v>0.63419858091420878</v>
      </c>
      <c r="K11" s="8">
        <f t="shared" si="1"/>
        <v>1.8855104517286725</v>
      </c>
      <c r="L11" s="8">
        <f t="shared" si="2"/>
        <v>0.34655913285668843</v>
      </c>
      <c r="M11" s="8">
        <f t="shared" si="3"/>
        <v>0.65344086714331162</v>
      </c>
      <c r="N11" s="8">
        <f t="shared" si="4"/>
        <v>-0.42550323640326082</v>
      </c>
      <c r="O11" s="8">
        <f t="shared" si="5"/>
        <v>0</v>
      </c>
      <c r="Q11" s="46" t="s">
        <v>43</v>
      </c>
      <c r="R11" s="8">
        <f>W3/X3</f>
        <v>0.40703517587939697</v>
      </c>
      <c r="T11" s="13"/>
      <c r="Z11" s="43">
        <v>0.9</v>
      </c>
      <c r="AA11" s="44">
        <v>0.65894039735099341</v>
      </c>
      <c r="AB11" s="44" t="e">
        <v>#DIV/0!</v>
      </c>
      <c r="AC11" s="44">
        <v>0</v>
      </c>
      <c r="AD11" s="39"/>
      <c r="AE11" s="35">
        <v>0.9</v>
      </c>
      <c r="AF11" s="44">
        <v>0</v>
      </c>
      <c r="AG11" s="44">
        <v>0</v>
      </c>
    </row>
    <row r="12" spans="1:35">
      <c r="A12" s="5">
        <v>0</v>
      </c>
      <c r="B12" s="3">
        <v>15</v>
      </c>
      <c r="C12" s="2">
        <v>8</v>
      </c>
      <c r="D12" s="3">
        <v>390</v>
      </c>
      <c r="E12" s="2">
        <v>190</v>
      </c>
      <c r="F12" s="2">
        <v>8.5</v>
      </c>
      <c r="G12" s="2">
        <v>70</v>
      </c>
      <c r="H12" s="2">
        <v>7.45</v>
      </c>
      <c r="I12" s="2">
        <v>8.92</v>
      </c>
      <c r="J12" s="8">
        <f t="shared" si="0"/>
        <v>0.27657787094771802</v>
      </c>
      <c r="K12" s="8">
        <f t="shared" si="1"/>
        <v>1.3186096301014802</v>
      </c>
      <c r="L12" s="8">
        <f t="shared" si="2"/>
        <v>0.43129295549256919</v>
      </c>
      <c r="M12" s="8">
        <f t="shared" si="3"/>
        <v>0.56870704450743081</v>
      </c>
      <c r="N12" s="8">
        <f t="shared" si="4"/>
        <v>-0.5643898377100004</v>
      </c>
      <c r="O12" s="8">
        <f t="shared" si="5"/>
        <v>1</v>
      </c>
      <c r="T12" s="13"/>
      <c r="Z12" s="33"/>
      <c r="AA12" s="44"/>
      <c r="AB12" s="44"/>
      <c r="AC12" s="44"/>
      <c r="AD12" s="39"/>
      <c r="AE12" s="33"/>
      <c r="AF12" s="33"/>
      <c r="AG12" s="33"/>
    </row>
    <row r="13" spans="1:35" ht="18.600000000000001" thickBot="1">
      <c r="A13" s="5">
        <v>1</v>
      </c>
      <c r="B13" s="3">
        <v>15</v>
      </c>
      <c r="C13" s="2">
        <v>8</v>
      </c>
      <c r="D13" s="3">
        <v>383</v>
      </c>
      <c r="E13" s="2">
        <v>170</v>
      </c>
      <c r="F13" s="3">
        <v>10</v>
      </c>
      <c r="G13" s="2">
        <v>70</v>
      </c>
      <c r="H13" s="2">
        <v>2.85</v>
      </c>
      <c r="I13" s="2">
        <v>3.6</v>
      </c>
      <c r="J13" s="8">
        <f t="shared" si="0"/>
        <v>0.29946758140273433</v>
      </c>
      <c r="K13" s="8">
        <f t="shared" si="1"/>
        <v>1.3491403089311598</v>
      </c>
      <c r="L13" s="8">
        <f t="shared" si="2"/>
        <v>0.42568764249547614</v>
      </c>
      <c r="M13" s="8">
        <f t="shared" si="3"/>
        <v>0.42568764249547614</v>
      </c>
      <c r="N13" s="8">
        <f t="shared" si="4"/>
        <v>-0.85404943523867705</v>
      </c>
      <c r="O13" s="8">
        <f t="shared" si="5"/>
        <v>1</v>
      </c>
      <c r="Q13" s="47" t="s">
        <v>44</v>
      </c>
      <c r="R13" s="48"/>
      <c r="S13" s="46"/>
      <c r="T13" s="49"/>
    </row>
    <row r="14" spans="1:35" ht="21" thickBot="1">
      <c r="A14" s="5">
        <v>0</v>
      </c>
      <c r="B14" s="3">
        <v>14</v>
      </c>
      <c r="C14" s="2">
        <v>8</v>
      </c>
      <c r="D14" s="3">
        <v>340</v>
      </c>
      <c r="E14" s="2">
        <v>160</v>
      </c>
      <c r="F14" s="3">
        <v>8</v>
      </c>
      <c r="G14" s="2">
        <v>70</v>
      </c>
      <c r="H14" s="2">
        <v>6.85</v>
      </c>
      <c r="I14" s="2">
        <v>10.38</v>
      </c>
      <c r="J14" s="8">
        <f t="shared" si="0"/>
        <v>0.18086866629863918</v>
      </c>
      <c r="K14" s="8">
        <f t="shared" si="1"/>
        <v>1.1982577973269404</v>
      </c>
      <c r="L14" s="8">
        <f t="shared" si="2"/>
        <v>0.4549056990567667</v>
      </c>
      <c r="M14" s="8">
        <f t="shared" si="3"/>
        <v>0.5450943009432333</v>
      </c>
      <c r="N14" s="8">
        <f t="shared" si="4"/>
        <v>-0.60679647003308868</v>
      </c>
      <c r="O14" s="8">
        <f t="shared" si="5"/>
        <v>1</v>
      </c>
      <c r="Q14" s="47" t="s">
        <v>45</v>
      </c>
      <c r="R14" s="48"/>
      <c r="S14" s="46"/>
      <c r="T14" s="49"/>
      <c r="Z14" s="59" t="s">
        <v>46</v>
      </c>
      <c r="AA14" s="60"/>
      <c r="AB14" s="60"/>
      <c r="AC14" s="60"/>
      <c r="AD14" s="60"/>
      <c r="AE14" s="60"/>
      <c r="AF14" s="60"/>
      <c r="AG14" s="60"/>
      <c r="AH14" s="60"/>
      <c r="AI14" s="61"/>
    </row>
    <row r="15" spans="1:35" ht="25.95" customHeight="1">
      <c r="A15" s="5">
        <v>0</v>
      </c>
      <c r="B15" s="3">
        <v>15</v>
      </c>
      <c r="C15" s="2">
        <v>8</v>
      </c>
      <c r="D15" s="3">
        <v>400</v>
      </c>
      <c r="E15" s="2">
        <v>150</v>
      </c>
      <c r="F15" s="2">
        <v>9.5</v>
      </c>
      <c r="G15" s="2">
        <v>70</v>
      </c>
      <c r="H15" s="2">
        <v>7.5</v>
      </c>
      <c r="I15" s="2">
        <v>9.94</v>
      </c>
      <c r="J15" s="8">
        <f t="shared" si="0"/>
        <v>0.21173778074252692</v>
      </c>
      <c r="K15" s="8">
        <f t="shared" si="1"/>
        <v>1.2358237857923455</v>
      </c>
      <c r="L15" s="8">
        <f t="shared" si="2"/>
        <v>0.44726243917546188</v>
      </c>
      <c r="M15" s="8">
        <f t="shared" si="3"/>
        <v>0.55273756082453818</v>
      </c>
      <c r="N15" s="8">
        <f t="shared" si="4"/>
        <v>-0.59287196365965245</v>
      </c>
      <c r="O15" s="8">
        <f t="shared" si="5"/>
        <v>1</v>
      </c>
      <c r="Q15" s="50" t="s">
        <v>47</v>
      </c>
      <c r="R15" s="48"/>
      <c r="S15" s="46"/>
      <c r="X15" s="52"/>
      <c r="Y15" s="53"/>
      <c r="Z15" s="62" t="s">
        <v>58</v>
      </c>
      <c r="AA15" s="63"/>
      <c r="AB15" s="63"/>
      <c r="AC15" s="63"/>
      <c r="AD15" s="63"/>
      <c r="AE15" s="63"/>
      <c r="AF15" s="63"/>
      <c r="AG15" s="63"/>
      <c r="AH15" s="63"/>
      <c r="AI15" s="64"/>
    </row>
    <row r="16" spans="1:35" ht="18" customHeight="1">
      <c r="A16" s="5">
        <v>0</v>
      </c>
      <c r="B16" s="3">
        <v>14</v>
      </c>
      <c r="C16" s="2">
        <v>8</v>
      </c>
      <c r="D16" s="3">
        <v>455</v>
      </c>
      <c r="E16" s="2">
        <v>225</v>
      </c>
      <c r="F16" s="3">
        <v>10</v>
      </c>
      <c r="G16" s="2">
        <v>70</v>
      </c>
      <c r="H16" s="2">
        <v>6.1</v>
      </c>
      <c r="I16" s="2">
        <v>7.71</v>
      </c>
      <c r="J16" s="8">
        <f t="shared" si="0"/>
        <v>0.56655781076235723</v>
      </c>
      <c r="K16" s="8">
        <f t="shared" si="1"/>
        <v>1.7621908054139557</v>
      </c>
      <c r="L16" s="8">
        <f t="shared" si="2"/>
        <v>0.36203147083104387</v>
      </c>
      <c r="M16" s="8">
        <f t="shared" si="3"/>
        <v>0.63796852916895608</v>
      </c>
      <c r="N16" s="8">
        <f t="shared" si="4"/>
        <v>-0.44946632417536497</v>
      </c>
      <c r="O16" s="8">
        <f t="shared" si="5"/>
        <v>1</v>
      </c>
      <c r="Q16" s="47" t="s">
        <v>48</v>
      </c>
      <c r="R16" s="51"/>
      <c r="S16" s="46"/>
      <c r="X16" s="53"/>
      <c r="Y16" s="53"/>
      <c r="Z16" s="57"/>
      <c r="AA16" s="58"/>
      <c r="AB16" s="58"/>
      <c r="AC16" s="58"/>
      <c r="AD16" s="58"/>
      <c r="AE16" s="58"/>
      <c r="AF16" s="58"/>
      <c r="AG16" s="58"/>
      <c r="AH16" s="58"/>
      <c r="AI16" s="65"/>
    </row>
    <row r="17" spans="1:35">
      <c r="A17" s="5">
        <v>0</v>
      </c>
      <c r="B17" s="3">
        <v>24</v>
      </c>
      <c r="C17" s="2">
        <v>4</v>
      </c>
      <c r="D17" s="3">
        <v>113</v>
      </c>
      <c r="E17" s="2">
        <v>95</v>
      </c>
      <c r="F17" s="3">
        <v>15</v>
      </c>
      <c r="G17" s="2">
        <v>70</v>
      </c>
      <c r="H17" s="2">
        <v>2.25</v>
      </c>
      <c r="I17" s="2">
        <v>7.21</v>
      </c>
      <c r="J17" s="8">
        <f t="shared" si="0"/>
        <v>0.80457603699283764</v>
      </c>
      <c r="K17" s="8">
        <f t="shared" si="1"/>
        <v>2.2357484232349267</v>
      </c>
      <c r="L17" s="8">
        <f t="shared" si="2"/>
        <v>0.30904751210548498</v>
      </c>
      <c r="M17" s="8">
        <f t="shared" si="3"/>
        <v>0.69095248789451502</v>
      </c>
      <c r="N17" s="8">
        <f t="shared" si="4"/>
        <v>-0.36968421605236845</v>
      </c>
      <c r="O17" s="8">
        <f t="shared" si="5"/>
        <v>0</v>
      </c>
      <c r="Q17" s="47" t="s">
        <v>49</v>
      </c>
      <c r="R17" s="51"/>
      <c r="S17" s="46"/>
      <c r="Z17" s="57"/>
      <c r="AA17" s="58"/>
      <c r="AB17" s="58"/>
      <c r="AC17" s="58"/>
      <c r="AD17" s="58"/>
      <c r="AE17" s="58"/>
      <c r="AF17" s="58"/>
      <c r="AG17" s="58"/>
      <c r="AH17" s="58"/>
      <c r="AI17" s="65"/>
    </row>
    <row r="18" spans="1:35">
      <c r="A18" s="5">
        <v>1</v>
      </c>
      <c r="B18" s="3">
        <v>22</v>
      </c>
      <c r="C18" s="2">
        <v>6</v>
      </c>
      <c r="D18" s="3">
        <v>198</v>
      </c>
      <c r="E18" s="2">
        <v>95</v>
      </c>
      <c r="F18" s="2">
        <v>15.5</v>
      </c>
      <c r="G18" s="2">
        <v>70</v>
      </c>
      <c r="H18" s="2">
        <v>7.75</v>
      </c>
      <c r="I18" s="2">
        <v>10.79</v>
      </c>
      <c r="J18" s="8">
        <f t="shared" si="0"/>
        <v>0.73304450520722497</v>
      </c>
      <c r="K18" s="8">
        <f>EXP(J18)</f>
        <v>2.0814078281301547</v>
      </c>
      <c r="L18" s="8">
        <f t="shared" si="2"/>
        <v>0.32452698759021953</v>
      </c>
      <c r="M18" s="8">
        <f t="shared" si="3"/>
        <v>0.32452698759021953</v>
      </c>
      <c r="N18" s="8">
        <f t="shared" si="4"/>
        <v>-1.125386579608262</v>
      </c>
      <c r="O18" s="8">
        <f t="shared" si="5"/>
        <v>0</v>
      </c>
      <c r="Z18" s="57"/>
      <c r="AA18" s="58"/>
      <c r="AB18" s="58"/>
      <c r="AC18" s="58"/>
      <c r="AD18" s="58"/>
      <c r="AE18" s="58"/>
      <c r="AF18" s="58"/>
      <c r="AG18" s="58"/>
      <c r="AH18" s="58"/>
      <c r="AI18" s="65"/>
    </row>
    <row r="19" spans="1:35">
      <c r="A19" s="6">
        <v>1</v>
      </c>
      <c r="B19" s="3">
        <v>14</v>
      </c>
      <c r="C19" s="2">
        <v>8</v>
      </c>
      <c r="D19" s="3">
        <v>455</v>
      </c>
      <c r="E19" s="2">
        <v>88</v>
      </c>
      <c r="F19" s="3">
        <v>10</v>
      </c>
      <c r="G19" s="2">
        <v>70</v>
      </c>
      <c r="H19" s="2">
        <v>8.75</v>
      </c>
      <c r="I19" s="2">
        <v>3.95</v>
      </c>
      <c r="J19" s="8">
        <f t="shared" si="0"/>
        <v>0.13792621266456484</v>
      </c>
      <c r="K19" s="8">
        <f t="shared" si="1"/>
        <v>1.1478908473422196</v>
      </c>
      <c r="L19" s="8">
        <f t="shared" si="2"/>
        <v>0.46557300676493441</v>
      </c>
      <c r="M19" s="8">
        <f t="shared" si="3"/>
        <v>0.46557300676493441</v>
      </c>
      <c r="N19" s="8">
        <f t="shared" si="4"/>
        <v>-0.76448635940675691</v>
      </c>
      <c r="O19" s="8">
        <f t="shared" si="5"/>
        <v>1</v>
      </c>
      <c r="Q19" s="7">
        <v>1</v>
      </c>
      <c r="R19" s="8" t="s">
        <v>55</v>
      </c>
      <c r="Z19" s="57"/>
      <c r="AA19" s="58"/>
      <c r="AB19" s="58"/>
      <c r="AC19" s="58"/>
      <c r="AD19" s="58"/>
      <c r="AE19" s="58"/>
      <c r="AF19" s="58"/>
      <c r="AG19" s="58"/>
      <c r="AH19" s="58"/>
      <c r="AI19" s="65"/>
    </row>
    <row r="20" spans="1:35">
      <c r="A20" s="5">
        <v>0</v>
      </c>
      <c r="B20" s="3">
        <v>18</v>
      </c>
      <c r="C20" s="2">
        <v>6</v>
      </c>
      <c r="D20" s="3">
        <v>199</v>
      </c>
      <c r="E20" s="2">
        <v>97</v>
      </c>
      <c r="F20" s="2">
        <v>15.5</v>
      </c>
      <c r="G20" s="2">
        <v>70</v>
      </c>
      <c r="H20" s="2">
        <v>7.25</v>
      </c>
      <c r="I20" s="2">
        <v>10.79</v>
      </c>
      <c r="J20" s="8">
        <f t="shared" si="0"/>
        <v>0.99473109012126226</v>
      </c>
      <c r="K20" s="8">
        <f t="shared" si="1"/>
        <v>2.7039971119687749</v>
      </c>
      <c r="L20" s="8">
        <f t="shared" si="2"/>
        <v>0.26997861223182024</v>
      </c>
      <c r="M20" s="8">
        <f t="shared" si="3"/>
        <v>0.73002138776817982</v>
      </c>
      <c r="N20" s="8">
        <f t="shared" si="4"/>
        <v>-0.31468144695631234</v>
      </c>
      <c r="O20" s="8">
        <f t="shared" si="5"/>
        <v>0</v>
      </c>
      <c r="Q20" s="7">
        <v>2</v>
      </c>
      <c r="R20" s="8" t="s">
        <v>56</v>
      </c>
      <c r="Z20" s="57"/>
      <c r="AA20" s="58"/>
      <c r="AB20" s="58"/>
      <c r="AC20" s="58"/>
      <c r="AD20" s="58"/>
      <c r="AE20" s="58"/>
      <c r="AF20" s="58"/>
      <c r="AG20" s="58"/>
      <c r="AH20" s="58"/>
      <c r="AI20" s="65"/>
    </row>
    <row r="21" spans="1:35">
      <c r="A21" s="5">
        <v>0</v>
      </c>
      <c r="B21" s="3">
        <v>21</v>
      </c>
      <c r="C21" s="2">
        <v>6</v>
      </c>
      <c r="D21" s="3">
        <v>200</v>
      </c>
      <c r="E21" s="2">
        <v>85</v>
      </c>
      <c r="F21" s="3">
        <v>16</v>
      </c>
      <c r="G21" s="2">
        <v>70</v>
      </c>
      <c r="H21" s="2">
        <v>7.75</v>
      </c>
      <c r="I21" s="2">
        <v>10.79</v>
      </c>
      <c r="J21" s="8">
        <f t="shared" si="0"/>
        <v>0.81674825313481314</v>
      </c>
      <c r="K21" s="8">
        <f t="shared" si="1"/>
        <v>2.263128737773648</v>
      </c>
      <c r="L21" s="8">
        <f t="shared" si="2"/>
        <v>0.30645435113365316</v>
      </c>
      <c r="M21" s="8">
        <f t="shared" si="3"/>
        <v>0.69354564886634684</v>
      </c>
      <c r="N21" s="8">
        <f t="shared" si="4"/>
        <v>-0.36593821750552064</v>
      </c>
      <c r="O21" s="8">
        <f t="shared" si="5"/>
        <v>0</v>
      </c>
      <c r="Q21" s="7">
        <v>3</v>
      </c>
      <c r="R21" s="8" t="s">
        <v>54</v>
      </c>
      <c r="Z21" s="57"/>
      <c r="AA21" s="58"/>
      <c r="AB21" s="58"/>
      <c r="AC21" s="58"/>
      <c r="AD21" s="58"/>
      <c r="AE21" s="58"/>
      <c r="AF21" s="58"/>
      <c r="AG21" s="58"/>
      <c r="AH21" s="58"/>
      <c r="AI21" s="65"/>
    </row>
    <row r="22" spans="1:35">
      <c r="A22" s="5">
        <v>1</v>
      </c>
      <c r="B22" s="3">
        <v>27</v>
      </c>
      <c r="C22" s="2">
        <v>4</v>
      </c>
      <c r="D22" s="3">
        <v>97</v>
      </c>
      <c r="E22" s="2">
        <v>88</v>
      </c>
      <c r="F22" s="2">
        <v>14.5</v>
      </c>
      <c r="G22" s="2">
        <v>70</v>
      </c>
      <c r="H22" s="2">
        <v>3.25</v>
      </c>
      <c r="I22" s="2">
        <v>5.09</v>
      </c>
      <c r="J22" s="8">
        <f t="shared" si="0"/>
        <v>0.58691094084347828</v>
      </c>
      <c r="K22" s="8">
        <f t="shared" si="1"/>
        <v>1.7984243866963792</v>
      </c>
      <c r="L22" s="8">
        <f t="shared" si="2"/>
        <v>0.35734394138143177</v>
      </c>
      <c r="M22" s="8">
        <f t="shared" si="3"/>
        <v>0.35734394138143177</v>
      </c>
      <c r="N22" s="8">
        <f t="shared" si="4"/>
        <v>-1.0290565397583729</v>
      </c>
      <c r="O22" s="8">
        <f t="shared" si="5"/>
        <v>1</v>
      </c>
      <c r="Q22" s="7">
        <v>4</v>
      </c>
      <c r="R22" s="8" t="s">
        <v>57</v>
      </c>
      <c r="Z22" s="57"/>
      <c r="AA22" s="58"/>
      <c r="AB22" s="58"/>
      <c r="AC22" s="58"/>
      <c r="AD22" s="58"/>
      <c r="AE22" s="58"/>
      <c r="AF22" s="58"/>
      <c r="AG22" s="58"/>
      <c r="AH22" s="58"/>
      <c r="AI22" s="65"/>
    </row>
    <row r="23" spans="1:35">
      <c r="A23" s="5">
        <v>0</v>
      </c>
      <c r="B23" s="3">
        <v>26</v>
      </c>
      <c r="C23" s="2">
        <v>4</v>
      </c>
      <c r="D23" s="3">
        <v>97</v>
      </c>
      <c r="E23" s="2">
        <v>46</v>
      </c>
      <c r="F23" s="2">
        <v>20.5</v>
      </c>
      <c r="G23" s="2">
        <v>70</v>
      </c>
      <c r="H23" s="2">
        <v>2.65</v>
      </c>
      <c r="I23" s="2">
        <v>7.98</v>
      </c>
      <c r="J23" s="8">
        <f t="shared" si="0"/>
        <v>1.1370759627888585</v>
      </c>
      <c r="K23" s="8">
        <f t="shared" si="1"/>
        <v>3.1176389320415625</v>
      </c>
      <c r="L23" s="8">
        <f t="shared" si="2"/>
        <v>0.24285762217237222</v>
      </c>
      <c r="M23" s="8">
        <f t="shared" si="3"/>
        <v>0.75714237782762783</v>
      </c>
      <c r="N23" s="8">
        <f t="shared" si="4"/>
        <v>-0.27820396155528759</v>
      </c>
      <c r="O23" s="8">
        <f t="shared" si="5"/>
        <v>0</v>
      </c>
      <c r="Z23" s="57"/>
      <c r="AA23" s="58"/>
      <c r="AB23" s="58"/>
      <c r="AC23" s="58"/>
      <c r="AD23" s="58"/>
      <c r="AE23" s="58"/>
      <c r="AF23" s="58"/>
      <c r="AG23" s="58"/>
      <c r="AH23" s="58"/>
      <c r="AI23" s="65"/>
    </row>
    <row r="24" spans="1:35" ht="18.600000000000001" thickBot="1">
      <c r="A24" s="5">
        <v>0</v>
      </c>
      <c r="B24" s="3">
        <v>25</v>
      </c>
      <c r="C24" s="2">
        <v>4</v>
      </c>
      <c r="D24" s="3">
        <v>110</v>
      </c>
      <c r="E24" s="2">
        <v>87</v>
      </c>
      <c r="F24" s="2">
        <v>17.5</v>
      </c>
      <c r="G24" s="2">
        <v>70</v>
      </c>
      <c r="H24" s="2">
        <v>2.85</v>
      </c>
      <c r="I24" s="2">
        <v>3.95</v>
      </c>
      <c r="J24" s="8">
        <f t="shared" si="0"/>
        <v>1.0573143407976973</v>
      </c>
      <c r="K24" s="8">
        <f t="shared" si="1"/>
        <v>2.8786295805052919</v>
      </c>
      <c r="L24" s="8">
        <f t="shared" si="2"/>
        <v>0.2578230220865082</v>
      </c>
      <c r="M24" s="8">
        <f t="shared" si="3"/>
        <v>0.7421769779134918</v>
      </c>
      <c r="N24" s="8">
        <f t="shared" si="4"/>
        <v>-0.29816754954665747</v>
      </c>
      <c r="O24" s="8">
        <f t="shared" si="5"/>
        <v>0</v>
      </c>
      <c r="Z24" s="66"/>
      <c r="AA24" s="67"/>
      <c r="AB24" s="67"/>
      <c r="AC24" s="67"/>
      <c r="AD24" s="67"/>
      <c r="AE24" s="67"/>
      <c r="AF24" s="67"/>
      <c r="AG24" s="67"/>
      <c r="AH24" s="67"/>
      <c r="AI24" s="68"/>
    </row>
    <row r="25" spans="1:35">
      <c r="A25" s="5">
        <v>0</v>
      </c>
      <c r="B25" s="3">
        <v>24</v>
      </c>
      <c r="C25" s="2">
        <v>4</v>
      </c>
      <c r="D25" s="3">
        <v>107</v>
      </c>
      <c r="E25" s="2">
        <v>90</v>
      </c>
      <c r="F25" s="2">
        <v>14.5</v>
      </c>
      <c r="G25" s="2">
        <v>70</v>
      </c>
      <c r="H25" s="2">
        <v>4.9000000000000004</v>
      </c>
      <c r="I25" s="2">
        <v>5.71</v>
      </c>
      <c r="J25" s="8">
        <f t="shared" si="0"/>
        <v>0.83053474062047528</v>
      </c>
      <c r="K25" s="8">
        <f t="shared" si="1"/>
        <v>2.2945453988931677</v>
      </c>
      <c r="L25" s="8">
        <f t="shared" si="2"/>
        <v>0.30353201395736085</v>
      </c>
      <c r="M25" s="8">
        <f t="shared" si="3"/>
        <v>0.69646798604263915</v>
      </c>
      <c r="N25" s="8">
        <f t="shared" si="4"/>
        <v>-0.36173345086368208</v>
      </c>
      <c r="O25" s="8">
        <f t="shared" si="5"/>
        <v>0</v>
      </c>
    </row>
    <row r="26" spans="1:35">
      <c r="A26" s="5">
        <v>0</v>
      </c>
      <c r="B26" s="3">
        <v>25</v>
      </c>
      <c r="C26" s="2">
        <v>4</v>
      </c>
      <c r="D26" s="3">
        <v>104</v>
      </c>
      <c r="E26" s="2">
        <v>95</v>
      </c>
      <c r="F26" s="2">
        <v>17.5</v>
      </c>
      <c r="G26" s="2">
        <v>70</v>
      </c>
      <c r="H26" s="2">
        <v>4.4000000000000004</v>
      </c>
      <c r="I26" s="2">
        <v>8.01</v>
      </c>
      <c r="J26" s="8">
        <f t="shared" si="0"/>
        <v>1.0964912504218693</v>
      </c>
      <c r="K26" s="8">
        <f t="shared" si="1"/>
        <v>2.9936436286976038</v>
      </c>
      <c r="L26" s="8">
        <f t="shared" si="2"/>
        <v>0.25039790551519925</v>
      </c>
      <c r="M26" s="8">
        <f t="shared" si="3"/>
        <v>0.74960209448480075</v>
      </c>
      <c r="N26" s="8">
        <f t="shared" si="4"/>
        <v>-0.288212753925221</v>
      </c>
      <c r="O26" s="8">
        <f t="shared" si="5"/>
        <v>0</v>
      </c>
    </row>
    <row r="27" spans="1:35">
      <c r="A27" s="5">
        <v>1</v>
      </c>
      <c r="B27" s="3">
        <v>26</v>
      </c>
      <c r="C27" s="2">
        <v>4</v>
      </c>
      <c r="D27" s="3">
        <v>121</v>
      </c>
      <c r="E27" s="2">
        <v>113</v>
      </c>
      <c r="F27" s="2">
        <v>12.5</v>
      </c>
      <c r="G27" s="2">
        <v>70</v>
      </c>
      <c r="H27" s="2">
        <v>2.5</v>
      </c>
      <c r="I27" s="2">
        <v>3.46</v>
      </c>
      <c r="J27" s="8">
        <f t="shared" si="0"/>
        <v>0.49159632318238788</v>
      </c>
      <c r="K27" s="8">
        <f t="shared" si="1"/>
        <v>1.6349240050584153</v>
      </c>
      <c r="L27" s="8">
        <f t="shared" si="2"/>
        <v>0.379517586875463</v>
      </c>
      <c r="M27" s="8">
        <f t="shared" si="3"/>
        <v>0.379517586875463</v>
      </c>
      <c r="N27" s="8">
        <f t="shared" si="4"/>
        <v>-0.96885434099238632</v>
      </c>
      <c r="O27" s="8">
        <f t="shared" si="5"/>
        <v>1</v>
      </c>
    </row>
    <row r="28" spans="1:35">
      <c r="A28" s="5">
        <v>0</v>
      </c>
      <c r="B28" s="3">
        <v>21</v>
      </c>
      <c r="C28" s="2">
        <v>6</v>
      </c>
      <c r="D28" s="3">
        <v>199</v>
      </c>
      <c r="E28" s="2">
        <v>90</v>
      </c>
      <c r="F28" s="3">
        <v>15</v>
      </c>
      <c r="G28" s="2">
        <v>70</v>
      </c>
      <c r="H28" s="2">
        <v>2.9</v>
      </c>
      <c r="I28" s="2">
        <v>4.41</v>
      </c>
      <c r="J28" s="8">
        <f t="shared" si="0"/>
        <v>0.6455894975378933</v>
      </c>
      <c r="K28" s="8">
        <f t="shared" si="1"/>
        <v>1.907110935170268</v>
      </c>
      <c r="L28" s="8">
        <f t="shared" si="2"/>
        <v>0.34398412110868781</v>
      </c>
      <c r="M28" s="8">
        <f t="shared" si="3"/>
        <v>0.65601587889131219</v>
      </c>
      <c r="N28" s="8">
        <f t="shared" si="4"/>
        <v>-0.42157028470399921</v>
      </c>
      <c r="O28" s="8">
        <f t="shared" si="5"/>
        <v>0</v>
      </c>
    </row>
    <row r="29" spans="1:35">
      <c r="A29" s="5">
        <v>0</v>
      </c>
      <c r="B29" s="3">
        <v>10</v>
      </c>
      <c r="C29" s="2">
        <v>8</v>
      </c>
      <c r="D29" s="3">
        <v>360</v>
      </c>
      <c r="E29" s="2">
        <v>215</v>
      </c>
      <c r="F29" s="3">
        <v>14</v>
      </c>
      <c r="G29" s="2">
        <v>70</v>
      </c>
      <c r="H29" s="3">
        <v>3</v>
      </c>
      <c r="I29" s="2">
        <v>4.99</v>
      </c>
      <c r="J29" s="8">
        <f t="shared" si="0"/>
        <v>1.3005112608258911</v>
      </c>
      <c r="K29" s="8">
        <f t="shared" si="1"/>
        <v>3.6711731149000904</v>
      </c>
      <c r="L29" s="8">
        <f t="shared" si="2"/>
        <v>0.21407898517188406</v>
      </c>
      <c r="M29" s="8">
        <f t="shared" si="3"/>
        <v>0.78592101482811594</v>
      </c>
      <c r="N29" s="8">
        <f t="shared" si="4"/>
        <v>-0.24089898164295789</v>
      </c>
      <c r="O29" s="8">
        <f t="shared" si="5"/>
        <v>0</v>
      </c>
    </row>
    <row r="30" spans="1:35">
      <c r="A30" s="5">
        <v>0</v>
      </c>
      <c r="B30" s="3">
        <v>10</v>
      </c>
      <c r="C30" s="2">
        <v>8</v>
      </c>
      <c r="D30" s="3">
        <v>307</v>
      </c>
      <c r="E30" s="2">
        <v>200</v>
      </c>
      <c r="F30" s="3">
        <v>15</v>
      </c>
      <c r="G30" s="2">
        <v>70</v>
      </c>
      <c r="H30" s="2">
        <v>4.1500000000000004</v>
      </c>
      <c r="I30" s="2">
        <v>5.87</v>
      </c>
      <c r="J30" s="8">
        <f t="shared" si="0"/>
        <v>1.4373983103872363</v>
      </c>
      <c r="K30" s="8">
        <f t="shared" si="1"/>
        <v>4.2097291486503208</v>
      </c>
      <c r="L30" s="8">
        <f t="shared" si="2"/>
        <v>0.19194855845031195</v>
      </c>
      <c r="M30" s="8">
        <f t="shared" si="3"/>
        <v>0.808051441549688</v>
      </c>
      <c r="N30" s="8">
        <f t="shared" si="4"/>
        <v>-0.21312955720332255</v>
      </c>
      <c r="O30" s="8">
        <f t="shared" si="5"/>
        <v>0</v>
      </c>
    </row>
    <row r="31" spans="1:35">
      <c r="A31" s="5">
        <v>1</v>
      </c>
      <c r="B31" s="3">
        <v>11</v>
      </c>
      <c r="C31" s="2">
        <v>8</v>
      </c>
      <c r="D31" s="3">
        <v>318</v>
      </c>
      <c r="E31" s="2">
        <v>210</v>
      </c>
      <c r="F31" s="2">
        <v>13.5</v>
      </c>
      <c r="G31" s="2">
        <v>70</v>
      </c>
      <c r="H31" s="3">
        <v>6</v>
      </c>
      <c r="I31" s="2">
        <v>6.49</v>
      </c>
      <c r="J31" s="8">
        <f t="shared" si="0"/>
        <v>1.2724254818378524</v>
      </c>
      <c r="K31" s="8">
        <f t="shared" si="1"/>
        <v>3.5694998282266486</v>
      </c>
      <c r="L31" s="8">
        <f t="shared" si="2"/>
        <v>0.21884233233204528</v>
      </c>
      <c r="M31" s="8">
        <f t="shared" si="3"/>
        <v>0.21884233233204528</v>
      </c>
      <c r="N31" s="8">
        <f t="shared" si="4"/>
        <v>-1.519403752138839</v>
      </c>
      <c r="O31" s="8">
        <f t="shared" si="5"/>
        <v>0</v>
      </c>
    </row>
    <row r="32" spans="1:35">
      <c r="A32" s="5">
        <v>0</v>
      </c>
      <c r="B32" s="3">
        <v>9</v>
      </c>
      <c r="C32" s="2">
        <v>8</v>
      </c>
      <c r="D32" s="3">
        <v>304</v>
      </c>
      <c r="E32" s="2">
        <v>193</v>
      </c>
      <c r="F32" s="2">
        <v>18.5</v>
      </c>
      <c r="G32" s="2">
        <v>70</v>
      </c>
      <c r="H32" s="2">
        <v>1.95</v>
      </c>
      <c r="I32" s="2">
        <v>3.95</v>
      </c>
      <c r="J32" s="8">
        <f t="shared" si="0"/>
        <v>1.8451634817362432</v>
      </c>
      <c r="K32" s="8">
        <f t="shared" si="1"/>
        <v>6.3291344037108113</v>
      </c>
      <c r="L32" s="8">
        <f t="shared" si="2"/>
        <v>0.13644176036582034</v>
      </c>
      <c r="M32" s="8">
        <f t="shared" si="3"/>
        <v>0.86355823963417966</v>
      </c>
      <c r="N32" s="8">
        <f t="shared" si="4"/>
        <v>-0.14669393765452091</v>
      </c>
      <c r="O32" s="8">
        <f t="shared" si="5"/>
        <v>0</v>
      </c>
    </row>
    <row r="33" spans="1:15">
      <c r="A33" s="5">
        <v>0</v>
      </c>
      <c r="B33" s="3">
        <v>27</v>
      </c>
      <c r="C33" s="2">
        <v>4</v>
      </c>
      <c r="D33" s="3">
        <v>97</v>
      </c>
      <c r="E33" s="2">
        <v>88</v>
      </c>
      <c r="F33" s="2">
        <v>14.5</v>
      </c>
      <c r="G33" s="2">
        <v>71</v>
      </c>
      <c r="H33" s="2">
        <v>7.45</v>
      </c>
      <c r="I33" s="2">
        <v>10.38</v>
      </c>
      <c r="J33" s="8">
        <f t="shared" si="0"/>
        <v>0.62679531591974191</v>
      </c>
      <c r="K33" s="8">
        <f t="shared" si="1"/>
        <v>1.8716030617713193</v>
      </c>
      <c r="L33" s="8">
        <f t="shared" si="2"/>
        <v>0.34823754484478092</v>
      </c>
      <c r="M33" s="8">
        <f t="shared" si="3"/>
        <v>0.65176245515521902</v>
      </c>
      <c r="N33" s="8">
        <f t="shared" si="4"/>
        <v>-0.42807511602474457</v>
      </c>
      <c r="O33" s="8">
        <f t="shared" si="5"/>
        <v>0</v>
      </c>
    </row>
    <row r="34" spans="1:15">
      <c r="A34" s="5">
        <v>0</v>
      </c>
      <c r="B34" s="3">
        <v>28</v>
      </c>
      <c r="C34" s="2">
        <v>4</v>
      </c>
      <c r="D34" s="3">
        <v>140</v>
      </c>
      <c r="E34" s="2">
        <v>90</v>
      </c>
      <c r="F34" s="2">
        <v>15.5</v>
      </c>
      <c r="G34" s="2">
        <v>71</v>
      </c>
      <c r="H34" s="2">
        <v>3.1</v>
      </c>
      <c r="I34" s="2">
        <v>5.98</v>
      </c>
      <c r="J34" s="8">
        <f t="shared" si="0"/>
        <v>0.5575070689826469</v>
      </c>
      <c r="K34" s="8">
        <f t="shared" si="1"/>
        <v>1.7463136299578434</v>
      </c>
      <c r="L34" s="8">
        <f t="shared" si="2"/>
        <v>0.36412447183439506</v>
      </c>
      <c r="M34" s="8">
        <f t="shared" si="3"/>
        <v>0.635875528165605</v>
      </c>
      <c r="N34" s="8">
        <f t="shared" si="4"/>
        <v>-0.45275244522723918</v>
      </c>
      <c r="O34" s="8">
        <f t="shared" si="5"/>
        <v>1</v>
      </c>
    </row>
    <row r="35" spans="1:15">
      <c r="A35" s="5">
        <v>0</v>
      </c>
      <c r="B35" s="3">
        <v>25</v>
      </c>
      <c r="C35" s="2">
        <v>4</v>
      </c>
      <c r="D35" s="3">
        <v>113</v>
      </c>
      <c r="E35" s="2">
        <v>95</v>
      </c>
      <c r="F35" s="3">
        <v>14</v>
      </c>
      <c r="G35" s="2">
        <v>71</v>
      </c>
      <c r="H35" s="2">
        <v>2.35</v>
      </c>
      <c r="I35" s="2">
        <v>4.8899999999999997</v>
      </c>
      <c r="J35" s="8">
        <f t="shared" si="0"/>
        <v>0.6217834387043486</v>
      </c>
      <c r="K35" s="8">
        <f t="shared" si="1"/>
        <v>1.8622462841261109</v>
      </c>
      <c r="L35" s="8">
        <f t="shared" si="2"/>
        <v>0.34937594488145729</v>
      </c>
      <c r="M35" s="8">
        <f t="shared" si="3"/>
        <v>0.65062405511854271</v>
      </c>
      <c r="N35" s="8">
        <f t="shared" si="4"/>
        <v>-0.42982329188132778</v>
      </c>
      <c r="O35" s="8">
        <f t="shared" si="5"/>
        <v>0</v>
      </c>
    </row>
    <row r="36" spans="1:15">
      <c r="A36" s="5">
        <v>0</v>
      </c>
      <c r="B36" s="3">
        <v>19</v>
      </c>
      <c r="C36" s="2">
        <v>6</v>
      </c>
      <c r="D36" s="3">
        <v>232</v>
      </c>
      <c r="E36" s="2">
        <v>100</v>
      </c>
      <c r="F36" s="3">
        <v>13</v>
      </c>
      <c r="G36" s="2">
        <v>71</v>
      </c>
      <c r="H36" s="3">
        <v>6</v>
      </c>
      <c r="I36" s="2">
        <v>9.9499999999999993</v>
      </c>
      <c r="J36" s="8">
        <f t="shared" si="0"/>
        <v>0.55527610802778238</v>
      </c>
      <c r="K36" s="8">
        <f t="shared" si="1"/>
        <v>1.7424220150690017</v>
      </c>
      <c r="L36" s="8">
        <f t="shared" si="2"/>
        <v>0.36464118013391866</v>
      </c>
      <c r="M36" s="8">
        <f t="shared" si="3"/>
        <v>0.63535881986608134</v>
      </c>
      <c r="N36" s="8">
        <f t="shared" si="4"/>
        <v>-0.45356536902650413</v>
      </c>
      <c r="O36" s="8">
        <f t="shared" si="5"/>
        <v>1</v>
      </c>
    </row>
    <row r="37" spans="1:15">
      <c r="A37" s="5">
        <v>0</v>
      </c>
      <c r="B37" s="3">
        <v>16</v>
      </c>
      <c r="C37" s="2">
        <v>6</v>
      </c>
      <c r="D37" s="3">
        <v>225</v>
      </c>
      <c r="E37" s="2">
        <v>105</v>
      </c>
      <c r="F37" s="2">
        <v>15.5</v>
      </c>
      <c r="G37" s="2">
        <v>71</v>
      </c>
      <c r="H37" s="2">
        <v>5.5</v>
      </c>
      <c r="I37" s="2">
        <v>8.06</v>
      </c>
      <c r="J37" s="8">
        <f t="shared" si="0"/>
        <v>1.0850931771185992</v>
      </c>
      <c r="K37" s="8">
        <f t="shared" si="1"/>
        <v>2.9597155836617604</v>
      </c>
      <c r="L37" s="8">
        <f t="shared" si="2"/>
        <v>0.25254339077435622</v>
      </c>
      <c r="M37" s="8">
        <f t="shared" si="3"/>
        <v>0.74745660922564383</v>
      </c>
      <c r="N37" s="8">
        <f t="shared" si="4"/>
        <v>-0.29107902326080815</v>
      </c>
      <c r="O37" s="8">
        <f t="shared" si="5"/>
        <v>0</v>
      </c>
    </row>
    <row r="38" spans="1:15">
      <c r="A38" s="5">
        <v>1</v>
      </c>
      <c r="B38" s="3">
        <v>17</v>
      </c>
      <c r="C38" s="2">
        <v>6</v>
      </c>
      <c r="D38" s="3">
        <v>250</v>
      </c>
      <c r="E38" s="2">
        <v>100</v>
      </c>
      <c r="F38" s="2">
        <v>15.5</v>
      </c>
      <c r="G38" s="2">
        <v>71</v>
      </c>
      <c r="H38" s="2">
        <v>2.95</v>
      </c>
      <c r="I38" s="2">
        <v>7.74</v>
      </c>
      <c r="J38" s="8">
        <f t="shared" si="0"/>
        <v>0.89694221380015682</v>
      </c>
      <c r="K38" s="8">
        <f t="shared" si="1"/>
        <v>2.4520936577092733</v>
      </c>
      <c r="L38" s="8">
        <f t="shared" si="2"/>
        <v>0.28967927847692754</v>
      </c>
      <c r="M38" s="8">
        <f t="shared" si="3"/>
        <v>0.28967927847692754</v>
      </c>
      <c r="N38" s="8">
        <f t="shared" si="4"/>
        <v>-1.2389809042868716</v>
      </c>
      <c r="O38" s="8">
        <f t="shared" si="5"/>
        <v>0</v>
      </c>
    </row>
    <row r="39" spans="1:15">
      <c r="A39" s="5">
        <v>0</v>
      </c>
      <c r="B39" s="3">
        <v>19</v>
      </c>
      <c r="C39" s="2">
        <v>6</v>
      </c>
      <c r="D39" s="3">
        <v>250</v>
      </c>
      <c r="E39" s="2">
        <v>88</v>
      </c>
      <c r="F39" s="2">
        <v>15.5</v>
      </c>
      <c r="G39" s="2">
        <v>71</v>
      </c>
      <c r="H39" s="2">
        <v>4.6500000000000004</v>
      </c>
      <c r="I39" s="2">
        <v>7.2</v>
      </c>
      <c r="J39" s="8">
        <f t="shared" si="0"/>
        <v>0.77185862510948633</v>
      </c>
      <c r="K39" s="8">
        <f t="shared" si="1"/>
        <v>2.1637841823296045</v>
      </c>
      <c r="L39" s="8">
        <f t="shared" si="2"/>
        <v>0.31607718553787861</v>
      </c>
      <c r="M39" s="8">
        <f t="shared" si="3"/>
        <v>0.68392281446212144</v>
      </c>
      <c r="N39" s="8">
        <f t="shared" si="4"/>
        <v>-0.37991021208061332</v>
      </c>
      <c r="O39" s="8">
        <f t="shared" si="5"/>
        <v>0</v>
      </c>
    </row>
    <row r="40" spans="1:15">
      <c r="A40" s="5">
        <v>0</v>
      </c>
      <c r="B40" s="3">
        <v>18</v>
      </c>
      <c r="C40" s="2">
        <v>6</v>
      </c>
      <c r="D40" s="3">
        <v>232</v>
      </c>
      <c r="E40" s="2">
        <v>100</v>
      </c>
      <c r="F40" s="2">
        <v>15.5</v>
      </c>
      <c r="G40" s="2">
        <v>71</v>
      </c>
      <c r="H40" s="2">
        <v>0.35</v>
      </c>
      <c r="I40" s="2">
        <v>2.2799999999999998</v>
      </c>
      <c r="J40" s="8">
        <f t="shared" si="0"/>
        <v>0.83146649318784283</v>
      </c>
      <c r="K40" s="8">
        <f t="shared" si="1"/>
        <v>2.2966843437884803</v>
      </c>
      <c r="L40" s="8">
        <f t="shared" si="2"/>
        <v>0.30333507722211012</v>
      </c>
      <c r="M40" s="8">
        <f t="shared" si="3"/>
        <v>0.69666492277788983</v>
      </c>
      <c r="N40" s="8">
        <f t="shared" si="4"/>
        <v>-0.36145072588415489</v>
      </c>
      <c r="O40" s="8">
        <f t="shared" si="5"/>
        <v>0</v>
      </c>
    </row>
    <row r="41" spans="1:15">
      <c r="A41" s="5">
        <v>0</v>
      </c>
      <c r="B41" s="3">
        <v>14</v>
      </c>
      <c r="C41" s="2">
        <v>8</v>
      </c>
      <c r="D41" s="3">
        <v>350</v>
      </c>
      <c r="E41" s="2">
        <v>165</v>
      </c>
      <c r="F41" s="3">
        <v>12</v>
      </c>
      <c r="G41" s="2">
        <v>71</v>
      </c>
      <c r="H41" s="3">
        <v>3</v>
      </c>
      <c r="I41" s="2">
        <v>3.76</v>
      </c>
      <c r="J41" s="8">
        <f t="shared" si="0"/>
        <v>0.59065919365450448</v>
      </c>
      <c r="K41" s="8">
        <f t="shared" si="1"/>
        <v>1.8051779851494267</v>
      </c>
      <c r="L41" s="8">
        <f t="shared" si="2"/>
        <v>0.3564836189696291</v>
      </c>
      <c r="M41" s="8">
        <f t="shared" si="3"/>
        <v>0.6435163810303709</v>
      </c>
      <c r="N41" s="8">
        <f t="shared" si="4"/>
        <v>-0.4408077961233054</v>
      </c>
      <c r="O41" s="8">
        <f t="shared" si="5"/>
        <v>1</v>
      </c>
    </row>
    <row r="42" spans="1:15">
      <c r="A42" s="5">
        <v>1</v>
      </c>
      <c r="B42" s="3">
        <v>14</v>
      </c>
      <c r="C42" s="2">
        <v>8</v>
      </c>
      <c r="D42" s="3">
        <v>400</v>
      </c>
      <c r="E42" s="2">
        <v>175</v>
      </c>
      <c r="F42" s="2">
        <v>11.5</v>
      </c>
      <c r="G42" s="2">
        <v>71</v>
      </c>
      <c r="H42" s="2">
        <v>2.25</v>
      </c>
      <c r="I42" s="2">
        <v>7.98</v>
      </c>
      <c r="J42" s="8">
        <f t="shared" si="0"/>
        <v>0.44871999343785518</v>
      </c>
      <c r="K42" s="8">
        <f t="shared" si="1"/>
        <v>1.5663060198277674</v>
      </c>
      <c r="L42" s="8">
        <f t="shared" si="2"/>
        <v>0.38966514214353637</v>
      </c>
      <c r="M42" s="8">
        <f t="shared" si="3"/>
        <v>0.38966514214353637</v>
      </c>
      <c r="N42" s="8">
        <f t="shared" si="4"/>
        <v>-0.9424675185634116</v>
      </c>
      <c r="O42" s="8">
        <f t="shared" si="5"/>
        <v>1</v>
      </c>
    </row>
    <row r="43" spans="1:15">
      <c r="A43" s="5">
        <v>0</v>
      </c>
      <c r="B43" s="3">
        <v>14</v>
      </c>
      <c r="C43" s="2">
        <v>8</v>
      </c>
      <c r="D43" s="3">
        <v>351</v>
      </c>
      <c r="E43" s="2">
        <v>153</v>
      </c>
      <c r="F43" s="2">
        <v>13.5</v>
      </c>
      <c r="G43" s="2">
        <v>71</v>
      </c>
      <c r="H43" s="2">
        <v>5.85</v>
      </c>
      <c r="I43" s="2">
        <v>7.87</v>
      </c>
      <c r="J43" s="8">
        <f t="shared" si="0"/>
        <v>0.75710460926230949</v>
      </c>
      <c r="K43" s="8">
        <f t="shared" si="1"/>
        <v>2.1320940295814488</v>
      </c>
      <c r="L43" s="8">
        <f t="shared" si="2"/>
        <v>0.31927521669380821</v>
      </c>
      <c r="M43" s="8">
        <f t="shared" si="3"/>
        <v>0.68072478330619179</v>
      </c>
      <c r="N43" s="8">
        <f t="shared" si="4"/>
        <v>-0.38459719063188857</v>
      </c>
      <c r="O43" s="8">
        <f t="shared" si="5"/>
        <v>0</v>
      </c>
    </row>
    <row r="44" spans="1:15">
      <c r="A44" s="5">
        <v>1</v>
      </c>
      <c r="B44" s="3">
        <v>14</v>
      </c>
      <c r="C44" s="2">
        <v>8</v>
      </c>
      <c r="D44" s="3">
        <v>318</v>
      </c>
      <c r="E44" s="2">
        <v>150</v>
      </c>
      <c r="F44" s="3">
        <v>13</v>
      </c>
      <c r="G44" s="2">
        <v>71</v>
      </c>
      <c r="H44" s="2">
        <v>2.5499999999999998</v>
      </c>
      <c r="I44" s="2">
        <v>3.98</v>
      </c>
      <c r="J44" s="8">
        <f t="shared" si="0"/>
        <v>0.66430045304900931</v>
      </c>
      <c r="K44" s="8">
        <f t="shared" si="1"/>
        <v>1.9431307345941873</v>
      </c>
      <c r="L44" s="8">
        <f t="shared" si="2"/>
        <v>0.33977423708902443</v>
      </c>
      <c r="M44" s="8">
        <f t="shared" si="3"/>
        <v>0.33977423708902443</v>
      </c>
      <c r="N44" s="8">
        <f t="shared" si="4"/>
        <v>-1.0794738904849452</v>
      </c>
      <c r="O44" s="8">
        <f t="shared" si="5"/>
        <v>0</v>
      </c>
    </row>
    <row r="45" spans="1:15">
      <c r="A45" s="5">
        <v>0</v>
      </c>
      <c r="B45" s="3">
        <v>12</v>
      </c>
      <c r="C45" s="2">
        <v>8</v>
      </c>
      <c r="D45" s="3">
        <v>383</v>
      </c>
      <c r="E45" s="2">
        <v>180</v>
      </c>
      <c r="F45" s="2">
        <v>11.5</v>
      </c>
      <c r="G45" s="2">
        <v>71</v>
      </c>
      <c r="H45" s="2">
        <v>1.95</v>
      </c>
      <c r="I45" s="2">
        <v>7.15</v>
      </c>
      <c r="J45" s="8">
        <f t="shared" si="0"/>
        <v>0.62194036255758967</v>
      </c>
      <c r="K45" s="8">
        <f t="shared" si="1"/>
        <v>1.8625385379188957</v>
      </c>
      <c r="L45" s="8">
        <f t="shared" si="2"/>
        <v>0.34934027498788311</v>
      </c>
      <c r="M45" s="8">
        <f t="shared" si="3"/>
        <v>0.65065972501211689</v>
      </c>
      <c r="N45" s="8">
        <f t="shared" si="4"/>
        <v>-0.42976846926057777</v>
      </c>
      <c r="O45" s="8">
        <f t="shared" si="5"/>
        <v>0</v>
      </c>
    </row>
    <row r="46" spans="1:15">
      <c r="A46" s="5">
        <v>1</v>
      </c>
      <c r="B46" s="3">
        <v>13</v>
      </c>
      <c r="C46" s="2">
        <v>8</v>
      </c>
      <c r="D46" s="3">
        <v>400</v>
      </c>
      <c r="E46" s="2">
        <v>170</v>
      </c>
      <c r="F46" s="3">
        <v>12</v>
      </c>
      <c r="G46" s="2">
        <v>71</v>
      </c>
      <c r="H46" s="2">
        <v>5.5</v>
      </c>
      <c r="I46" s="2">
        <v>8.06</v>
      </c>
      <c r="J46" s="8">
        <f t="shared" si="0"/>
        <v>0.65344346443597656</v>
      </c>
      <c r="K46" s="8">
        <f t="shared" si="1"/>
        <v>1.9221482954932108</v>
      </c>
      <c r="L46" s="8">
        <f t="shared" si="2"/>
        <v>0.34221398056432872</v>
      </c>
      <c r="M46" s="8">
        <f t="shared" si="3"/>
        <v>0.34221398056432872</v>
      </c>
      <c r="N46" s="8">
        <f t="shared" si="4"/>
        <v>-1.0723190634073028</v>
      </c>
      <c r="O46" s="8">
        <f t="shared" si="5"/>
        <v>0</v>
      </c>
    </row>
    <row r="47" spans="1:15">
      <c r="A47" s="5">
        <v>0</v>
      </c>
      <c r="B47" s="3">
        <v>13</v>
      </c>
      <c r="C47" s="2">
        <v>8</v>
      </c>
      <c r="D47" s="3">
        <v>400</v>
      </c>
      <c r="E47" s="2">
        <v>175</v>
      </c>
      <c r="F47" s="3">
        <v>12</v>
      </c>
      <c r="G47" s="2">
        <v>71</v>
      </c>
      <c r="H47" s="2">
        <v>1.25</v>
      </c>
      <c r="I47" s="2">
        <v>2.69</v>
      </c>
      <c r="J47" s="8">
        <f t="shared" si="0"/>
        <v>0.60532916429283468</v>
      </c>
      <c r="K47" s="8">
        <f t="shared" si="1"/>
        <v>1.8318550909422926</v>
      </c>
      <c r="L47" s="8">
        <f t="shared" si="2"/>
        <v>0.3531254135137446</v>
      </c>
      <c r="M47" s="8">
        <f t="shared" si="3"/>
        <v>0.6468745864862554</v>
      </c>
      <c r="N47" s="8">
        <f t="shared" si="4"/>
        <v>-0.43560284177690833</v>
      </c>
      <c r="O47" s="8">
        <f t="shared" si="5"/>
        <v>1</v>
      </c>
    </row>
    <row r="48" spans="1:15">
      <c r="A48" s="5">
        <v>1</v>
      </c>
      <c r="B48" s="3">
        <v>18</v>
      </c>
      <c r="C48" s="2">
        <v>6</v>
      </c>
      <c r="D48" s="3">
        <v>258</v>
      </c>
      <c r="E48" s="2">
        <v>110</v>
      </c>
      <c r="F48" s="2">
        <v>13.5</v>
      </c>
      <c r="G48" s="2">
        <v>71</v>
      </c>
      <c r="H48" s="2">
        <v>7.5</v>
      </c>
      <c r="I48" s="2">
        <v>12.04</v>
      </c>
      <c r="J48" s="8">
        <f t="shared" si="0"/>
        <v>0.71670449874852959</v>
      </c>
      <c r="K48" s="8">
        <f t="shared" si="1"/>
        <v>2.0476739670922397</v>
      </c>
      <c r="L48" s="8">
        <f t="shared" si="2"/>
        <v>0.32811908714569349</v>
      </c>
      <c r="M48" s="8">
        <f t="shared" si="3"/>
        <v>0.32811908714569349</v>
      </c>
      <c r="N48" s="8">
        <f t="shared" si="4"/>
        <v>-1.1143786659260235</v>
      </c>
      <c r="O48" s="8">
        <f t="shared" si="5"/>
        <v>0</v>
      </c>
    </row>
    <row r="49" spans="1:15">
      <c r="A49" s="5">
        <v>0</v>
      </c>
      <c r="B49" s="3">
        <v>22</v>
      </c>
      <c r="C49" s="2">
        <v>4</v>
      </c>
      <c r="D49" s="3">
        <v>140</v>
      </c>
      <c r="E49" s="2">
        <v>72</v>
      </c>
      <c r="F49" s="3">
        <v>19</v>
      </c>
      <c r="G49" s="2">
        <v>71</v>
      </c>
      <c r="H49" s="2">
        <v>2.65</v>
      </c>
      <c r="I49" s="2">
        <v>4.8899999999999997</v>
      </c>
      <c r="J49" s="8">
        <f t="shared" si="0"/>
        <v>1.2992878234096465</v>
      </c>
      <c r="K49" s="8">
        <f t="shared" si="1"/>
        <v>3.6666844107340153</v>
      </c>
      <c r="L49" s="8">
        <f t="shared" si="2"/>
        <v>0.21428489951020954</v>
      </c>
      <c r="M49" s="8">
        <f t="shared" si="3"/>
        <v>0.78571510048979043</v>
      </c>
      <c r="N49" s="8">
        <f t="shared" si="4"/>
        <v>-0.24116101983041974</v>
      </c>
      <c r="O49" s="8">
        <f t="shared" si="5"/>
        <v>0</v>
      </c>
    </row>
    <row r="50" spans="1:15">
      <c r="A50" s="5">
        <v>0</v>
      </c>
      <c r="B50" s="3">
        <v>19</v>
      </c>
      <c r="C50" s="2">
        <v>6</v>
      </c>
      <c r="D50" s="3">
        <v>250</v>
      </c>
      <c r="E50" s="2">
        <v>100</v>
      </c>
      <c r="F50" s="3">
        <v>15</v>
      </c>
      <c r="G50" s="2">
        <v>71</v>
      </c>
      <c r="H50" s="2">
        <v>1.05</v>
      </c>
      <c r="I50" s="2">
        <v>4.1500000000000004</v>
      </c>
      <c r="J50" s="8">
        <f t="shared" si="0"/>
        <v>0.68647751445274574</v>
      </c>
      <c r="K50" s="8">
        <f t="shared" si="1"/>
        <v>1.9867050534974675</v>
      </c>
      <c r="L50" s="8">
        <f t="shared" si="2"/>
        <v>0.33481712525613738</v>
      </c>
      <c r="M50" s="8">
        <f t="shared" si="3"/>
        <v>0.66518287474386262</v>
      </c>
      <c r="N50" s="8">
        <f t="shared" si="4"/>
        <v>-0.40769327651691517</v>
      </c>
      <c r="O50" s="8">
        <f t="shared" si="5"/>
        <v>0</v>
      </c>
    </row>
    <row r="51" spans="1:15">
      <c r="A51" s="5">
        <v>1</v>
      </c>
      <c r="B51" s="3">
        <v>18</v>
      </c>
      <c r="C51" s="2">
        <v>6</v>
      </c>
      <c r="D51" s="3">
        <v>250</v>
      </c>
      <c r="E51" s="2">
        <v>88</v>
      </c>
      <c r="F51" s="2">
        <v>14.5</v>
      </c>
      <c r="G51" s="2">
        <v>71</v>
      </c>
      <c r="H51" s="2">
        <v>5.8</v>
      </c>
      <c r="I51" s="2">
        <v>7.71</v>
      </c>
      <c r="J51" s="8">
        <f t="shared" si="0"/>
        <v>0.75138282935011746</v>
      </c>
      <c r="K51" s="8">
        <f t="shared" si="1"/>
        <v>2.1199294913848776</v>
      </c>
      <c r="L51" s="8">
        <f t="shared" si="2"/>
        <v>0.32052006391853394</v>
      </c>
      <c r="M51" s="8">
        <f t="shared" si="3"/>
        <v>0.32052006391853394</v>
      </c>
      <c r="N51" s="8">
        <f t="shared" si="4"/>
        <v>-1.1378104026509284</v>
      </c>
      <c r="O51" s="8">
        <f t="shared" si="5"/>
        <v>0</v>
      </c>
    </row>
    <row r="52" spans="1:15">
      <c r="A52" s="5">
        <v>0</v>
      </c>
      <c r="B52" s="3">
        <v>23</v>
      </c>
      <c r="C52" s="2">
        <v>4</v>
      </c>
      <c r="D52" s="3">
        <v>122</v>
      </c>
      <c r="E52" s="2">
        <v>86</v>
      </c>
      <c r="F52" s="3">
        <v>14</v>
      </c>
      <c r="G52" s="2">
        <v>71</v>
      </c>
      <c r="H52" s="2">
        <v>7.75</v>
      </c>
      <c r="I52" s="2">
        <v>9.2899999999999991</v>
      </c>
      <c r="J52" s="8">
        <f t="shared" si="0"/>
        <v>0.82586344702214776</v>
      </c>
      <c r="K52" s="8">
        <f t="shared" si="1"/>
        <v>2.2838518993434573</v>
      </c>
      <c r="L52" s="8">
        <f t="shared" si="2"/>
        <v>0.30452043230083875</v>
      </c>
      <c r="M52" s="8">
        <f t="shared" si="3"/>
        <v>0.69547956769916119</v>
      </c>
      <c r="N52" s="8">
        <f t="shared" si="4"/>
        <v>-0.36315364590903959</v>
      </c>
      <c r="O52" s="8">
        <f t="shared" si="5"/>
        <v>0</v>
      </c>
    </row>
    <row r="53" spans="1:15">
      <c r="A53" s="5">
        <v>1</v>
      </c>
      <c r="B53" s="3">
        <v>28</v>
      </c>
      <c r="C53" s="2">
        <v>4</v>
      </c>
      <c r="D53" s="3">
        <v>116</v>
      </c>
      <c r="E53" s="2">
        <v>90</v>
      </c>
      <c r="F53" s="3">
        <v>14</v>
      </c>
      <c r="G53" s="2">
        <v>71</v>
      </c>
      <c r="H53" s="2">
        <v>14.9</v>
      </c>
      <c r="I53" s="2">
        <v>30.61</v>
      </c>
      <c r="J53" s="8">
        <f t="shared" si="0"/>
        <v>0.48377083926591524</v>
      </c>
      <c r="K53" s="8">
        <f t="shared" si="1"/>
        <v>1.6221798631266586</v>
      </c>
      <c r="L53" s="8">
        <f t="shared" si="2"/>
        <v>0.38136209268559135</v>
      </c>
      <c r="M53" s="8">
        <f t="shared" si="3"/>
        <v>0.38136209268559135</v>
      </c>
      <c r="N53" s="8">
        <f t="shared" si="4"/>
        <v>-0.96400598067249355</v>
      </c>
      <c r="O53" s="8">
        <f t="shared" si="5"/>
        <v>1</v>
      </c>
    </row>
    <row r="54" spans="1:15">
      <c r="A54" s="5">
        <v>0</v>
      </c>
      <c r="B54" s="3">
        <v>30</v>
      </c>
      <c r="C54" s="2">
        <v>4</v>
      </c>
      <c r="D54" s="3">
        <v>79</v>
      </c>
      <c r="E54" s="2">
        <v>70</v>
      </c>
      <c r="F54" s="2">
        <v>19.5</v>
      </c>
      <c r="G54" s="2">
        <v>71</v>
      </c>
      <c r="H54" s="3">
        <v>23</v>
      </c>
      <c r="I54" s="2">
        <v>30.61</v>
      </c>
      <c r="J54" s="8">
        <f t="shared" si="0"/>
        <v>1.2002435079226224</v>
      </c>
      <c r="K54" s="8">
        <f t="shared" si="1"/>
        <v>3.3209254959542633</v>
      </c>
      <c r="L54" s="8">
        <f t="shared" si="2"/>
        <v>0.23143190062784294</v>
      </c>
      <c r="M54" s="8">
        <f t="shared" si="3"/>
        <v>0.76856809937215709</v>
      </c>
      <c r="N54" s="8">
        <f t="shared" si="4"/>
        <v>-0.26322610656291656</v>
      </c>
      <c r="O54" s="8">
        <f t="shared" si="5"/>
        <v>0</v>
      </c>
    </row>
    <row r="55" spans="1:15">
      <c r="A55" s="5">
        <v>0</v>
      </c>
      <c r="B55" s="3">
        <v>30</v>
      </c>
      <c r="C55" s="2">
        <v>4</v>
      </c>
      <c r="D55" s="3">
        <v>88</v>
      </c>
      <c r="E55" s="2">
        <v>76</v>
      </c>
      <c r="F55" s="2">
        <v>14.5</v>
      </c>
      <c r="G55" s="2">
        <v>71</v>
      </c>
      <c r="H55" s="3">
        <v>18</v>
      </c>
      <c r="I55" s="2">
        <v>19.77</v>
      </c>
      <c r="J55" s="8">
        <f t="shared" si="0"/>
        <v>0.60026841834996691</v>
      </c>
      <c r="K55" s="8">
        <f t="shared" si="1"/>
        <v>1.8226079561586086</v>
      </c>
      <c r="L55" s="8">
        <f t="shared" si="2"/>
        <v>0.35428228628708919</v>
      </c>
      <c r="M55" s="8">
        <f t="shared" si="3"/>
        <v>0.64571771371291087</v>
      </c>
      <c r="N55" s="8">
        <f t="shared" si="4"/>
        <v>-0.43739284637783704</v>
      </c>
      <c r="O55" s="8">
        <f t="shared" si="5"/>
        <v>1</v>
      </c>
    </row>
    <row r="56" spans="1:15">
      <c r="A56" s="5">
        <v>0</v>
      </c>
      <c r="B56" s="3">
        <v>31</v>
      </c>
      <c r="C56" s="2">
        <v>4</v>
      </c>
      <c r="D56" s="3">
        <v>71</v>
      </c>
      <c r="E56" s="2">
        <v>65</v>
      </c>
      <c r="F56" s="3">
        <v>19</v>
      </c>
      <c r="G56" s="2">
        <v>71</v>
      </c>
      <c r="H56" s="3">
        <v>16</v>
      </c>
      <c r="I56" s="2">
        <v>30.61</v>
      </c>
      <c r="J56" s="8">
        <f t="shared" si="0"/>
        <v>0.84750399810958132</v>
      </c>
      <c r="K56" s="8">
        <f t="shared" si="1"/>
        <v>2.3338143709305088</v>
      </c>
      <c r="L56" s="8">
        <f t="shared" si="2"/>
        <v>0.29995671286307629</v>
      </c>
      <c r="M56" s="8">
        <f t="shared" si="3"/>
        <v>0.70004328713692376</v>
      </c>
      <c r="N56" s="8">
        <f t="shared" si="4"/>
        <v>-0.35661310708363614</v>
      </c>
      <c r="O56" s="8">
        <f t="shared" si="5"/>
        <v>0</v>
      </c>
    </row>
    <row r="57" spans="1:15">
      <c r="A57" s="5">
        <v>1</v>
      </c>
      <c r="B57" s="3">
        <v>35</v>
      </c>
      <c r="C57" s="2">
        <v>4</v>
      </c>
      <c r="D57" s="3">
        <v>72</v>
      </c>
      <c r="E57" s="2">
        <v>69</v>
      </c>
      <c r="F57" s="3">
        <v>18</v>
      </c>
      <c r="G57" s="2">
        <v>71</v>
      </c>
      <c r="H57" s="2">
        <v>2.75</v>
      </c>
      <c r="I57" s="2">
        <v>10.210000000000001</v>
      </c>
      <c r="J57" s="8">
        <f t="shared" si="0"/>
        <v>0.3045870704390703</v>
      </c>
      <c r="K57" s="8">
        <f t="shared" si="1"/>
        <v>1.3560649280830908</v>
      </c>
      <c r="L57" s="8">
        <f t="shared" si="2"/>
        <v>0.42443652043732355</v>
      </c>
      <c r="M57" s="8">
        <f t="shared" si="3"/>
        <v>0.42443652043732355</v>
      </c>
      <c r="N57" s="8">
        <f t="shared" si="4"/>
        <v>-0.85699282401873056</v>
      </c>
      <c r="O57" s="8">
        <f t="shared" si="5"/>
        <v>1</v>
      </c>
    </row>
    <row r="58" spans="1:15">
      <c r="A58" s="5">
        <v>0</v>
      </c>
      <c r="B58" s="3">
        <v>27</v>
      </c>
      <c r="C58" s="2">
        <v>4</v>
      </c>
      <c r="D58" s="3">
        <v>97</v>
      </c>
      <c r="E58" s="2">
        <v>60</v>
      </c>
      <c r="F58" s="3">
        <v>19</v>
      </c>
      <c r="G58" s="2">
        <v>71</v>
      </c>
      <c r="H58" s="2">
        <v>3.6</v>
      </c>
      <c r="I58" s="2">
        <v>15.04</v>
      </c>
      <c r="J58" s="8">
        <f t="shared" si="0"/>
        <v>0.86986838986499837</v>
      </c>
      <c r="K58" s="8">
        <f t="shared" si="1"/>
        <v>2.3865967325358137</v>
      </c>
      <c r="L58" s="8">
        <f t="shared" si="2"/>
        <v>0.29528168807132243</v>
      </c>
      <c r="M58" s="8">
        <f t="shared" si="3"/>
        <v>0.70471831192867751</v>
      </c>
      <c r="N58" s="8">
        <f t="shared" si="4"/>
        <v>-0.34995711356222964</v>
      </c>
      <c r="O58" s="8">
        <f t="shared" si="5"/>
        <v>0</v>
      </c>
    </row>
    <row r="59" spans="1:15">
      <c r="A59" s="5">
        <v>0</v>
      </c>
      <c r="B59" s="3">
        <v>26</v>
      </c>
      <c r="C59" s="2">
        <v>4</v>
      </c>
      <c r="D59" s="3">
        <v>91</v>
      </c>
      <c r="E59" s="2">
        <v>70</v>
      </c>
      <c r="F59" s="2">
        <v>20.5</v>
      </c>
      <c r="G59" s="2">
        <v>71</v>
      </c>
      <c r="H59" s="2">
        <v>4.5</v>
      </c>
      <c r="I59" s="2">
        <v>7.27</v>
      </c>
      <c r="J59" s="8">
        <f t="shared" si="0"/>
        <v>1.2773627068258431</v>
      </c>
      <c r="K59" s="8">
        <f t="shared" si="1"/>
        <v>3.5871668290643632</v>
      </c>
      <c r="L59" s="8">
        <f t="shared" si="2"/>
        <v>0.21799948361676835</v>
      </c>
      <c r="M59" s="8">
        <f t="shared" si="3"/>
        <v>0.78200051638323165</v>
      </c>
      <c r="N59" s="8">
        <f t="shared" si="4"/>
        <v>-0.24589987810043062</v>
      </c>
      <c r="O59" s="8">
        <f t="shared" si="5"/>
        <v>0</v>
      </c>
    </row>
    <row r="60" spans="1:15">
      <c r="A60" s="5">
        <v>1</v>
      </c>
      <c r="B60" s="3">
        <v>24</v>
      </c>
      <c r="C60" s="2">
        <v>4</v>
      </c>
      <c r="D60" s="3">
        <v>113</v>
      </c>
      <c r="E60" s="2">
        <v>95</v>
      </c>
      <c r="F60" s="2">
        <v>15.5</v>
      </c>
      <c r="G60" s="2">
        <v>72</v>
      </c>
      <c r="H60" s="2">
        <v>4.75</v>
      </c>
      <c r="I60" s="2">
        <v>18.54</v>
      </c>
      <c r="J60" s="8">
        <f t="shared" si="0"/>
        <v>0.75341078512697113</v>
      </c>
      <c r="K60" s="8">
        <f t="shared" si="1"/>
        <v>2.124232976807638</v>
      </c>
      <c r="L60" s="8">
        <f t="shared" si="2"/>
        <v>0.3200785624578506</v>
      </c>
      <c r="M60" s="8">
        <f t="shared" si="3"/>
        <v>0.3200785624578506</v>
      </c>
      <c r="N60" s="8">
        <f t="shared" si="4"/>
        <v>-1.1391888056396606</v>
      </c>
      <c r="O60" s="8">
        <f t="shared" si="5"/>
        <v>0</v>
      </c>
    </row>
    <row r="61" spans="1:15">
      <c r="A61" s="5">
        <v>1</v>
      </c>
      <c r="B61" s="3">
        <v>25</v>
      </c>
      <c r="C61" s="2">
        <v>4</v>
      </c>
      <c r="D61" s="2">
        <v>97.5</v>
      </c>
      <c r="E61" s="2">
        <v>80</v>
      </c>
      <c r="F61" s="3">
        <v>17</v>
      </c>
      <c r="G61" s="2">
        <v>72</v>
      </c>
      <c r="H61" s="2">
        <v>4.0999999999999996</v>
      </c>
      <c r="I61" s="2">
        <v>6.8</v>
      </c>
      <c r="J61" s="8">
        <f t="shared" si="0"/>
        <v>0.93312629969532646</v>
      </c>
      <c r="K61" s="8">
        <f t="shared" si="1"/>
        <v>2.5424452116342739</v>
      </c>
      <c r="L61" s="8">
        <f t="shared" si="2"/>
        <v>0.28229088673432423</v>
      </c>
      <c r="M61" s="8">
        <f t="shared" si="3"/>
        <v>0.28229088673432423</v>
      </c>
      <c r="N61" s="8">
        <f t="shared" si="4"/>
        <v>-1.2648172264459561</v>
      </c>
      <c r="O61" s="8">
        <f t="shared" si="5"/>
        <v>0</v>
      </c>
    </row>
    <row r="62" spans="1:15">
      <c r="A62" s="5">
        <v>0</v>
      </c>
      <c r="B62" s="3">
        <v>23</v>
      </c>
      <c r="C62" s="2">
        <v>4</v>
      </c>
      <c r="D62" s="3">
        <v>97</v>
      </c>
      <c r="E62" s="2">
        <v>54</v>
      </c>
      <c r="F62" s="2">
        <v>23.5</v>
      </c>
      <c r="G62" s="2">
        <v>72</v>
      </c>
      <c r="H62" s="2">
        <v>19.989999999999998</v>
      </c>
      <c r="I62" s="2">
        <v>35.96</v>
      </c>
      <c r="J62" s="8">
        <f t="shared" si="0"/>
        <v>1.8768663371743646</v>
      </c>
      <c r="K62" s="8">
        <f t="shared" si="1"/>
        <v>6.5330005312358246</v>
      </c>
      <c r="L62" s="8">
        <f t="shared" si="2"/>
        <v>0.13274922733026082</v>
      </c>
      <c r="M62" s="8">
        <f t="shared" si="3"/>
        <v>0.86725077266973916</v>
      </c>
      <c r="N62" s="8">
        <f t="shared" si="4"/>
        <v>-0.14242710219034085</v>
      </c>
      <c r="O62" s="8">
        <f t="shared" si="5"/>
        <v>0</v>
      </c>
    </row>
    <row r="63" spans="1:15">
      <c r="A63" s="5">
        <v>0</v>
      </c>
      <c r="B63" s="3">
        <v>20</v>
      </c>
      <c r="C63" s="2">
        <v>4</v>
      </c>
      <c r="D63" s="3">
        <v>140</v>
      </c>
      <c r="E63" s="2">
        <v>90</v>
      </c>
      <c r="F63" s="2">
        <v>19.5</v>
      </c>
      <c r="G63" s="2">
        <v>72</v>
      </c>
      <c r="H63" s="2">
        <v>6.95</v>
      </c>
      <c r="I63" s="2">
        <v>18.61</v>
      </c>
      <c r="J63" s="8">
        <f t="shared" si="0"/>
        <v>1.511224798678904</v>
      </c>
      <c r="K63" s="8">
        <f t="shared" si="1"/>
        <v>4.5322785249439281</v>
      </c>
      <c r="L63" s="8">
        <f t="shared" si="2"/>
        <v>0.18075734898219634</v>
      </c>
      <c r="M63" s="8">
        <f t="shared" si="3"/>
        <v>0.81924265101780369</v>
      </c>
      <c r="N63" s="8">
        <f t="shared" si="4"/>
        <v>-0.19937496182147132</v>
      </c>
      <c r="O63" s="8">
        <f t="shared" si="5"/>
        <v>0</v>
      </c>
    </row>
    <row r="64" spans="1:15">
      <c r="A64" s="5">
        <v>0</v>
      </c>
      <c r="B64" s="3">
        <v>21</v>
      </c>
      <c r="C64" s="2">
        <v>4</v>
      </c>
      <c r="D64" s="3">
        <v>122</v>
      </c>
      <c r="E64" s="2">
        <v>86</v>
      </c>
      <c r="F64" s="2">
        <v>16.5</v>
      </c>
      <c r="G64" s="2">
        <v>72</v>
      </c>
      <c r="H64" s="2">
        <v>4.5</v>
      </c>
      <c r="I64" s="2">
        <v>7.7</v>
      </c>
      <c r="J64" s="8">
        <f t="shared" si="0"/>
        <v>1.1451042484517169</v>
      </c>
      <c r="K64" s="8">
        <f t="shared" si="1"/>
        <v>3.1427689685614388</v>
      </c>
      <c r="L64" s="8">
        <f t="shared" si="2"/>
        <v>0.24138444783881979</v>
      </c>
      <c r="M64" s="8">
        <f t="shared" si="3"/>
        <v>0.75861555216118015</v>
      </c>
      <c r="N64" s="8">
        <f t="shared" si="4"/>
        <v>-0.27626014880226091</v>
      </c>
      <c r="O64" s="8">
        <f t="shared" si="5"/>
        <v>0</v>
      </c>
    </row>
    <row r="65" spans="1:15">
      <c r="A65" s="5">
        <v>1</v>
      </c>
      <c r="B65" s="3">
        <v>13</v>
      </c>
      <c r="C65" s="2">
        <v>8</v>
      </c>
      <c r="D65" s="3">
        <v>350</v>
      </c>
      <c r="E65" s="2">
        <v>165</v>
      </c>
      <c r="F65" s="3">
        <v>12</v>
      </c>
      <c r="G65" s="2">
        <v>72</v>
      </c>
      <c r="H65" s="2">
        <v>18.75</v>
      </c>
      <c r="I65" s="2">
        <v>35.96</v>
      </c>
      <c r="J65" s="8">
        <f t="shared" si="0"/>
        <v>0.74140610632698989</v>
      </c>
      <c r="K65" s="8">
        <f t="shared" si="1"/>
        <v>2.0988846956274725</v>
      </c>
      <c r="L65" s="8">
        <f t="shared" si="2"/>
        <v>0.32269674357713291</v>
      </c>
      <c r="M65" s="8">
        <f t="shared" si="3"/>
        <v>0.32269674357713291</v>
      </c>
      <c r="N65" s="8">
        <f t="shared" si="4"/>
        <v>-1.1310422711522896</v>
      </c>
      <c r="O65" s="8">
        <f t="shared" si="5"/>
        <v>0</v>
      </c>
    </row>
    <row r="66" spans="1:15">
      <c r="A66" s="5">
        <v>0</v>
      </c>
      <c r="B66" s="3">
        <v>14</v>
      </c>
      <c r="C66" s="2">
        <v>8</v>
      </c>
      <c r="D66" s="3">
        <v>400</v>
      </c>
      <c r="E66" s="2">
        <v>175</v>
      </c>
      <c r="F66" s="3">
        <v>12</v>
      </c>
      <c r="G66" s="2">
        <v>72</v>
      </c>
      <c r="H66" s="2">
        <v>23.5</v>
      </c>
      <c r="I66" s="2">
        <v>35.96</v>
      </c>
      <c r="J66" s="8">
        <f t="shared" si="0"/>
        <v>0.80807099255346904</v>
      </c>
      <c r="K66" s="8">
        <f t="shared" si="1"/>
        <v>2.243575935054297</v>
      </c>
      <c r="L66" s="8">
        <f t="shared" si="2"/>
        <v>0.30830170775183657</v>
      </c>
      <c r="M66" s="8">
        <f t="shared" si="3"/>
        <v>0.69169829224816337</v>
      </c>
      <c r="N66" s="8">
        <f t="shared" si="4"/>
        <v>-0.36860541229846167</v>
      </c>
      <c r="O66" s="8">
        <f t="shared" si="5"/>
        <v>0</v>
      </c>
    </row>
    <row r="67" spans="1:15">
      <c r="A67" s="5">
        <v>1</v>
      </c>
      <c r="B67" s="3">
        <v>15</v>
      </c>
      <c r="C67" s="2">
        <v>8</v>
      </c>
      <c r="D67" s="3">
        <v>318</v>
      </c>
      <c r="E67" s="2">
        <v>150</v>
      </c>
      <c r="F67" s="2">
        <v>13.5</v>
      </c>
      <c r="G67" s="2">
        <v>72</v>
      </c>
      <c r="H67" s="3">
        <v>33</v>
      </c>
      <c r="I67" s="2">
        <v>36.229999999999997</v>
      </c>
      <c r="J67" s="8">
        <f t="shared" si="0"/>
        <v>1.1889815117898583</v>
      </c>
      <c r="K67" s="8">
        <f t="shared" si="1"/>
        <v>3.2837350582236065</v>
      </c>
      <c r="L67" s="8">
        <f t="shared" si="2"/>
        <v>0.23344114106223071</v>
      </c>
      <c r="M67" s="8">
        <f t="shared" si="3"/>
        <v>0.23344114106223071</v>
      </c>
      <c r="N67" s="8">
        <f t="shared" si="4"/>
        <v>-1.4548253061874339</v>
      </c>
      <c r="O67" s="8">
        <f t="shared" si="5"/>
        <v>0</v>
      </c>
    </row>
    <row r="68" spans="1:15">
      <c r="A68" s="5">
        <v>0</v>
      </c>
      <c r="B68" s="3">
        <v>14</v>
      </c>
      <c r="C68" s="2">
        <v>8</v>
      </c>
      <c r="D68" s="3">
        <v>351</v>
      </c>
      <c r="E68" s="2">
        <v>153</v>
      </c>
      <c r="F68" s="3">
        <v>13</v>
      </c>
      <c r="G68" s="2">
        <v>72</v>
      </c>
      <c r="H68" s="2">
        <v>4.75</v>
      </c>
      <c r="I68" s="2">
        <v>6.95</v>
      </c>
      <c r="J68" s="8">
        <f t="shared" si="0"/>
        <v>0.64750697969545756</v>
      </c>
      <c r="K68" s="8">
        <f t="shared" si="1"/>
        <v>1.9107712945763633</v>
      </c>
      <c r="L68" s="8">
        <f t="shared" si="2"/>
        <v>0.34355155345364952</v>
      </c>
      <c r="M68" s="8">
        <f t="shared" si="3"/>
        <v>0.65644844654635048</v>
      </c>
      <c r="N68" s="8">
        <f t="shared" si="4"/>
        <v>-0.420911116051081</v>
      </c>
      <c r="O68" s="8">
        <f t="shared" si="5"/>
        <v>0</v>
      </c>
    </row>
    <row r="69" spans="1:15">
      <c r="A69" s="5">
        <v>0</v>
      </c>
      <c r="B69" s="3">
        <v>17</v>
      </c>
      <c r="C69" s="2">
        <v>8</v>
      </c>
      <c r="D69" s="3">
        <v>304</v>
      </c>
      <c r="E69" s="2">
        <v>150</v>
      </c>
      <c r="F69" s="2">
        <v>11.5</v>
      </c>
      <c r="G69" s="2">
        <v>72</v>
      </c>
      <c r="H69" s="2">
        <v>19.75</v>
      </c>
      <c r="I69" s="2">
        <v>23.15</v>
      </c>
      <c r="J69" s="8">
        <f t="shared" ref="J69:J132" si="6">$A$2+SUMPRODUCT($B$2:$I$2,B69:I69)</f>
        <v>0.57856421817877024</v>
      </c>
      <c r="K69" s="8">
        <f t="shared" ref="K69:K132" si="7">EXP(J69)</f>
        <v>1.7834759092902623</v>
      </c>
      <c r="L69" s="8">
        <f t="shared" ref="L69:L132" si="8">1/(1+K69)</f>
        <v>0.3592630339146648</v>
      </c>
      <c r="M69" s="8">
        <f t="shared" ref="M69:M132" si="9">IF(A69=1,L69,1-L69)</f>
        <v>0.64073696608533526</v>
      </c>
      <c r="N69" s="8">
        <f t="shared" ref="N69:N132" si="10">LN(M69)</f>
        <v>-0.44513625559863895</v>
      </c>
      <c r="O69" s="8">
        <f t="shared" ref="O69:O132" si="11">IF(L69&gt;$M$1,1,0)</f>
        <v>1</v>
      </c>
    </row>
    <row r="70" spans="1:15">
      <c r="A70" s="5">
        <v>1</v>
      </c>
      <c r="B70" s="3">
        <v>11</v>
      </c>
      <c r="C70" s="2">
        <v>8</v>
      </c>
      <c r="D70" s="3">
        <v>429</v>
      </c>
      <c r="E70" s="2">
        <v>208</v>
      </c>
      <c r="F70" s="3">
        <v>11</v>
      </c>
      <c r="G70" s="2">
        <v>72</v>
      </c>
      <c r="H70" s="2">
        <v>9.25</v>
      </c>
      <c r="I70" s="2">
        <v>20.45</v>
      </c>
      <c r="J70" s="8">
        <f t="shared" si="6"/>
        <v>0.73852775406039672</v>
      </c>
      <c r="K70" s="8">
        <f t="shared" si="7"/>
        <v>2.0928520523077743</v>
      </c>
      <c r="L70" s="8">
        <f t="shared" si="8"/>
        <v>0.32332616726811625</v>
      </c>
      <c r="M70" s="8">
        <f t="shared" si="9"/>
        <v>0.32332616726811625</v>
      </c>
      <c r="N70" s="8">
        <f t="shared" si="10"/>
        <v>-1.1290936594867234</v>
      </c>
      <c r="O70" s="8">
        <f t="shared" si="11"/>
        <v>0</v>
      </c>
    </row>
    <row r="71" spans="1:15">
      <c r="A71" s="5">
        <v>1</v>
      </c>
      <c r="B71" s="3">
        <v>13</v>
      </c>
      <c r="C71" s="2">
        <v>8</v>
      </c>
      <c r="D71" s="3">
        <v>350</v>
      </c>
      <c r="E71" s="2">
        <v>155</v>
      </c>
      <c r="F71" s="2">
        <v>13.5</v>
      </c>
      <c r="G71" s="2">
        <v>72</v>
      </c>
      <c r="H71" s="2">
        <v>4.3499999999999996</v>
      </c>
      <c r="I71" s="2">
        <v>13.74</v>
      </c>
      <c r="J71" s="8">
        <f t="shared" si="6"/>
        <v>0.6920894731714422</v>
      </c>
      <c r="K71" s="8">
        <f t="shared" si="7"/>
        <v>1.9978857035735829</v>
      </c>
      <c r="L71" s="8">
        <f t="shared" si="8"/>
        <v>0.33356842084004928</v>
      </c>
      <c r="M71" s="8">
        <f t="shared" si="9"/>
        <v>0.33356842084004928</v>
      </c>
      <c r="N71" s="8">
        <f t="shared" si="10"/>
        <v>-1.0979072747287033</v>
      </c>
      <c r="O71" s="8">
        <f t="shared" si="11"/>
        <v>0</v>
      </c>
    </row>
    <row r="72" spans="1:15">
      <c r="A72" s="5">
        <v>0</v>
      </c>
      <c r="B72" s="3">
        <v>12</v>
      </c>
      <c r="C72" s="2">
        <v>8</v>
      </c>
      <c r="D72" s="3">
        <v>350</v>
      </c>
      <c r="E72" s="2">
        <v>160</v>
      </c>
      <c r="F72" s="2">
        <v>13.5</v>
      </c>
      <c r="G72" s="2">
        <v>72</v>
      </c>
      <c r="H72" s="2">
        <v>14.25</v>
      </c>
      <c r="I72" s="2">
        <v>20.91</v>
      </c>
      <c r="J72" s="8">
        <f t="shared" si="6"/>
        <v>1.0005730931338419</v>
      </c>
      <c r="K72" s="8">
        <f t="shared" si="7"/>
        <v>2.7198401035865212</v>
      </c>
      <c r="L72" s="8">
        <f t="shared" si="8"/>
        <v>0.26882875934259648</v>
      </c>
      <c r="M72" s="8">
        <f t="shared" si="9"/>
        <v>0.73117124065740358</v>
      </c>
      <c r="N72" s="8">
        <f t="shared" si="10"/>
        <v>-0.31310759132057242</v>
      </c>
      <c r="O72" s="8">
        <f t="shared" si="11"/>
        <v>0</v>
      </c>
    </row>
    <row r="73" spans="1:15">
      <c r="A73" s="5">
        <v>0</v>
      </c>
      <c r="B73" s="3">
        <v>13</v>
      </c>
      <c r="C73" s="2">
        <v>8</v>
      </c>
      <c r="D73" s="3">
        <v>400</v>
      </c>
      <c r="E73" s="2">
        <v>190</v>
      </c>
      <c r="F73" s="2">
        <v>12.5</v>
      </c>
      <c r="G73" s="2">
        <v>72</v>
      </c>
      <c r="H73" s="2">
        <v>3.95</v>
      </c>
      <c r="I73" s="2">
        <v>6.76</v>
      </c>
      <c r="J73" s="8">
        <f t="shared" si="6"/>
        <v>0.73256237327023666</v>
      </c>
      <c r="K73" s="8">
        <f t="shared" si="7"/>
        <v>2.0804045568163212</v>
      </c>
      <c r="L73" s="8">
        <f t="shared" si="8"/>
        <v>0.32463268429700226</v>
      </c>
      <c r="M73" s="8">
        <f t="shared" si="9"/>
        <v>0.67536731570299779</v>
      </c>
      <c r="N73" s="8">
        <f t="shared" si="10"/>
        <v>-0.39249856470532951</v>
      </c>
      <c r="O73" s="8">
        <f t="shared" si="11"/>
        <v>0</v>
      </c>
    </row>
    <row r="74" spans="1:15">
      <c r="A74" s="5">
        <v>1</v>
      </c>
      <c r="B74" s="3">
        <v>19</v>
      </c>
      <c r="C74" s="2">
        <v>3</v>
      </c>
      <c r="D74" s="3">
        <v>70</v>
      </c>
      <c r="E74" s="2">
        <v>97</v>
      </c>
      <c r="F74" s="2">
        <v>13.5</v>
      </c>
      <c r="G74" s="2">
        <v>72</v>
      </c>
      <c r="H74" s="2">
        <v>4.5</v>
      </c>
      <c r="I74" s="2">
        <v>12.48</v>
      </c>
      <c r="J74" s="8">
        <f t="shared" si="6"/>
        <v>1.1233820301519086</v>
      </c>
      <c r="K74" s="8">
        <f t="shared" si="7"/>
        <v>3.0752371804939065</v>
      </c>
      <c r="L74" s="8">
        <f t="shared" si="8"/>
        <v>0.24538449069577908</v>
      </c>
      <c r="M74" s="8">
        <f t="shared" si="9"/>
        <v>0.24538449069577908</v>
      </c>
      <c r="N74" s="8">
        <f t="shared" si="10"/>
        <v>-1.4049289488012362</v>
      </c>
      <c r="O74" s="8">
        <f t="shared" si="11"/>
        <v>0</v>
      </c>
    </row>
    <row r="75" spans="1:15">
      <c r="A75" s="5">
        <v>0</v>
      </c>
      <c r="B75" s="3">
        <v>15</v>
      </c>
      <c r="C75" s="2">
        <v>8</v>
      </c>
      <c r="D75" s="3">
        <v>304</v>
      </c>
      <c r="E75" s="2">
        <v>150</v>
      </c>
      <c r="F75" s="2">
        <v>12.5</v>
      </c>
      <c r="G75" s="2">
        <v>72</v>
      </c>
      <c r="H75" s="2">
        <v>7.45</v>
      </c>
      <c r="I75" s="2">
        <v>18.61</v>
      </c>
      <c r="J75" s="8">
        <f t="shared" si="6"/>
        <v>0.50612437677285538</v>
      </c>
      <c r="K75" s="8">
        <f t="shared" si="7"/>
        <v>1.6588496442853906</v>
      </c>
      <c r="L75" s="8">
        <f t="shared" si="8"/>
        <v>0.37610250062438805</v>
      </c>
      <c r="M75" s="8">
        <f t="shared" si="9"/>
        <v>0.6238974993756119</v>
      </c>
      <c r="N75" s="8">
        <f t="shared" si="10"/>
        <v>-0.47176918792662326</v>
      </c>
      <c r="O75" s="8">
        <f t="shared" si="11"/>
        <v>1</v>
      </c>
    </row>
    <row r="76" spans="1:15">
      <c r="A76" s="5">
        <v>0</v>
      </c>
      <c r="B76" s="3">
        <v>13</v>
      </c>
      <c r="C76" s="2">
        <v>8</v>
      </c>
      <c r="D76" s="3">
        <v>307</v>
      </c>
      <c r="E76" s="2">
        <v>130</v>
      </c>
      <c r="F76" s="3">
        <v>14</v>
      </c>
      <c r="G76" s="2">
        <v>72</v>
      </c>
      <c r="H76" s="2">
        <v>2.65</v>
      </c>
      <c r="I76" s="2">
        <v>5.71</v>
      </c>
      <c r="J76" s="8">
        <f t="shared" si="6"/>
        <v>0.73505131979438287</v>
      </c>
      <c r="K76" s="8">
        <f t="shared" si="7"/>
        <v>2.0855890217584085</v>
      </c>
      <c r="L76" s="8">
        <f t="shared" si="8"/>
        <v>0.32408723033053904</v>
      </c>
      <c r="M76" s="8">
        <f t="shared" si="9"/>
        <v>0.6759127696694609</v>
      </c>
      <c r="N76" s="8">
        <f t="shared" si="10"/>
        <v>-0.39169125021591622</v>
      </c>
      <c r="O76" s="8">
        <f t="shared" si="11"/>
        <v>0</v>
      </c>
    </row>
    <row r="77" spans="1:15">
      <c r="A77" s="5">
        <v>0</v>
      </c>
      <c r="B77" s="3">
        <v>13</v>
      </c>
      <c r="C77" s="2">
        <v>8</v>
      </c>
      <c r="D77" s="3">
        <v>302</v>
      </c>
      <c r="E77" s="2">
        <v>140</v>
      </c>
      <c r="F77" s="3">
        <v>16</v>
      </c>
      <c r="G77" s="2">
        <v>72</v>
      </c>
      <c r="H77" s="2">
        <v>4.9000000000000004</v>
      </c>
      <c r="I77" s="2">
        <v>8.93</v>
      </c>
      <c r="J77" s="8">
        <f t="shared" si="6"/>
        <v>1.0471365757546442</v>
      </c>
      <c r="K77" s="8">
        <f t="shared" si="7"/>
        <v>2.8494801546172983</v>
      </c>
      <c r="L77" s="8">
        <f t="shared" si="8"/>
        <v>0.25977533584646223</v>
      </c>
      <c r="M77" s="8">
        <f t="shared" si="9"/>
        <v>0.74022466415353771</v>
      </c>
      <c r="N77" s="8">
        <f t="shared" si="10"/>
        <v>-0.30080153865365539</v>
      </c>
      <c r="O77" s="8">
        <f t="shared" si="11"/>
        <v>0</v>
      </c>
    </row>
    <row r="78" spans="1:15">
      <c r="A78" s="5">
        <v>1</v>
      </c>
      <c r="B78" s="3">
        <v>14</v>
      </c>
      <c r="C78" s="2">
        <v>8</v>
      </c>
      <c r="D78" s="3">
        <v>318</v>
      </c>
      <c r="E78" s="2">
        <v>150</v>
      </c>
      <c r="F78" s="3">
        <v>14</v>
      </c>
      <c r="G78" s="2">
        <v>72</v>
      </c>
      <c r="H78" s="2">
        <v>3.95</v>
      </c>
      <c r="I78" s="2">
        <v>6.8</v>
      </c>
      <c r="J78" s="8">
        <f t="shared" si="6"/>
        <v>0.76419396731776157</v>
      </c>
      <c r="K78" s="8">
        <f t="shared" si="7"/>
        <v>2.1472629128564429</v>
      </c>
      <c r="L78" s="8">
        <f t="shared" si="8"/>
        <v>0.3177364038813027</v>
      </c>
      <c r="M78" s="8">
        <f t="shared" si="9"/>
        <v>0.3177364038813027</v>
      </c>
      <c r="N78" s="8">
        <f t="shared" si="10"/>
        <v>-1.1465331585572185</v>
      </c>
      <c r="O78" s="8">
        <f t="shared" si="11"/>
        <v>0</v>
      </c>
    </row>
    <row r="79" spans="1:15">
      <c r="A79" s="5">
        <v>0</v>
      </c>
      <c r="B79" s="3">
        <v>18</v>
      </c>
      <c r="C79" s="2">
        <v>4</v>
      </c>
      <c r="D79" s="3">
        <v>121</v>
      </c>
      <c r="E79" s="2">
        <v>112</v>
      </c>
      <c r="F79" s="2">
        <v>14.5</v>
      </c>
      <c r="G79" s="2">
        <v>72</v>
      </c>
      <c r="H79" s="2">
        <v>5.5</v>
      </c>
      <c r="I79" s="2">
        <v>14.68</v>
      </c>
      <c r="J79" s="8">
        <f t="shared" si="6"/>
        <v>1.1689820468538417</v>
      </c>
      <c r="K79" s="8">
        <f t="shared" si="7"/>
        <v>3.2187144697793846</v>
      </c>
      <c r="L79" s="8">
        <f t="shared" si="8"/>
        <v>0.23703903337461341</v>
      </c>
      <c r="M79" s="8">
        <f t="shared" si="9"/>
        <v>0.76296096662538659</v>
      </c>
      <c r="N79" s="8">
        <f t="shared" si="10"/>
        <v>-0.2705484067711762</v>
      </c>
      <c r="O79" s="8">
        <f t="shared" si="11"/>
        <v>0</v>
      </c>
    </row>
    <row r="80" spans="1:15">
      <c r="A80" s="5">
        <v>1</v>
      </c>
      <c r="B80" s="3">
        <v>22</v>
      </c>
      <c r="C80" s="2">
        <v>4</v>
      </c>
      <c r="D80" s="3">
        <v>121</v>
      </c>
      <c r="E80" s="2">
        <v>76</v>
      </c>
      <c r="F80" s="3">
        <v>18</v>
      </c>
      <c r="G80" s="2">
        <v>72</v>
      </c>
      <c r="H80" s="2">
        <v>1.5</v>
      </c>
      <c r="I80" s="2">
        <v>12.35</v>
      </c>
      <c r="J80" s="8">
        <f t="shared" si="6"/>
        <v>1.0685595097046001</v>
      </c>
      <c r="K80" s="8">
        <f t="shared" si="7"/>
        <v>2.9111829473721809</v>
      </c>
      <c r="L80" s="8">
        <f t="shared" si="8"/>
        <v>0.25567712210237398</v>
      </c>
      <c r="M80" s="8">
        <f t="shared" si="9"/>
        <v>0.25567712210237398</v>
      </c>
      <c r="N80" s="8">
        <f t="shared" si="10"/>
        <v>-1.3638398723249983</v>
      </c>
      <c r="O80" s="8">
        <f t="shared" si="11"/>
        <v>0</v>
      </c>
    </row>
    <row r="81" spans="1:15">
      <c r="A81" s="5">
        <v>0</v>
      </c>
      <c r="B81" s="3">
        <v>21</v>
      </c>
      <c r="C81" s="2">
        <v>4</v>
      </c>
      <c r="D81" s="3">
        <v>120</v>
      </c>
      <c r="E81" s="2">
        <v>87</v>
      </c>
      <c r="F81" s="2">
        <v>19.5</v>
      </c>
      <c r="G81" s="2">
        <v>72</v>
      </c>
      <c r="H81" s="2">
        <v>5.25</v>
      </c>
      <c r="I81" s="2">
        <v>22.83</v>
      </c>
      <c r="J81" s="8">
        <f t="shared" si="6"/>
        <v>1.3514902178352974</v>
      </c>
      <c r="K81" s="8">
        <f t="shared" si="7"/>
        <v>3.863178220336895</v>
      </c>
      <c r="L81" s="8">
        <f t="shared" si="8"/>
        <v>0.20562684620896443</v>
      </c>
      <c r="M81" s="8">
        <f t="shared" si="9"/>
        <v>0.79437315379103557</v>
      </c>
      <c r="N81" s="8">
        <f t="shared" si="10"/>
        <v>-0.23020196114367089</v>
      </c>
      <c r="O81" s="8">
        <f t="shared" si="11"/>
        <v>0</v>
      </c>
    </row>
    <row r="82" spans="1:15">
      <c r="A82" s="5">
        <v>0</v>
      </c>
      <c r="B82" s="3">
        <v>26</v>
      </c>
      <c r="C82" s="2">
        <v>4</v>
      </c>
      <c r="D82" s="3">
        <v>96</v>
      </c>
      <c r="E82" s="2">
        <v>69</v>
      </c>
      <c r="F82" s="3">
        <v>18</v>
      </c>
      <c r="G82" s="2">
        <v>72</v>
      </c>
      <c r="H82" s="2">
        <v>14.5</v>
      </c>
      <c r="I82" s="2">
        <v>30.61</v>
      </c>
      <c r="J82" s="8">
        <f t="shared" si="6"/>
        <v>0.98401672142240471</v>
      </c>
      <c r="K82" s="8">
        <f t="shared" si="7"/>
        <v>2.6751801434395714</v>
      </c>
      <c r="L82" s="8">
        <f t="shared" si="8"/>
        <v>0.27209550579039321</v>
      </c>
      <c r="M82" s="8">
        <f t="shared" si="9"/>
        <v>0.72790449420960679</v>
      </c>
      <c r="N82" s="8">
        <f t="shared" si="10"/>
        <v>-0.31758542866403455</v>
      </c>
      <c r="O82" s="8">
        <f t="shared" si="11"/>
        <v>0</v>
      </c>
    </row>
    <row r="83" spans="1:15">
      <c r="A83" s="5">
        <v>1</v>
      </c>
      <c r="B83" s="3">
        <v>22</v>
      </c>
      <c r="C83" s="2">
        <v>4</v>
      </c>
      <c r="D83" s="3">
        <v>122</v>
      </c>
      <c r="E83" s="2">
        <v>86</v>
      </c>
      <c r="F83" s="3">
        <v>16</v>
      </c>
      <c r="G83" s="2">
        <v>72</v>
      </c>
      <c r="H83" s="2">
        <v>14.73</v>
      </c>
      <c r="I83" s="2">
        <v>14.89</v>
      </c>
      <c r="J83" s="8">
        <f t="shared" si="6"/>
        <v>1.249617850282148</v>
      </c>
      <c r="K83" s="8">
        <f t="shared" si="7"/>
        <v>3.4890093787150409</v>
      </c>
      <c r="L83" s="8">
        <f t="shared" si="8"/>
        <v>0.22276629778088047</v>
      </c>
      <c r="M83" s="8">
        <f t="shared" si="9"/>
        <v>0.22276629778088047</v>
      </c>
      <c r="N83" s="8">
        <f t="shared" si="10"/>
        <v>-1.501632049063605</v>
      </c>
      <c r="O83" s="8">
        <f t="shared" si="11"/>
        <v>0</v>
      </c>
    </row>
    <row r="84" spans="1:15">
      <c r="A84" s="5">
        <v>0</v>
      </c>
      <c r="B84" s="3">
        <v>28</v>
      </c>
      <c r="C84" s="2">
        <v>4</v>
      </c>
      <c r="D84" s="3">
        <v>97</v>
      </c>
      <c r="E84" s="2">
        <v>92</v>
      </c>
      <c r="F84" s="3">
        <v>17</v>
      </c>
      <c r="G84" s="2">
        <v>72</v>
      </c>
      <c r="H84" s="2">
        <v>4.75</v>
      </c>
      <c r="I84" s="2">
        <v>7.85</v>
      </c>
      <c r="J84" s="8">
        <f t="shared" si="6"/>
        <v>0.78743242342703246</v>
      </c>
      <c r="K84" s="8">
        <f t="shared" si="7"/>
        <v>2.1977462938886889</v>
      </c>
      <c r="L84" s="8">
        <f t="shared" si="8"/>
        <v>0.31272024360129214</v>
      </c>
      <c r="M84" s="8">
        <f t="shared" si="9"/>
        <v>0.68727975639870786</v>
      </c>
      <c r="N84" s="8">
        <f t="shared" si="10"/>
        <v>-0.37501385509497259</v>
      </c>
      <c r="O84" s="8">
        <f t="shared" si="11"/>
        <v>0</v>
      </c>
    </row>
    <row r="85" spans="1:15">
      <c r="A85" s="5">
        <v>0</v>
      </c>
      <c r="B85" s="3">
        <v>23</v>
      </c>
      <c r="C85" s="2">
        <v>4</v>
      </c>
      <c r="D85" s="3">
        <v>120</v>
      </c>
      <c r="E85" s="2">
        <v>97</v>
      </c>
      <c r="F85" s="2">
        <v>14.5</v>
      </c>
      <c r="G85" s="2">
        <v>72</v>
      </c>
      <c r="H85" s="3">
        <v>23</v>
      </c>
      <c r="I85" s="2">
        <v>25.39</v>
      </c>
      <c r="J85" s="8">
        <f t="shared" si="6"/>
        <v>1.1849413069949679</v>
      </c>
      <c r="K85" s="8">
        <f t="shared" si="7"/>
        <v>3.2704948606613149</v>
      </c>
      <c r="L85" s="8">
        <f t="shared" si="8"/>
        <v>0.23416489953230929</v>
      </c>
      <c r="M85" s="8">
        <f t="shared" si="9"/>
        <v>0.76583510046769065</v>
      </c>
      <c r="N85" s="8">
        <f t="shared" si="10"/>
        <v>-0.26678840595709424</v>
      </c>
      <c r="O85" s="8">
        <f t="shared" si="11"/>
        <v>0</v>
      </c>
    </row>
    <row r="86" spans="1:15">
      <c r="A86" s="5">
        <v>1</v>
      </c>
      <c r="B86" s="3">
        <v>28</v>
      </c>
      <c r="C86" s="2">
        <v>4</v>
      </c>
      <c r="D86" s="3">
        <v>98</v>
      </c>
      <c r="E86" s="2">
        <v>80</v>
      </c>
      <c r="F86" s="3">
        <v>15</v>
      </c>
      <c r="G86" s="2">
        <v>72</v>
      </c>
      <c r="H86" s="2">
        <v>12.5</v>
      </c>
      <c r="I86" s="2">
        <v>13.46</v>
      </c>
      <c r="J86" s="8">
        <f t="shared" si="6"/>
        <v>0.67610634856926977</v>
      </c>
      <c r="K86" s="8">
        <f t="shared" si="7"/>
        <v>1.9662070834814172</v>
      </c>
      <c r="L86" s="8">
        <f t="shared" si="8"/>
        <v>0.33713087854483403</v>
      </c>
      <c r="M86" s="8">
        <f t="shared" si="9"/>
        <v>0.33713087854483403</v>
      </c>
      <c r="N86" s="8">
        <f t="shared" si="10"/>
        <v>-1.0872840603888898</v>
      </c>
      <c r="O86" s="8">
        <f t="shared" si="11"/>
        <v>0</v>
      </c>
    </row>
    <row r="87" spans="1:15">
      <c r="A87" s="5">
        <v>0</v>
      </c>
      <c r="B87" s="3">
        <v>27</v>
      </c>
      <c r="C87" s="2">
        <v>4</v>
      </c>
      <c r="D87" s="3">
        <v>97</v>
      </c>
      <c r="E87" s="2">
        <v>88</v>
      </c>
      <c r="F87" s="2">
        <v>16.5</v>
      </c>
      <c r="G87" s="2">
        <v>72</v>
      </c>
      <c r="H87" s="2">
        <v>3.49</v>
      </c>
      <c r="I87" s="2">
        <v>13.46</v>
      </c>
      <c r="J87" s="8">
        <f t="shared" si="6"/>
        <v>0.67665044829418264</v>
      </c>
      <c r="K87" s="8">
        <f t="shared" si="7"/>
        <v>1.9672771873098607</v>
      </c>
      <c r="L87" s="8">
        <f t="shared" si="8"/>
        <v>0.33700929737090113</v>
      </c>
      <c r="M87" s="8">
        <f t="shared" si="9"/>
        <v>0.66299070262909887</v>
      </c>
      <c r="N87" s="8">
        <f t="shared" si="10"/>
        <v>-0.41099431207846326</v>
      </c>
      <c r="O87" s="8">
        <f t="shared" si="11"/>
        <v>0</v>
      </c>
    </row>
    <row r="88" spans="1:15">
      <c r="A88" s="5">
        <v>1</v>
      </c>
      <c r="B88" s="3">
        <v>13</v>
      </c>
      <c r="C88" s="2">
        <v>8</v>
      </c>
      <c r="D88" s="3">
        <v>350</v>
      </c>
      <c r="E88" s="2">
        <v>175</v>
      </c>
      <c r="F88" s="3">
        <v>13</v>
      </c>
      <c r="G88" s="2">
        <v>73</v>
      </c>
      <c r="H88" s="2">
        <v>2.5</v>
      </c>
      <c r="I88" s="2">
        <v>23.73</v>
      </c>
      <c r="J88" s="8">
        <f t="shared" si="6"/>
        <v>0.5142411915733951</v>
      </c>
      <c r="K88" s="8">
        <f t="shared" si="7"/>
        <v>1.672369012509773</v>
      </c>
      <c r="L88" s="8">
        <f t="shared" si="8"/>
        <v>0.37419981870723884</v>
      </c>
      <c r="M88" s="8">
        <f t="shared" si="9"/>
        <v>0.37419981870723884</v>
      </c>
      <c r="N88" s="8">
        <f t="shared" si="10"/>
        <v>-0.9829653496231876</v>
      </c>
      <c r="O88" s="8">
        <f t="shared" si="11"/>
        <v>1</v>
      </c>
    </row>
    <row r="89" spans="1:15">
      <c r="A89" s="5">
        <v>0</v>
      </c>
      <c r="B89" s="3">
        <v>14</v>
      </c>
      <c r="C89" s="2">
        <v>8</v>
      </c>
      <c r="D89" s="3">
        <v>304</v>
      </c>
      <c r="E89" s="2">
        <v>150</v>
      </c>
      <c r="F89" s="2">
        <v>11.5</v>
      </c>
      <c r="G89" s="2">
        <v>73</v>
      </c>
      <c r="H89" s="3">
        <v>35</v>
      </c>
      <c r="I89" s="2">
        <v>92.6</v>
      </c>
      <c r="J89" s="8">
        <f t="shared" si="6"/>
        <v>0.41866868982163075</v>
      </c>
      <c r="K89" s="8">
        <f t="shared" si="7"/>
        <v>1.519936700862494</v>
      </c>
      <c r="L89" s="8">
        <f t="shared" si="8"/>
        <v>0.3968353648160019</v>
      </c>
      <c r="M89" s="8">
        <f t="shared" si="9"/>
        <v>0.6031646351839981</v>
      </c>
      <c r="N89" s="8">
        <f t="shared" si="10"/>
        <v>-0.50556509268086181</v>
      </c>
      <c r="O89" s="8">
        <f t="shared" si="11"/>
        <v>1</v>
      </c>
    </row>
    <row r="90" spans="1:15">
      <c r="A90" s="5">
        <v>0</v>
      </c>
      <c r="B90" s="3">
        <v>13</v>
      </c>
      <c r="C90" s="2">
        <v>8</v>
      </c>
      <c r="D90" s="3">
        <v>350</v>
      </c>
      <c r="E90" s="2">
        <v>145</v>
      </c>
      <c r="F90" s="3">
        <v>13</v>
      </c>
      <c r="G90" s="2">
        <v>73</v>
      </c>
      <c r="H90" s="2">
        <v>5.9</v>
      </c>
      <c r="I90" s="2">
        <v>13.74</v>
      </c>
      <c r="J90" s="8">
        <f t="shared" si="6"/>
        <v>0.61274644356597463</v>
      </c>
      <c r="K90" s="8">
        <f t="shared" si="7"/>
        <v>1.8454929872573809</v>
      </c>
      <c r="L90" s="8">
        <f t="shared" si="8"/>
        <v>0.35143295185691065</v>
      </c>
      <c r="M90" s="8">
        <f t="shared" si="9"/>
        <v>0.64856704814308941</v>
      </c>
      <c r="N90" s="8">
        <f t="shared" si="10"/>
        <v>-0.43298989098926438</v>
      </c>
      <c r="O90" s="8">
        <f t="shared" si="11"/>
        <v>1</v>
      </c>
    </row>
    <row r="91" spans="1:15">
      <c r="A91" s="5">
        <v>0</v>
      </c>
      <c r="B91" s="3">
        <v>14</v>
      </c>
      <c r="C91" s="2">
        <v>8</v>
      </c>
      <c r="D91" s="3">
        <v>302</v>
      </c>
      <c r="E91" s="2">
        <v>137</v>
      </c>
      <c r="F91" s="2">
        <v>14.5</v>
      </c>
      <c r="G91" s="2">
        <v>73</v>
      </c>
      <c r="H91" s="2">
        <v>3.45</v>
      </c>
      <c r="I91" s="2">
        <v>6.05</v>
      </c>
      <c r="J91" s="8">
        <f t="shared" si="6"/>
        <v>0.75248544793073346</v>
      </c>
      <c r="K91" s="8">
        <f t="shared" si="7"/>
        <v>2.12226825417638</v>
      </c>
      <c r="L91" s="8">
        <f t="shared" si="8"/>
        <v>0.32027997551536103</v>
      </c>
      <c r="M91" s="8">
        <f t="shared" si="9"/>
        <v>0.67972002448463897</v>
      </c>
      <c r="N91" s="8">
        <f t="shared" si="10"/>
        <v>-0.38607429429457851</v>
      </c>
      <c r="O91" s="8">
        <f t="shared" si="11"/>
        <v>0</v>
      </c>
    </row>
    <row r="92" spans="1:15">
      <c r="A92" s="5">
        <v>1</v>
      </c>
      <c r="B92" s="3">
        <v>15</v>
      </c>
      <c r="C92" s="2">
        <v>8</v>
      </c>
      <c r="D92" s="3">
        <v>318</v>
      </c>
      <c r="E92" s="2">
        <v>150</v>
      </c>
      <c r="F92" s="2">
        <v>12.5</v>
      </c>
      <c r="G92" s="2">
        <v>73</v>
      </c>
      <c r="H92" s="2">
        <v>4.75</v>
      </c>
      <c r="I92" s="2">
        <v>6.76</v>
      </c>
      <c r="J92" s="8">
        <f t="shared" si="6"/>
        <v>0.51785733460632732</v>
      </c>
      <c r="K92" s="8">
        <f t="shared" si="7"/>
        <v>1.6784274856135417</v>
      </c>
      <c r="L92" s="8">
        <f t="shared" si="8"/>
        <v>0.3733533968611184</v>
      </c>
      <c r="M92" s="8">
        <f t="shared" si="9"/>
        <v>0.3733533968611184</v>
      </c>
      <c r="N92" s="8">
        <f t="shared" si="10"/>
        <v>-0.98522986321285266</v>
      </c>
      <c r="O92" s="8">
        <f t="shared" si="11"/>
        <v>1</v>
      </c>
    </row>
    <row r="93" spans="1:15">
      <c r="A93" s="5">
        <v>0</v>
      </c>
      <c r="B93" s="3">
        <v>12</v>
      </c>
      <c r="C93" s="2">
        <v>8</v>
      </c>
      <c r="D93" s="3">
        <v>429</v>
      </c>
      <c r="E93" s="2">
        <v>198</v>
      </c>
      <c r="F93" s="2">
        <v>11.5</v>
      </c>
      <c r="G93" s="2">
        <v>73</v>
      </c>
      <c r="H93" s="2">
        <v>3.8</v>
      </c>
      <c r="I93" s="2">
        <v>18.61</v>
      </c>
      <c r="J93" s="8">
        <f t="shared" si="6"/>
        <v>0.51561307509665966</v>
      </c>
      <c r="K93" s="8">
        <f t="shared" si="7"/>
        <v>1.674664882475861</v>
      </c>
      <c r="L93" s="8">
        <f t="shared" si="8"/>
        <v>0.37387861430861891</v>
      </c>
      <c r="M93" s="8">
        <f t="shared" si="9"/>
        <v>0.62612138569138109</v>
      </c>
      <c r="N93" s="8">
        <f t="shared" si="10"/>
        <v>-0.46821101982430147</v>
      </c>
      <c r="O93" s="8">
        <f t="shared" si="11"/>
        <v>1</v>
      </c>
    </row>
    <row r="94" spans="1:15">
      <c r="A94" s="5">
        <v>0</v>
      </c>
      <c r="B94" s="3">
        <v>13</v>
      </c>
      <c r="C94" s="2">
        <v>8</v>
      </c>
      <c r="D94" s="3">
        <v>400</v>
      </c>
      <c r="E94" s="2">
        <v>150</v>
      </c>
      <c r="F94" s="3">
        <v>12</v>
      </c>
      <c r="G94" s="2">
        <v>73</v>
      </c>
      <c r="H94" s="2">
        <v>11.25</v>
      </c>
      <c r="I94" s="2">
        <v>16.09</v>
      </c>
      <c r="J94" s="8">
        <f t="shared" si="6"/>
        <v>0.60061800017748679</v>
      </c>
      <c r="K94" s="8">
        <f t="shared" si="7"/>
        <v>1.8232452181598926</v>
      </c>
      <c r="L94" s="8">
        <f t="shared" si="8"/>
        <v>0.35420231780354178</v>
      </c>
      <c r="M94" s="8">
        <f t="shared" si="9"/>
        <v>0.64579768219645817</v>
      </c>
      <c r="N94" s="8">
        <f t="shared" si="10"/>
        <v>-0.43726900970674076</v>
      </c>
      <c r="O94" s="8">
        <f t="shared" si="11"/>
        <v>1</v>
      </c>
    </row>
    <row r="95" spans="1:15">
      <c r="A95" s="5">
        <v>0</v>
      </c>
      <c r="B95" s="3">
        <v>13</v>
      </c>
      <c r="C95" s="2">
        <v>8</v>
      </c>
      <c r="D95" s="3">
        <v>351</v>
      </c>
      <c r="E95" s="2">
        <v>158</v>
      </c>
      <c r="F95" s="3">
        <v>13</v>
      </c>
      <c r="G95" s="2">
        <v>73</v>
      </c>
      <c r="H95" s="2">
        <v>3.51</v>
      </c>
      <c r="I95" s="2">
        <v>13.7</v>
      </c>
      <c r="J95" s="8">
        <f t="shared" si="6"/>
        <v>0.59137900233775609</v>
      </c>
      <c r="K95" s="8">
        <f t="shared" si="7"/>
        <v>1.8064778357036861</v>
      </c>
      <c r="L95" s="8">
        <f t="shared" si="8"/>
        <v>0.35631850972707352</v>
      </c>
      <c r="M95" s="8">
        <f t="shared" si="9"/>
        <v>0.64368149027292643</v>
      </c>
      <c r="N95" s="8">
        <f t="shared" si="10"/>
        <v>-0.44055125554451485</v>
      </c>
      <c r="O95" s="8">
        <f t="shared" si="11"/>
        <v>1</v>
      </c>
    </row>
    <row r="96" spans="1:15">
      <c r="A96" s="5">
        <v>0</v>
      </c>
      <c r="B96" s="3">
        <v>14</v>
      </c>
      <c r="C96" s="2">
        <v>8</v>
      </c>
      <c r="D96" s="3">
        <v>318</v>
      </c>
      <c r="E96" s="2">
        <v>150</v>
      </c>
      <c r="F96" s="2">
        <v>14.5</v>
      </c>
      <c r="G96" s="2">
        <v>73</v>
      </c>
      <c r="H96" s="3">
        <v>23</v>
      </c>
      <c r="I96" s="2">
        <v>30.61</v>
      </c>
      <c r="J96" s="8">
        <f t="shared" si="6"/>
        <v>1.1042444634711297</v>
      </c>
      <c r="K96" s="8">
        <f t="shared" si="7"/>
        <v>3.0169441959547156</v>
      </c>
      <c r="L96" s="8">
        <f t="shared" si="8"/>
        <v>0.24894545485771374</v>
      </c>
      <c r="M96" s="8">
        <f t="shared" si="9"/>
        <v>0.75105454514228631</v>
      </c>
      <c r="N96" s="8">
        <f t="shared" si="10"/>
        <v>-0.28627699983907429</v>
      </c>
      <c r="O96" s="8">
        <f t="shared" si="11"/>
        <v>0</v>
      </c>
    </row>
    <row r="97" spans="1:15">
      <c r="A97" s="5">
        <v>1</v>
      </c>
      <c r="B97" s="3">
        <v>13</v>
      </c>
      <c r="C97" s="2">
        <v>8</v>
      </c>
      <c r="D97" s="3">
        <v>440</v>
      </c>
      <c r="E97" s="2">
        <v>215</v>
      </c>
      <c r="F97" s="3">
        <v>11</v>
      </c>
      <c r="G97" s="2">
        <v>73</v>
      </c>
      <c r="H97" s="3">
        <v>4</v>
      </c>
      <c r="I97" s="2">
        <v>22.78</v>
      </c>
      <c r="J97" s="8">
        <f t="shared" si="6"/>
        <v>0.40465007052441715</v>
      </c>
      <c r="K97" s="8">
        <f t="shared" si="7"/>
        <v>1.4987779417037495</v>
      </c>
      <c r="L97" s="8">
        <f t="shared" si="8"/>
        <v>0.40019562495343902</v>
      </c>
      <c r="M97" s="8">
        <f t="shared" si="9"/>
        <v>0.40019562495343902</v>
      </c>
      <c r="N97" s="8">
        <f t="shared" si="10"/>
        <v>-0.91580178904258769</v>
      </c>
      <c r="O97" s="8">
        <f t="shared" si="11"/>
        <v>1</v>
      </c>
    </row>
    <row r="98" spans="1:15">
      <c r="A98" s="5">
        <v>0</v>
      </c>
      <c r="B98" s="3">
        <v>12</v>
      </c>
      <c r="C98" s="2">
        <v>8</v>
      </c>
      <c r="D98" s="3">
        <v>455</v>
      </c>
      <c r="E98" s="2">
        <v>225</v>
      </c>
      <c r="F98" s="3">
        <v>11</v>
      </c>
      <c r="G98" s="2">
        <v>73</v>
      </c>
      <c r="H98" s="2">
        <v>5.85</v>
      </c>
      <c r="I98" s="2">
        <v>18.61</v>
      </c>
      <c r="J98" s="8">
        <f t="shared" si="6"/>
        <v>0.60187058781574931</v>
      </c>
      <c r="K98" s="8">
        <f t="shared" si="7"/>
        <v>1.8255304234928704</v>
      </c>
      <c r="L98" s="8">
        <f t="shared" si="8"/>
        <v>0.35391584945803478</v>
      </c>
      <c r="M98" s="8">
        <f t="shared" si="9"/>
        <v>0.64608415054196522</v>
      </c>
      <c r="N98" s="8">
        <f t="shared" si="10"/>
        <v>-0.43682551968630273</v>
      </c>
      <c r="O98" s="8">
        <f t="shared" si="11"/>
        <v>1</v>
      </c>
    </row>
    <row r="99" spans="1:15">
      <c r="A99" s="5">
        <v>1</v>
      </c>
      <c r="B99" s="3">
        <v>13</v>
      </c>
      <c r="C99" s="2">
        <v>8</v>
      </c>
      <c r="D99" s="3">
        <v>360</v>
      </c>
      <c r="E99" s="2">
        <v>175</v>
      </c>
      <c r="F99" s="3">
        <v>11</v>
      </c>
      <c r="G99" s="2">
        <v>73</v>
      </c>
      <c r="H99" s="2">
        <v>20.75</v>
      </c>
      <c r="I99" s="2">
        <v>25.39</v>
      </c>
      <c r="J99" s="8">
        <f t="shared" si="6"/>
        <v>0.80968867030234692</v>
      </c>
      <c r="K99" s="8">
        <f t="shared" si="7"/>
        <v>2.2472082550918908</v>
      </c>
      <c r="L99" s="8">
        <f t="shared" si="8"/>
        <v>0.30795684213721658</v>
      </c>
      <c r="M99" s="8">
        <f t="shared" si="9"/>
        <v>0.30795684213721658</v>
      </c>
      <c r="N99" s="8">
        <f t="shared" si="10"/>
        <v>-1.1777956287578126</v>
      </c>
      <c r="O99" s="8">
        <f t="shared" si="11"/>
        <v>0</v>
      </c>
    </row>
    <row r="100" spans="1:15">
      <c r="A100" s="5">
        <v>0</v>
      </c>
      <c r="B100" s="3">
        <v>18</v>
      </c>
      <c r="C100" s="2">
        <v>6</v>
      </c>
      <c r="D100" s="3">
        <v>225</v>
      </c>
      <c r="E100" s="2">
        <v>105</v>
      </c>
      <c r="F100" s="2">
        <v>16.5</v>
      </c>
      <c r="G100" s="2">
        <v>73</v>
      </c>
      <c r="H100" s="3">
        <v>17</v>
      </c>
      <c r="I100" s="2">
        <v>18.64</v>
      </c>
      <c r="J100" s="8">
        <f t="shared" si="6"/>
        <v>1.2422925410557941</v>
      </c>
      <c r="K100" s="8">
        <f t="shared" si="7"/>
        <v>3.4635446883577496</v>
      </c>
      <c r="L100" s="8">
        <f t="shared" si="8"/>
        <v>0.2240371878897722</v>
      </c>
      <c r="M100" s="8">
        <f t="shared" si="9"/>
        <v>0.77596281211022777</v>
      </c>
      <c r="N100" s="8">
        <f t="shared" si="10"/>
        <v>-0.25365068248560613</v>
      </c>
      <c r="O100" s="8">
        <f t="shared" si="11"/>
        <v>0</v>
      </c>
    </row>
    <row r="101" spans="1:15">
      <c r="A101" s="5">
        <v>0</v>
      </c>
      <c r="B101" s="3">
        <v>16</v>
      </c>
      <c r="C101" s="2">
        <v>6</v>
      </c>
      <c r="D101" s="3">
        <v>250</v>
      </c>
      <c r="E101" s="2">
        <v>100</v>
      </c>
      <c r="F101" s="3">
        <v>18</v>
      </c>
      <c r="G101" s="2">
        <v>73</v>
      </c>
      <c r="H101" s="2">
        <v>7.05</v>
      </c>
      <c r="I101" s="2">
        <v>18.61</v>
      </c>
      <c r="J101" s="8">
        <f t="shared" si="6"/>
        <v>1.2023528432208963</v>
      </c>
      <c r="K101" s="8">
        <f t="shared" si="7"/>
        <v>3.3279378344123369</v>
      </c>
      <c r="L101" s="8">
        <f t="shared" si="8"/>
        <v>0.23105692324154736</v>
      </c>
      <c r="M101" s="8">
        <f t="shared" si="9"/>
        <v>0.76894307675845264</v>
      </c>
      <c r="N101" s="8">
        <f t="shared" si="10"/>
        <v>-0.26273833463702545</v>
      </c>
      <c r="O101" s="8">
        <f t="shared" si="11"/>
        <v>0</v>
      </c>
    </row>
    <row r="102" spans="1:15">
      <c r="A102" s="5">
        <v>0</v>
      </c>
      <c r="B102" s="3">
        <v>18</v>
      </c>
      <c r="C102" s="2">
        <v>6</v>
      </c>
      <c r="D102" s="3">
        <v>232</v>
      </c>
      <c r="E102" s="2">
        <v>100</v>
      </c>
      <c r="F102" s="3">
        <v>16</v>
      </c>
      <c r="G102" s="2">
        <v>73</v>
      </c>
      <c r="H102" s="2">
        <v>9.65</v>
      </c>
      <c r="I102" s="2">
        <v>20.45</v>
      </c>
      <c r="J102" s="8">
        <f t="shared" si="6"/>
        <v>0.90983427699593067</v>
      </c>
      <c r="K102" s="8">
        <f t="shared" si="7"/>
        <v>2.4839108581044811</v>
      </c>
      <c r="L102" s="8">
        <f t="shared" si="8"/>
        <v>0.28703375049730118</v>
      </c>
      <c r="M102" s="8">
        <f t="shared" si="9"/>
        <v>0.71296624950269882</v>
      </c>
      <c r="N102" s="8">
        <f t="shared" si="10"/>
        <v>-0.33832119558906337</v>
      </c>
      <c r="O102" s="8">
        <f t="shared" si="11"/>
        <v>0</v>
      </c>
    </row>
    <row r="103" spans="1:15">
      <c r="A103" s="5">
        <v>1</v>
      </c>
      <c r="B103" s="3">
        <v>18</v>
      </c>
      <c r="C103" s="2">
        <v>6</v>
      </c>
      <c r="D103" s="3">
        <v>250</v>
      </c>
      <c r="E103" s="2">
        <v>88</v>
      </c>
      <c r="F103" s="2">
        <v>16.5</v>
      </c>
      <c r="G103" s="2">
        <v>73</v>
      </c>
      <c r="H103" s="2">
        <v>1.75</v>
      </c>
      <c r="I103" s="2">
        <v>1.9</v>
      </c>
      <c r="J103" s="8">
        <f t="shared" si="6"/>
        <v>0.87335646566270864</v>
      </c>
      <c r="K103" s="8">
        <f t="shared" si="7"/>
        <v>2.3949358982034457</v>
      </c>
      <c r="L103" s="8">
        <f t="shared" si="8"/>
        <v>0.29455637160312409</v>
      </c>
      <c r="M103" s="8">
        <f t="shared" si="9"/>
        <v>0.29455637160312409</v>
      </c>
      <c r="N103" s="8">
        <f t="shared" si="10"/>
        <v>-1.2222848795963082</v>
      </c>
      <c r="O103" s="8">
        <f t="shared" si="11"/>
        <v>0</v>
      </c>
    </row>
    <row r="104" spans="1:15">
      <c r="A104" s="5">
        <v>0</v>
      </c>
      <c r="B104" s="3">
        <v>23</v>
      </c>
      <c r="C104" s="2">
        <v>6</v>
      </c>
      <c r="D104" s="3">
        <v>198</v>
      </c>
      <c r="E104" s="2">
        <v>95</v>
      </c>
      <c r="F104" s="3">
        <v>16</v>
      </c>
      <c r="G104" s="2">
        <v>73</v>
      </c>
      <c r="H104" s="2">
        <v>1.7</v>
      </c>
      <c r="I104" s="2">
        <v>1.82</v>
      </c>
      <c r="J104" s="8">
        <f t="shared" si="6"/>
        <v>0.55885063972383531</v>
      </c>
      <c r="K104" s="8">
        <f t="shared" si="7"/>
        <v>1.7486615027694052</v>
      </c>
      <c r="L104" s="8">
        <f t="shared" si="8"/>
        <v>0.36381344119399689</v>
      </c>
      <c r="M104" s="8">
        <f t="shared" si="9"/>
        <v>0.63618655880600317</v>
      </c>
      <c r="N104" s="8">
        <f t="shared" si="10"/>
        <v>-0.45226342719929541</v>
      </c>
      <c r="O104" s="8">
        <f t="shared" si="11"/>
        <v>1</v>
      </c>
    </row>
    <row r="105" spans="1:15">
      <c r="A105" s="5">
        <v>0</v>
      </c>
      <c r="B105" s="3">
        <v>26</v>
      </c>
      <c r="C105" s="2">
        <v>4</v>
      </c>
      <c r="D105" s="3">
        <v>97</v>
      </c>
      <c r="E105" s="2">
        <v>46</v>
      </c>
      <c r="F105" s="3">
        <v>21</v>
      </c>
      <c r="G105" s="2">
        <v>73</v>
      </c>
      <c r="H105" s="2">
        <v>1.65</v>
      </c>
      <c r="I105" s="2">
        <v>1.78</v>
      </c>
      <c r="J105" s="8">
        <f t="shared" si="6"/>
        <v>1.1532555851626409</v>
      </c>
      <c r="K105" s="8">
        <f t="shared" si="7"/>
        <v>3.1684914304269411</v>
      </c>
      <c r="L105" s="8">
        <f t="shared" si="8"/>
        <v>0.23989493961789887</v>
      </c>
      <c r="M105" s="8">
        <f t="shared" si="9"/>
        <v>0.76010506038210113</v>
      </c>
      <c r="N105" s="8">
        <f t="shared" si="10"/>
        <v>-0.27429861791079169</v>
      </c>
      <c r="O105" s="8">
        <f t="shared" si="11"/>
        <v>0</v>
      </c>
    </row>
    <row r="106" spans="1:15">
      <c r="A106" s="5">
        <v>0</v>
      </c>
      <c r="B106" s="3">
        <v>11</v>
      </c>
      <c r="C106" s="2">
        <v>8</v>
      </c>
      <c r="D106" s="3">
        <v>400</v>
      </c>
      <c r="E106" s="2">
        <v>150</v>
      </c>
      <c r="F106" s="3">
        <v>14</v>
      </c>
      <c r="G106" s="2">
        <v>73</v>
      </c>
      <c r="H106" s="2">
        <v>1.45</v>
      </c>
      <c r="I106" s="2">
        <v>1.6</v>
      </c>
      <c r="J106" s="8">
        <f t="shared" si="6"/>
        <v>0.83713700043037065</v>
      </c>
      <c r="K106" s="8">
        <f t="shared" si="7"/>
        <v>2.3097447034297764</v>
      </c>
      <c r="L106" s="8">
        <f t="shared" si="8"/>
        <v>0.3021381071971303</v>
      </c>
      <c r="M106" s="8">
        <f t="shared" si="9"/>
        <v>0.6978618928028697</v>
      </c>
      <c r="N106" s="8">
        <f t="shared" si="10"/>
        <v>-0.35973405711083706</v>
      </c>
      <c r="O106" s="8">
        <f t="shared" si="11"/>
        <v>0</v>
      </c>
    </row>
    <row r="107" spans="1:15">
      <c r="A107" s="5">
        <v>0</v>
      </c>
      <c r="B107" s="3">
        <v>12</v>
      </c>
      <c r="C107" s="2">
        <v>8</v>
      </c>
      <c r="D107" s="3">
        <v>400</v>
      </c>
      <c r="E107" s="2">
        <v>167</v>
      </c>
      <c r="F107" s="2">
        <v>12.5</v>
      </c>
      <c r="G107" s="2">
        <v>73</v>
      </c>
      <c r="H107" s="2">
        <v>1.35</v>
      </c>
      <c r="I107" s="2">
        <v>1.47</v>
      </c>
      <c r="J107" s="8">
        <f t="shared" si="6"/>
        <v>0.66071604522664673</v>
      </c>
      <c r="K107" s="8">
        <f t="shared" si="7"/>
        <v>1.9361782293401455</v>
      </c>
      <c r="L107" s="8">
        <f t="shared" si="8"/>
        <v>0.34057878026863936</v>
      </c>
      <c r="M107" s="8">
        <f t="shared" si="9"/>
        <v>0.6594212197313607</v>
      </c>
      <c r="N107" s="8">
        <f t="shared" si="10"/>
        <v>-0.41639276849928542</v>
      </c>
      <c r="O107" s="8">
        <f t="shared" si="11"/>
        <v>0</v>
      </c>
    </row>
    <row r="108" spans="1:15">
      <c r="A108" s="5">
        <v>1</v>
      </c>
      <c r="B108" s="3">
        <v>13</v>
      </c>
      <c r="C108" s="2">
        <v>8</v>
      </c>
      <c r="D108" s="3">
        <v>360</v>
      </c>
      <c r="E108" s="2">
        <v>170</v>
      </c>
      <c r="F108" s="3">
        <v>13</v>
      </c>
      <c r="G108" s="2">
        <v>73</v>
      </c>
      <c r="H108" s="2">
        <v>1.35</v>
      </c>
      <c r="I108" s="2">
        <v>2.37</v>
      </c>
      <c r="J108" s="8">
        <f t="shared" si="6"/>
        <v>0.69513959186919205</v>
      </c>
      <c r="K108" s="8">
        <f t="shared" si="7"/>
        <v>2.0039887949590596</v>
      </c>
      <c r="L108" s="8">
        <f t="shared" si="8"/>
        <v>0.33289072238820672</v>
      </c>
      <c r="M108" s="8">
        <f t="shared" si="9"/>
        <v>0.33289072238820672</v>
      </c>
      <c r="N108" s="8">
        <f t="shared" si="10"/>
        <v>-1.099941003854672</v>
      </c>
      <c r="O108" s="8">
        <f t="shared" si="11"/>
        <v>0</v>
      </c>
    </row>
    <row r="109" spans="1:15">
      <c r="A109" s="5">
        <v>1</v>
      </c>
      <c r="B109" s="3">
        <v>12</v>
      </c>
      <c r="C109" s="2">
        <v>8</v>
      </c>
      <c r="D109" s="3">
        <v>350</v>
      </c>
      <c r="E109" s="2">
        <v>180</v>
      </c>
      <c r="F109" s="2">
        <v>12.5</v>
      </c>
      <c r="G109" s="2">
        <v>73</v>
      </c>
      <c r="H109" s="2">
        <v>1.35</v>
      </c>
      <c r="I109" s="2">
        <v>3.45</v>
      </c>
      <c r="J109" s="8">
        <f t="shared" si="6"/>
        <v>0.74225542079126328</v>
      </c>
      <c r="K109" s="8">
        <f t="shared" si="7"/>
        <v>2.1006680659722248</v>
      </c>
      <c r="L109" s="8">
        <f t="shared" si="8"/>
        <v>0.3225111423484302</v>
      </c>
      <c r="M109" s="8">
        <f t="shared" si="9"/>
        <v>0.3225111423484302</v>
      </c>
      <c r="N109" s="8">
        <f t="shared" si="10"/>
        <v>-1.1316175934255315</v>
      </c>
      <c r="O109" s="8">
        <f t="shared" si="11"/>
        <v>0</v>
      </c>
    </row>
    <row r="110" spans="1:15">
      <c r="A110" s="5">
        <v>0</v>
      </c>
      <c r="B110" s="3">
        <v>18</v>
      </c>
      <c r="C110" s="2">
        <v>6</v>
      </c>
      <c r="D110" s="3">
        <v>232</v>
      </c>
      <c r="E110" s="2">
        <v>100</v>
      </c>
      <c r="F110" s="3">
        <v>15</v>
      </c>
      <c r="G110" s="2">
        <v>73</v>
      </c>
      <c r="H110" s="2">
        <v>1.25</v>
      </c>
      <c r="I110" s="2">
        <v>1.5</v>
      </c>
      <c r="J110" s="8">
        <f t="shared" si="6"/>
        <v>0.7537733453812856</v>
      </c>
      <c r="K110" s="8">
        <f t="shared" si="7"/>
        <v>2.1250032788879536</v>
      </c>
      <c r="L110" s="8">
        <f t="shared" si="8"/>
        <v>0.31999966424222587</v>
      </c>
      <c r="M110" s="8">
        <f t="shared" si="9"/>
        <v>0.68000033575777419</v>
      </c>
      <c r="N110" s="8">
        <f t="shared" si="10"/>
        <v>-0.38566198705067395</v>
      </c>
      <c r="O110" s="8">
        <f t="shared" si="11"/>
        <v>0</v>
      </c>
    </row>
    <row r="111" spans="1:15">
      <c r="A111" s="5">
        <v>0</v>
      </c>
      <c r="B111" s="3">
        <v>20</v>
      </c>
      <c r="C111" s="2">
        <v>4</v>
      </c>
      <c r="D111" s="3">
        <v>97</v>
      </c>
      <c r="E111" s="2">
        <v>88</v>
      </c>
      <c r="F111" s="3">
        <v>19</v>
      </c>
      <c r="G111" s="2">
        <v>73</v>
      </c>
      <c r="H111" s="2">
        <v>1.2</v>
      </c>
      <c r="I111" s="2">
        <v>1.5</v>
      </c>
      <c r="J111" s="8">
        <f t="shared" si="6"/>
        <v>1.4825999251569919</v>
      </c>
      <c r="K111" s="8">
        <f t="shared" si="7"/>
        <v>4.4043818710851177</v>
      </c>
      <c r="L111" s="8">
        <f t="shared" si="8"/>
        <v>0.18503503709652094</v>
      </c>
      <c r="M111" s="8">
        <f t="shared" si="9"/>
        <v>0.81496496290347908</v>
      </c>
      <c r="N111" s="8">
        <f t="shared" si="10"/>
        <v>-0.20461015696786353</v>
      </c>
      <c r="O111" s="8">
        <f t="shared" si="11"/>
        <v>0</v>
      </c>
    </row>
    <row r="112" spans="1:15">
      <c r="A112" s="5">
        <v>1</v>
      </c>
      <c r="B112" s="3">
        <v>21</v>
      </c>
      <c r="C112" s="2">
        <v>4</v>
      </c>
      <c r="D112" s="3">
        <v>140</v>
      </c>
      <c r="E112" s="2">
        <v>72</v>
      </c>
      <c r="F112" s="2">
        <v>19.5</v>
      </c>
      <c r="G112" s="2">
        <v>73</v>
      </c>
      <c r="H112" s="2">
        <v>1.2</v>
      </c>
      <c r="I112" s="2">
        <v>1.47</v>
      </c>
      <c r="J112" s="8">
        <f t="shared" si="6"/>
        <v>1.3648637134150148</v>
      </c>
      <c r="K112" s="8">
        <f t="shared" si="7"/>
        <v>3.9151894278339507</v>
      </c>
      <c r="L112" s="8">
        <f t="shared" si="8"/>
        <v>0.20345095843858141</v>
      </c>
      <c r="M112" s="8">
        <f t="shared" si="9"/>
        <v>0.20345095843858141</v>
      </c>
      <c r="N112" s="8">
        <f t="shared" si="10"/>
        <v>-1.5923302936161592</v>
      </c>
      <c r="O112" s="8">
        <f t="shared" si="11"/>
        <v>0</v>
      </c>
    </row>
    <row r="113" spans="1:15">
      <c r="A113" s="5">
        <v>0</v>
      </c>
      <c r="B113" s="3">
        <v>22</v>
      </c>
      <c r="C113" s="2">
        <v>4</v>
      </c>
      <c r="D113" s="3">
        <v>108</v>
      </c>
      <c r="E113" s="2">
        <v>94</v>
      </c>
      <c r="F113" s="2">
        <v>16.5</v>
      </c>
      <c r="G113" s="2">
        <v>73</v>
      </c>
      <c r="H113" s="2">
        <v>1.2</v>
      </c>
      <c r="I113" s="2">
        <v>1.78</v>
      </c>
      <c r="J113" s="8">
        <f t="shared" si="6"/>
        <v>1.0638181240295308</v>
      </c>
      <c r="K113" s="8">
        <f t="shared" si="7"/>
        <v>2.897412577362886</v>
      </c>
      <c r="L113" s="8">
        <f t="shared" si="8"/>
        <v>0.25658048260228894</v>
      </c>
      <c r="M113" s="8">
        <f t="shared" si="9"/>
        <v>0.74341951739771106</v>
      </c>
      <c r="N113" s="8">
        <f t="shared" si="10"/>
        <v>-0.29649476722941254</v>
      </c>
      <c r="O113" s="8">
        <f t="shared" si="11"/>
        <v>0</v>
      </c>
    </row>
    <row r="114" spans="1:15">
      <c r="A114" s="5">
        <v>1</v>
      </c>
      <c r="B114" s="3">
        <v>18</v>
      </c>
      <c r="C114" s="2">
        <v>3</v>
      </c>
      <c r="D114" s="3">
        <v>70</v>
      </c>
      <c r="E114" s="2">
        <v>90</v>
      </c>
      <c r="F114" s="2">
        <v>13.5</v>
      </c>
      <c r="G114" s="2">
        <v>73</v>
      </c>
      <c r="H114" s="2">
        <v>1.1499999999999999</v>
      </c>
      <c r="I114" s="2">
        <v>1.5</v>
      </c>
      <c r="J114" s="8">
        <f t="shared" si="6"/>
        <v>1.1588864766182509</v>
      </c>
      <c r="K114" s="8">
        <f t="shared" si="7"/>
        <v>3.1863831877470363</v>
      </c>
      <c r="L114" s="8">
        <f t="shared" si="8"/>
        <v>0.23886967703454892</v>
      </c>
      <c r="M114" s="8">
        <f t="shared" si="9"/>
        <v>0.23886967703454892</v>
      </c>
      <c r="N114" s="8">
        <f t="shared" si="10"/>
        <v>-1.4318371601464892</v>
      </c>
      <c r="O114" s="8">
        <f t="shared" si="11"/>
        <v>0</v>
      </c>
    </row>
    <row r="115" spans="1:15">
      <c r="A115" s="5">
        <v>0</v>
      </c>
      <c r="B115" s="3">
        <v>19</v>
      </c>
      <c r="C115" s="2">
        <v>4</v>
      </c>
      <c r="D115" s="3">
        <v>122</v>
      </c>
      <c r="E115" s="2">
        <v>85</v>
      </c>
      <c r="F115" s="2">
        <v>18.5</v>
      </c>
      <c r="G115" s="2">
        <v>73</v>
      </c>
      <c r="H115" s="2">
        <v>1.1499999999999999</v>
      </c>
      <c r="I115" s="2">
        <v>2.4</v>
      </c>
      <c r="J115" s="8">
        <f t="shared" si="6"/>
        <v>1.441421538951577</v>
      </c>
      <c r="K115" s="8">
        <f t="shared" si="7"/>
        <v>4.2266999670586785</v>
      </c>
      <c r="L115" s="8">
        <f t="shared" si="8"/>
        <v>0.19132531163114558</v>
      </c>
      <c r="M115" s="8">
        <f t="shared" si="9"/>
        <v>0.80867468836885448</v>
      </c>
      <c r="N115" s="8">
        <f t="shared" si="10"/>
        <v>-0.21235855853075034</v>
      </c>
      <c r="O115" s="8">
        <f t="shared" si="11"/>
        <v>0</v>
      </c>
    </row>
    <row r="116" spans="1:15">
      <c r="A116" s="5">
        <v>1</v>
      </c>
      <c r="B116" s="3">
        <v>21</v>
      </c>
      <c r="C116" s="2">
        <v>6</v>
      </c>
      <c r="D116" s="3">
        <v>155</v>
      </c>
      <c r="E116" s="2">
        <v>107</v>
      </c>
      <c r="F116" s="3">
        <v>14</v>
      </c>
      <c r="G116" s="2">
        <v>73</v>
      </c>
      <c r="H116" s="2">
        <v>1.1499999999999999</v>
      </c>
      <c r="I116" s="2">
        <v>1.4</v>
      </c>
      <c r="J116" s="8">
        <f t="shared" si="6"/>
        <v>0.54023393807023012</v>
      </c>
      <c r="K116" s="8">
        <f t="shared" si="7"/>
        <v>1.716408348478333</v>
      </c>
      <c r="L116" s="8">
        <f t="shared" si="8"/>
        <v>0.36813316398478019</v>
      </c>
      <c r="M116" s="8">
        <f t="shared" si="9"/>
        <v>0.36813316398478019</v>
      </c>
      <c r="N116" s="8">
        <f t="shared" si="10"/>
        <v>-0.99931054761396509</v>
      </c>
      <c r="O116" s="8">
        <f t="shared" si="11"/>
        <v>1</v>
      </c>
    </row>
    <row r="117" spans="1:15">
      <c r="A117" s="5">
        <v>0</v>
      </c>
      <c r="B117" s="3">
        <v>26</v>
      </c>
      <c r="C117" s="2">
        <v>4</v>
      </c>
      <c r="D117" s="3">
        <v>98</v>
      </c>
      <c r="E117" s="2">
        <v>90</v>
      </c>
      <c r="F117" s="2">
        <v>15.5</v>
      </c>
      <c r="G117" s="2">
        <v>73</v>
      </c>
      <c r="H117" s="2">
        <v>1.1499999999999999</v>
      </c>
      <c r="I117" s="2">
        <v>1.47</v>
      </c>
      <c r="J117" s="8">
        <f t="shared" si="6"/>
        <v>0.67276126713224471</v>
      </c>
      <c r="K117" s="8">
        <f t="shared" si="7"/>
        <v>1.9596409489152256</v>
      </c>
      <c r="L117" s="8">
        <f t="shared" si="8"/>
        <v>0.3378788228911761</v>
      </c>
      <c r="M117" s="8">
        <f t="shared" si="9"/>
        <v>0.6621211771088239</v>
      </c>
      <c r="N117" s="8">
        <f t="shared" si="10"/>
        <v>-0.41230669280400428</v>
      </c>
      <c r="O117" s="8">
        <f t="shared" si="11"/>
        <v>0</v>
      </c>
    </row>
    <row r="118" spans="1:15">
      <c r="A118" s="5">
        <v>0</v>
      </c>
      <c r="B118" s="3">
        <v>15</v>
      </c>
      <c r="C118" s="2">
        <v>8</v>
      </c>
      <c r="D118" s="3">
        <v>350</v>
      </c>
      <c r="E118" s="2">
        <v>145</v>
      </c>
      <c r="F118" s="3">
        <v>13</v>
      </c>
      <c r="G118" s="2">
        <v>73</v>
      </c>
      <c r="H118" s="2">
        <v>1.1100000000000001</v>
      </c>
      <c r="I118" s="2">
        <v>1.47</v>
      </c>
      <c r="J118" s="8">
        <f t="shared" si="6"/>
        <v>0.47259212413747775</v>
      </c>
      <c r="K118" s="8">
        <f t="shared" si="7"/>
        <v>1.6041469566994142</v>
      </c>
      <c r="L118" s="8">
        <f t="shared" si="8"/>
        <v>0.38400290637492845</v>
      </c>
      <c r="M118" s="8">
        <f t="shared" si="9"/>
        <v>0.6159970936250716</v>
      </c>
      <c r="N118" s="8">
        <f t="shared" si="10"/>
        <v>-0.48451303360086528</v>
      </c>
      <c r="O118" s="8">
        <f t="shared" si="11"/>
        <v>1</v>
      </c>
    </row>
    <row r="119" spans="1:15">
      <c r="A119" s="5">
        <v>1</v>
      </c>
      <c r="B119" s="3">
        <v>16</v>
      </c>
      <c r="C119" s="2">
        <v>8</v>
      </c>
      <c r="D119" s="3">
        <v>400</v>
      </c>
      <c r="E119" s="2">
        <v>230</v>
      </c>
      <c r="F119" s="2">
        <v>9.5</v>
      </c>
      <c r="G119" s="2">
        <v>73</v>
      </c>
      <c r="H119" s="2">
        <v>1.1000000000000001</v>
      </c>
      <c r="I119" s="2">
        <v>1.47</v>
      </c>
      <c r="J119" s="8">
        <f t="shared" si="6"/>
        <v>0.28547658476800608</v>
      </c>
      <c r="K119" s="8">
        <f t="shared" si="7"/>
        <v>1.3303959234895897</v>
      </c>
      <c r="L119" s="8">
        <f t="shared" si="8"/>
        <v>0.42911163288621634</v>
      </c>
      <c r="M119" s="8">
        <f t="shared" si="9"/>
        <v>0.42911163288621634</v>
      </c>
      <c r="N119" s="8">
        <f t="shared" si="10"/>
        <v>-0.84603817738657916</v>
      </c>
      <c r="O119" s="8">
        <f t="shared" si="11"/>
        <v>1</v>
      </c>
    </row>
    <row r="120" spans="1:15">
      <c r="A120" s="5">
        <v>0</v>
      </c>
      <c r="B120" s="3">
        <v>29</v>
      </c>
      <c r="C120" s="2">
        <v>4</v>
      </c>
      <c r="D120" s="3">
        <v>68</v>
      </c>
      <c r="E120" s="2">
        <v>49</v>
      </c>
      <c r="F120" s="2">
        <v>19.5</v>
      </c>
      <c r="G120" s="2">
        <v>73</v>
      </c>
      <c r="H120" s="2">
        <v>1.1000000000000001</v>
      </c>
      <c r="I120" s="2">
        <v>1.9</v>
      </c>
      <c r="J120" s="8">
        <f t="shared" si="6"/>
        <v>0.79871488828694126</v>
      </c>
      <c r="K120" s="8">
        <f t="shared" si="7"/>
        <v>2.2226826967442865</v>
      </c>
      <c r="L120" s="8">
        <f t="shared" si="8"/>
        <v>0.31030048382059128</v>
      </c>
      <c r="M120" s="8">
        <f t="shared" si="9"/>
        <v>0.68969951617940872</v>
      </c>
      <c r="N120" s="8">
        <f t="shared" si="10"/>
        <v>-0.37149926003939776</v>
      </c>
      <c r="O120" s="8">
        <f t="shared" si="11"/>
        <v>0</v>
      </c>
    </row>
    <row r="121" spans="1:15">
      <c r="A121" s="5">
        <v>1</v>
      </c>
      <c r="B121" s="3">
        <v>24</v>
      </c>
      <c r="C121" s="2">
        <v>4</v>
      </c>
      <c r="D121" s="3">
        <v>116</v>
      </c>
      <c r="E121" s="2">
        <v>75</v>
      </c>
      <c r="F121" s="2">
        <v>15.5</v>
      </c>
      <c r="G121" s="2">
        <v>73</v>
      </c>
      <c r="H121" s="2">
        <v>1.1000000000000001</v>
      </c>
      <c r="I121" s="2">
        <v>1.47</v>
      </c>
      <c r="J121" s="8">
        <f t="shared" si="6"/>
        <v>0.72694811488634015</v>
      </c>
      <c r="K121" s="8">
        <f t="shared" si="7"/>
        <v>2.0687573538878672</v>
      </c>
      <c r="L121" s="8">
        <f t="shared" si="8"/>
        <v>0.32586479955252279</v>
      </c>
      <c r="M121" s="8">
        <f t="shared" si="9"/>
        <v>0.32586479955252279</v>
      </c>
      <c r="N121" s="8">
        <f t="shared" si="10"/>
        <v>-1.1212727089367607</v>
      </c>
      <c r="O121" s="8">
        <f t="shared" si="11"/>
        <v>0</v>
      </c>
    </row>
    <row r="122" spans="1:15">
      <c r="A122" s="5">
        <v>0</v>
      </c>
      <c r="B122" s="3">
        <v>20</v>
      </c>
      <c r="C122" s="2">
        <v>4</v>
      </c>
      <c r="D122" s="3">
        <v>114</v>
      </c>
      <c r="E122" s="2">
        <v>91</v>
      </c>
      <c r="F122" s="3">
        <v>14</v>
      </c>
      <c r="G122" s="2">
        <v>73</v>
      </c>
      <c r="H122" s="2">
        <v>1.05</v>
      </c>
      <c r="I122" s="2">
        <v>1.9</v>
      </c>
      <c r="J122" s="8">
        <f t="shared" si="6"/>
        <v>0.88110523101664917</v>
      </c>
      <c r="K122" s="8">
        <f t="shared" si="7"/>
        <v>2.4135657805933164</v>
      </c>
      <c r="L122" s="8">
        <f t="shared" si="8"/>
        <v>0.2929488002502148</v>
      </c>
      <c r="M122" s="8">
        <f t="shared" si="9"/>
        <v>0.70705119974978525</v>
      </c>
      <c r="N122" s="8">
        <f t="shared" si="10"/>
        <v>-0.34665219739111602</v>
      </c>
      <c r="O122" s="8">
        <f t="shared" si="11"/>
        <v>0</v>
      </c>
    </row>
    <row r="123" spans="1:15">
      <c r="A123" s="5">
        <v>0</v>
      </c>
      <c r="B123" s="3">
        <v>19</v>
      </c>
      <c r="C123" s="2">
        <v>4</v>
      </c>
      <c r="D123" s="3">
        <v>121</v>
      </c>
      <c r="E123" s="2">
        <v>112</v>
      </c>
      <c r="F123" s="2">
        <v>15.5</v>
      </c>
      <c r="G123" s="2">
        <v>73</v>
      </c>
      <c r="H123" s="2">
        <v>1.05</v>
      </c>
      <c r="I123" s="2">
        <v>1.26</v>
      </c>
      <c r="J123" s="8">
        <f t="shared" si="6"/>
        <v>1.2095678423541798</v>
      </c>
      <c r="K123" s="8">
        <f t="shared" si="7"/>
        <v>3.3520357316199627</v>
      </c>
      <c r="L123" s="8">
        <f t="shared" si="8"/>
        <v>0.2297775252014691</v>
      </c>
      <c r="M123" s="8">
        <f t="shared" si="9"/>
        <v>0.7702224747985309</v>
      </c>
      <c r="N123" s="8">
        <f t="shared" si="10"/>
        <v>-0.26107587755637313</v>
      </c>
      <c r="O123" s="8">
        <f t="shared" si="11"/>
        <v>0</v>
      </c>
    </row>
    <row r="124" spans="1:15">
      <c r="A124" s="5">
        <v>1</v>
      </c>
      <c r="B124" s="3">
        <v>15</v>
      </c>
      <c r="C124" s="2">
        <v>8</v>
      </c>
      <c r="D124" s="3">
        <v>318</v>
      </c>
      <c r="E124" s="2">
        <v>150</v>
      </c>
      <c r="F124" s="3">
        <v>11</v>
      </c>
      <c r="G124" s="2">
        <v>73</v>
      </c>
      <c r="H124" s="2">
        <v>1.05</v>
      </c>
      <c r="I124" s="2">
        <v>1.5</v>
      </c>
      <c r="J124" s="8">
        <f t="shared" si="6"/>
        <v>0.28912240436236614</v>
      </c>
      <c r="K124" s="8">
        <f t="shared" si="7"/>
        <v>1.3352551595823721</v>
      </c>
      <c r="L124" s="8">
        <f t="shared" si="8"/>
        <v>0.42821873057282356</v>
      </c>
      <c r="M124" s="8">
        <f t="shared" si="9"/>
        <v>0.42821873057282356</v>
      </c>
      <c r="N124" s="8">
        <f t="shared" si="10"/>
        <v>-0.84812116120307557</v>
      </c>
      <c r="O124" s="8">
        <f t="shared" si="11"/>
        <v>1</v>
      </c>
    </row>
    <row r="125" spans="1:15">
      <c r="A125" s="5">
        <v>1</v>
      </c>
      <c r="B125" s="3">
        <v>24</v>
      </c>
      <c r="C125" s="2">
        <v>4</v>
      </c>
      <c r="D125" s="3">
        <v>121</v>
      </c>
      <c r="E125" s="2">
        <v>110</v>
      </c>
      <c r="F125" s="3">
        <v>14</v>
      </c>
      <c r="G125" s="2">
        <v>73</v>
      </c>
      <c r="H125" s="2">
        <v>1.05</v>
      </c>
      <c r="I125" s="2">
        <v>1.17</v>
      </c>
      <c r="J125" s="8">
        <f t="shared" si="6"/>
        <v>0.689030390536014</v>
      </c>
      <c r="K125" s="8">
        <f t="shared" si="7"/>
        <v>1.9917833446790907</v>
      </c>
      <c r="L125" s="8">
        <f t="shared" si="8"/>
        <v>0.3342488024002499</v>
      </c>
      <c r="M125" s="8">
        <f t="shared" si="9"/>
        <v>0.3342488024002499</v>
      </c>
      <c r="N125" s="8">
        <f t="shared" si="10"/>
        <v>-1.0958696459526516</v>
      </c>
      <c r="O125" s="8">
        <f t="shared" si="11"/>
        <v>0</v>
      </c>
    </row>
    <row r="126" spans="1:15">
      <c r="A126" s="5">
        <v>0</v>
      </c>
      <c r="B126" s="3">
        <v>20</v>
      </c>
      <c r="C126" s="2">
        <v>6</v>
      </c>
      <c r="D126" s="3">
        <v>156</v>
      </c>
      <c r="E126" s="2">
        <v>122</v>
      </c>
      <c r="F126" s="2">
        <v>13.5</v>
      </c>
      <c r="G126" s="2">
        <v>73</v>
      </c>
      <c r="H126" s="3">
        <v>1</v>
      </c>
      <c r="I126" s="2">
        <v>1.47</v>
      </c>
      <c r="J126" s="8">
        <f t="shared" si="6"/>
        <v>0.60319230587281192</v>
      </c>
      <c r="K126" s="8">
        <f t="shared" si="7"/>
        <v>1.8279448552648647</v>
      </c>
      <c r="L126" s="8">
        <f t="shared" si="8"/>
        <v>0.35361368455904357</v>
      </c>
      <c r="M126" s="8">
        <f t="shared" si="9"/>
        <v>0.64638631544095637</v>
      </c>
      <c r="N126" s="8">
        <f t="shared" si="10"/>
        <v>-0.43635794241866044</v>
      </c>
      <c r="O126" s="8">
        <f t="shared" si="11"/>
        <v>1</v>
      </c>
    </row>
    <row r="127" spans="1:15">
      <c r="A127" s="5">
        <v>0</v>
      </c>
      <c r="B127" s="3">
        <v>11</v>
      </c>
      <c r="C127" s="2">
        <v>8</v>
      </c>
      <c r="D127" s="3">
        <v>350</v>
      </c>
      <c r="E127" s="2">
        <v>180</v>
      </c>
      <c r="F127" s="3">
        <v>11</v>
      </c>
      <c r="G127" s="2">
        <v>73</v>
      </c>
      <c r="H127" s="2">
        <v>0.95</v>
      </c>
      <c r="I127" s="2">
        <v>1.75</v>
      </c>
      <c r="J127" s="8">
        <f t="shared" si="6"/>
        <v>0.64109818478704561</v>
      </c>
      <c r="K127" s="8">
        <f t="shared" si="7"/>
        <v>1.8985647097615534</v>
      </c>
      <c r="L127" s="8">
        <f t="shared" si="8"/>
        <v>0.34499833542866243</v>
      </c>
      <c r="M127" s="8">
        <f t="shared" si="9"/>
        <v>0.65500166457133757</v>
      </c>
      <c r="N127" s="8">
        <f t="shared" si="10"/>
        <v>-0.42311750201982795</v>
      </c>
      <c r="O127" s="8">
        <f t="shared" si="11"/>
        <v>0</v>
      </c>
    </row>
    <row r="128" spans="1:15">
      <c r="A128" s="5">
        <v>0</v>
      </c>
      <c r="B128" s="3">
        <v>20</v>
      </c>
      <c r="C128" s="2">
        <v>6</v>
      </c>
      <c r="D128" s="3">
        <v>198</v>
      </c>
      <c r="E128" s="2">
        <v>95</v>
      </c>
      <c r="F128" s="2">
        <v>16.5</v>
      </c>
      <c r="G128" s="2">
        <v>74</v>
      </c>
      <c r="H128" s="2">
        <v>0.9</v>
      </c>
      <c r="I128" s="2">
        <v>1.75</v>
      </c>
      <c r="J128" s="8">
        <f t="shared" si="6"/>
        <v>0.7684690504927727</v>
      </c>
      <c r="K128" s="8">
        <f t="shared" si="7"/>
        <v>2.1564622904487982</v>
      </c>
      <c r="L128" s="8">
        <f t="shared" si="8"/>
        <v>0.31681037439475196</v>
      </c>
      <c r="M128" s="8">
        <f t="shared" si="9"/>
        <v>0.6831896256052481</v>
      </c>
      <c r="N128" s="8">
        <f t="shared" si="10"/>
        <v>-0.38098282162709823</v>
      </c>
      <c r="O128" s="8">
        <f t="shared" si="11"/>
        <v>0</v>
      </c>
    </row>
    <row r="129" spans="1:15">
      <c r="A129" s="5">
        <v>1</v>
      </c>
      <c r="B129" s="3">
        <v>19</v>
      </c>
      <c r="C129" s="2">
        <v>6</v>
      </c>
      <c r="D129" s="3">
        <v>232</v>
      </c>
      <c r="E129" s="2">
        <v>100</v>
      </c>
      <c r="F129" s="3">
        <v>16</v>
      </c>
      <c r="G129" s="2">
        <v>74</v>
      </c>
      <c r="H129" s="2">
        <v>0.75</v>
      </c>
      <c r="I129" s="2">
        <v>0.8</v>
      </c>
      <c r="J129" s="8">
        <f t="shared" si="6"/>
        <v>0.76856309654679</v>
      </c>
      <c r="K129" s="8">
        <f t="shared" si="7"/>
        <v>2.1566651067547391</v>
      </c>
      <c r="L129" s="8">
        <f t="shared" si="8"/>
        <v>0.31679001927070632</v>
      </c>
      <c r="M129" s="8">
        <f t="shared" si="9"/>
        <v>0.31679001927070632</v>
      </c>
      <c r="N129" s="8">
        <f t="shared" si="10"/>
        <v>-1.1495161243654697</v>
      </c>
      <c r="O129" s="8">
        <f t="shared" si="11"/>
        <v>0</v>
      </c>
    </row>
    <row r="130" spans="1:15">
      <c r="A130" s="5">
        <v>0</v>
      </c>
      <c r="B130" s="3">
        <v>15</v>
      </c>
      <c r="C130" s="2">
        <v>6</v>
      </c>
      <c r="D130" s="3">
        <v>250</v>
      </c>
      <c r="E130" s="2">
        <v>100</v>
      </c>
      <c r="F130" s="3">
        <v>17</v>
      </c>
      <c r="G130" s="2">
        <v>74</v>
      </c>
      <c r="H130" s="2">
        <v>0.8</v>
      </c>
      <c r="I130" s="2">
        <v>0.87</v>
      </c>
      <c r="J130" s="8">
        <f t="shared" si="6"/>
        <v>1.13793168454005</v>
      </c>
      <c r="K130" s="8">
        <f t="shared" si="7"/>
        <v>3.1203079052744309</v>
      </c>
      <c r="L130" s="8">
        <f t="shared" si="8"/>
        <v>0.24270030856671998</v>
      </c>
      <c r="M130" s="8">
        <f t="shared" si="9"/>
        <v>0.75729969143328002</v>
      </c>
      <c r="N130" s="8">
        <f t="shared" si="10"/>
        <v>-0.27799621031882754</v>
      </c>
      <c r="O130" s="8">
        <f t="shared" si="11"/>
        <v>0</v>
      </c>
    </row>
    <row r="131" spans="1:15">
      <c r="A131" s="5">
        <v>1</v>
      </c>
      <c r="B131" s="3">
        <v>31</v>
      </c>
      <c r="C131" s="2">
        <v>4</v>
      </c>
      <c r="D131" s="3">
        <v>79</v>
      </c>
      <c r="E131" s="2">
        <v>67</v>
      </c>
      <c r="F131" s="3">
        <v>19</v>
      </c>
      <c r="G131" s="2">
        <v>74</v>
      </c>
      <c r="H131" s="2">
        <v>0.78</v>
      </c>
      <c r="I131" s="2">
        <v>0.84</v>
      </c>
      <c r="J131" s="8">
        <f t="shared" si="6"/>
        <v>0.64094758782899763</v>
      </c>
      <c r="K131" s="8">
        <f t="shared" si="7"/>
        <v>1.8982788132197213</v>
      </c>
      <c r="L131" s="8">
        <f t="shared" si="8"/>
        <v>0.34503236729288028</v>
      </c>
      <c r="M131" s="8">
        <f t="shared" si="9"/>
        <v>0.34503236729288028</v>
      </c>
      <c r="N131" s="8">
        <f t="shared" si="10"/>
        <v>-1.0641170481112006</v>
      </c>
      <c r="O131" s="8">
        <f t="shared" si="11"/>
        <v>0</v>
      </c>
    </row>
    <row r="132" spans="1:15">
      <c r="A132" s="5">
        <v>0</v>
      </c>
      <c r="B132" s="3">
        <v>26</v>
      </c>
      <c r="C132" s="2">
        <v>4</v>
      </c>
      <c r="D132" s="3">
        <v>122</v>
      </c>
      <c r="E132" s="2">
        <v>80</v>
      </c>
      <c r="F132" s="2">
        <v>16.5</v>
      </c>
      <c r="G132" s="2">
        <v>74</v>
      </c>
      <c r="H132" s="2">
        <v>0.75</v>
      </c>
      <c r="I132" s="2">
        <v>0.87</v>
      </c>
      <c r="J132" s="8">
        <f t="shared" si="6"/>
        <v>0.6916539043726786</v>
      </c>
      <c r="K132" s="8">
        <f t="shared" si="7"/>
        <v>1.9970156763897131</v>
      </c>
      <c r="L132" s="8">
        <f t="shared" si="8"/>
        <v>0.33366525503284228</v>
      </c>
      <c r="M132" s="8">
        <f t="shared" si="9"/>
        <v>0.66633474496715772</v>
      </c>
      <c r="N132" s="8">
        <f t="shared" si="10"/>
        <v>-0.40596311464209917</v>
      </c>
      <c r="O132" s="8">
        <f t="shared" si="11"/>
        <v>0</v>
      </c>
    </row>
    <row r="133" spans="1:15">
      <c r="A133" s="5">
        <v>1</v>
      </c>
      <c r="B133" s="3">
        <v>32</v>
      </c>
      <c r="C133" s="2">
        <v>4</v>
      </c>
      <c r="D133" s="3">
        <v>71</v>
      </c>
      <c r="E133" s="2">
        <v>65</v>
      </c>
      <c r="F133" s="3">
        <v>21</v>
      </c>
      <c r="G133" s="2">
        <v>74</v>
      </c>
      <c r="H133" s="2">
        <v>0.75</v>
      </c>
      <c r="I133" s="2">
        <v>0.82</v>
      </c>
      <c r="J133" s="8">
        <f t="shared" ref="J133:J196" si="12">$A$2+SUMPRODUCT($B$2:$I$2,B133:I133)</f>
        <v>0.80768735689329674</v>
      </c>
      <c r="K133" s="8">
        <f t="shared" ref="K133:K196" si="13">EXP(J133)</f>
        <v>2.2427153843988199</v>
      </c>
      <c r="L133" s="8">
        <f t="shared" ref="L133:L196" si="14">1/(1+K133)</f>
        <v>0.30838352474939579</v>
      </c>
      <c r="M133" s="8">
        <f t="shared" ref="M133:M196" si="15">IF(A133=1,L133,1-L133)</f>
        <v>0.30838352474939579</v>
      </c>
      <c r="N133" s="8">
        <f t="shared" ref="N133:N196" si="16">LN(M133)</f>
        <v>-1.1764110604145184</v>
      </c>
      <c r="O133" s="8">
        <f t="shared" ref="O133:O196" si="17">IF(L133&gt;$M$1,1,0)</f>
        <v>0</v>
      </c>
    </row>
    <row r="134" spans="1:15">
      <c r="A134" s="5">
        <v>0</v>
      </c>
      <c r="B134" s="3">
        <v>25</v>
      </c>
      <c r="C134" s="2">
        <v>4</v>
      </c>
      <c r="D134" s="3">
        <v>140</v>
      </c>
      <c r="E134" s="2">
        <v>75</v>
      </c>
      <c r="F134" s="3">
        <v>17</v>
      </c>
      <c r="G134" s="2">
        <v>74</v>
      </c>
      <c r="H134" s="2">
        <v>0.75</v>
      </c>
      <c r="I134" s="2">
        <v>0.95</v>
      </c>
      <c r="J134" s="8">
        <f t="shared" si="12"/>
        <v>0.77801867110566425</v>
      </c>
      <c r="K134" s="8">
        <f t="shared" si="13"/>
        <v>2.1771543305036252</v>
      </c>
      <c r="L134" s="8">
        <f t="shared" si="14"/>
        <v>0.31474706481805859</v>
      </c>
      <c r="M134" s="8">
        <f t="shared" si="15"/>
        <v>0.68525293518194141</v>
      </c>
      <c r="N134" s="8">
        <f t="shared" si="16"/>
        <v>-0.37796726043454987</v>
      </c>
      <c r="O134" s="8">
        <f t="shared" si="17"/>
        <v>0</v>
      </c>
    </row>
    <row r="135" spans="1:15">
      <c r="A135" s="5">
        <v>0</v>
      </c>
      <c r="B135" s="3">
        <v>16</v>
      </c>
      <c r="C135" s="2">
        <v>6</v>
      </c>
      <c r="D135" s="3">
        <v>250</v>
      </c>
      <c r="E135" s="2">
        <v>100</v>
      </c>
      <c r="F135" s="3">
        <v>17</v>
      </c>
      <c r="G135" s="2">
        <v>74</v>
      </c>
      <c r="H135" s="2">
        <v>0.72</v>
      </c>
      <c r="I135" s="2">
        <v>0.95</v>
      </c>
      <c r="J135" s="8">
        <f t="shared" si="12"/>
        <v>1.0670588043377323</v>
      </c>
      <c r="K135" s="8">
        <f t="shared" si="13"/>
        <v>2.9068173960216068</v>
      </c>
      <c r="L135" s="8">
        <f t="shared" si="14"/>
        <v>0.25596282053477104</v>
      </c>
      <c r="M135" s="8">
        <f t="shared" si="15"/>
        <v>0.74403717946522896</v>
      </c>
      <c r="N135" s="8">
        <f t="shared" si="16"/>
        <v>-0.29566427299812265</v>
      </c>
      <c r="O135" s="8">
        <f t="shared" si="17"/>
        <v>0</v>
      </c>
    </row>
    <row r="136" spans="1:15">
      <c r="A136" s="5">
        <v>0</v>
      </c>
      <c r="B136" s="3">
        <v>16</v>
      </c>
      <c r="C136" s="2">
        <v>6</v>
      </c>
      <c r="D136" s="3">
        <v>258</v>
      </c>
      <c r="E136" s="2">
        <v>110</v>
      </c>
      <c r="F136" s="3">
        <v>18</v>
      </c>
      <c r="G136" s="2">
        <v>74</v>
      </c>
      <c r="H136" s="2">
        <v>0.65</v>
      </c>
      <c r="I136" s="2">
        <v>0.81</v>
      </c>
      <c r="J136" s="8">
        <f t="shared" si="12"/>
        <v>1.2159625833771039</v>
      </c>
      <c r="K136" s="8">
        <f t="shared" si="13"/>
        <v>3.3735398152662106</v>
      </c>
      <c r="L136" s="8">
        <f t="shared" si="14"/>
        <v>0.22864774124369813</v>
      </c>
      <c r="M136" s="8">
        <f t="shared" si="15"/>
        <v>0.77135225875630187</v>
      </c>
      <c r="N136" s="8">
        <f t="shared" si="16"/>
        <v>-0.25961012421279334</v>
      </c>
      <c r="O136" s="8">
        <f t="shared" si="17"/>
        <v>0</v>
      </c>
    </row>
    <row r="137" spans="1:15">
      <c r="A137" s="5">
        <v>1</v>
      </c>
      <c r="B137" s="3">
        <v>18</v>
      </c>
      <c r="C137" s="2">
        <v>6</v>
      </c>
      <c r="D137" s="3">
        <v>225</v>
      </c>
      <c r="E137" s="2">
        <v>105</v>
      </c>
      <c r="F137" s="2">
        <v>16.5</v>
      </c>
      <c r="G137" s="2">
        <v>74</v>
      </c>
      <c r="H137" s="2">
        <v>0.65</v>
      </c>
      <c r="I137" s="2">
        <v>0.74</v>
      </c>
      <c r="J137" s="8">
        <f t="shared" si="12"/>
        <v>0.91982040919972707</v>
      </c>
      <c r="K137" s="8">
        <f t="shared" si="13"/>
        <v>2.5088397849305197</v>
      </c>
      <c r="L137" s="8">
        <f t="shared" si="14"/>
        <v>0.28499448857560233</v>
      </c>
      <c r="M137" s="8">
        <f t="shared" si="15"/>
        <v>0.28499448857560233</v>
      </c>
      <c r="N137" s="8">
        <f t="shared" si="16"/>
        <v>-1.2552854372316944</v>
      </c>
      <c r="O137" s="8">
        <f t="shared" si="17"/>
        <v>0</v>
      </c>
    </row>
    <row r="138" spans="1:15">
      <c r="A138" s="5">
        <v>0</v>
      </c>
      <c r="B138" s="3">
        <v>16</v>
      </c>
      <c r="C138" s="2">
        <v>8</v>
      </c>
      <c r="D138" s="3">
        <v>302</v>
      </c>
      <c r="E138" s="2">
        <v>140</v>
      </c>
      <c r="F138" s="3">
        <v>14</v>
      </c>
      <c r="G138" s="2">
        <v>74</v>
      </c>
      <c r="H138" s="2">
        <v>0.65</v>
      </c>
      <c r="I138" s="2">
        <v>1.2</v>
      </c>
      <c r="J138" s="8">
        <f t="shared" si="12"/>
        <v>0.5132755584205686</v>
      </c>
      <c r="K138" s="8">
        <f t="shared" si="13"/>
        <v>1.6707548969946839</v>
      </c>
      <c r="L138" s="8">
        <f t="shared" si="14"/>
        <v>0.37442597264364036</v>
      </c>
      <c r="M138" s="8">
        <f t="shared" si="15"/>
        <v>0.6255740273563597</v>
      </c>
      <c r="N138" s="8">
        <f t="shared" si="16"/>
        <v>-0.46908560698696961</v>
      </c>
      <c r="O138" s="8">
        <f t="shared" si="17"/>
        <v>1</v>
      </c>
    </row>
    <row r="139" spans="1:15">
      <c r="A139" s="5">
        <v>0</v>
      </c>
      <c r="B139" s="3">
        <v>13</v>
      </c>
      <c r="C139" s="2">
        <v>8</v>
      </c>
      <c r="D139" s="3">
        <v>350</v>
      </c>
      <c r="E139" s="2">
        <v>150</v>
      </c>
      <c r="F139" s="2">
        <v>14.5</v>
      </c>
      <c r="G139" s="2">
        <v>74</v>
      </c>
      <c r="H139" s="2">
        <v>0.65</v>
      </c>
      <c r="I139" s="2">
        <v>0.78700000000000003</v>
      </c>
      <c r="J139" s="8">
        <f t="shared" si="12"/>
        <v>0.76976711652417151</v>
      </c>
      <c r="K139" s="8">
        <f t="shared" si="13"/>
        <v>2.1592633384753621</v>
      </c>
      <c r="L139" s="8">
        <f t="shared" si="14"/>
        <v>0.31652948578911211</v>
      </c>
      <c r="M139" s="8">
        <f t="shared" si="15"/>
        <v>0.68347051421088789</v>
      </c>
      <c r="N139" s="8">
        <f t="shared" si="16"/>
        <v>-0.38057176316214192</v>
      </c>
      <c r="O139" s="8">
        <f t="shared" si="17"/>
        <v>0</v>
      </c>
    </row>
    <row r="140" spans="1:15">
      <c r="A140" s="5">
        <v>0</v>
      </c>
      <c r="B140" s="3">
        <v>14</v>
      </c>
      <c r="C140" s="2">
        <v>8</v>
      </c>
      <c r="D140" s="3">
        <v>318</v>
      </c>
      <c r="E140" s="2">
        <v>150</v>
      </c>
      <c r="F140" s="2">
        <v>13.5</v>
      </c>
      <c r="G140" s="2">
        <v>74</v>
      </c>
      <c r="H140" s="2">
        <v>0.6</v>
      </c>
      <c r="I140" s="2">
        <v>0.87</v>
      </c>
      <c r="J140" s="8">
        <f t="shared" si="12"/>
        <v>0.61565035939915758</v>
      </c>
      <c r="K140" s="8">
        <f t="shared" si="13"/>
        <v>1.8508599323700516</v>
      </c>
      <c r="L140" s="8">
        <f t="shared" si="14"/>
        <v>0.35077135451149777</v>
      </c>
      <c r="M140" s="8">
        <f t="shared" si="15"/>
        <v>0.64922864548850223</v>
      </c>
      <c r="N140" s="8">
        <f t="shared" si="16"/>
        <v>-0.4319703200260202</v>
      </c>
      <c r="O140" s="8">
        <f t="shared" si="17"/>
        <v>1</v>
      </c>
    </row>
    <row r="141" spans="1:15">
      <c r="A141" s="5">
        <v>0</v>
      </c>
      <c r="B141" s="3">
        <v>14</v>
      </c>
      <c r="C141" s="2">
        <v>8</v>
      </c>
      <c r="D141" s="3">
        <v>302</v>
      </c>
      <c r="E141" s="2">
        <v>140</v>
      </c>
      <c r="F141" s="3">
        <v>16</v>
      </c>
      <c r="G141" s="2">
        <v>74</v>
      </c>
      <c r="H141" s="2">
        <v>0.6</v>
      </c>
      <c r="I141" s="2">
        <v>0.95</v>
      </c>
      <c r="J141" s="8">
        <f t="shared" si="12"/>
        <v>0.88431771892353872</v>
      </c>
      <c r="K141" s="8">
        <f t="shared" si="13"/>
        <v>2.4213317989171044</v>
      </c>
      <c r="L141" s="8">
        <f t="shared" si="14"/>
        <v>0.29228384113943956</v>
      </c>
      <c r="M141" s="8">
        <f t="shared" si="15"/>
        <v>0.7077161588605605</v>
      </c>
      <c r="N141" s="8">
        <f t="shared" si="16"/>
        <v>-0.3457121712367181</v>
      </c>
      <c r="O141" s="8">
        <f t="shared" si="17"/>
        <v>0</v>
      </c>
    </row>
    <row r="142" spans="1:15">
      <c r="A142" s="5">
        <v>1</v>
      </c>
      <c r="B142" s="3">
        <v>14</v>
      </c>
      <c r="C142" s="2">
        <v>8</v>
      </c>
      <c r="D142" s="3">
        <v>304</v>
      </c>
      <c r="E142" s="2">
        <v>150</v>
      </c>
      <c r="F142" s="2">
        <v>15.5</v>
      </c>
      <c r="G142" s="2">
        <v>74</v>
      </c>
      <c r="H142" s="2">
        <v>0.6</v>
      </c>
      <c r="I142" s="2">
        <v>1.2</v>
      </c>
      <c r="J142" s="8">
        <f t="shared" si="12"/>
        <v>0.86106891153735576</v>
      </c>
      <c r="K142" s="8">
        <f t="shared" si="13"/>
        <v>2.3656880539575478</v>
      </c>
      <c r="L142" s="8">
        <f t="shared" si="14"/>
        <v>0.2971160677901058</v>
      </c>
      <c r="M142" s="8">
        <f t="shared" si="15"/>
        <v>0.2971160677901058</v>
      </c>
      <c r="N142" s="8">
        <f t="shared" si="16"/>
        <v>-1.2136324158820315</v>
      </c>
      <c r="O142" s="8">
        <f t="shared" si="17"/>
        <v>0</v>
      </c>
    </row>
    <row r="143" spans="1:15">
      <c r="A143" s="5">
        <v>0</v>
      </c>
      <c r="B143" s="3">
        <v>29</v>
      </c>
      <c r="C143" s="2">
        <v>4</v>
      </c>
      <c r="D143" s="3">
        <v>98</v>
      </c>
      <c r="E143" s="2">
        <v>83</v>
      </c>
      <c r="F143" s="2">
        <v>16.5</v>
      </c>
      <c r="G143" s="2">
        <v>74</v>
      </c>
      <c r="H143" s="2">
        <v>0.6</v>
      </c>
      <c r="I143" s="2">
        <v>0.8</v>
      </c>
      <c r="J143" s="8">
        <f t="shared" si="12"/>
        <v>0.52240779595855447</v>
      </c>
      <c r="K143" s="8">
        <f t="shared" si="13"/>
        <v>1.6860825087536331</v>
      </c>
      <c r="L143" s="8">
        <f t="shared" si="14"/>
        <v>0.372289383048032</v>
      </c>
      <c r="M143" s="8">
        <f t="shared" si="15"/>
        <v>0.62771061695196795</v>
      </c>
      <c r="N143" s="8">
        <f t="shared" si="16"/>
        <v>-0.46567601974725847</v>
      </c>
      <c r="O143" s="8">
        <f t="shared" si="17"/>
        <v>1</v>
      </c>
    </row>
    <row r="144" spans="1:15">
      <c r="A144" s="5">
        <v>0</v>
      </c>
      <c r="B144" s="3">
        <v>26</v>
      </c>
      <c r="C144" s="2">
        <v>4</v>
      </c>
      <c r="D144" s="3">
        <v>79</v>
      </c>
      <c r="E144" s="2">
        <v>67</v>
      </c>
      <c r="F144" s="2">
        <v>15.5</v>
      </c>
      <c r="G144" s="2">
        <v>74</v>
      </c>
      <c r="H144" s="2">
        <v>0.6</v>
      </c>
      <c r="I144" s="2">
        <v>0.84</v>
      </c>
      <c r="J144" s="8">
        <f t="shared" si="12"/>
        <v>0.56218354607571541</v>
      </c>
      <c r="K144" s="8">
        <f t="shared" si="13"/>
        <v>1.7544993508957953</v>
      </c>
      <c r="L144" s="8">
        <f t="shared" si="14"/>
        <v>0.3630423799790653</v>
      </c>
      <c r="M144" s="8">
        <f t="shared" si="15"/>
        <v>0.6369576200209347</v>
      </c>
      <c r="N144" s="8">
        <f t="shared" si="16"/>
        <v>-0.45105215620261124</v>
      </c>
      <c r="O144" s="8">
        <f t="shared" si="17"/>
        <v>1</v>
      </c>
    </row>
    <row r="145" spans="1:15">
      <c r="A145" s="5">
        <v>0</v>
      </c>
      <c r="B145" s="3">
        <v>26</v>
      </c>
      <c r="C145" s="2">
        <v>4</v>
      </c>
      <c r="D145" s="3">
        <v>97</v>
      </c>
      <c r="E145" s="2">
        <v>78</v>
      </c>
      <c r="F145" s="2">
        <v>14.5</v>
      </c>
      <c r="G145" s="2">
        <v>74</v>
      </c>
      <c r="H145" s="2">
        <v>0.6</v>
      </c>
      <c r="I145" s="2">
        <v>0.84</v>
      </c>
      <c r="J145" s="8">
        <f t="shared" si="12"/>
        <v>0.47057767267310169</v>
      </c>
      <c r="K145" s="8">
        <f t="shared" si="13"/>
        <v>1.6009187331549215</v>
      </c>
      <c r="L145" s="8">
        <f t="shared" si="14"/>
        <v>0.38447952535102747</v>
      </c>
      <c r="M145" s="8">
        <f t="shared" si="15"/>
        <v>0.61552047464897253</v>
      </c>
      <c r="N145" s="8">
        <f t="shared" si="16"/>
        <v>-0.48528706884351869</v>
      </c>
      <c r="O145" s="8">
        <f t="shared" si="17"/>
        <v>1</v>
      </c>
    </row>
    <row r="146" spans="1:15">
      <c r="A146" s="5">
        <v>1</v>
      </c>
      <c r="B146" s="3">
        <v>31</v>
      </c>
      <c r="C146" s="2">
        <v>4</v>
      </c>
      <c r="D146" s="3">
        <v>76</v>
      </c>
      <c r="E146" s="2">
        <v>52</v>
      </c>
      <c r="F146" s="2">
        <v>16.5</v>
      </c>
      <c r="G146" s="2">
        <v>74</v>
      </c>
      <c r="H146" s="2">
        <v>0.6</v>
      </c>
      <c r="I146" s="2">
        <v>0.99</v>
      </c>
      <c r="J146" s="8">
        <f t="shared" si="12"/>
        <v>0.28285297247379582</v>
      </c>
      <c r="K146" s="8">
        <f t="shared" si="13"/>
        <v>1.3269100551715776</v>
      </c>
      <c r="L146" s="8">
        <f t="shared" si="14"/>
        <v>0.42975447107527492</v>
      </c>
      <c r="M146" s="8">
        <f t="shared" si="15"/>
        <v>0.42975447107527492</v>
      </c>
      <c r="N146" s="8">
        <f t="shared" si="16"/>
        <v>-0.84454123087504396</v>
      </c>
      <c r="O146" s="8">
        <f t="shared" si="17"/>
        <v>1</v>
      </c>
    </row>
    <row r="147" spans="1:15">
      <c r="A147" s="5">
        <v>0</v>
      </c>
      <c r="B147" s="3">
        <v>32</v>
      </c>
      <c r="C147" s="2">
        <v>4</v>
      </c>
      <c r="D147" s="3">
        <v>83</v>
      </c>
      <c r="E147" s="2">
        <v>61</v>
      </c>
      <c r="F147" s="3">
        <v>19</v>
      </c>
      <c r="G147" s="2">
        <v>74</v>
      </c>
      <c r="H147" s="2">
        <v>0.6</v>
      </c>
      <c r="I147" s="2">
        <v>0.81</v>
      </c>
      <c r="J147" s="8">
        <f t="shared" si="12"/>
        <v>0.53989236093703052</v>
      </c>
      <c r="K147" s="8">
        <f t="shared" si="13"/>
        <v>1.7158221627547787</v>
      </c>
      <c r="L147" s="8">
        <f t="shared" si="14"/>
        <v>0.36821262220853801</v>
      </c>
      <c r="M147" s="8">
        <f t="shared" si="15"/>
        <v>0.63178737779146199</v>
      </c>
      <c r="N147" s="8">
        <f t="shared" si="16"/>
        <v>-0.45920236898487715</v>
      </c>
      <c r="O147" s="8">
        <f t="shared" si="17"/>
        <v>1</v>
      </c>
    </row>
    <row r="148" spans="1:15">
      <c r="A148" s="5">
        <v>0</v>
      </c>
      <c r="B148" s="3">
        <v>28</v>
      </c>
      <c r="C148" s="2">
        <v>4</v>
      </c>
      <c r="D148" s="3">
        <v>90</v>
      </c>
      <c r="E148" s="2">
        <v>75</v>
      </c>
      <c r="F148" s="2">
        <v>14.5</v>
      </c>
      <c r="G148" s="2">
        <v>74</v>
      </c>
      <c r="H148" s="2">
        <v>0.55000000000000004</v>
      </c>
      <c r="I148" s="2">
        <v>0.78700000000000003</v>
      </c>
      <c r="J148" s="8">
        <f t="shared" si="12"/>
        <v>0.32981579673829087</v>
      </c>
      <c r="K148" s="8">
        <f t="shared" si="13"/>
        <v>1.3907119311944944</v>
      </c>
      <c r="L148" s="8">
        <f t="shared" si="14"/>
        <v>0.41828544332414003</v>
      </c>
      <c r="M148" s="8">
        <f t="shared" si="15"/>
        <v>0.58171455667585992</v>
      </c>
      <c r="N148" s="8">
        <f t="shared" si="16"/>
        <v>-0.54177540400881619</v>
      </c>
      <c r="O148" s="8">
        <f t="shared" si="17"/>
        <v>1</v>
      </c>
    </row>
    <row r="149" spans="1:15">
      <c r="A149" s="5">
        <v>1</v>
      </c>
      <c r="B149" s="3">
        <v>24</v>
      </c>
      <c r="C149" s="2">
        <v>4</v>
      </c>
      <c r="D149" s="3">
        <v>90</v>
      </c>
      <c r="E149" s="2">
        <v>75</v>
      </c>
      <c r="F149" s="2">
        <v>15.5</v>
      </c>
      <c r="G149" s="2">
        <v>74</v>
      </c>
      <c r="H149" s="2">
        <v>0.55000000000000004</v>
      </c>
      <c r="I149" s="2">
        <v>0.84</v>
      </c>
      <c r="J149" s="8">
        <f t="shared" si="12"/>
        <v>0.71653318866202165</v>
      </c>
      <c r="K149" s="8">
        <f t="shared" si="13"/>
        <v>2.0473232099327743</v>
      </c>
      <c r="L149" s="8">
        <f t="shared" si="14"/>
        <v>0.32815685475714951</v>
      </c>
      <c r="M149" s="8">
        <f t="shared" si="15"/>
        <v>0.32815685475714951</v>
      </c>
      <c r="N149" s="8">
        <f t="shared" si="16"/>
        <v>-1.114263569183674</v>
      </c>
      <c r="O149" s="8">
        <f t="shared" si="17"/>
        <v>0</v>
      </c>
    </row>
    <row r="150" spans="1:15">
      <c r="A150" s="5">
        <v>0</v>
      </c>
      <c r="B150" s="3">
        <v>26</v>
      </c>
      <c r="C150" s="2">
        <v>4</v>
      </c>
      <c r="D150" s="3">
        <v>116</v>
      </c>
      <c r="E150" s="2">
        <v>75</v>
      </c>
      <c r="F150" s="3">
        <v>14</v>
      </c>
      <c r="G150" s="2">
        <v>74</v>
      </c>
      <c r="H150" s="2">
        <v>0.52</v>
      </c>
      <c r="I150" s="2">
        <v>0.94</v>
      </c>
      <c r="J150" s="8">
        <f t="shared" si="12"/>
        <v>0.37645389827595777</v>
      </c>
      <c r="K150" s="8">
        <f t="shared" si="13"/>
        <v>1.4571083626681041</v>
      </c>
      <c r="L150" s="8">
        <f t="shared" si="14"/>
        <v>0.40698245758853241</v>
      </c>
      <c r="M150" s="8">
        <f t="shared" si="15"/>
        <v>0.59301754241146765</v>
      </c>
      <c r="N150" s="8">
        <f t="shared" si="16"/>
        <v>-0.52253129794056885</v>
      </c>
      <c r="O150" s="8">
        <f t="shared" si="17"/>
        <v>1</v>
      </c>
    </row>
    <row r="151" spans="1:15">
      <c r="A151" s="5">
        <v>0</v>
      </c>
      <c r="B151" s="3">
        <v>24</v>
      </c>
      <c r="C151" s="2">
        <v>4</v>
      </c>
      <c r="D151" s="3">
        <v>120</v>
      </c>
      <c r="E151" s="2">
        <v>97</v>
      </c>
      <c r="F151" s="3">
        <v>15</v>
      </c>
      <c r="G151" s="2">
        <v>74</v>
      </c>
      <c r="H151" s="2">
        <v>0.51</v>
      </c>
      <c r="I151" s="2">
        <v>0.94</v>
      </c>
      <c r="J151" s="8">
        <f t="shared" si="12"/>
        <v>0.71319101684526043</v>
      </c>
      <c r="K151" s="8">
        <f t="shared" si="13"/>
        <v>2.04049212568802</v>
      </c>
      <c r="L151" s="8">
        <f t="shared" si="14"/>
        <v>0.32889412590526418</v>
      </c>
      <c r="M151" s="8">
        <f t="shared" si="15"/>
        <v>0.67110587409473577</v>
      </c>
      <c r="N151" s="8">
        <f t="shared" si="16"/>
        <v>-0.3988283689211648</v>
      </c>
      <c r="O151" s="8">
        <f t="shared" si="17"/>
        <v>0</v>
      </c>
    </row>
    <row r="152" spans="1:15">
      <c r="A152" s="5">
        <v>0</v>
      </c>
      <c r="B152" s="3">
        <v>26</v>
      </c>
      <c r="C152" s="2">
        <v>4</v>
      </c>
      <c r="D152" s="3">
        <v>108</v>
      </c>
      <c r="E152" s="2">
        <v>93</v>
      </c>
      <c r="F152" s="2">
        <v>15.5</v>
      </c>
      <c r="G152" s="2">
        <v>74</v>
      </c>
      <c r="H152" s="2">
        <v>0.5</v>
      </c>
      <c r="I152" s="2">
        <v>0.82599999999999996</v>
      </c>
      <c r="J152" s="8">
        <f t="shared" si="12"/>
        <v>0.63418637722488125</v>
      </c>
      <c r="K152" s="8">
        <f t="shared" si="13"/>
        <v>1.8854874416852998</v>
      </c>
      <c r="L152" s="8">
        <f t="shared" si="14"/>
        <v>0.3465618964593169</v>
      </c>
      <c r="M152" s="8">
        <f t="shared" si="15"/>
        <v>0.6534381035406831</v>
      </c>
      <c r="N152" s="8">
        <f t="shared" si="16"/>
        <v>-0.425507465720115</v>
      </c>
      <c r="O152" s="8">
        <f t="shared" si="17"/>
        <v>0</v>
      </c>
    </row>
    <row r="153" spans="1:15">
      <c r="A153" s="5">
        <v>1</v>
      </c>
      <c r="B153" s="3">
        <v>31</v>
      </c>
      <c r="C153" s="2">
        <v>4</v>
      </c>
      <c r="D153" s="3">
        <v>79</v>
      </c>
      <c r="E153" s="2">
        <v>67</v>
      </c>
      <c r="F153" s="3">
        <v>16</v>
      </c>
      <c r="G153" s="2">
        <v>74</v>
      </c>
      <c r="H153" s="2">
        <v>0.5</v>
      </c>
      <c r="I153" s="2">
        <v>0.55000000000000004</v>
      </c>
      <c r="J153" s="8">
        <f t="shared" si="12"/>
        <v>0.2836646370869329</v>
      </c>
      <c r="K153" s="8">
        <f t="shared" si="13"/>
        <v>1.3279874983102586</v>
      </c>
      <c r="L153" s="8">
        <f t="shared" si="14"/>
        <v>0.42955557137907219</v>
      </c>
      <c r="M153" s="8">
        <f t="shared" si="15"/>
        <v>0.42955557137907219</v>
      </c>
      <c r="N153" s="8">
        <f t="shared" si="16"/>
        <v>-0.8450041597131307</v>
      </c>
      <c r="O153" s="8">
        <f t="shared" si="17"/>
        <v>1</v>
      </c>
    </row>
    <row r="154" spans="1:15">
      <c r="A154" s="5">
        <v>0</v>
      </c>
      <c r="B154" s="3">
        <v>19</v>
      </c>
      <c r="C154" s="2">
        <v>6</v>
      </c>
      <c r="D154" s="3">
        <v>225</v>
      </c>
      <c r="E154" s="2">
        <v>95</v>
      </c>
      <c r="F154" s="3">
        <v>16</v>
      </c>
      <c r="G154" s="2">
        <v>75</v>
      </c>
      <c r="H154" s="2">
        <v>0.5</v>
      </c>
      <c r="I154" s="2">
        <v>0.99</v>
      </c>
      <c r="J154" s="8">
        <f t="shared" si="12"/>
        <v>0.71795763811410174</v>
      </c>
      <c r="K154" s="8">
        <f t="shared" si="13"/>
        <v>2.0502415964109395</v>
      </c>
      <c r="L154" s="8">
        <f t="shared" si="14"/>
        <v>0.32784288338885942</v>
      </c>
      <c r="M154" s="8">
        <f t="shared" si="15"/>
        <v>0.67215711661114064</v>
      </c>
      <c r="N154" s="8">
        <f t="shared" si="16"/>
        <v>-0.3972631613061316</v>
      </c>
      <c r="O154" s="8">
        <f t="shared" si="17"/>
        <v>0</v>
      </c>
    </row>
    <row r="155" spans="1:15">
      <c r="A155" s="5">
        <v>1</v>
      </c>
      <c r="B155" s="3">
        <v>18</v>
      </c>
      <c r="C155" s="2">
        <v>6</v>
      </c>
      <c r="D155" s="3">
        <v>250</v>
      </c>
      <c r="E155" s="2">
        <v>105</v>
      </c>
      <c r="F155" s="3">
        <v>16</v>
      </c>
      <c r="G155" s="2">
        <v>75</v>
      </c>
      <c r="H155" s="2">
        <v>0.5</v>
      </c>
      <c r="I155" s="2">
        <v>0.99</v>
      </c>
      <c r="J155" s="8">
        <f t="shared" si="12"/>
        <v>0.79988992297481376</v>
      </c>
      <c r="K155" s="8">
        <f t="shared" si="13"/>
        <v>2.2252959610505201</v>
      </c>
      <c r="L155" s="8">
        <f t="shared" si="14"/>
        <v>0.31004906590782672</v>
      </c>
      <c r="M155" s="8">
        <f t="shared" si="15"/>
        <v>0.31004906590782672</v>
      </c>
      <c r="N155" s="8">
        <f t="shared" si="16"/>
        <v>-1.1710247169054255</v>
      </c>
      <c r="O155" s="8">
        <f t="shared" si="17"/>
        <v>0</v>
      </c>
    </row>
    <row r="156" spans="1:15">
      <c r="A156" s="5">
        <v>0</v>
      </c>
      <c r="B156" s="3">
        <v>15</v>
      </c>
      <c r="C156" s="2">
        <v>6</v>
      </c>
      <c r="D156" s="3">
        <v>250</v>
      </c>
      <c r="E156" s="2">
        <v>72</v>
      </c>
      <c r="F156" s="3">
        <v>21</v>
      </c>
      <c r="G156" s="2">
        <v>75</v>
      </c>
      <c r="H156" s="2">
        <v>0.5</v>
      </c>
      <c r="I156" s="2">
        <v>0.88</v>
      </c>
      <c r="J156" s="8">
        <f t="shared" si="12"/>
        <v>1.4571036020642838</v>
      </c>
      <c r="K156" s="8">
        <f t="shared" si="13"/>
        <v>4.2935058002385373</v>
      </c>
      <c r="L156" s="8">
        <f t="shared" si="14"/>
        <v>0.18891072150236196</v>
      </c>
      <c r="M156" s="8">
        <f t="shared" si="15"/>
        <v>0.81108927849763801</v>
      </c>
      <c r="N156" s="8">
        <f t="shared" si="16"/>
        <v>-0.209377146464861</v>
      </c>
      <c r="O156" s="8">
        <f t="shared" si="17"/>
        <v>0</v>
      </c>
    </row>
    <row r="157" spans="1:15">
      <c r="A157" s="5">
        <v>0</v>
      </c>
      <c r="B157" s="3">
        <v>15</v>
      </c>
      <c r="C157" s="2">
        <v>6</v>
      </c>
      <c r="D157" s="3">
        <v>250</v>
      </c>
      <c r="E157" s="2">
        <v>72</v>
      </c>
      <c r="F157" s="2">
        <v>19.5</v>
      </c>
      <c r="G157" s="2">
        <v>75</v>
      </c>
      <c r="H157" s="2">
        <v>0.48</v>
      </c>
      <c r="I157" s="2">
        <v>0.51</v>
      </c>
      <c r="J157" s="8">
        <f t="shared" si="12"/>
        <v>1.2847414745551546</v>
      </c>
      <c r="K157" s="8">
        <f t="shared" si="13"/>
        <v>3.6137335943593309</v>
      </c>
      <c r="L157" s="8">
        <f t="shared" si="14"/>
        <v>0.21674420066702207</v>
      </c>
      <c r="M157" s="8">
        <f t="shared" si="15"/>
        <v>0.78325579933297795</v>
      </c>
      <c r="N157" s="8">
        <f t="shared" si="16"/>
        <v>-0.24429594498576523</v>
      </c>
      <c r="O157" s="8">
        <f t="shared" si="17"/>
        <v>0</v>
      </c>
    </row>
    <row r="158" spans="1:15">
      <c r="A158" s="5">
        <v>0</v>
      </c>
      <c r="B158" s="3">
        <v>16</v>
      </c>
      <c r="C158" s="2">
        <v>8</v>
      </c>
      <c r="D158" s="3">
        <v>400</v>
      </c>
      <c r="E158" s="2">
        <v>170</v>
      </c>
      <c r="F158" s="2">
        <v>11.5</v>
      </c>
      <c r="G158" s="2">
        <v>75</v>
      </c>
      <c r="H158" s="2">
        <v>0.48</v>
      </c>
      <c r="I158" s="2">
        <v>0.52</v>
      </c>
      <c r="J158" s="8">
        <f t="shared" si="12"/>
        <v>0.21416484736123209</v>
      </c>
      <c r="K158" s="8">
        <f t="shared" si="13"/>
        <v>1.2388268553001522</v>
      </c>
      <c r="L158" s="8">
        <f t="shared" si="14"/>
        <v>0.44666249988587586</v>
      </c>
      <c r="M158" s="8">
        <f t="shared" si="15"/>
        <v>0.55333750011412408</v>
      </c>
      <c r="N158" s="8">
        <f t="shared" si="16"/>
        <v>-0.59178715600128029</v>
      </c>
      <c r="O158" s="8">
        <f t="shared" si="17"/>
        <v>1</v>
      </c>
    </row>
    <row r="159" spans="1:15">
      <c r="A159" s="5">
        <v>1</v>
      </c>
      <c r="B159" s="3">
        <v>15</v>
      </c>
      <c r="C159" s="2">
        <v>8</v>
      </c>
      <c r="D159" s="3">
        <v>350</v>
      </c>
      <c r="E159" s="2">
        <v>145</v>
      </c>
      <c r="F159" s="3">
        <v>14</v>
      </c>
      <c r="G159" s="2">
        <v>75</v>
      </c>
      <c r="H159" s="2">
        <v>0.48</v>
      </c>
      <c r="I159" s="2">
        <v>0.84</v>
      </c>
      <c r="J159" s="8">
        <f t="shared" si="12"/>
        <v>0.52226618297754568</v>
      </c>
      <c r="K159" s="8">
        <f t="shared" si="13"/>
        <v>1.6858437544890923</v>
      </c>
      <c r="L159" s="8">
        <f t="shared" si="14"/>
        <v>0.37232247718379374</v>
      </c>
      <c r="M159" s="8">
        <f t="shared" si="15"/>
        <v>0.37232247718379374</v>
      </c>
      <c r="N159" s="8">
        <f t="shared" si="16"/>
        <v>-0.9879949260774008</v>
      </c>
      <c r="O159" s="8">
        <f t="shared" si="17"/>
        <v>1</v>
      </c>
    </row>
    <row r="160" spans="1:15">
      <c r="A160" s="5">
        <v>0</v>
      </c>
      <c r="B160" s="3">
        <v>16</v>
      </c>
      <c r="C160" s="2">
        <v>8</v>
      </c>
      <c r="D160" s="3">
        <v>318</v>
      </c>
      <c r="E160" s="2">
        <v>150</v>
      </c>
      <c r="F160" s="2">
        <v>14.5</v>
      </c>
      <c r="G160" s="2">
        <v>75</v>
      </c>
      <c r="H160" s="2">
        <v>0.48</v>
      </c>
      <c r="I160" s="2">
        <v>0.54</v>
      </c>
      <c r="J160" s="8">
        <f t="shared" si="12"/>
        <v>0.57032479585610352</v>
      </c>
      <c r="K160" s="8">
        <f t="shared" si="13"/>
        <v>1.7688414705239455</v>
      </c>
      <c r="L160" s="8">
        <f t="shared" si="14"/>
        <v>0.36116188328065274</v>
      </c>
      <c r="M160" s="8">
        <f t="shared" si="15"/>
        <v>0.63883811671934732</v>
      </c>
      <c r="N160" s="8">
        <f t="shared" si="16"/>
        <v>-0.4481041951675877</v>
      </c>
      <c r="O160" s="8">
        <f t="shared" si="17"/>
        <v>1</v>
      </c>
    </row>
    <row r="161" spans="1:15">
      <c r="A161" s="5">
        <v>0</v>
      </c>
      <c r="B161" s="3">
        <v>14</v>
      </c>
      <c r="C161" s="2">
        <v>8</v>
      </c>
      <c r="D161" s="3">
        <v>351</v>
      </c>
      <c r="E161" s="2">
        <v>148</v>
      </c>
      <c r="F161" s="2">
        <v>13.5</v>
      </c>
      <c r="G161" s="2">
        <v>75</v>
      </c>
      <c r="H161" s="2">
        <v>0.45</v>
      </c>
      <c r="I161" s="2">
        <v>0.51</v>
      </c>
      <c r="J161" s="8">
        <f t="shared" si="12"/>
        <v>0.54505791939148951</v>
      </c>
      <c r="K161" s="8">
        <f t="shared" si="13"/>
        <v>1.7247082735372901</v>
      </c>
      <c r="L161" s="8">
        <f t="shared" si="14"/>
        <v>0.3670117677228516</v>
      </c>
      <c r="M161" s="8">
        <f t="shared" si="15"/>
        <v>0.6329882322771484</v>
      </c>
      <c r="N161" s="8">
        <f t="shared" si="16"/>
        <v>-0.45730344741021411</v>
      </c>
      <c r="O161" s="8">
        <f t="shared" si="17"/>
        <v>1</v>
      </c>
    </row>
    <row r="162" spans="1:15">
      <c r="A162" s="5">
        <v>0</v>
      </c>
      <c r="B162" s="3">
        <v>17</v>
      </c>
      <c r="C162" s="2">
        <v>6</v>
      </c>
      <c r="D162" s="3">
        <v>231</v>
      </c>
      <c r="E162" s="2">
        <v>110</v>
      </c>
      <c r="F162" s="3">
        <v>21</v>
      </c>
      <c r="G162" s="2">
        <v>75</v>
      </c>
      <c r="H162" s="2">
        <v>0.45</v>
      </c>
      <c r="I162" s="2">
        <v>0.95</v>
      </c>
      <c r="J162" s="8">
        <f t="shared" si="12"/>
        <v>1.4929754590952913</v>
      </c>
      <c r="K162" s="8">
        <f t="shared" si="13"/>
        <v>4.4503175763127354</v>
      </c>
      <c r="L162" s="8">
        <f t="shared" si="14"/>
        <v>0.18347554724994997</v>
      </c>
      <c r="M162" s="8">
        <f t="shared" si="15"/>
        <v>0.81652445275005003</v>
      </c>
      <c r="N162" s="8">
        <f t="shared" si="16"/>
        <v>-0.20269841876525013</v>
      </c>
      <c r="O162" s="8">
        <f t="shared" si="17"/>
        <v>0</v>
      </c>
    </row>
    <row r="163" spans="1:15">
      <c r="A163" s="5">
        <v>0</v>
      </c>
      <c r="B163" s="3">
        <v>16</v>
      </c>
      <c r="C163" s="2">
        <v>6</v>
      </c>
      <c r="D163" s="3">
        <v>250</v>
      </c>
      <c r="E163" s="2">
        <v>105</v>
      </c>
      <c r="F163" s="2">
        <v>18.5</v>
      </c>
      <c r="G163" s="2">
        <v>75</v>
      </c>
      <c r="H163" s="2">
        <v>0.45</v>
      </c>
      <c r="I163" s="2">
        <v>0.82599999999999996</v>
      </c>
      <c r="J163" s="8">
        <f t="shared" si="12"/>
        <v>1.2286129301728934</v>
      </c>
      <c r="K163" s="8">
        <f t="shared" si="13"/>
        <v>3.4164873416661359</v>
      </c>
      <c r="L163" s="8">
        <f t="shared" si="14"/>
        <v>0.22642428759294178</v>
      </c>
      <c r="M163" s="8">
        <f t="shared" si="15"/>
        <v>0.77357571240705825</v>
      </c>
      <c r="N163" s="8">
        <f t="shared" si="16"/>
        <v>-0.25673173088003648</v>
      </c>
      <c r="O163" s="8">
        <f t="shared" si="17"/>
        <v>0</v>
      </c>
    </row>
    <row r="164" spans="1:15">
      <c r="A164" s="5">
        <v>0</v>
      </c>
      <c r="B164" s="3">
        <v>15</v>
      </c>
      <c r="C164" s="2">
        <v>6</v>
      </c>
      <c r="D164" s="3">
        <v>258</v>
      </c>
      <c r="E164" s="2">
        <v>110</v>
      </c>
      <c r="F164" s="3">
        <v>19</v>
      </c>
      <c r="G164" s="2">
        <v>75</v>
      </c>
      <c r="H164" s="2">
        <v>0.45</v>
      </c>
      <c r="I164" s="2">
        <v>0.99</v>
      </c>
      <c r="J164" s="8">
        <f t="shared" si="12"/>
        <v>1.3647779864348319</v>
      </c>
      <c r="K164" s="8">
        <f t="shared" si="13"/>
        <v>3.914853804853637</v>
      </c>
      <c r="L164" s="8">
        <f t="shared" si="14"/>
        <v>0.20346485159181246</v>
      </c>
      <c r="M164" s="8">
        <f t="shared" si="15"/>
        <v>0.79653514840818751</v>
      </c>
      <c r="N164" s="8">
        <f t="shared" si="16"/>
        <v>-0.22748402203293053</v>
      </c>
      <c r="O164" s="8">
        <f t="shared" si="17"/>
        <v>0</v>
      </c>
    </row>
    <row r="165" spans="1:15">
      <c r="A165" s="5">
        <v>1</v>
      </c>
      <c r="B165" s="3">
        <v>18</v>
      </c>
      <c r="C165" s="2">
        <v>6</v>
      </c>
      <c r="D165" s="3">
        <v>225</v>
      </c>
      <c r="E165" s="2">
        <v>95</v>
      </c>
      <c r="F165" s="3">
        <v>19</v>
      </c>
      <c r="G165" s="2">
        <v>75</v>
      </c>
      <c r="H165" s="2">
        <v>0.45</v>
      </c>
      <c r="I165" s="2">
        <v>0.95</v>
      </c>
      <c r="J165" s="8">
        <f t="shared" si="12"/>
        <v>1.1364272663233195</v>
      </c>
      <c r="K165" s="8">
        <f t="shared" si="13"/>
        <v>3.1156171865060087</v>
      </c>
      <c r="L165" s="8">
        <f t="shared" si="14"/>
        <v>0.24297692294578038</v>
      </c>
      <c r="M165" s="8">
        <f t="shared" si="15"/>
        <v>0.24297692294578038</v>
      </c>
      <c r="N165" s="8">
        <f t="shared" si="16"/>
        <v>-1.4147888074525836</v>
      </c>
      <c r="O165" s="8">
        <f t="shared" si="17"/>
        <v>0</v>
      </c>
    </row>
    <row r="166" spans="1:15">
      <c r="A166" s="5">
        <v>0</v>
      </c>
      <c r="B166" s="3">
        <v>21</v>
      </c>
      <c r="C166" s="2">
        <v>6</v>
      </c>
      <c r="D166" s="3">
        <v>231</v>
      </c>
      <c r="E166" s="2">
        <v>110</v>
      </c>
      <c r="F166" s="3">
        <v>15</v>
      </c>
      <c r="G166" s="2">
        <v>75</v>
      </c>
      <c r="H166" s="2">
        <v>0.45</v>
      </c>
      <c r="I166" s="2">
        <v>0.54</v>
      </c>
      <c r="J166" s="8">
        <f t="shared" si="12"/>
        <v>0.52363912404488122</v>
      </c>
      <c r="K166" s="8">
        <f t="shared" si="13"/>
        <v>1.6881599082202066</v>
      </c>
      <c r="L166" s="8">
        <f t="shared" si="14"/>
        <v>0.37200167926843541</v>
      </c>
      <c r="M166" s="8">
        <f t="shared" si="15"/>
        <v>0.62799832073156459</v>
      </c>
      <c r="N166" s="8">
        <f t="shared" si="16"/>
        <v>-0.46521778651183743</v>
      </c>
      <c r="O166" s="8">
        <f t="shared" si="17"/>
        <v>1</v>
      </c>
    </row>
    <row r="167" spans="1:15">
      <c r="A167" s="5">
        <v>0</v>
      </c>
      <c r="B167" s="3">
        <v>20</v>
      </c>
      <c r="C167" s="2">
        <v>8</v>
      </c>
      <c r="D167" s="3">
        <v>262</v>
      </c>
      <c r="E167" s="2">
        <v>110</v>
      </c>
      <c r="F167" s="2">
        <v>13.5</v>
      </c>
      <c r="G167" s="2">
        <v>75</v>
      </c>
      <c r="H167" s="2">
        <v>0.45</v>
      </c>
      <c r="I167" s="2">
        <v>0.54</v>
      </c>
      <c r="J167" s="8">
        <f t="shared" si="12"/>
        <v>7.8650490298352693E-2</v>
      </c>
      <c r="K167" s="8">
        <f t="shared" si="13"/>
        <v>1.0818261472523201</v>
      </c>
      <c r="L167" s="8">
        <f t="shared" si="14"/>
        <v>0.4803475070768235</v>
      </c>
      <c r="M167" s="8">
        <f t="shared" si="15"/>
        <v>0.5196524929231765</v>
      </c>
      <c r="N167" s="8">
        <f t="shared" si="16"/>
        <v>-0.65459497364722175</v>
      </c>
      <c r="O167" s="8">
        <f t="shared" si="17"/>
        <v>1</v>
      </c>
    </row>
    <row r="168" spans="1:15">
      <c r="A168" s="5">
        <v>0</v>
      </c>
      <c r="B168" s="3">
        <v>13</v>
      </c>
      <c r="C168" s="2">
        <v>8</v>
      </c>
      <c r="D168" s="3">
        <v>302</v>
      </c>
      <c r="E168" s="2">
        <v>129</v>
      </c>
      <c r="F168" s="3">
        <v>12</v>
      </c>
      <c r="G168" s="2">
        <v>75</v>
      </c>
      <c r="H168" s="2">
        <v>0.45</v>
      </c>
      <c r="I168" s="2">
        <v>0.55000000000000004</v>
      </c>
      <c r="J168" s="8">
        <f t="shared" si="12"/>
        <v>0.41019506662625327</v>
      </c>
      <c r="K168" s="8">
        <f t="shared" si="13"/>
        <v>1.5071117436443913</v>
      </c>
      <c r="L168" s="8">
        <f t="shared" si="14"/>
        <v>0.39886534875640545</v>
      </c>
      <c r="M168" s="8">
        <f t="shared" si="15"/>
        <v>0.60113465124359455</v>
      </c>
      <c r="N168" s="8">
        <f t="shared" si="16"/>
        <v>-0.50893632421089618</v>
      </c>
      <c r="O168" s="8">
        <f t="shared" si="17"/>
        <v>1</v>
      </c>
    </row>
    <row r="169" spans="1:15">
      <c r="A169" s="5">
        <v>1</v>
      </c>
      <c r="B169" s="3">
        <v>29</v>
      </c>
      <c r="C169" s="2">
        <v>4</v>
      </c>
      <c r="D169" s="3">
        <v>97</v>
      </c>
      <c r="E169" s="2">
        <v>75</v>
      </c>
      <c r="F169" s="3">
        <v>16</v>
      </c>
      <c r="G169" s="2">
        <v>75</v>
      </c>
      <c r="H169" s="2">
        <v>0.42</v>
      </c>
      <c r="I169" s="2">
        <v>0.81</v>
      </c>
      <c r="J169" s="8">
        <f t="shared" si="12"/>
        <v>0.39900864773988109</v>
      </c>
      <c r="K169" s="8">
        <f t="shared" si="13"/>
        <v>1.4903465066805985</v>
      </c>
      <c r="L169" s="8">
        <f t="shared" si="14"/>
        <v>0.40155054620608094</v>
      </c>
      <c r="M169" s="8">
        <f t="shared" si="15"/>
        <v>0.40155054620608094</v>
      </c>
      <c r="N169" s="8">
        <f t="shared" si="16"/>
        <v>-0.91242186010433513</v>
      </c>
      <c r="O169" s="8">
        <f t="shared" si="17"/>
        <v>1</v>
      </c>
    </row>
    <row r="170" spans="1:15">
      <c r="A170" s="5">
        <v>0</v>
      </c>
      <c r="B170" s="3">
        <v>23</v>
      </c>
      <c r="C170" s="2">
        <v>4</v>
      </c>
      <c r="D170" s="3">
        <v>140</v>
      </c>
      <c r="E170" s="2">
        <v>83</v>
      </c>
      <c r="F170" s="3">
        <v>17</v>
      </c>
      <c r="G170" s="2">
        <v>75</v>
      </c>
      <c r="H170" s="2">
        <v>0.42</v>
      </c>
      <c r="I170" s="2">
        <v>0.73</v>
      </c>
      <c r="J170" s="8">
        <f t="shared" si="12"/>
        <v>0.90992618233106137</v>
      </c>
      <c r="K170" s="8">
        <f t="shared" si="13"/>
        <v>2.4841391532549406</v>
      </c>
      <c r="L170" s="8">
        <f t="shared" si="14"/>
        <v>0.28701494286351431</v>
      </c>
      <c r="M170" s="8">
        <f t="shared" si="15"/>
        <v>0.71298505713648574</v>
      </c>
      <c r="N170" s="8">
        <f t="shared" si="16"/>
        <v>-0.33829481652029653</v>
      </c>
      <c r="O170" s="8">
        <f t="shared" si="17"/>
        <v>0</v>
      </c>
    </row>
    <row r="171" spans="1:15">
      <c r="A171" s="5">
        <v>0</v>
      </c>
      <c r="B171" s="3">
        <v>20</v>
      </c>
      <c r="C171" s="2">
        <v>6</v>
      </c>
      <c r="D171" s="3">
        <v>232</v>
      </c>
      <c r="E171" s="2">
        <v>100</v>
      </c>
      <c r="F171" s="3">
        <v>16</v>
      </c>
      <c r="G171" s="2">
        <v>75</v>
      </c>
      <c r="H171" s="2">
        <v>0.4</v>
      </c>
      <c r="I171" s="2">
        <v>0.54</v>
      </c>
      <c r="J171" s="8">
        <f t="shared" si="12"/>
        <v>0.66552183448972579</v>
      </c>
      <c r="K171" s="8">
        <f t="shared" si="13"/>
        <v>1.9455054883551752</v>
      </c>
      <c r="L171" s="8">
        <f t="shared" si="14"/>
        <v>0.33950030103607737</v>
      </c>
      <c r="M171" s="8">
        <f t="shared" si="15"/>
        <v>0.66049969896392269</v>
      </c>
      <c r="N171" s="8">
        <f t="shared" si="16"/>
        <v>-0.41475861078984927</v>
      </c>
      <c r="O171" s="8">
        <f t="shared" si="17"/>
        <v>0</v>
      </c>
    </row>
    <row r="172" spans="1:15">
      <c r="A172" s="5">
        <v>1</v>
      </c>
      <c r="B172" s="3">
        <v>23</v>
      </c>
      <c r="C172" s="2">
        <v>4</v>
      </c>
      <c r="D172" s="3">
        <v>140</v>
      </c>
      <c r="E172" s="2">
        <v>78</v>
      </c>
      <c r="F172" s="2">
        <v>18.5</v>
      </c>
      <c r="G172" s="2">
        <v>75</v>
      </c>
      <c r="H172" s="2">
        <v>0.4</v>
      </c>
      <c r="I172" s="2">
        <v>0.83</v>
      </c>
      <c r="J172" s="8">
        <f t="shared" si="12"/>
        <v>1.0639857119276721</v>
      </c>
      <c r="K172" s="8">
        <f t="shared" si="13"/>
        <v>2.8978981893369831</v>
      </c>
      <c r="L172" s="8">
        <f t="shared" si="14"/>
        <v>0.25654851702786419</v>
      </c>
      <c r="M172" s="8">
        <f t="shared" si="15"/>
        <v>0.25654851702786419</v>
      </c>
      <c r="N172" s="8">
        <f t="shared" si="16"/>
        <v>-1.3604374820518594</v>
      </c>
      <c r="O172" s="8">
        <f t="shared" si="17"/>
        <v>0</v>
      </c>
    </row>
    <row r="173" spans="1:15">
      <c r="A173" s="5">
        <v>0</v>
      </c>
      <c r="B173" s="3">
        <v>24</v>
      </c>
      <c r="C173" s="2">
        <v>4</v>
      </c>
      <c r="D173" s="3">
        <v>134</v>
      </c>
      <c r="E173" s="2">
        <v>96</v>
      </c>
      <c r="F173" s="2">
        <v>13.5</v>
      </c>
      <c r="G173" s="2">
        <v>75</v>
      </c>
      <c r="H173" s="2">
        <v>0.4</v>
      </c>
      <c r="I173" s="2">
        <v>0.55000000000000004</v>
      </c>
      <c r="J173" s="8">
        <f t="shared" si="12"/>
        <v>0.49191192224622426</v>
      </c>
      <c r="K173" s="8">
        <f t="shared" si="13"/>
        <v>1.6354400669739007</v>
      </c>
      <c r="L173" s="8">
        <f t="shared" si="14"/>
        <v>0.37944327117566862</v>
      </c>
      <c r="M173" s="8">
        <f t="shared" si="15"/>
        <v>0.62055672882433144</v>
      </c>
      <c r="N173" s="8">
        <f t="shared" si="16"/>
        <v>-0.47713825414200239</v>
      </c>
      <c r="O173" s="8">
        <f t="shared" si="17"/>
        <v>1</v>
      </c>
    </row>
    <row r="174" spans="1:15">
      <c r="A174" s="5">
        <v>0</v>
      </c>
      <c r="B174" s="3">
        <v>25</v>
      </c>
      <c r="C174" s="2">
        <v>4</v>
      </c>
      <c r="D174" s="3">
        <v>90</v>
      </c>
      <c r="E174" s="2">
        <v>71</v>
      </c>
      <c r="F174" s="2">
        <v>16.5</v>
      </c>
      <c r="G174" s="2">
        <v>75</v>
      </c>
      <c r="H174" s="2">
        <v>0.4</v>
      </c>
      <c r="I174" s="2">
        <v>0.64</v>
      </c>
      <c r="J174" s="8">
        <f t="shared" si="12"/>
        <v>0.72012527889272215</v>
      </c>
      <c r="K174" s="8">
        <f t="shared" si="13"/>
        <v>2.0546906038843225</v>
      </c>
      <c r="L174" s="8">
        <f t="shared" si="14"/>
        <v>0.32736539626252403</v>
      </c>
      <c r="M174" s="8">
        <f t="shared" si="15"/>
        <v>0.67263460373747597</v>
      </c>
      <c r="N174" s="8">
        <f t="shared" si="16"/>
        <v>-0.39655303327786379</v>
      </c>
      <c r="O174" s="8">
        <f t="shared" si="17"/>
        <v>0</v>
      </c>
    </row>
    <row r="175" spans="1:15">
      <c r="A175" s="5">
        <v>0</v>
      </c>
      <c r="B175" s="3">
        <v>24</v>
      </c>
      <c r="C175" s="2">
        <v>4</v>
      </c>
      <c r="D175" s="3">
        <v>119</v>
      </c>
      <c r="E175" s="2">
        <v>97</v>
      </c>
      <c r="F175" s="3">
        <v>17</v>
      </c>
      <c r="G175" s="2">
        <v>75</v>
      </c>
      <c r="H175" s="2">
        <v>0.4</v>
      </c>
      <c r="I175" s="2">
        <v>0.51</v>
      </c>
      <c r="J175" s="8">
        <f t="shared" si="12"/>
        <v>0.92270450870722742</v>
      </c>
      <c r="K175" s="8">
        <f t="shared" si="13"/>
        <v>2.5160859728593201</v>
      </c>
      <c r="L175" s="8">
        <f t="shared" si="14"/>
        <v>0.28440715264615357</v>
      </c>
      <c r="M175" s="8">
        <f t="shared" si="15"/>
        <v>0.71559284735384643</v>
      </c>
      <c r="N175" s="8">
        <f t="shared" si="16"/>
        <v>-0.3346439227107651</v>
      </c>
      <c r="O175" s="8">
        <f t="shared" si="17"/>
        <v>0</v>
      </c>
    </row>
    <row r="176" spans="1:15">
      <c r="A176" s="5">
        <v>1</v>
      </c>
      <c r="B176" s="3">
        <v>18</v>
      </c>
      <c r="C176" s="2">
        <v>6</v>
      </c>
      <c r="D176" s="3">
        <v>171</v>
      </c>
      <c r="E176" s="2">
        <v>97</v>
      </c>
      <c r="F176" s="2">
        <v>14.5</v>
      </c>
      <c r="G176" s="2">
        <v>75</v>
      </c>
      <c r="H176" s="2">
        <v>0.38</v>
      </c>
      <c r="I176" s="2">
        <v>0.72</v>
      </c>
      <c r="J176" s="8">
        <f t="shared" si="12"/>
        <v>0.67300423555491395</v>
      </c>
      <c r="K176" s="8">
        <f t="shared" si="13"/>
        <v>1.9601171376326496</v>
      </c>
      <c r="L176" s="8">
        <f t="shared" si="14"/>
        <v>0.337824468932925</v>
      </c>
      <c r="M176" s="8">
        <f t="shared" si="15"/>
        <v>0.337824468932925</v>
      </c>
      <c r="N176" s="8">
        <f t="shared" si="16"/>
        <v>-1.0852288410775015</v>
      </c>
      <c r="O176" s="8">
        <f t="shared" si="17"/>
        <v>0</v>
      </c>
    </row>
    <row r="177" spans="1:15">
      <c r="A177" s="5">
        <v>0</v>
      </c>
      <c r="B177" s="3">
        <v>29</v>
      </c>
      <c r="C177" s="2">
        <v>4</v>
      </c>
      <c r="D177" s="3">
        <v>90</v>
      </c>
      <c r="E177" s="2">
        <v>70</v>
      </c>
      <c r="F177" s="3">
        <v>14</v>
      </c>
      <c r="G177" s="2">
        <v>75</v>
      </c>
      <c r="H177" s="2">
        <v>0.38</v>
      </c>
      <c r="I177" s="2">
        <v>0.78700000000000003</v>
      </c>
      <c r="J177" s="8">
        <f t="shared" si="12"/>
        <v>0.15042236351307992</v>
      </c>
      <c r="K177" s="8">
        <f t="shared" si="13"/>
        <v>1.1623250627655994</v>
      </c>
      <c r="L177" s="8">
        <f t="shared" si="14"/>
        <v>0.46246515716790826</v>
      </c>
      <c r="M177" s="8">
        <f t="shared" si="15"/>
        <v>0.53753484283209174</v>
      </c>
      <c r="N177" s="8">
        <f t="shared" si="16"/>
        <v>-0.62076169720763663</v>
      </c>
      <c r="O177" s="8">
        <f t="shared" si="17"/>
        <v>1</v>
      </c>
    </row>
    <row r="178" spans="1:15">
      <c r="A178" s="5">
        <v>0</v>
      </c>
      <c r="B178" s="3">
        <v>19</v>
      </c>
      <c r="C178" s="2">
        <v>6</v>
      </c>
      <c r="D178" s="3">
        <v>232</v>
      </c>
      <c r="E178" s="2">
        <v>90</v>
      </c>
      <c r="F178" s="3">
        <v>17</v>
      </c>
      <c r="G178" s="2">
        <v>75</v>
      </c>
      <c r="H178" s="2">
        <v>0.35</v>
      </c>
      <c r="I178" s="2">
        <v>1.05</v>
      </c>
      <c r="J178" s="8">
        <f t="shared" si="12"/>
        <v>0.80255131028742355</v>
      </c>
      <c r="K178" s="8">
        <f t="shared" si="13"/>
        <v>2.2312262233501556</v>
      </c>
      <c r="L178" s="8">
        <f t="shared" si="14"/>
        <v>0.30948003354689096</v>
      </c>
      <c r="M178" s="8">
        <f t="shared" si="15"/>
        <v>0.69051996645310898</v>
      </c>
      <c r="N178" s="8">
        <f t="shared" si="16"/>
        <v>-0.37031039061586019</v>
      </c>
      <c r="O178" s="8">
        <f t="shared" si="17"/>
        <v>0</v>
      </c>
    </row>
    <row r="179" spans="1:15">
      <c r="A179" s="5">
        <v>1</v>
      </c>
      <c r="B179" s="3">
        <v>23</v>
      </c>
      <c r="C179" s="2">
        <v>4</v>
      </c>
      <c r="D179" s="3">
        <v>115</v>
      </c>
      <c r="E179" s="2">
        <v>95</v>
      </c>
      <c r="F179" s="3">
        <v>15</v>
      </c>
      <c r="G179" s="2">
        <v>75</v>
      </c>
      <c r="H179" s="2">
        <v>0.35</v>
      </c>
      <c r="I179" s="2">
        <v>0.56999999999999995</v>
      </c>
      <c r="J179" s="8">
        <f t="shared" si="12"/>
        <v>0.74935058582476755</v>
      </c>
      <c r="K179" s="8">
        <f t="shared" si="13"/>
        <v>2.1156256531067923</v>
      </c>
      <c r="L179" s="8">
        <f t="shared" si="14"/>
        <v>0.32096282138479482</v>
      </c>
      <c r="M179" s="8">
        <f t="shared" si="15"/>
        <v>0.32096282138479482</v>
      </c>
      <c r="N179" s="8">
        <f t="shared" si="16"/>
        <v>-1.1364299837910867</v>
      </c>
      <c r="O179" s="8">
        <f t="shared" si="17"/>
        <v>0</v>
      </c>
    </row>
    <row r="180" spans="1:15">
      <c r="A180" s="5">
        <v>0</v>
      </c>
      <c r="B180" s="3">
        <v>23</v>
      </c>
      <c r="C180" s="2">
        <v>4</v>
      </c>
      <c r="D180" s="3">
        <v>120</v>
      </c>
      <c r="E180" s="2">
        <v>88</v>
      </c>
      <c r="F180" s="3">
        <v>17</v>
      </c>
      <c r="G180" s="2">
        <v>75</v>
      </c>
      <c r="H180" s="2">
        <v>0.35</v>
      </c>
      <c r="I180" s="2">
        <v>0.52</v>
      </c>
      <c r="J180" s="8">
        <f t="shared" si="12"/>
        <v>0.95116208655149315</v>
      </c>
      <c r="K180" s="8">
        <f t="shared" si="13"/>
        <v>2.5887162243430453</v>
      </c>
      <c r="L180" s="8">
        <f t="shared" si="14"/>
        <v>0.27865117704676168</v>
      </c>
      <c r="M180" s="8">
        <f t="shared" si="15"/>
        <v>0.72134882295323832</v>
      </c>
      <c r="N180" s="8">
        <f t="shared" si="16"/>
        <v>-0.32663245431936655</v>
      </c>
      <c r="O180" s="8">
        <f t="shared" si="17"/>
        <v>0</v>
      </c>
    </row>
    <row r="181" spans="1:15">
      <c r="A181" s="5">
        <v>0</v>
      </c>
      <c r="B181" s="3">
        <v>22</v>
      </c>
      <c r="C181" s="2">
        <v>4</v>
      </c>
      <c r="D181" s="3">
        <v>121</v>
      </c>
      <c r="E181" s="2">
        <v>98</v>
      </c>
      <c r="F181" s="2">
        <v>14.5</v>
      </c>
      <c r="G181" s="2">
        <v>75</v>
      </c>
      <c r="H181" s="2">
        <v>0.31</v>
      </c>
      <c r="I181" s="2">
        <v>1.05</v>
      </c>
      <c r="J181" s="8">
        <f t="shared" si="12"/>
        <v>0.75728829099552453</v>
      </c>
      <c r="K181" s="8">
        <f t="shared" si="13"/>
        <v>2.13248569227772</v>
      </c>
      <c r="L181" s="8">
        <f t="shared" si="14"/>
        <v>0.3192352968970375</v>
      </c>
      <c r="M181" s="8">
        <f t="shared" si="15"/>
        <v>0.68076470310296244</v>
      </c>
      <c r="N181" s="8">
        <f t="shared" si="16"/>
        <v>-0.384538549273023</v>
      </c>
      <c r="O181" s="8">
        <f t="shared" si="17"/>
        <v>0</v>
      </c>
    </row>
    <row r="182" spans="1:15">
      <c r="A182" s="5">
        <v>0</v>
      </c>
      <c r="B182" s="3">
        <v>25</v>
      </c>
      <c r="C182" s="2">
        <v>4</v>
      </c>
      <c r="D182" s="3">
        <v>121</v>
      </c>
      <c r="E182" s="2">
        <v>115</v>
      </c>
      <c r="F182" s="2">
        <v>13.5</v>
      </c>
      <c r="G182" s="2">
        <v>75</v>
      </c>
      <c r="H182" s="2">
        <v>0.3</v>
      </c>
      <c r="I182" s="2">
        <v>0.51</v>
      </c>
      <c r="J182" s="8">
        <f t="shared" si="12"/>
        <v>0.51204744185198603</v>
      </c>
      <c r="K182" s="8">
        <f t="shared" si="13"/>
        <v>1.6687042746830036</v>
      </c>
      <c r="L182" s="8">
        <f t="shared" si="14"/>
        <v>0.37471368015056034</v>
      </c>
      <c r="M182" s="8">
        <f t="shared" si="15"/>
        <v>0.62528631984943961</v>
      </c>
      <c r="N182" s="8">
        <f t="shared" si="16"/>
        <v>-0.46954562238778769</v>
      </c>
      <c r="O182" s="8">
        <f t="shared" si="17"/>
        <v>1</v>
      </c>
    </row>
    <row r="183" spans="1:15">
      <c r="A183" s="5">
        <v>1</v>
      </c>
      <c r="B183" s="3">
        <v>33</v>
      </c>
      <c r="C183" s="2">
        <v>4</v>
      </c>
      <c r="D183" s="3">
        <v>91</v>
      </c>
      <c r="E183" s="2">
        <v>53</v>
      </c>
      <c r="F183" s="2">
        <v>17.5</v>
      </c>
      <c r="G183" s="2">
        <v>75</v>
      </c>
      <c r="H183" s="2">
        <v>0.3</v>
      </c>
      <c r="I183" s="2">
        <v>0.48</v>
      </c>
      <c r="J183" s="8">
        <f t="shared" si="12"/>
        <v>0.22255377646488705</v>
      </c>
      <c r="K183" s="8">
        <f t="shared" si="13"/>
        <v>1.2492629987920976</v>
      </c>
      <c r="L183" s="8">
        <f t="shared" si="14"/>
        <v>0.44459007263135586</v>
      </c>
      <c r="M183" s="8">
        <f t="shared" si="15"/>
        <v>0.44459007263135586</v>
      </c>
      <c r="N183" s="8">
        <f t="shared" si="16"/>
        <v>-0.81060260646571325</v>
      </c>
      <c r="O183" s="8">
        <f t="shared" si="17"/>
        <v>1</v>
      </c>
    </row>
    <row r="184" spans="1:15">
      <c r="A184" s="5">
        <v>0</v>
      </c>
      <c r="B184" s="3">
        <v>28</v>
      </c>
      <c r="C184" s="2">
        <v>4</v>
      </c>
      <c r="D184" s="3">
        <v>107</v>
      </c>
      <c r="E184" s="2">
        <v>86</v>
      </c>
      <c r="F184" s="2">
        <v>15.5</v>
      </c>
      <c r="G184" s="2">
        <v>76</v>
      </c>
      <c r="H184" s="2">
        <v>0.3</v>
      </c>
      <c r="I184" s="2">
        <v>0.57999999999999996</v>
      </c>
      <c r="J184" s="8">
        <f t="shared" si="12"/>
        <v>0.41303837260948262</v>
      </c>
      <c r="K184" s="8">
        <f t="shared" si="13"/>
        <v>1.5114030212991771</v>
      </c>
      <c r="L184" s="8">
        <f t="shared" si="14"/>
        <v>0.39818380065605269</v>
      </c>
      <c r="M184" s="8">
        <f t="shared" si="15"/>
        <v>0.60181619934394726</v>
      </c>
      <c r="N184" s="8">
        <f t="shared" si="16"/>
        <v>-0.50780319699635679</v>
      </c>
      <c r="O184" s="8">
        <f t="shared" si="17"/>
        <v>1</v>
      </c>
    </row>
    <row r="185" spans="1:15">
      <c r="A185" s="5">
        <v>0</v>
      </c>
      <c r="B185" s="3">
        <v>25</v>
      </c>
      <c r="C185" s="2">
        <v>4</v>
      </c>
      <c r="D185" s="3">
        <v>116</v>
      </c>
      <c r="E185" s="2">
        <v>81</v>
      </c>
      <c r="F185" s="2">
        <v>16.899999999999999</v>
      </c>
      <c r="G185" s="2">
        <v>76</v>
      </c>
      <c r="H185" s="2">
        <v>0.27</v>
      </c>
      <c r="I185" s="2">
        <v>0.47</v>
      </c>
      <c r="J185" s="8">
        <f t="shared" si="12"/>
        <v>0.75062506642276094</v>
      </c>
      <c r="K185" s="8">
        <f t="shared" si="13"/>
        <v>2.1183236958906817</v>
      </c>
      <c r="L185" s="8">
        <f t="shared" si="14"/>
        <v>0.3206851172371224</v>
      </c>
      <c r="M185" s="8">
        <f t="shared" si="15"/>
        <v>0.67931488276287766</v>
      </c>
      <c r="N185" s="8">
        <f t="shared" si="16"/>
        <v>-0.38667051405553143</v>
      </c>
      <c r="O185" s="8">
        <f t="shared" si="17"/>
        <v>0</v>
      </c>
    </row>
    <row r="186" spans="1:15">
      <c r="A186" s="5">
        <v>1</v>
      </c>
      <c r="B186" s="3">
        <v>25</v>
      </c>
      <c r="C186" s="2">
        <v>4</v>
      </c>
      <c r="D186" s="3">
        <v>140</v>
      </c>
      <c r="E186" s="2">
        <v>92</v>
      </c>
      <c r="F186" s="2">
        <v>14.9</v>
      </c>
      <c r="G186" s="2">
        <v>76</v>
      </c>
      <c r="H186" s="2">
        <v>0.25</v>
      </c>
      <c r="I186" s="2">
        <v>0.75</v>
      </c>
      <c r="J186" s="8">
        <f t="shared" si="12"/>
        <v>0.53159416768277756</v>
      </c>
      <c r="K186" s="8">
        <f t="shared" si="13"/>
        <v>1.7016428515561128</v>
      </c>
      <c r="L186" s="8">
        <f t="shared" si="14"/>
        <v>0.37014515054201647</v>
      </c>
      <c r="M186" s="8">
        <f t="shared" si="15"/>
        <v>0.37014515054201647</v>
      </c>
      <c r="N186" s="8">
        <f t="shared" si="16"/>
        <v>-0.99386005151070089</v>
      </c>
      <c r="O186" s="8">
        <f t="shared" si="17"/>
        <v>1</v>
      </c>
    </row>
    <row r="187" spans="1:15">
      <c r="A187" s="5">
        <v>0</v>
      </c>
      <c r="B187" s="3">
        <v>26</v>
      </c>
      <c r="C187" s="2">
        <v>4</v>
      </c>
      <c r="D187" s="3">
        <v>98</v>
      </c>
      <c r="E187" s="2">
        <v>79</v>
      </c>
      <c r="F187" s="2">
        <v>17.7</v>
      </c>
      <c r="G187" s="2">
        <v>76</v>
      </c>
      <c r="H187" s="2">
        <v>0.25</v>
      </c>
      <c r="I187" s="2">
        <v>0.57999999999999996</v>
      </c>
      <c r="J187" s="8">
        <f t="shared" si="12"/>
        <v>0.78573254683391847</v>
      </c>
      <c r="K187" s="8">
        <f t="shared" si="13"/>
        <v>2.1940135698900152</v>
      </c>
      <c r="L187" s="8">
        <f t="shared" si="14"/>
        <v>0.3130857080342444</v>
      </c>
      <c r="M187" s="8">
        <f t="shared" si="15"/>
        <v>0.6869142919657556</v>
      </c>
      <c r="N187" s="8">
        <f t="shared" si="16"/>
        <v>-0.37554575150655073</v>
      </c>
      <c r="O187" s="8">
        <f t="shared" si="17"/>
        <v>0</v>
      </c>
    </row>
    <row r="188" spans="1:15">
      <c r="A188" s="5">
        <v>0</v>
      </c>
      <c r="B188" s="3">
        <v>27</v>
      </c>
      <c r="C188" s="2">
        <v>4</v>
      </c>
      <c r="D188" s="3">
        <v>101</v>
      </c>
      <c r="E188" s="2">
        <v>83</v>
      </c>
      <c r="F188" s="2">
        <v>15.3</v>
      </c>
      <c r="G188" s="2">
        <v>76</v>
      </c>
      <c r="H188" s="2">
        <v>0.25</v>
      </c>
      <c r="I188" s="2">
        <v>0.52</v>
      </c>
      <c r="J188" s="8">
        <f t="shared" si="12"/>
        <v>0.45033532977366564</v>
      </c>
      <c r="K188" s="8">
        <f t="shared" si="13"/>
        <v>1.5688381754454839</v>
      </c>
      <c r="L188" s="8">
        <f t="shared" si="14"/>
        <v>0.38928104135114761</v>
      </c>
      <c r="M188" s="8">
        <f t="shared" si="15"/>
        <v>0.61071895864885239</v>
      </c>
      <c r="N188" s="8">
        <f t="shared" si="16"/>
        <v>-0.49311839510709887</v>
      </c>
      <c r="O188" s="8">
        <f t="shared" si="17"/>
        <v>1</v>
      </c>
    </row>
    <row r="189" spans="1:15">
      <c r="A189" s="5">
        <v>0</v>
      </c>
      <c r="B189" s="2">
        <v>17.5</v>
      </c>
      <c r="C189" s="2">
        <v>8</v>
      </c>
      <c r="D189" s="3">
        <v>305</v>
      </c>
      <c r="E189" s="2">
        <v>140</v>
      </c>
      <c r="F189" s="3">
        <v>13</v>
      </c>
      <c r="G189" s="2">
        <v>76</v>
      </c>
      <c r="H189" s="2">
        <v>0.25</v>
      </c>
      <c r="I189" s="2">
        <v>0.51</v>
      </c>
      <c r="J189" s="8">
        <f t="shared" si="12"/>
        <v>0.23164213093868646</v>
      </c>
      <c r="K189" s="8">
        <f t="shared" si="13"/>
        <v>1.2606684938411061</v>
      </c>
      <c r="L189" s="8">
        <f t="shared" si="14"/>
        <v>0.44234703262524711</v>
      </c>
      <c r="M189" s="8">
        <f t="shared" si="15"/>
        <v>0.55765296737475289</v>
      </c>
      <c r="N189" s="8">
        <f t="shared" si="16"/>
        <v>-0.58401843234216877</v>
      </c>
      <c r="O189" s="8">
        <f t="shared" si="17"/>
        <v>1</v>
      </c>
    </row>
    <row r="190" spans="1:15">
      <c r="A190" s="5">
        <v>1</v>
      </c>
      <c r="B190" s="3">
        <v>16</v>
      </c>
      <c r="C190" s="2">
        <v>8</v>
      </c>
      <c r="D190" s="3">
        <v>318</v>
      </c>
      <c r="E190" s="2">
        <v>150</v>
      </c>
      <c r="F190" s="3">
        <v>13</v>
      </c>
      <c r="G190" s="2">
        <v>76</v>
      </c>
      <c r="H190" s="2">
        <v>0.25</v>
      </c>
      <c r="I190" s="2">
        <v>0.56999999999999995</v>
      </c>
      <c r="J190" s="8">
        <f t="shared" si="12"/>
        <v>0.35908618519516855</v>
      </c>
      <c r="K190" s="8">
        <f t="shared" si="13"/>
        <v>1.4320202151951005</v>
      </c>
      <c r="L190" s="8">
        <f t="shared" si="14"/>
        <v>0.41118079272206148</v>
      </c>
      <c r="M190" s="8">
        <f t="shared" si="15"/>
        <v>0.41118079272206148</v>
      </c>
      <c r="N190" s="8">
        <f t="shared" si="16"/>
        <v>-0.88872227623841271</v>
      </c>
      <c r="O190" s="8">
        <f t="shared" si="17"/>
        <v>1</v>
      </c>
    </row>
    <row r="191" spans="1:15">
      <c r="A191" s="5">
        <v>1</v>
      </c>
      <c r="B191" s="2">
        <v>15.5</v>
      </c>
      <c r="C191" s="2">
        <v>8</v>
      </c>
      <c r="D191" s="3">
        <v>304</v>
      </c>
      <c r="E191" s="2">
        <v>120</v>
      </c>
      <c r="F191" s="2">
        <v>13.9</v>
      </c>
      <c r="G191" s="2">
        <v>76</v>
      </c>
      <c r="H191" s="2">
        <v>0.2</v>
      </c>
      <c r="I191" s="2">
        <v>0.56999999999999995</v>
      </c>
      <c r="J191" s="8">
        <f t="shared" si="12"/>
        <v>0.3902787573252704</v>
      </c>
      <c r="K191" s="8">
        <f t="shared" si="13"/>
        <v>1.4773925704884272</v>
      </c>
      <c r="L191" s="8">
        <f t="shared" si="14"/>
        <v>0.40365019735360158</v>
      </c>
      <c r="M191" s="8">
        <f t="shared" si="15"/>
        <v>0.40365019735360158</v>
      </c>
      <c r="N191" s="8">
        <f t="shared" si="16"/>
        <v>-0.90720662421864673</v>
      </c>
      <c r="O191" s="8">
        <f t="shared" si="17"/>
        <v>1</v>
      </c>
    </row>
    <row r="192" spans="1:15">
      <c r="A192" s="5">
        <v>0</v>
      </c>
      <c r="B192" s="2">
        <v>14.5</v>
      </c>
      <c r="C192" s="2">
        <v>8</v>
      </c>
      <c r="D192" s="3">
        <v>351</v>
      </c>
      <c r="E192" s="2">
        <v>152</v>
      </c>
      <c r="F192" s="2">
        <v>12.8</v>
      </c>
      <c r="G192" s="2">
        <v>76</v>
      </c>
      <c r="H192" s="2">
        <v>0.2</v>
      </c>
      <c r="I192" s="2">
        <v>0.75</v>
      </c>
      <c r="J192" s="8">
        <f t="shared" si="12"/>
        <v>0.40706716040386137</v>
      </c>
      <c r="K192" s="8">
        <f t="shared" si="13"/>
        <v>1.5024050044005715</v>
      </c>
      <c r="L192" s="8">
        <f t="shared" si="14"/>
        <v>0.39961556911909268</v>
      </c>
      <c r="M192" s="8">
        <f t="shared" si="15"/>
        <v>0.60038443088090732</v>
      </c>
      <c r="N192" s="8">
        <f t="shared" si="16"/>
        <v>-0.51018511080337559</v>
      </c>
      <c r="O192" s="8">
        <f t="shared" si="17"/>
        <v>1</v>
      </c>
    </row>
    <row r="193" spans="1:15">
      <c r="A193" s="5">
        <v>1</v>
      </c>
      <c r="B193" s="3">
        <v>22</v>
      </c>
      <c r="C193" s="2">
        <v>6</v>
      </c>
      <c r="D193" s="3">
        <v>225</v>
      </c>
      <c r="E193" s="2">
        <v>100</v>
      </c>
      <c r="F193" s="2">
        <v>15.4</v>
      </c>
      <c r="G193" s="2">
        <v>76</v>
      </c>
      <c r="H193" s="2">
        <v>0.2</v>
      </c>
      <c r="I193" s="2">
        <v>0.56999999999999995</v>
      </c>
      <c r="J193" s="8">
        <f t="shared" si="12"/>
        <v>0.43309319385663869</v>
      </c>
      <c r="K193" s="8">
        <f t="shared" si="13"/>
        <v>1.5420199207879777</v>
      </c>
      <c r="L193" s="8">
        <f t="shared" si="14"/>
        <v>0.39338794783717473</v>
      </c>
      <c r="M193" s="8">
        <f t="shared" si="15"/>
        <v>0.39338794783717473</v>
      </c>
      <c r="N193" s="8">
        <f t="shared" si="16"/>
        <v>-0.9329590093958704</v>
      </c>
      <c r="O193" s="8">
        <f t="shared" si="17"/>
        <v>1</v>
      </c>
    </row>
    <row r="194" spans="1:15">
      <c r="A194" s="5">
        <v>1</v>
      </c>
      <c r="B194" s="3">
        <v>22</v>
      </c>
      <c r="C194" s="2">
        <v>6</v>
      </c>
      <c r="D194" s="3">
        <v>250</v>
      </c>
      <c r="E194" s="2">
        <v>105</v>
      </c>
      <c r="F194" s="2">
        <v>14.5</v>
      </c>
      <c r="G194" s="2">
        <v>76</v>
      </c>
      <c r="H194" s="2">
        <v>0.2</v>
      </c>
      <c r="I194" s="2">
        <v>0.75</v>
      </c>
      <c r="J194" s="8">
        <f t="shared" si="12"/>
        <v>0.31964240286957013</v>
      </c>
      <c r="K194" s="8">
        <f t="shared" si="13"/>
        <v>1.3766353954392943</v>
      </c>
      <c r="L194" s="8">
        <f t="shared" si="14"/>
        <v>0.42076289948343609</v>
      </c>
      <c r="M194" s="8">
        <f t="shared" si="15"/>
        <v>0.42076289948343609</v>
      </c>
      <c r="N194" s="8">
        <f t="shared" si="16"/>
        <v>-0.86568578807235785</v>
      </c>
      <c r="O194" s="8">
        <f t="shared" si="17"/>
        <v>1</v>
      </c>
    </row>
    <row r="195" spans="1:15">
      <c r="A195" s="5">
        <v>1</v>
      </c>
      <c r="B195" s="3">
        <v>24</v>
      </c>
      <c r="C195" s="2">
        <v>6</v>
      </c>
      <c r="D195" s="3">
        <v>200</v>
      </c>
      <c r="E195" s="2">
        <v>81</v>
      </c>
      <c r="F195" s="2">
        <v>17.600000000000001</v>
      </c>
      <c r="G195" s="2">
        <v>76</v>
      </c>
      <c r="H195" s="2">
        <v>0.2</v>
      </c>
      <c r="I195" s="2">
        <v>0.65</v>
      </c>
      <c r="J195" s="8">
        <f t="shared" si="12"/>
        <v>0.50455774379062479</v>
      </c>
      <c r="K195" s="8">
        <f t="shared" si="13"/>
        <v>1.6562528703470549</v>
      </c>
      <c r="L195" s="8">
        <f t="shared" si="14"/>
        <v>0.37647018142114763</v>
      </c>
      <c r="M195" s="8">
        <f t="shared" si="15"/>
        <v>0.37647018142114763</v>
      </c>
      <c r="N195" s="8">
        <f t="shared" si="16"/>
        <v>-0.97691643429125041</v>
      </c>
      <c r="O195" s="8">
        <f t="shared" si="17"/>
        <v>1</v>
      </c>
    </row>
    <row r="196" spans="1:15">
      <c r="A196" s="5">
        <v>0</v>
      </c>
      <c r="B196" s="2">
        <v>22.5</v>
      </c>
      <c r="C196" s="2">
        <v>6</v>
      </c>
      <c r="D196" s="3">
        <v>232</v>
      </c>
      <c r="E196" s="2">
        <v>90</v>
      </c>
      <c r="F196" s="2">
        <v>17.600000000000001</v>
      </c>
      <c r="G196" s="2">
        <v>76</v>
      </c>
      <c r="H196" s="2">
        <v>0.2</v>
      </c>
      <c r="I196" s="2">
        <v>0.78700000000000003</v>
      </c>
      <c r="J196" s="8">
        <f t="shared" si="12"/>
        <v>0.60734940435856011</v>
      </c>
      <c r="K196" s="8">
        <f t="shared" si="13"/>
        <v>1.8355596187494052</v>
      </c>
      <c r="L196" s="8">
        <f t="shared" si="14"/>
        <v>0.35266407145445233</v>
      </c>
      <c r="M196" s="8">
        <f t="shared" si="15"/>
        <v>0.64733592854554767</v>
      </c>
      <c r="N196" s="8">
        <f t="shared" si="16"/>
        <v>-0.43488990972532232</v>
      </c>
      <c r="O196" s="8">
        <f t="shared" si="17"/>
        <v>1</v>
      </c>
    </row>
    <row r="197" spans="1:15">
      <c r="A197" s="5">
        <v>0</v>
      </c>
      <c r="B197" s="3">
        <v>29</v>
      </c>
      <c r="C197" s="2">
        <v>4</v>
      </c>
      <c r="D197" s="3">
        <v>85</v>
      </c>
      <c r="E197" s="2">
        <v>52</v>
      </c>
      <c r="F197" s="2">
        <v>22.2</v>
      </c>
      <c r="G197" s="2">
        <v>76</v>
      </c>
      <c r="H197" s="2">
        <v>0.18</v>
      </c>
      <c r="I197" s="2">
        <v>0.32</v>
      </c>
      <c r="J197" s="8">
        <f t="shared" ref="J197:J260" si="18">$A$2+SUMPRODUCT($B$2:$I$2,B197:I197)</f>
        <v>1.0166154025721097</v>
      </c>
      <c r="K197" s="8">
        <f t="shared" ref="K197:K260" si="19">EXP(J197)</f>
        <v>2.7638244823597575</v>
      </c>
      <c r="L197" s="8">
        <f t="shared" ref="L197:L260" si="20">1/(1+K197)</f>
        <v>0.26568720318569228</v>
      </c>
      <c r="M197" s="8">
        <f t="shared" ref="M197:M260" si="21">IF(A197=1,L197,1-L197)</f>
        <v>0.73431279681430772</v>
      </c>
      <c r="N197" s="8">
        <f t="shared" ref="N197:N260" si="22">LN(M197)</f>
        <v>-0.30882018744735246</v>
      </c>
      <c r="O197" s="8">
        <f t="shared" ref="O197:O260" si="23">IF(L197&gt;$M$1,1,0)</f>
        <v>0</v>
      </c>
    </row>
    <row r="198" spans="1:15">
      <c r="A198" s="5">
        <v>1</v>
      </c>
      <c r="B198" s="2">
        <v>24.5</v>
      </c>
      <c r="C198" s="2">
        <v>4</v>
      </c>
      <c r="D198" s="3">
        <v>98</v>
      </c>
      <c r="E198" s="2">
        <v>60</v>
      </c>
      <c r="F198" s="2">
        <v>22.1</v>
      </c>
      <c r="G198" s="2">
        <v>76</v>
      </c>
      <c r="H198" s="2">
        <v>0.17</v>
      </c>
      <c r="I198" s="2">
        <v>0.52</v>
      </c>
      <c r="J198" s="8">
        <f t="shared" si="18"/>
        <v>1.324808553956933</v>
      </c>
      <c r="K198" s="8">
        <f t="shared" si="19"/>
        <v>3.7614651684410441</v>
      </c>
      <c r="L198" s="8">
        <f t="shared" si="20"/>
        <v>0.21001938786153318</v>
      </c>
      <c r="M198" s="8">
        <f t="shared" si="21"/>
        <v>0.21001938786153318</v>
      </c>
      <c r="N198" s="8">
        <f t="shared" si="22"/>
        <v>-1.5605554293760302</v>
      </c>
      <c r="O198" s="8">
        <f t="shared" si="23"/>
        <v>0</v>
      </c>
    </row>
    <row r="199" spans="1:15">
      <c r="A199" s="5">
        <v>0</v>
      </c>
      <c r="B199" s="3">
        <v>29</v>
      </c>
      <c r="C199" s="2">
        <v>4</v>
      </c>
      <c r="D199" s="3">
        <v>90</v>
      </c>
      <c r="E199" s="2">
        <v>70</v>
      </c>
      <c r="F199" s="2">
        <v>14.2</v>
      </c>
      <c r="G199" s="2">
        <v>76</v>
      </c>
      <c r="H199" s="2">
        <v>0.16</v>
      </c>
      <c r="I199" s="2">
        <v>0.51</v>
      </c>
      <c r="J199" s="8">
        <f t="shared" si="18"/>
        <v>0.14252937181942604</v>
      </c>
      <c r="K199" s="8">
        <f t="shared" si="19"/>
        <v>1.1531869516588538</v>
      </c>
      <c r="L199" s="8">
        <f t="shared" si="20"/>
        <v>0.46442785622009369</v>
      </c>
      <c r="M199" s="8">
        <f t="shared" si="21"/>
        <v>0.53557214377990636</v>
      </c>
      <c r="N199" s="8">
        <f t="shared" si="22"/>
        <v>-0.62441967589049496</v>
      </c>
      <c r="O199" s="8">
        <f t="shared" si="23"/>
        <v>1</v>
      </c>
    </row>
    <row r="200" spans="1:15">
      <c r="A200" s="5">
        <v>1</v>
      </c>
      <c r="B200" s="3">
        <v>33</v>
      </c>
      <c r="C200" s="2">
        <v>4</v>
      </c>
      <c r="D200" s="3">
        <v>91</v>
      </c>
      <c r="E200" s="2">
        <v>53</v>
      </c>
      <c r="F200" s="2">
        <v>17.399999999999999</v>
      </c>
      <c r="G200" s="2">
        <v>76</v>
      </c>
      <c r="H200" s="2">
        <v>0.15</v>
      </c>
      <c r="I200" s="2">
        <v>0.56999999999999995</v>
      </c>
      <c r="J200" s="8">
        <f t="shared" si="18"/>
        <v>0.17736355904707635</v>
      </c>
      <c r="K200" s="8">
        <f t="shared" si="19"/>
        <v>1.1940651274036802</v>
      </c>
      <c r="L200" s="8">
        <f t="shared" si="20"/>
        <v>0.455774984757785</v>
      </c>
      <c r="M200" s="8">
        <f t="shared" si="21"/>
        <v>0.455774984757785</v>
      </c>
      <c r="N200" s="8">
        <f t="shared" si="22"/>
        <v>-0.78575604573502034</v>
      </c>
      <c r="O200" s="8">
        <f t="shared" si="23"/>
        <v>1</v>
      </c>
    </row>
    <row r="201" spans="1:15">
      <c r="A201" s="5">
        <v>0</v>
      </c>
      <c r="B201" s="3">
        <v>20</v>
      </c>
      <c r="C201" s="2">
        <v>6</v>
      </c>
      <c r="D201" s="3">
        <v>225</v>
      </c>
      <c r="E201" s="2">
        <v>100</v>
      </c>
      <c r="F201" s="2">
        <v>17.7</v>
      </c>
      <c r="G201" s="2">
        <v>76</v>
      </c>
      <c r="H201" s="2">
        <v>0.12</v>
      </c>
      <c r="I201" s="2">
        <v>0.57999999999999996</v>
      </c>
      <c r="J201" s="8">
        <f t="shared" si="18"/>
        <v>0.83541644300540208</v>
      </c>
      <c r="K201" s="8">
        <f t="shared" si="19"/>
        <v>2.3057740718598505</v>
      </c>
      <c r="L201" s="8">
        <f t="shared" si="20"/>
        <v>0.30250101134025575</v>
      </c>
      <c r="M201" s="8">
        <f t="shared" si="21"/>
        <v>0.69749898865974425</v>
      </c>
      <c r="N201" s="8">
        <f t="shared" si="22"/>
        <v>-0.360254215237855</v>
      </c>
      <c r="O201" s="8">
        <f t="shared" si="23"/>
        <v>0</v>
      </c>
    </row>
    <row r="202" spans="1:15">
      <c r="A202" s="5">
        <v>0</v>
      </c>
      <c r="B202" s="3">
        <v>18</v>
      </c>
      <c r="C202" s="2">
        <v>6</v>
      </c>
      <c r="D202" s="3">
        <v>250</v>
      </c>
      <c r="E202" s="2">
        <v>78</v>
      </c>
      <c r="F202" s="3">
        <v>21</v>
      </c>
      <c r="G202" s="2">
        <v>76</v>
      </c>
      <c r="H202" s="2">
        <v>5.75</v>
      </c>
      <c r="I202" s="2">
        <v>0.75</v>
      </c>
      <c r="J202" s="8">
        <f t="shared" si="18"/>
        <v>1.4135478456335493</v>
      </c>
      <c r="K202" s="8">
        <f t="shared" si="19"/>
        <v>4.1105130304022426</v>
      </c>
      <c r="L202" s="8">
        <f t="shared" si="20"/>
        <v>0.19567507098622761</v>
      </c>
      <c r="M202" s="8">
        <f t="shared" si="21"/>
        <v>0.80432492901377239</v>
      </c>
      <c r="N202" s="8">
        <f t="shared" si="22"/>
        <v>-0.217751950881579</v>
      </c>
      <c r="O202" s="8">
        <f t="shared" si="23"/>
        <v>0</v>
      </c>
    </row>
    <row r="203" spans="1:15">
      <c r="A203" s="6">
        <v>1</v>
      </c>
      <c r="B203" s="3">
        <v>29</v>
      </c>
      <c r="C203" s="2">
        <v>6</v>
      </c>
      <c r="D203" s="3">
        <v>85</v>
      </c>
      <c r="E203" s="2">
        <v>145</v>
      </c>
      <c r="F203" s="2">
        <v>22.2</v>
      </c>
      <c r="G203" s="2">
        <v>76</v>
      </c>
      <c r="H203" s="2">
        <v>5.25</v>
      </c>
      <c r="I203" s="2">
        <v>0.32</v>
      </c>
      <c r="J203" s="8">
        <f t="shared" si="18"/>
        <v>1.243448463222256</v>
      </c>
      <c r="K203" s="8">
        <f t="shared" si="19"/>
        <v>3.4675505912474844</v>
      </c>
      <c r="L203" s="8">
        <f t="shared" si="20"/>
        <v>0.22383630125177112</v>
      </c>
      <c r="M203" s="8">
        <f t="shared" si="21"/>
        <v>0.22383630125177112</v>
      </c>
      <c r="N203" s="8">
        <f t="shared" si="22"/>
        <v>-1.4968402922732773</v>
      </c>
      <c r="O203" s="8">
        <f t="shared" si="23"/>
        <v>0</v>
      </c>
    </row>
    <row r="204" spans="1:15">
      <c r="A204" s="5">
        <v>1</v>
      </c>
      <c r="B204" s="2">
        <v>18.5</v>
      </c>
      <c r="C204" s="2">
        <v>6</v>
      </c>
      <c r="D204" s="3">
        <v>250</v>
      </c>
      <c r="E204" s="2">
        <v>110</v>
      </c>
      <c r="F204" s="2">
        <v>16.2</v>
      </c>
      <c r="G204" s="2">
        <v>76</v>
      </c>
      <c r="H204" s="2">
        <v>3.25</v>
      </c>
      <c r="I204" s="2">
        <v>6.79</v>
      </c>
      <c r="J204" s="8">
        <f t="shared" si="18"/>
        <v>0.79933041724832377</v>
      </c>
      <c r="K204" s="8">
        <f t="shared" si="19"/>
        <v>2.2240512434629576</v>
      </c>
      <c r="L204" s="8">
        <f t="shared" si="20"/>
        <v>0.31016876733196669</v>
      </c>
      <c r="M204" s="8">
        <f t="shared" si="21"/>
        <v>0.31016876733196669</v>
      </c>
      <c r="N204" s="8">
        <f t="shared" si="22"/>
        <v>-1.1706387188924341</v>
      </c>
      <c r="O204" s="8">
        <f t="shared" si="23"/>
        <v>0</v>
      </c>
    </row>
    <row r="205" spans="1:15">
      <c r="A205" s="5">
        <v>0</v>
      </c>
      <c r="B205" s="2">
        <v>17.5</v>
      </c>
      <c r="C205" s="2">
        <v>6</v>
      </c>
      <c r="D205" s="3">
        <v>258</v>
      </c>
      <c r="E205" s="2">
        <v>95</v>
      </c>
      <c r="F205" s="2">
        <v>17.8</v>
      </c>
      <c r="G205" s="2">
        <v>76</v>
      </c>
      <c r="H205" s="2">
        <v>4.4000000000000004</v>
      </c>
      <c r="I205" s="2">
        <v>5.7</v>
      </c>
      <c r="J205" s="8">
        <f t="shared" si="18"/>
        <v>1.0335543267551992</v>
      </c>
      <c r="K205" s="8">
        <f t="shared" si="19"/>
        <v>2.8110394521862427</v>
      </c>
      <c r="L205" s="8">
        <f t="shared" si="20"/>
        <v>0.26239560428227515</v>
      </c>
      <c r="M205" s="8">
        <f t="shared" si="21"/>
        <v>0.73760439571772485</v>
      </c>
      <c r="N205" s="8">
        <f t="shared" si="22"/>
        <v>-0.30434764727035657</v>
      </c>
      <c r="O205" s="8">
        <f t="shared" si="23"/>
        <v>0</v>
      </c>
    </row>
    <row r="206" spans="1:15">
      <c r="A206" s="5">
        <v>1</v>
      </c>
      <c r="B206" s="2">
        <v>29.5</v>
      </c>
      <c r="C206" s="2">
        <v>4</v>
      </c>
      <c r="D206" s="3">
        <v>97</v>
      </c>
      <c r="E206" s="2">
        <v>71</v>
      </c>
      <c r="F206" s="2">
        <v>12.2</v>
      </c>
      <c r="G206" s="2">
        <v>76</v>
      </c>
      <c r="H206" s="2">
        <v>2.95</v>
      </c>
      <c r="I206" s="2">
        <v>4.5999999999999996</v>
      </c>
      <c r="J206" s="8">
        <f t="shared" si="18"/>
        <v>-9.0824082900176961E-2</v>
      </c>
      <c r="K206" s="8">
        <f t="shared" si="19"/>
        <v>0.91317834045538282</v>
      </c>
      <c r="L206" s="8">
        <f t="shared" si="20"/>
        <v>0.52269042506616281</v>
      </c>
      <c r="M206" s="8">
        <f t="shared" si="21"/>
        <v>0.52269042506616281</v>
      </c>
      <c r="N206" s="8">
        <f t="shared" si="22"/>
        <v>-0.64876591165150677</v>
      </c>
      <c r="O206" s="8">
        <f t="shared" si="23"/>
        <v>1</v>
      </c>
    </row>
    <row r="207" spans="1:15">
      <c r="A207" s="5">
        <v>0</v>
      </c>
      <c r="B207" s="3">
        <v>32</v>
      </c>
      <c r="C207" s="2">
        <v>4</v>
      </c>
      <c r="D207" s="3">
        <v>85</v>
      </c>
      <c r="E207" s="2">
        <v>70</v>
      </c>
      <c r="F207" s="3">
        <v>17</v>
      </c>
      <c r="G207" s="2">
        <v>76</v>
      </c>
      <c r="H207" s="2">
        <v>2.75</v>
      </c>
      <c r="I207" s="2">
        <v>4.43</v>
      </c>
      <c r="J207" s="8">
        <f t="shared" si="18"/>
        <v>0.30795926522256956</v>
      </c>
      <c r="K207" s="8">
        <f t="shared" si="19"/>
        <v>1.3606455622141216</v>
      </c>
      <c r="L207" s="8">
        <f t="shared" si="20"/>
        <v>0.42361293707390346</v>
      </c>
      <c r="M207" s="8">
        <f t="shared" si="21"/>
        <v>0.57638706292609654</v>
      </c>
      <c r="N207" s="8">
        <f t="shared" si="22"/>
        <v>-0.55097585971986762</v>
      </c>
      <c r="O207" s="8">
        <f t="shared" si="23"/>
        <v>1</v>
      </c>
    </row>
    <row r="208" spans="1:15">
      <c r="A208" s="5">
        <v>1</v>
      </c>
      <c r="B208" s="3">
        <v>28</v>
      </c>
      <c r="C208" s="2">
        <v>4</v>
      </c>
      <c r="D208" s="3">
        <v>97</v>
      </c>
      <c r="E208" s="2">
        <v>75</v>
      </c>
      <c r="F208" s="2">
        <v>16.399999999999999</v>
      </c>
      <c r="G208" s="2">
        <v>76</v>
      </c>
      <c r="H208" s="2">
        <v>5.25</v>
      </c>
      <c r="I208" s="2">
        <v>5.7</v>
      </c>
      <c r="J208" s="8">
        <f t="shared" si="18"/>
        <v>0.57726957201992191</v>
      </c>
      <c r="K208" s="8">
        <f t="shared" si="19"/>
        <v>1.7811684330598188</v>
      </c>
      <c r="L208" s="8">
        <f t="shared" si="20"/>
        <v>0.35956110680423919</v>
      </c>
      <c r="M208" s="8">
        <f t="shared" si="21"/>
        <v>0.35956110680423919</v>
      </c>
      <c r="N208" s="8">
        <f t="shared" si="22"/>
        <v>-1.0228711390631893</v>
      </c>
      <c r="O208" s="8">
        <f t="shared" si="23"/>
        <v>1</v>
      </c>
    </row>
    <row r="209" spans="1:15">
      <c r="A209" s="5">
        <v>1</v>
      </c>
      <c r="B209" s="2">
        <v>26.5</v>
      </c>
      <c r="C209" s="2">
        <v>4</v>
      </c>
      <c r="D209" s="3">
        <v>140</v>
      </c>
      <c r="E209" s="2">
        <v>72</v>
      </c>
      <c r="F209" s="2">
        <v>13.6</v>
      </c>
      <c r="G209" s="2">
        <v>76</v>
      </c>
      <c r="H209" s="2">
        <v>5.75</v>
      </c>
      <c r="I209" s="2">
        <v>7.13</v>
      </c>
      <c r="J209" s="8">
        <f t="shared" si="18"/>
        <v>0.2919965809334526</v>
      </c>
      <c r="K209" s="8">
        <f t="shared" si="19"/>
        <v>1.3390984391647895</v>
      </c>
      <c r="L209" s="8">
        <f t="shared" si="20"/>
        <v>0.42751514141365721</v>
      </c>
      <c r="M209" s="8">
        <f t="shared" si="21"/>
        <v>0.42751514141365721</v>
      </c>
      <c r="N209" s="8">
        <f t="shared" si="22"/>
        <v>-0.84976557272106401</v>
      </c>
      <c r="O209" s="8">
        <f t="shared" si="23"/>
        <v>1</v>
      </c>
    </row>
    <row r="210" spans="1:15">
      <c r="A210" s="5">
        <v>0</v>
      </c>
      <c r="B210" s="3">
        <v>20</v>
      </c>
      <c r="C210" s="2">
        <v>4</v>
      </c>
      <c r="D210" s="3">
        <v>130</v>
      </c>
      <c r="E210" s="2">
        <v>102</v>
      </c>
      <c r="F210" s="2">
        <v>15.7</v>
      </c>
      <c r="G210" s="2">
        <v>76</v>
      </c>
      <c r="H210" s="2">
        <v>5.15</v>
      </c>
      <c r="I210" s="2">
        <v>5.7</v>
      </c>
      <c r="J210" s="8">
        <f t="shared" si="18"/>
        <v>1.1068153308176625</v>
      </c>
      <c r="K210" s="8">
        <f t="shared" si="19"/>
        <v>3.0247103378572855</v>
      </c>
      <c r="L210" s="8">
        <f t="shared" si="20"/>
        <v>0.248465085945139</v>
      </c>
      <c r="M210" s="8">
        <f t="shared" si="21"/>
        <v>0.75153491405486106</v>
      </c>
      <c r="N210" s="8">
        <f t="shared" si="22"/>
        <v>-0.28563761171346258</v>
      </c>
      <c r="O210" s="8">
        <f t="shared" si="23"/>
        <v>0</v>
      </c>
    </row>
    <row r="211" spans="1:15">
      <c r="A211" s="5">
        <v>0</v>
      </c>
      <c r="B211" s="3">
        <v>13</v>
      </c>
      <c r="C211" s="2">
        <v>8</v>
      </c>
      <c r="D211" s="3">
        <v>318</v>
      </c>
      <c r="E211" s="2">
        <v>150</v>
      </c>
      <c r="F211" s="2">
        <v>13.2</v>
      </c>
      <c r="G211" s="2">
        <v>76</v>
      </c>
      <c r="H211" s="2">
        <v>7.9</v>
      </c>
      <c r="I211" s="2">
        <v>8.1</v>
      </c>
      <c r="J211" s="8">
        <f t="shared" si="18"/>
        <v>0.7326723763275016</v>
      </c>
      <c r="K211" s="8">
        <f t="shared" si="19"/>
        <v>2.0806334202655274</v>
      </c>
      <c r="L211" s="8">
        <f t="shared" si="20"/>
        <v>0.32460856699847379</v>
      </c>
      <c r="M211" s="8">
        <f t="shared" si="21"/>
        <v>0.67539143300152626</v>
      </c>
      <c r="N211" s="8">
        <f t="shared" si="22"/>
        <v>-0.39246285544406551</v>
      </c>
      <c r="O211" s="8">
        <f t="shared" si="23"/>
        <v>0</v>
      </c>
    </row>
    <row r="212" spans="1:15">
      <c r="A212" s="5">
        <v>0</v>
      </c>
      <c r="B212" s="3">
        <v>19</v>
      </c>
      <c r="C212" s="2">
        <v>4</v>
      </c>
      <c r="D212" s="3">
        <v>120</v>
      </c>
      <c r="E212" s="2">
        <v>88</v>
      </c>
      <c r="F212" s="2">
        <v>21.9</v>
      </c>
      <c r="G212" s="2">
        <v>76</v>
      </c>
      <c r="H212" s="2">
        <v>4.8499999999999996</v>
      </c>
      <c r="I212" s="2">
        <v>5.7</v>
      </c>
      <c r="J212" s="8">
        <f t="shared" si="18"/>
        <v>1.8465067880373156</v>
      </c>
      <c r="K212" s="8">
        <f t="shared" si="19"/>
        <v>6.3376420827657682</v>
      </c>
      <c r="L212" s="8">
        <f t="shared" si="20"/>
        <v>0.13628356203810246</v>
      </c>
      <c r="M212" s="8">
        <f t="shared" si="21"/>
        <v>0.86371643796189757</v>
      </c>
      <c r="N212" s="8">
        <f t="shared" si="22"/>
        <v>-0.14651076084979819</v>
      </c>
      <c r="O212" s="8">
        <f t="shared" si="23"/>
        <v>0</v>
      </c>
    </row>
    <row r="213" spans="1:15">
      <c r="A213" s="5">
        <v>1</v>
      </c>
      <c r="B213" s="3">
        <v>19</v>
      </c>
      <c r="C213" s="2">
        <v>6</v>
      </c>
      <c r="D213" s="3">
        <v>156</v>
      </c>
      <c r="E213" s="2">
        <v>108</v>
      </c>
      <c r="F213" s="2">
        <v>15.5</v>
      </c>
      <c r="G213" s="2">
        <v>76</v>
      </c>
      <c r="H213" s="2">
        <v>3.1</v>
      </c>
      <c r="I213" s="2">
        <v>4.5999999999999996</v>
      </c>
      <c r="J213" s="8">
        <f t="shared" si="18"/>
        <v>0.79364035916357478</v>
      </c>
      <c r="K213" s="8">
        <f t="shared" si="19"/>
        <v>2.2114321983011331</v>
      </c>
      <c r="L213" s="8">
        <f t="shared" si="20"/>
        <v>0.31138754868591217</v>
      </c>
      <c r="M213" s="8">
        <f t="shared" si="21"/>
        <v>0.31138754868591217</v>
      </c>
      <c r="N213" s="8">
        <f t="shared" si="22"/>
        <v>-1.166717005333771</v>
      </c>
      <c r="O213" s="8">
        <f t="shared" si="23"/>
        <v>0</v>
      </c>
    </row>
    <row r="214" spans="1:15">
      <c r="A214" s="5">
        <v>0</v>
      </c>
      <c r="B214" s="2">
        <v>16.5</v>
      </c>
      <c r="C214" s="2">
        <v>6</v>
      </c>
      <c r="D214" s="3">
        <v>168</v>
      </c>
      <c r="E214" s="2">
        <v>120</v>
      </c>
      <c r="F214" s="2">
        <v>16.7</v>
      </c>
      <c r="G214" s="2">
        <v>76</v>
      </c>
      <c r="H214" s="2">
        <v>11.75</v>
      </c>
      <c r="I214" s="2">
        <v>14.79</v>
      </c>
      <c r="J214" s="8">
        <f t="shared" si="18"/>
        <v>1.2867789750662311</v>
      </c>
      <c r="K214" s="8">
        <f t="shared" si="19"/>
        <v>3.6211040845436648</v>
      </c>
      <c r="L214" s="8">
        <f t="shared" si="20"/>
        <v>0.2163985016794423</v>
      </c>
      <c r="M214" s="8">
        <f t="shared" si="21"/>
        <v>0.7836014983205577</v>
      </c>
      <c r="N214" s="8">
        <f t="shared" si="22"/>
        <v>-0.24385468081485853</v>
      </c>
      <c r="O214" s="8">
        <f t="shared" si="23"/>
        <v>0</v>
      </c>
    </row>
    <row r="215" spans="1:15">
      <c r="A215" s="5">
        <v>1</v>
      </c>
      <c r="B215" s="2">
        <v>16.5</v>
      </c>
      <c r="C215" s="2">
        <v>8</v>
      </c>
      <c r="D215" s="3">
        <v>350</v>
      </c>
      <c r="E215" s="2">
        <v>180</v>
      </c>
      <c r="F215" s="2">
        <v>12.1</v>
      </c>
      <c r="G215" s="2">
        <v>76</v>
      </c>
      <c r="H215" s="2">
        <v>11.25</v>
      </c>
      <c r="I215" s="2">
        <v>13.6</v>
      </c>
      <c r="J215" s="8">
        <f t="shared" si="18"/>
        <v>0.49451068927166064</v>
      </c>
      <c r="K215" s="8">
        <f t="shared" si="19"/>
        <v>1.6396957220249602</v>
      </c>
      <c r="L215" s="8">
        <f t="shared" si="20"/>
        <v>0.37883154170242056</v>
      </c>
      <c r="M215" s="8">
        <f t="shared" si="21"/>
        <v>0.37883154170242056</v>
      </c>
      <c r="N215" s="8">
        <f t="shared" si="22"/>
        <v>-0.97066365370692131</v>
      </c>
      <c r="O215" s="8">
        <f t="shared" si="23"/>
        <v>1</v>
      </c>
    </row>
    <row r="216" spans="1:15">
      <c r="A216" s="5">
        <v>1</v>
      </c>
      <c r="B216" s="3">
        <v>13</v>
      </c>
      <c r="C216" s="2">
        <v>8</v>
      </c>
      <c r="D216" s="3">
        <v>350</v>
      </c>
      <c r="E216" s="2">
        <v>145</v>
      </c>
      <c r="F216" s="3">
        <v>12</v>
      </c>
      <c r="G216" s="2">
        <v>76</v>
      </c>
      <c r="H216" s="2">
        <v>2.9</v>
      </c>
      <c r="I216" s="2">
        <v>6.79</v>
      </c>
      <c r="J216" s="8">
        <f t="shared" si="18"/>
        <v>0.40022979562492456</v>
      </c>
      <c r="K216" s="8">
        <f t="shared" si="19"/>
        <v>1.4921675518216293</v>
      </c>
      <c r="L216" s="8">
        <f t="shared" si="20"/>
        <v>0.40125713027162163</v>
      </c>
      <c r="M216" s="8">
        <f t="shared" si="21"/>
        <v>0.40125713027162163</v>
      </c>
      <c r="N216" s="8">
        <f t="shared" si="22"/>
        <v>-0.91315283454845497</v>
      </c>
      <c r="O216" s="8">
        <f t="shared" si="23"/>
        <v>1</v>
      </c>
    </row>
    <row r="217" spans="1:15">
      <c r="A217" s="5">
        <v>0</v>
      </c>
      <c r="B217" s="3">
        <v>13</v>
      </c>
      <c r="C217" s="2">
        <v>8</v>
      </c>
      <c r="D217" s="3">
        <v>302</v>
      </c>
      <c r="E217" s="2">
        <v>130</v>
      </c>
      <c r="F217" s="3">
        <v>15</v>
      </c>
      <c r="G217" s="2">
        <v>76</v>
      </c>
      <c r="H217" s="2">
        <v>5.25</v>
      </c>
      <c r="I217" s="2">
        <v>5.7</v>
      </c>
      <c r="J217" s="8">
        <f t="shared" si="18"/>
        <v>0.82618250057591736</v>
      </c>
      <c r="K217" s="8">
        <f t="shared" si="19"/>
        <v>2.2845806866631362</v>
      </c>
      <c r="L217" s="8">
        <f t="shared" si="20"/>
        <v>0.30445286488483791</v>
      </c>
      <c r="M217" s="8">
        <f t="shared" si="21"/>
        <v>0.69554713511516209</v>
      </c>
      <c r="N217" s="8">
        <f t="shared" si="22"/>
        <v>-0.36305649836195469</v>
      </c>
      <c r="O217" s="8">
        <f t="shared" si="23"/>
        <v>0</v>
      </c>
    </row>
    <row r="218" spans="1:15">
      <c r="A218" s="5">
        <v>0</v>
      </c>
      <c r="B218" s="3">
        <v>13</v>
      </c>
      <c r="C218" s="2">
        <v>8</v>
      </c>
      <c r="D218" s="3">
        <v>318</v>
      </c>
      <c r="E218" s="2">
        <v>150</v>
      </c>
      <c r="F218" s="3">
        <v>14</v>
      </c>
      <c r="G218" s="2">
        <v>76</v>
      </c>
      <c r="H218" s="2">
        <v>4.5</v>
      </c>
      <c r="I218" s="2">
        <v>9.4</v>
      </c>
      <c r="J218" s="8">
        <f t="shared" si="18"/>
        <v>0.70726096662811244</v>
      </c>
      <c r="K218" s="8">
        <f t="shared" si="19"/>
        <v>2.0284277115600426</v>
      </c>
      <c r="L218" s="8">
        <f t="shared" si="20"/>
        <v>0.33020434867334747</v>
      </c>
      <c r="M218" s="8">
        <f t="shared" si="21"/>
        <v>0.66979565132665253</v>
      </c>
      <c r="N218" s="8">
        <f t="shared" si="22"/>
        <v>-0.40078261113840252</v>
      </c>
      <c r="O218" s="8">
        <f t="shared" si="23"/>
        <v>0</v>
      </c>
    </row>
    <row r="219" spans="1:15">
      <c r="A219" s="5">
        <v>1</v>
      </c>
      <c r="B219" s="2">
        <v>31.5</v>
      </c>
      <c r="C219" s="2">
        <v>4</v>
      </c>
      <c r="D219" s="3">
        <v>98</v>
      </c>
      <c r="E219" s="2">
        <v>68</v>
      </c>
      <c r="F219" s="2">
        <v>18.5</v>
      </c>
      <c r="G219" s="2">
        <v>77</v>
      </c>
      <c r="H219" s="2">
        <v>2.9</v>
      </c>
      <c r="I219" s="2">
        <v>4.43</v>
      </c>
      <c r="J219" s="8">
        <f t="shared" si="18"/>
        <v>0.47294136066912751</v>
      </c>
      <c r="K219" s="8">
        <f t="shared" si="19"/>
        <v>1.6047072812560359</v>
      </c>
      <c r="L219" s="8">
        <f t="shared" si="20"/>
        <v>0.38392029968057773</v>
      </c>
      <c r="M219" s="8">
        <f t="shared" si="21"/>
        <v>0.38392029968057773</v>
      </c>
      <c r="N219" s="8">
        <f t="shared" si="22"/>
        <v>-0.95732030085165942</v>
      </c>
      <c r="O219" s="8">
        <f t="shared" si="23"/>
        <v>1</v>
      </c>
    </row>
    <row r="220" spans="1:15">
      <c r="A220" s="5">
        <v>0</v>
      </c>
      <c r="B220" s="3">
        <v>30</v>
      </c>
      <c r="C220" s="2">
        <v>4</v>
      </c>
      <c r="D220" s="3">
        <v>111</v>
      </c>
      <c r="E220" s="2">
        <v>80</v>
      </c>
      <c r="F220" s="2">
        <v>14.8</v>
      </c>
      <c r="G220" s="2">
        <v>77</v>
      </c>
      <c r="H220" s="2">
        <v>3.15</v>
      </c>
      <c r="I220" s="2">
        <v>4.43</v>
      </c>
      <c r="J220" s="8">
        <f t="shared" si="18"/>
        <v>0.18263384438709318</v>
      </c>
      <c r="K220" s="8">
        <f t="shared" si="19"/>
        <v>1.2003748036319823</v>
      </c>
      <c r="L220" s="8">
        <f t="shared" si="20"/>
        <v>0.45446802896914662</v>
      </c>
      <c r="M220" s="8">
        <f t="shared" si="21"/>
        <v>0.54553197103085338</v>
      </c>
      <c r="N220" s="8">
        <f t="shared" si="22"/>
        <v>-0.60599386675392419</v>
      </c>
      <c r="O220" s="8">
        <f t="shared" si="23"/>
        <v>1</v>
      </c>
    </row>
    <row r="221" spans="1:15">
      <c r="A221" s="5">
        <v>0</v>
      </c>
      <c r="B221" s="3">
        <v>36</v>
      </c>
      <c r="C221" s="2">
        <v>4</v>
      </c>
      <c r="D221" s="3">
        <v>79</v>
      </c>
      <c r="E221" s="2">
        <v>58</v>
      </c>
      <c r="F221" s="2">
        <v>18.600000000000001</v>
      </c>
      <c r="G221" s="2">
        <v>77</v>
      </c>
      <c r="H221" s="2">
        <v>6.45</v>
      </c>
      <c r="I221" s="2">
        <v>9.4</v>
      </c>
      <c r="J221" s="8">
        <f t="shared" si="18"/>
        <v>0.21174365114416283</v>
      </c>
      <c r="K221" s="8">
        <f t="shared" si="19"/>
        <v>1.2358310405956134</v>
      </c>
      <c r="L221" s="8">
        <f t="shared" si="20"/>
        <v>0.4472609879025588</v>
      </c>
      <c r="M221" s="8">
        <f t="shared" si="21"/>
        <v>0.55273901209744114</v>
      </c>
      <c r="N221" s="8">
        <f t="shared" si="22"/>
        <v>-0.59286933805375808</v>
      </c>
      <c r="O221" s="8">
        <f t="shared" si="23"/>
        <v>1</v>
      </c>
    </row>
    <row r="222" spans="1:15">
      <c r="A222" s="5">
        <v>0</v>
      </c>
      <c r="B222" s="2">
        <v>25.5</v>
      </c>
      <c r="C222" s="2">
        <v>4</v>
      </c>
      <c r="D222" s="3">
        <v>122</v>
      </c>
      <c r="E222" s="2">
        <v>96</v>
      </c>
      <c r="F222" s="2">
        <v>15.5</v>
      </c>
      <c r="G222" s="2">
        <v>77</v>
      </c>
      <c r="H222" s="2">
        <v>4.5</v>
      </c>
      <c r="I222" s="2">
        <v>9.4</v>
      </c>
      <c r="J222" s="8">
        <f t="shared" si="18"/>
        <v>0.6057016596976994</v>
      </c>
      <c r="K222" s="8">
        <f t="shared" si="19"/>
        <v>1.8325375756493638</v>
      </c>
      <c r="L222" s="8">
        <f t="shared" si="20"/>
        <v>0.35304032984302008</v>
      </c>
      <c r="M222" s="8">
        <f t="shared" si="21"/>
        <v>0.64695967015697997</v>
      </c>
      <c r="N222" s="8">
        <f t="shared" si="22"/>
        <v>-0.43547132002996064</v>
      </c>
      <c r="O222" s="8">
        <f t="shared" si="23"/>
        <v>1</v>
      </c>
    </row>
    <row r="223" spans="1:15">
      <c r="A223" s="5">
        <v>1</v>
      </c>
      <c r="B223" s="2">
        <v>33.5</v>
      </c>
      <c r="C223" s="2">
        <v>4</v>
      </c>
      <c r="D223" s="3">
        <v>85</v>
      </c>
      <c r="E223" s="2">
        <v>70</v>
      </c>
      <c r="F223" s="2">
        <v>16.8</v>
      </c>
      <c r="G223" s="2">
        <v>77</v>
      </c>
      <c r="H223" s="2">
        <v>3.5</v>
      </c>
      <c r="I223" s="2">
        <v>4.43</v>
      </c>
      <c r="J223" s="8">
        <f t="shared" si="18"/>
        <v>0.17843265538772179</v>
      </c>
      <c r="K223" s="8">
        <f t="shared" si="19"/>
        <v>1.1953423806936341</v>
      </c>
      <c r="L223" s="8">
        <f t="shared" si="20"/>
        <v>0.45550981422954301</v>
      </c>
      <c r="M223" s="8">
        <f t="shared" si="21"/>
        <v>0.45550981422954301</v>
      </c>
      <c r="N223" s="8">
        <f t="shared" si="22"/>
        <v>-0.78633801645596479</v>
      </c>
      <c r="O223" s="8">
        <f t="shared" si="23"/>
        <v>1</v>
      </c>
    </row>
    <row r="224" spans="1:15">
      <c r="A224" s="5">
        <v>0</v>
      </c>
      <c r="B224" s="2">
        <v>17.5</v>
      </c>
      <c r="C224" s="2">
        <v>8</v>
      </c>
      <c r="D224" s="3">
        <v>305</v>
      </c>
      <c r="E224" s="2">
        <v>145</v>
      </c>
      <c r="F224" s="2">
        <v>12.5</v>
      </c>
      <c r="G224" s="2">
        <v>77</v>
      </c>
      <c r="H224" s="2">
        <v>4.5</v>
      </c>
      <c r="I224" s="2">
        <v>6.79</v>
      </c>
      <c r="J224" s="8">
        <f t="shared" si="18"/>
        <v>0.22314431907211096</v>
      </c>
      <c r="K224" s="8">
        <f t="shared" si="19"/>
        <v>1.2500009596977448</v>
      </c>
      <c r="L224" s="8">
        <f t="shared" si="20"/>
        <v>0.44444425487460038</v>
      </c>
      <c r="M224" s="8">
        <f t="shared" si="21"/>
        <v>0.55555574512539962</v>
      </c>
      <c r="N224" s="8">
        <f t="shared" si="22"/>
        <v>-0.58778632367645789</v>
      </c>
      <c r="O224" s="8">
        <f t="shared" si="23"/>
        <v>1</v>
      </c>
    </row>
    <row r="225" spans="1:15">
      <c r="A225" s="5">
        <v>0</v>
      </c>
      <c r="B225" s="3">
        <v>17</v>
      </c>
      <c r="C225" s="2">
        <v>8</v>
      </c>
      <c r="D225" s="3">
        <v>260</v>
      </c>
      <c r="E225" s="2">
        <v>110</v>
      </c>
      <c r="F225" s="3">
        <v>19</v>
      </c>
      <c r="G225" s="2">
        <v>77</v>
      </c>
      <c r="H225" s="3">
        <v>6</v>
      </c>
      <c r="I225" s="2">
        <v>7.6</v>
      </c>
      <c r="J225" s="8">
        <f t="shared" si="18"/>
        <v>0.96165476321315646</v>
      </c>
      <c r="K225" s="8">
        <f t="shared" si="19"/>
        <v>2.6160217903719749</v>
      </c>
      <c r="L225" s="8">
        <f t="shared" si="20"/>
        <v>0.27654700606688865</v>
      </c>
      <c r="M225" s="8">
        <f t="shared" si="21"/>
        <v>0.72345299393311135</v>
      </c>
      <c r="N225" s="8">
        <f t="shared" si="22"/>
        <v>-0.32371970539706113</v>
      </c>
      <c r="O225" s="8">
        <f t="shared" si="23"/>
        <v>0</v>
      </c>
    </row>
    <row r="226" spans="1:15">
      <c r="A226" s="5">
        <v>0</v>
      </c>
      <c r="B226" s="2">
        <v>15.5</v>
      </c>
      <c r="C226" s="2">
        <v>8</v>
      </c>
      <c r="D226" s="3">
        <v>318</v>
      </c>
      <c r="E226" s="2">
        <v>145</v>
      </c>
      <c r="F226" s="2">
        <v>13.7</v>
      </c>
      <c r="G226" s="2">
        <v>77</v>
      </c>
      <c r="H226" s="2">
        <v>8.25</v>
      </c>
      <c r="I226" s="2">
        <v>9.4</v>
      </c>
      <c r="J226" s="8">
        <f t="shared" si="18"/>
        <v>0.57031514482090584</v>
      </c>
      <c r="K226" s="8">
        <f t="shared" si="19"/>
        <v>1.7688243994550312</v>
      </c>
      <c r="L226" s="8">
        <f t="shared" si="20"/>
        <v>0.36116411000886267</v>
      </c>
      <c r="M226" s="8">
        <f t="shared" si="21"/>
        <v>0.63883588999113727</v>
      </c>
      <c r="N226" s="8">
        <f t="shared" si="22"/>
        <v>-0.44810768076438051</v>
      </c>
      <c r="O226" s="8">
        <f t="shared" si="23"/>
        <v>1</v>
      </c>
    </row>
    <row r="227" spans="1:15">
      <c r="A227" s="5">
        <v>1</v>
      </c>
      <c r="B227" s="3">
        <v>15</v>
      </c>
      <c r="C227" s="2">
        <v>8</v>
      </c>
      <c r="D227" s="3">
        <v>302</v>
      </c>
      <c r="E227" s="2">
        <v>130</v>
      </c>
      <c r="F227" s="2">
        <v>14.9</v>
      </c>
      <c r="G227" s="2">
        <v>77</v>
      </c>
      <c r="H227" s="2">
        <v>5.1100000000000003</v>
      </c>
      <c r="I227" s="2">
        <v>9.4</v>
      </c>
      <c r="J227" s="8">
        <f t="shared" si="18"/>
        <v>0.60460701290027963</v>
      </c>
      <c r="K227" s="8">
        <f t="shared" si="19"/>
        <v>1.8305326917810769</v>
      </c>
      <c r="L227" s="8">
        <f t="shared" si="20"/>
        <v>0.35329039049916883</v>
      </c>
      <c r="M227" s="8">
        <f t="shared" si="21"/>
        <v>0.35329039049916883</v>
      </c>
      <c r="N227" s="8">
        <f t="shared" si="22"/>
        <v>-1.0404649242533783</v>
      </c>
      <c r="O227" s="8">
        <f t="shared" si="23"/>
        <v>1</v>
      </c>
    </row>
    <row r="228" spans="1:15">
      <c r="A228" s="5">
        <v>0</v>
      </c>
      <c r="B228" s="2">
        <v>17.5</v>
      </c>
      <c r="C228" s="2">
        <v>6</v>
      </c>
      <c r="D228" s="3">
        <v>250</v>
      </c>
      <c r="E228" s="2">
        <v>110</v>
      </c>
      <c r="F228" s="2">
        <v>16.399999999999999</v>
      </c>
      <c r="G228" s="2">
        <v>77</v>
      </c>
      <c r="H228" s="2">
        <v>2.7</v>
      </c>
      <c r="I228" s="2">
        <v>4.5999999999999996</v>
      </c>
      <c r="J228" s="8">
        <f t="shared" si="18"/>
        <v>0.87091035309330689</v>
      </c>
      <c r="K228" s="8">
        <f t="shared" si="19"/>
        <v>2.38908477457097</v>
      </c>
      <c r="L228" s="8">
        <f t="shared" si="20"/>
        <v>0.29506491177299976</v>
      </c>
      <c r="M228" s="8">
        <f t="shared" si="21"/>
        <v>0.70493508822700024</v>
      </c>
      <c r="N228" s="8">
        <f t="shared" si="22"/>
        <v>-0.34964955384576657</v>
      </c>
      <c r="O228" s="8">
        <f t="shared" si="23"/>
        <v>0</v>
      </c>
    </row>
    <row r="229" spans="1:15">
      <c r="A229" s="5">
        <v>0</v>
      </c>
      <c r="B229" s="2">
        <v>20.5</v>
      </c>
      <c r="C229" s="2">
        <v>6</v>
      </c>
      <c r="D229" s="3">
        <v>231</v>
      </c>
      <c r="E229" s="2">
        <v>105</v>
      </c>
      <c r="F229" s="2">
        <v>16.899999999999999</v>
      </c>
      <c r="G229" s="2">
        <v>77</v>
      </c>
      <c r="H229" s="2">
        <v>5.25</v>
      </c>
      <c r="I229" s="2">
        <v>5.7</v>
      </c>
      <c r="J229" s="8">
        <f t="shared" si="18"/>
        <v>0.79212605474305908</v>
      </c>
      <c r="K229" s="8">
        <f t="shared" si="19"/>
        <v>2.2080859510055557</v>
      </c>
      <c r="L229" s="8">
        <f t="shared" si="20"/>
        <v>0.31171234663664665</v>
      </c>
      <c r="M229" s="8">
        <f t="shared" si="21"/>
        <v>0.68828765336335329</v>
      </c>
      <c r="N229" s="8">
        <f t="shared" si="22"/>
        <v>-0.37354842760975843</v>
      </c>
      <c r="O229" s="8">
        <f t="shared" si="23"/>
        <v>0</v>
      </c>
    </row>
    <row r="230" spans="1:15">
      <c r="A230" s="5">
        <v>1</v>
      </c>
      <c r="B230" s="3">
        <v>19</v>
      </c>
      <c r="C230" s="2">
        <v>6</v>
      </c>
      <c r="D230" s="3">
        <v>225</v>
      </c>
      <c r="E230" s="2">
        <v>100</v>
      </c>
      <c r="F230" s="2">
        <v>17.7</v>
      </c>
      <c r="G230" s="2">
        <v>77</v>
      </c>
      <c r="H230" s="2">
        <v>2.5499999999999998</v>
      </c>
      <c r="I230" s="2">
        <v>4.43</v>
      </c>
      <c r="J230" s="8">
        <f t="shared" si="18"/>
        <v>0.90514707911650216</v>
      </c>
      <c r="K230" s="8">
        <f t="shared" si="19"/>
        <v>2.4722955193588243</v>
      </c>
      <c r="L230" s="8">
        <f t="shared" si="20"/>
        <v>0.28799392057063583</v>
      </c>
      <c r="M230" s="8">
        <f t="shared" si="21"/>
        <v>0.28799392057063583</v>
      </c>
      <c r="N230" s="8">
        <f t="shared" si="22"/>
        <v>-1.2448159081987287</v>
      </c>
      <c r="O230" s="8">
        <f t="shared" si="23"/>
        <v>0</v>
      </c>
    </row>
    <row r="231" spans="1:15">
      <c r="A231" s="5">
        <v>0</v>
      </c>
      <c r="B231" s="2">
        <v>18.5</v>
      </c>
      <c r="C231" s="2">
        <v>6</v>
      </c>
      <c r="D231" s="3">
        <v>250</v>
      </c>
      <c r="E231" s="2">
        <v>98</v>
      </c>
      <c r="F231" s="3">
        <v>19</v>
      </c>
      <c r="G231" s="2">
        <v>77</v>
      </c>
      <c r="H231" s="2">
        <v>4.95</v>
      </c>
      <c r="I231" s="2">
        <v>9.4</v>
      </c>
      <c r="J231" s="8">
        <f t="shared" si="18"/>
        <v>1.0736102671237635</v>
      </c>
      <c r="K231" s="8">
        <f t="shared" si="19"/>
        <v>2.9259238211942611</v>
      </c>
      <c r="L231" s="8">
        <f t="shared" si="20"/>
        <v>0.25471711768869759</v>
      </c>
      <c r="M231" s="8">
        <f t="shared" si="21"/>
        <v>0.74528288231130246</v>
      </c>
      <c r="N231" s="8">
        <f t="shared" si="22"/>
        <v>-0.29399142487293506</v>
      </c>
      <c r="O231" s="8">
        <f t="shared" si="23"/>
        <v>0</v>
      </c>
    </row>
    <row r="232" spans="1:15">
      <c r="A232" s="5">
        <v>0</v>
      </c>
      <c r="B232" s="3">
        <v>16</v>
      </c>
      <c r="C232" s="2">
        <v>8</v>
      </c>
      <c r="D232" s="3">
        <v>400</v>
      </c>
      <c r="E232" s="2">
        <v>180</v>
      </c>
      <c r="F232" s="2">
        <v>11.1</v>
      </c>
      <c r="G232" s="2">
        <v>77</v>
      </c>
      <c r="H232" s="2">
        <v>3.1</v>
      </c>
      <c r="I232" s="2">
        <v>6.79</v>
      </c>
      <c r="J232" s="8">
        <f t="shared" si="18"/>
        <v>0.15990701375626726</v>
      </c>
      <c r="K232" s="8">
        <f t="shared" si="19"/>
        <v>1.1734017556971266</v>
      </c>
      <c r="L232" s="8">
        <f t="shared" si="20"/>
        <v>0.46010821394558338</v>
      </c>
      <c r="M232" s="8">
        <f t="shared" si="21"/>
        <v>0.53989178605441657</v>
      </c>
      <c r="N232" s="8">
        <f t="shared" si="22"/>
        <v>-0.61638655570134238</v>
      </c>
      <c r="O232" s="8">
        <f t="shared" si="23"/>
        <v>1</v>
      </c>
    </row>
    <row r="233" spans="1:15">
      <c r="A233" s="5">
        <v>1</v>
      </c>
      <c r="B233" s="2">
        <v>15.5</v>
      </c>
      <c r="C233" s="2">
        <v>8</v>
      </c>
      <c r="D233" s="3">
        <v>350</v>
      </c>
      <c r="E233" s="2">
        <v>170</v>
      </c>
      <c r="F233" s="2">
        <v>11.4</v>
      </c>
      <c r="G233" s="2">
        <v>77</v>
      </c>
      <c r="H233" s="2">
        <v>6.15</v>
      </c>
      <c r="I233" s="2">
        <v>9.4</v>
      </c>
      <c r="J233" s="8">
        <f t="shared" si="18"/>
        <v>0.30376412126679719</v>
      </c>
      <c r="K233" s="8">
        <f t="shared" si="19"/>
        <v>1.3549494146413643</v>
      </c>
      <c r="L233" s="8">
        <f t="shared" si="20"/>
        <v>0.42463757131373042</v>
      </c>
      <c r="M233" s="8">
        <f t="shared" si="21"/>
        <v>0.42463757131373042</v>
      </c>
      <c r="N233" s="8">
        <f t="shared" si="22"/>
        <v>-0.85651924725524731</v>
      </c>
      <c r="O233" s="8">
        <f t="shared" si="23"/>
        <v>1</v>
      </c>
    </row>
    <row r="234" spans="1:15">
      <c r="A234" s="5">
        <v>0</v>
      </c>
      <c r="B234" s="2">
        <v>15.5</v>
      </c>
      <c r="C234" s="2">
        <v>8</v>
      </c>
      <c r="D234" s="3">
        <v>400</v>
      </c>
      <c r="E234" s="2">
        <v>190</v>
      </c>
      <c r="F234" s="2">
        <v>12.2</v>
      </c>
      <c r="G234" s="2">
        <v>77</v>
      </c>
      <c r="H234" s="2">
        <v>9.25</v>
      </c>
      <c r="I234" s="2">
        <v>9.4</v>
      </c>
      <c r="J234" s="8">
        <f t="shared" si="18"/>
        <v>0.52158958959297408</v>
      </c>
      <c r="K234" s="8">
        <f t="shared" si="19"/>
        <v>1.684703509541976</v>
      </c>
      <c r="L234" s="8">
        <f t="shared" si="20"/>
        <v>0.37248060966352486</v>
      </c>
      <c r="M234" s="8">
        <f t="shared" si="21"/>
        <v>0.62751939033647508</v>
      </c>
      <c r="N234" s="8">
        <f t="shared" si="22"/>
        <v>-0.4659807075190005</v>
      </c>
      <c r="O234" s="8">
        <f t="shared" si="23"/>
        <v>1</v>
      </c>
    </row>
    <row r="235" spans="1:15">
      <c r="A235" s="5">
        <v>0</v>
      </c>
      <c r="B235" s="3">
        <v>16</v>
      </c>
      <c r="C235" s="2">
        <v>8</v>
      </c>
      <c r="D235" s="3">
        <v>351</v>
      </c>
      <c r="E235" s="2">
        <v>149</v>
      </c>
      <c r="F235" s="2">
        <v>14.5</v>
      </c>
      <c r="G235" s="2">
        <v>77</v>
      </c>
      <c r="H235" s="2">
        <v>11.45</v>
      </c>
      <c r="I235" s="2">
        <v>14.79</v>
      </c>
      <c r="J235" s="8">
        <f t="shared" si="18"/>
        <v>0.6482208812322825</v>
      </c>
      <c r="K235" s="8">
        <f t="shared" si="19"/>
        <v>1.9121358841734315</v>
      </c>
      <c r="L235" s="8">
        <f t="shared" si="20"/>
        <v>0.343390569593505</v>
      </c>
      <c r="M235" s="8">
        <f t="shared" si="21"/>
        <v>0.656609430406495</v>
      </c>
      <c r="N235" s="8">
        <f t="shared" si="22"/>
        <v>-0.4206659115345448</v>
      </c>
      <c r="O235" s="8">
        <f t="shared" si="23"/>
        <v>0</v>
      </c>
    </row>
    <row r="236" spans="1:15">
      <c r="A236" s="5">
        <v>1</v>
      </c>
      <c r="B236" s="3">
        <v>29</v>
      </c>
      <c r="C236" s="2">
        <v>4</v>
      </c>
      <c r="D236" s="3">
        <v>97</v>
      </c>
      <c r="E236" s="2">
        <v>78</v>
      </c>
      <c r="F236" s="2">
        <v>14.5</v>
      </c>
      <c r="G236" s="2">
        <v>77</v>
      </c>
      <c r="H236" s="2">
        <v>3.9</v>
      </c>
      <c r="I236" s="2">
        <v>5.7</v>
      </c>
      <c r="J236" s="8">
        <f t="shared" si="18"/>
        <v>0.22971089870769879</v>
      </c>
      <c r="K236" s="8">
        <f t="shared" si="19"/>
        <v>1.2582361996316644</v>
      </c>
      <c r="L236" s="8">
        <f t="shared" si="20"/>
        <v>0.44282347442801057</v>
      </c>
      <c r="M236" s="8">
        <f t="shared" si="21"/>
        <v>0.44282347442801057</v>
      </c>
      <c r="N236" s="8">
        <f t="shared" si="22"/>
        <v>-0.81458406593943389</v>
      </c>
      <c r="O236" s="8">
        <f t="shared" si="23"/>
        <v>1</v>
      </c>
    </row>
    <row r="237" spans="1:15">
      <c r="A237" s="5">
        <v>0</v>
      </c>
      <c r="B237" s="2">
        <v>24.5</v>
      </c>
      <c r="C237" s="2">
        <v>4</v>
      </c>
      <c r="D237" s="3">
        <v>151</v>
      </c>
      <c r="E237" s="2">
        <v>88</v>
      </c>
      <c r="F237" s="3">
        <v>16</v>
      </c>
      <c r="G237" s="2">
        <v>77</v>
      </c>
      <c r="H237" s="2">
        <v>5.5</v>
      </c>
      <c r="I237" s="2">
        <v>5.7</v>
      </c>
      <c r="J237" s="8">
        <f t="shared" si="18"/>
        <v>0.7428641917782266</v>
      </c>
      <c r="K237" s="8">
        <f t="shared" si="19"/>
        <v>2.101947281079044</v>
      </c>
      <c r="L237" s="8">
        <f t="shared" si="20"/>
        <v>0.32237814165949968</v>
      </c>
      <c r="M237" s="8">
        <f t="shared" si="21"/>
        <v>0.67762185834050026</v>
      </c>
      <c r="N237" s="8">
        <f t="shared" si="22"/>
        <v>-0.38916587769277305</v>
      </c>
      <c r="O237" s="8">
        <f t="shared" si="23"/>
        <v>0</v>
      </c>
    </row>
    <row r="238" spans="1:15">
      <c r="A238" s="5">
        <v>0</v>
      </c>
      <c r="B238" s="3">
        <v>26</v>
      </c>
      <c r="C238" s="2">
        <v>4</v>
      </c>
      <c r="D238" s="3">
        <v>97</v>
      </c>
      <c r="E238" s="2">
        <v>75</v>
      </c>
      <c r="F238" s="2">
        <v>18.2</v>
      </c>
      <c r="G238" s="2">
        <v>77</v>
      </c>
      <c r="H238" s="2">
        <v>9.1</v>
      </c>
      <c r="I238" s="2">
        <v>9.4</v>
      </c>
      <c r="J238" s="8">
        <f t="shared" si="18"/>
        <v>0.97100502261350541</v>
      </c>
      <c r="K238" s="8">
        <f t="shared" si="19"/>
        <v>2.6405969858902809</v>
      </c>
      <c r="L238" s="8">
        <f t="shared" si="20"/>
        <v>0.27468022521461749</v>
      </c>
      <c r="M238" s="8">
        <f t="shared" si="21"/>
        <v>0.72531977478538256</v>
      </c>
      <c r="N238" s="8">
        <f t="shared" si="22"/>
        <v>-0.32114265270016207</v>
      </c>
      <c r="O238" s="8">
        <f t="shared" si="23"/>
        <v>0</v>
      </c>
    </row>
    <row r="239" spans="1:15">
      <c r="A239" s="5">
        <v>0</v>
      </c>
      <c r="B239" s="2">
        <v>25.5</v>
      </c>
      <c r="C239" s="2">
        <v>4</v>
      </c>
      <c r="D239" s="3">
        <v>140</v>
      </c>
      <c r="E239" s="2">
        <v>89</v>
      </c>
      <c r="F239" s="2">
        <v>15.8</v>
      </c>
      <c r="G239" s="2">
        <v>77</v>
      </c>
      <c r="H239" s="2">
        <v>3.1</v>
      </c>
      <c r="I239" s="2">
        <v>4.43</v>
      </c>
      <c r="J239" s="8">
        <f t="shared" si="18"/>
        <v>0.60842332630322593</v>
      </c>
      <c r="K239" s="8">
        <f t="shared" si="19"/>
        <v>1.8375319253668452</v>
      </c>
      <c r="L239" s="8">
        <f t="shared" si="20"/>
        <v>0.35241894234219651</v>
      </c>
      <c r="M239" s="8">
        <f t="shared" si="21"/>
        <v>0.64758105765780349</v>
      </c>
      <c r="N239" s="8">
        <f t="shared" si="22"/>
        <v>-0.43451130767160678</v>
      </c>
      <c r="O239" s="8">
        <f t="shared" si="23"/>
        <v>1</v>
      </c>
    </row>
    <row r="240" spans="1:15">
      <c r="A240" s="5">
        <v>1</v>
      </c>
      <c r="B240" s="2">
        <v>30.5</v>
      </c>
      <c r="C240" s="2">
        <v>4</v>
      </c>
      <c r="D240" s="3">
        <v>98</v>
      </c>
      <c r="E240" s="2">
        <v>63</v>
      </c>
      <c r="F240" s="3">
        <v>17</v>
      </c>
      <c r="G240" s="2">
        <v>77</v>
      </c>
      <c r="H240" s="2">
        <v>11.25</v>
      </c>
      <c r="I240" s="2">
        <v>13.6</v>
      </c>
      <c r="J240" s="8">
        <f t="shared" si="18"/>
        <v>0.49437295233863265</v>
      </c>
      <c r="K240" s="8">
        <f t="shared" si="19"/>
        <v>1.6394698909181085</v>
      </c>
      <c r="L240" s="8">
        <f t="shared" si="20"/>
        <v>0.37886395425111741</v>
      </c>
      <c r="M240" s="8">
        <f t="shared" si="21"/>
        <v>0.37886395425111741</v>
      </c>
      <c r="N240" s="8">
        <f t="shared" si="22"/>
        <v>-0.97057809810077156</v>
      </c>
      <c r="O240" s="8">
        <f t="shared" si="23"/>
        <v>1</v>
      </c>
    </row>
    <row r="241" spans="1:15">
      <c r="A241" s="5">
        <v>0</v>
      </c>
      <c r="B241" s="2">
        <v>33.5</v>
      </c>
      <c r="C241" s="2">
        <v>4</v>
      </c>
      <c r="D241" s="3">
        <v>98</v>
      </c>
      <c r="E241" s="2">
        <v>83</v>
      </c>
      <c r="F241" s="2">
        <v>15.9</v>
      </c>
      <c r="G241" s="2">
        <v>77</v>
      </c>
      <c r="H241" s="2">
        <v>4.8</v>
      </c>
      <c r="I241" s="2">
        <v>9.4</v>
      </c>
      <c r="J241" s="8">
        <f t="shared" si="18"/>
        <v>9.4287550865886693E-2</v>
      </c>
      <c r="K241" s="8">
        <f t="shared" si="19"/>
        <v>1.0988756831451754</v>
      </c>
      <c r="L241" s="8">
        <f t="shared" si="20"/>
        <v>0.47644555989209186</v>
      </c>
      <c r="M241" s="8">
        <f t="shared" si="21"/>
        <v>0.52355444010790819</v>
      </c>
      <c r="N241" s="8">
        <f t="shared" si="22"/>
        <v>-0.64711426151314777</v>
      </c>
      <c r="O241" s="8">
        <f t="shared" si="23"/>
        <v>1</v>
      </c>
    </row>
    <row r="242" spans="1:15">
      <c r="A242" s="5">
        <v>0</v>
      </c>
      <c r="B242" s="3">
        <v>30</v>
      </c>
      <c r="C242" s="2">
        <v>4</v>
      </c>
      <c r="D242" s="3">
        <v>97</v>
      </c>
      <c r="E242" s="2">
        <v>67</v>
      </c>
      <c r="F242" s="2">
        <v>16.399999999999999</v>
      </c>
      <c r="G242" s="2">
        <v>77</v>
      </c>
      <c r="H242" s="3">
        <v>2</v>
      </c>
      <c r="I242" s="2">
        <v>4.43</v>
      </c>
      <c r="J242" s="8">
        <f t="shared" si="18"/>
        <v>0.29714967723374786</v>
      </c>
      <c r="K242" s="8">
        <f t="shared" si="19"/>
        <v>1.3460167524353412</v>
      </c>
      <c r="L242" s="8">
        <f t="shared" si="20"/>
        <v>0.42625441568647154</v>
      </c>
      <c r="M242" s="8">
        <f t="shared" si="21"/>
        <v>0.5737455843135284</v>
      </c>
      <c r="N242" s="8">
        <f t="shared" si="22"/>
        <v>-0.5555692138225693</v>
      </c>
      <c r="O242" s="8">
        <f t="shared" si="23"/>
        <v>1</v>
      </c>
    </row>
    <row r="243" spans="1:15">
      <c r="A243" s="5">
        <v>0</v>
      </c>
      <c r="B243" s="2">
        <v>30.5</v>
      </c>
      <c r="C243" s="2">
        <v>4</v>
      </c>
      <c r="D243" s="3">
        <v>97</v>
      </c>
      <c r="E243" s="2">
        <v>78</v>
      </c>
      <c r="F243" s="2">
        <v>14.1</v>
      </c>
      <c r="G243" s="2">
        <v>77</v>
      </c>
      <c r="H243" s="2">
        <v>5.35</v>
      </c>
      <c r="I243" s="2">
        <v>9.4</v>
      </c>
      <c r="J243" s="8">
        <f t="shared" si="18"/>
        <v>8.3256921503044534E-2</v>
      </c>
      <c r="K243" s="8">
        <f t="shared" si="19"/>
        <v>1.086821000366466</v>
      </c>
      <c r="L243" s="8">
        <f t="shared" si="20"/>
        <v>0.47919778448865058</v>
      </c>
      <c r="M243" s="8">
        <f t="shared" si="21"/>
        <v>0.52080221551134942</v>
      </c>
      <c r="N243" s="8">
        <f t="shared" si="22"/>
        <v>-0.65238493404277564</v>
      </c>
      <c r="O243" s="8">
        <f t="shared" si="23"/>
        <v>1</v>
      </c>
    </row>
    <row r="244" spans="1:15">
      <c r="A244" s="5">
        <v>1</v>
      </c>
      <c r="B244" s="3">
        <v>22</v>
      </c>
      <c r="C244" s="2">
        <v>6</v>
      </c>
      <c r="D244" s="3">
        <v>146</v>
      </c>
      <c r="E244" s="2">
        <v>97</v>
      </c>
      <c r="F244" s="2">
        <v>14.5</v>
      </c>
      <c r="G244" s="2">
        <v>77</v>
      </c>
      <c r="H244" s="2">
        <v>4.75</v>
      </c>
      <c r="I244" s="2">
        <v>7.13</v>
      </c>
      <c r="J244" s="8">
        <f t="shared" si="18"/>
        <v>0.43332052373767782</v>
      </c>
      <c r="K244" s="8">
        <f t="shared" si="19"/>
        <v>1.542370507841077</v>
      </c>
      <c r="L244" s="8">
        <f t="shared" si="20"/>
        <v>0.3933337005427967</v>
      </c>
      <c r="M244" s="8">
        <f t="shared" si="21"/>
        <v>0.3933337005427967</v>
      </c>
      <c r="N244" s="8">
        <f t="shared" si="22"/>
        <v>-0.93309691660759064</v>
      </c>
      <c r="O244" s="8">
        <f t="shared" si="23"/>
        <v>1</v>
      </c>
    </row>
    <row r="245" spans="1:15">
      <c r="A245" s="5">
        <v>1</v>
      </c>
      <c r="B245" s="2">
        <v>21.5</v>
      </c>
      <c r="C245" s="2">
        <v>4</v>
      </c>
      <c r="D245" s="3">
        <v>121</v>
      </c>
      <c r="E245" s="2">
        <v>110</v>
      </c>
      <c r="F245" s="2">
        <v>12.8</v>
      </c>
      <c r="G245" s="2">
        <v>77</v>
      </c>
      <c r="H245" s="2">
        <v>4.4000000000000004</v>
      </c>
      <c r="I245" s="2">
        <v>7.13</v>
      </c>
      <c r="J245" s="8">
        <f t="shared" si="18"/>
        <v>0.63958046855602024</v>
      </c>
      <c r="K245" s="8">
        <f t="shared" si="19"/>
        <v>1.8956854128164462</v>
      </c>
      <c r="L245" s="8">
        <f t="shared" si="20"/>
        <v>0.34534138120596619</v>
      </c>
      <c r="M245" s="8">
        <f t="shared" si="21"/>
        <v>0.34534138120596619</v>
      </c>
      <c r="N245" s="8">
        <f t="shared" si="22"/>
        <v>-1.0632218404518863</v>
      </c>
      <c r="O245" s="8">
        <f t="shared" si="23"/>
        <v>0</v>
      </c>
    </row>
    <row r="246" spans="1:15">
      <c r="A246" s="5">
        <v>0</v>
      </c>
      <c r="B246" s="2">
        <v>21.5</v>
      </c>
      <c r="C246" s="2">
        <v>3</v>
      </c>
      <c r="D246" s="3">
        <v>80</v>
      </c>
      <c r="E246" s="2">
        <v>110</v>
      </c>
      <c r="F246" s="2">
        <v>13.5</v>
      </c>
      <c r="G246" s="2">
        <v>77</v>
      </c>
      <c r="H246" s="2">
        <v>6.25</v>
      </c>
      <c r="I246" s="2">
        <v>7.6</v>
      </c>
      <c r="J246" s="8">
        <f t="shared" si="18"/>
        <v>0.96773419641880576</v>
      </c>
      <c r="K246" s="8">
        <f t="shared" si="19"/>
        <v>2.6319741616663226</v>
      </c>
      <c r="L246" s="8">
        <f t="shared" si="20"/>
        <v>0.27533235521180233</v>
      </c>
      <c r="M246" s="8">
        <f t="shared" si="21"/>
        <v>0.72466764478819767</v>
      </c>
      <c r="N246" s="8">
        <f t="shared" si="22"/>
        <v>-0.32204215021628024</v>
      </c>
      <c r="O246" s="8">
        <f t="shared" si="23"/>
        <v>0</v>
      </c>
    </row>
    <row r="247" spans="1:15">
      <c r="A247" s="5">
        <v>0</v>
      </c>
      <c r="B247" s="2">
        <v>43.1</v>
      </c>
      <c r="C247" s="2">
        <v>4</v>
      </c>
      <c r="D247" s="3">
        <v>90</v>
      </c>
      <c r="E247" s="2">
        <v>48</v>
      </c>
      <c r="F247" s="2">
        <v>21.5</v>
      </c>
      <c r="G247" s="2">
        <v>78</v>
      </c>
      <c r="H247" s="2">
        <v>5.95</v>
      </c>
      <c r="I247" s="2">
        <v>9.4</v>
      </c>
      <c r="J247" s="8">
        <f t="shared" si="18"/>
        <v>-2.2120289694657291E-2</v>
      </c>
      <c r="K247" s="8">
        <f t="shared" si="19"/>
        <v>0.97812256990912816</v>
      </c>
      <c r="L247" s="8">
        <f t="shared" si="20"/>
        <v>0.50552984694266867</v>
      </c>
      <c r="M247" s="8">
        <f t="shared" si="21"/>
        <v>0.49447015305733133</v>
      </c>
      <c r="N247" s="8">
        <f t="shared" si="22"/>
        <v>-0.70426848756234928</v>
      </c>
      <c r="O247" s="8">
        <f t="shared" si="23"/>
        <v>1</v>
      </c>
    </row>
    <row r="248" spans="1:15">
      <c r="A248" s="5">
        <v>1</v>
      </c>
      <c r="B248" s="2">
        <v>36.1</v>
      </c>
      <c r="C248" s="2">
        <v>4</v>
      </c>
      <c r="D248" s="3">
        <v>98</v>
      </c>
      <c r="E248" s="2">
        <v>66</v>
      </c>
      <c r="F248" s="2">
        <v>14.4</v>
      </c>
      <c r="G248" s="2">
        <v>78</v>
      </c>
      <c r="H248" s="2">
        <v>5.2</v>
      </c>
      <c r="I248" s="2">
        <v>9.4</v>
      </c>
      <c r="J248" s="8">
        <f t="shared" si="18"/>
        <v>-0.3414333117506243</v>
      </c>
      <c r="K248" s="8">
        <f t="shared" si="19"/>
        <v>0.71075086477033789</v>
      </c>
      <c r="L248" s="8">
        <f t="shared" si="20"/>
        <v>0.58453864942762801</v>
      </c>
      <c r="M248" s="8">
        <f t="shared" si="21"/>
        <v>0.58453864942762801</v>
      </c>
      <c r="N248" s="8">
        <f t="shared" si="22"/>
        <v>-0.53693237634228319</v>
      </c>
      <c r="O248" s="8">
        <f t="shared" si="23"/>
        <v>1</v>
      </c>
    </row>
    <row r="249" spans="1:15">
      <c r="A249" s="5">
        <v>0</v>
      </c>
      <c r="B249" s="2">
        <v>32.799999999999997</v>
      </c>
      <c r="C249" s="2">
        <v>4</v>
      </c>
      <c r="D249" s="3">
        <v>78</v>
      </c>
      <c r="E249" s="2">
        <v>52</v>
      </c>
      <c r="F249" s="2">
        <v>19.399999999999999</v>
      </c>
      <c r="G249" s="2">
        <v>78</v>
      </c>
      <c r="H249" s="2">
        <v>3.75</v>
      </c>
      <c r="I249" s="2">
        <v>6.79</v>
      </c>
      <c r="J249" s="8">
        <f t="shared" si="18"/>
        <v>0.41794092253861415</v>
      </c>
      <c r="K249" s="8">
        <f t="shared" si="19"/>
        <v>1.5188309430753253</v>
      </c>
      <c r="L249" s="8">
        <f t="shared" si="20"/>
        <v>0.39700957412372678</v>
      </c>
      <c r="M249" s="8">
        <f t="shared" si="21"/>
        <v>0.60299042587627327</v>
      </c>
      <c r="N249" s="8">
        <f t="shared" si="22"/>
        <v>-0.50585395986645088</v>
      </c>
      <c r="O249" s="8">
        <f t="shared" si="23"/>
        <v>1</v>
      </c>
    </row>
    <row r="250" spans="1:15">
      <c r="A250" s="5">
        <v>0</v>
      </c>
      <c r="B250" s="2">
        <v>39.4</v>
      </c>
      <c r="C250" s="2">
        <v>4</v>
      </c>
      <c r="D250" s="3">
        <v>85</v>
      </c>
      <c r="E250" s="2">
        <v>70</v>
      </c>
      <c r="F250" s="2">
        <v>18.600000000000001</v>
      </c>
      <c r="G250" s="2">
        <v>78</v>
      </c>
      <c r="H250" s="2">
        <v>5.95</v>
      </c>
      <c r="I250" s="2">
        <v>9.4</v>
      </c>
      <c r="J250" s="8">
        <f t="shared" si="18"/>
        <v>-1.8651056651231457E-2</v>
      </c>
      <c r="K250" s="8">
        <f t="shared" si="19"/>
        <v>0.9815217979970744</v>
      </c>
      <c r="L250" s="8">
        <f t="shared" si="20"/>
        <v>0.504662629001004</v>
      </c>
      <c r="M250" s="8">
        <f t="shared" si="21"/>
        <v>0.495337370998996</v>
      </c>
      <c r="N250" s="8">
        <f t="shared" si="22"/>
        <v>-0.70251619099460194</v>
      </c>
      <c r="O250" s="8">
        <f t="shared" si="23"/>
        <v>1</v>
      </c>
    </row>
    <row r="251" spans="1:15">
      <c r="A251" s="5">
        <v>1</v>
      </c>
      <c r="B251" s="2">
        <v>36.1</v>
      </c>
      <c r="C251" s="2">
        <v>4</v>
      </c>
      <c r="D251" s="3">
        <v>91</v>
      </c>
      <c r="E251" s="2">
        <v>60</v>
      </c>
      <c r="F251" s="2">
        <v>16.399999999999999</v>
      </c>
      <c r="G251" s="2">
        <v>78</v>
      </c>
      <c r="H251" s="3">
        <v>4</v>
      </c>
      <c r="I251" s="2">
        <v>4.5999999999999996</v>
      </c>
      <c r="J251" s="8">
        <f t="shared" si="18"/>
        <v>-0.10505759613459809</v>
      </c>
      <c r="K251" s="8">
        <f t="shared" si="19"/>
        <v>0.90027266886718205</v>
      </c>
      <c r="L251" s="8">
        <f t="shared" si="20"/>
        <v>0.52624026876949948</v>
      </c>
      <c r="M251" s="8">
        <f t="shared" si="21"/>
        <v>0.52624026876949948</v>
      </c>
      <c r="N251" s="8">
        <f t="shared" si="22"/>
        <v>-0.64199738580592569</v>
      </c>
      <c r="O251" s="8">
        <f t="shared" si="23"/>
        <v>1</v>
      </c>
    </row>
    <row r="252" spans="1:15">
      <c r="A252" s="5">
        <v>0</v>
      </c>
      <c r="B252" s="2">
        <v>19.899999999999999</v>
      </c>
      <c r="C252" s="2">
        <v>8</v>
      </c>
      <c r="D252" s="3">
        <v>260</v>
      </c>
      <c r="E252" s="2">
        <v>110</v>
      </c>
      <c r="F252" s="2">
        <v>15.5</v>
      </c>
      <c r="G252" s="2">
        <v>78</v>
      </c>
      <c r="H252" s="2">
        <v>5.25</v>
      </c>
      <c r="I252" s="2">
        <v>7.6</v>
      </c>
      <c r="J252" s="8">
        <f t="shared" si="18"/>
        <v>0.3043816305797562</v>
      </c>
      <c r="K252" s="8">
        <f t="shared" si="19"/>
        <v>1.3557863669098085</v>
      </c>
      <c r="L252" s="8">
        <f t="shared" si="20"/>
        <v>0.42448670815246514</v>
      </c>
      <c r="M252" s="8">
        <f t="shared" si="21"/>
        <v>0.57551329184753486</v>
      </c>
      <c r="N252" s="8">
        <f t="shared" si="22"/>
        <v>-0.55249295491395856</v>
      </c>
      <c r="O252" s="8">
        <f t="shared" si="23"/>
        <v>1</v>
      </c>
    </row>
    <row r="253" spans="1:15">
      <c r="A253" s="5">
        <v>0</v>
      </c>
      <c r="B253" s="2">
        <v>19.399999999999999</v>
      </c>
      <c r="C253" s="2">
        <v>8</v>
      </c>
      <c r="D253" s="3">
        <v>318</v>
      </c>
      <c r="E253" s="2">
        <v>140</v>
      </c>
      <c r="F253" s="2">
        <v>13.2</v>
      </c>
      <c r="G253" s="2">
        <v>78</v>
      </c>
      <c r="H253" s="2">
        <v>12.9</v>
      </c>
      <c r="I253" s="2">
        <v>13.6</v>
      </c>
      <c r="J253" s="8">
        <f t="shared" si="18"/>
        <v>0.29449105302491985</v>
      </c>
      <c r="K253" s="8">
        <f t="shared" si="19"/>
        <v>1.3424429525123771</v>
      </c>
      <c r="L253" s="8">
        <f t="shared" si="20"/>
        <v>0.42690474016771862</v>
      </c>
      <c r="M253" s="8">
        <f t="shared" si="21"/>
        <v>0.57309525983228138</v>
      </c>
      <c r="N253" s="8">
        <f t="shared" si="22"/>
        <v>-0.55670332855918958</v>
      </c>
      <c r="O253" s="8">
        <f t="shared" si="23"/>
        <v>1</v>
      </c>
    </row>
    <row r="254" spans="1:15">
      <c r="A254" s="5">
        <v>1</v>
      </c>
      <c r="B254" s="2">
        <v>20.2</v>
      </c>
      <c r="C254" s="2">
        <v>8</v>
      </c>
      <c r="D254" s="3">
        <v>302</v>
      </c>
      <c r="E254" s="2">
        <v>139</v>
      </c>
      <c r="F254" s="2">
        <v>12.8</v>
      </c>
      <c r="G254" s="2">
        <v>78</v>
      </c>
      <c r="H254" s="3">
        <v>5</v>
      </c>
      <c r="I254" s="2">
        <v>9.9</v>
      </c>
      <c r="J254" s="8">
        <f t="shared" si="18"/>
        <v>6.5854815427779378E-3</v>
      </c>
      <c r="K254" s="8">
        <f t="shared" si="19"/>
        <v>1.0066072135053075</v>
      </c>
      <c r="L254" s="8">
        <f t="shared" si="20"/>
        <v>0.49835363556434009</v>
      </c>
      <c r="M254" s="8">
        <f t="shared" si="21"/>
        <v>0.49835363556434009</v>
      </c>
      <c r="N254" s="8">
        <f t="shared" si="22"/>
        <v>-0.69644534239243205</v>
      </c>
      <c r="O254" s="8">
        <f t="shared" si="23"/>
        <v>1</v>
      </c>
    </row>
    <row r="255" spans="1:15">
      <c r="A255" s="5">
        <v>0</v>
      </c>
      <c r="B255" s="2">
        <v>19.2</v>
      </c>
      <c r="C255" s="2">
        <v>6</v>
      </c>
      <c r="D255" s="3">
        <v>231</v>
      </c>
      <c r="E255" s="2">
        <v>105</v>
      </c>
      <c r="F255" s="2">
        <v>19.2</v>
      </c>
      <c r="G255" s="2">
        <v>78</v>
      </c>
      <c r="H255" s="2">
        <v>5.4</v>
      </c>
      <c r="I255" s="2">
        <v>6.82</v>
      </c>
      <c r="J255" s="8">
        <f t="shared" si="18"/>
        <v>1.1136186407136124</v>
      </c>
      <c r="K255" s="8">
        <f t="shared" si="19"/>
        <v>3.0453585380417247</v>
      </c>
      <c r="L255" s="8">
        <f t="shared" si="20"/>
        <v>0.2471968777541482</v>
      </c>
      <c r="M255" s="8">
        <f t="shared" si="21"/>
        <v>0.75280312224585177</v>
      </c>
      <c r="N255" s="8">
        <f t="shared" si="22"/>
        <v>-0.28395154320913796</v>
      </c>
      <c r="O255" s="8">
        <f t="shared" si="23"/>
        <v>0</v>
      </c>
    </row>
    <row r="256" spans="1:15">
      <c r="A256" s="5">
        <v>0</v>
      </c>
      <c r="B256" s="2">
        <v>20.5</v>
      </c>
      <c r="C256" s="2">
        <v>6</v>
      </c>
      <c r="D256" s="3">
        <v>200</v>
      </c>
      <c r="E256" s="2">
        <v>95</v>
      </c>
      <c r="F256" s="2">
        <v>18.2</v>
      </c>
      <c r="G256" s="2">
        <v>78</v>
      </c>
      <c r="H256" s="2">
        <v>7.2</v>
      </c>
      <c r="I256" s="2">
        <v>9.9</v>
      </c>
      <c r="J256" s="8">
        <f t="shared" si="18"/>
        <v>0.91994218474367084</v>
      </c>
      <c r="K256" s="8">
        <f t="shared" si="19"/>
        <v>2.5091453188629003</v>
      </c>
      <c r="L256" s="8">
        <f t="shared" si="20"/>
        <v>0.28496967470245405</v>
      </c>
      <c r="M256" s="8">
        <f t="shared" si="21"/>
        <v>0.71503032529754595</v>
      </c>
      <c r="N256" s="8">
        <f t="shared" si="22"/>
        <v>-0.33543032418397462</v>
      </c>
      <c r="O256" s="8">
        <f t="shared" si="23"/>
        <v>0</v>
      </c>
    </row>
    <row r="257" spans="1:15">
      <c r="A257" s="5">
        <v>0</v>
      </c>
      <c r="B257" s="2">
        <v>20.2</v>
      </c>
      <c r="C257" s="2">
        <v>6</v>
      </c>
      <c r="D257" s="3">
        <v>200</v>
      </c>
      <c r="E257" s="2">
        <v>85</v>
      </c>
      <c r="F257" s="2">
        <v>15.8</v>
      </c>
      <c r="G257" s="2">
        <v>78</v>
      </c>
      <c r="H257" s="2">
        <v>5.25</v>
      </c>
      <c r="I257" s="2">
        <v>9.9</v>
      </c>
      <c r="J257" s="8">
        <f t="shared" si="18"/>
        <v>0.55836087444677673</v>
      </c>
      <c r="K257" s="8">
        <f t="shared" si="19"/>
        <v>1.7478052787755258</v>
      </c>
      <c r="L257" s="8">
        <f t="shared" si="20"/>
        <v>0.36392680650414172</v>
      </c>
      <c r="M257" s="8">
        <f t="shared" si="21"/>
        <v>0.63607319349585834</v>
      </c>
      <c r="N257" s="8">
        <f t="shared" si="22"/>
        <v>-0.4524416381506986</v>
      </c>
      <c r="O257" s="8">
        <f t="shared" si="23"/>
        <v>1</v>
      </c>
    </row>
    <row r="258" spans="1:15">
      <c r="A258" s="5">
        <v>1</v>
      </c>
      <c r="B258" s="2">
        <v>25.1</v>
      </c>
      <c r="C258" s="2">
        <v>4</v>
      </c>
      <c r="D258" s="3">
        <v>140</v>
      </c>
      <c r="E258" s="2">
        <v>88</v>
      </c>
      <c r="F258" s="2">
        <v>15.4</v>
      </c>
      <c r="G258" s="2">
        <v>78</v>
      </c>
      <c r="H258" s="3">
        <v>3</v>
      </c>
      <c r="I258" s="2">
        <v>5.35</v>
      </c>
      <c r="J258" s="8">
        <f t="shared" si="18"/>
        <v>0.54293324688583855</v>
      </c>
      <c r="K258" s="8">
        <f t="shared" si="19"/>
        <v>1.7210477234004005</v>
      </c>
      <c r="L258" s="8">
        <f t="shared" si="20"/>
        <v>0.36750549848877112</v>
      </c>
      <c r="M258" s="8">
        <f t="shared" si="21"/>
        <v>0.36750549848877112</v>
      </c>
      <c r="N258" s="8">
        <f t="shared" si="22"/>
        <v>-1.0010169985669664</v>
      </c>
      <c r="O258" s="8">
        <f t="shared" si="23"/>
        <v>1</v>
      </c>
    </row>
    <row r="259" spans="1:15">
      <c r="A259" s="5">
        <v>0</v>
      </c>
      <c r="B259" s="2">
        <v>20.5</v>
      </c>
      <c r="C259" s="2">
        <v>6</v>
      </c>
      <c r="D259" s="3">
        <v>225</v>
      </c>
      <c r="E259" s="2">
        <v>100</v>
      </c>
      <c r="F259" s="2">
        <v>17.2</v>
      </c>
      <c r="G259" s="2">
        <v>78</v>
      </c>
      <c r="H259" s="2">
        <v>10.25</v>
      </c>
      <c r="I259" s="2">
        <v>13.6</v>
      </c>
      <c r="J259" s="8">
        <f t="shared" si="18"/>
        <v>0.84763389054491656</v>
      </c>
      <c r="K259" s="8">
        <f t="shared" si="19"/>
        <v>2.3341175354517318</v>
      </c>
      <c r="L259" s="8">
        <f t="shared" si="20"/>
        <v>0.2999294384097087</v>
      </c>
      <c r="M259" s="8">
        <f t="shared" si="21"/>
        <v>0.70007056159029135</v>
      </c>
      <c r="N259" s="8">
        <f t="shared" si="22"/>
        <v>-0.3565741467470952</v>
      </c>
      <c r="O259" s="8">
        <f t="shared" si="23"/>
        <v>0</v>
      </c>
    </row>
    <row r="260" spans="1:15">
      <c r="A260" s="5">
        <v>1</v>
      </c>
      <c r="B260" s="2">
        <v>19.399999999999999</v>
      </c>
      <c r="C260" s="2">
        <v>6</v>
      </c>
      <c r="D260" s="3">
        <v>232</v>
      </c>
      <c r="E260" s="2">
        <v>90</v>
      </c>
      <c r="F260" s="2">
        <v>17.2</v>
      </c>
      <c r="G260" s="2">
        <v>78</v>
      </c>
      <c r="H260" s="2">
        <v>8.5</v>
      </c>
      <c r="I260" s="2">
        <v>13.6</v>
      </c>
      <c r="J260" s="8">
        <f t="shared" si="18"/>
        <v>0.82055236567462542</v>
      </c>
      <c r="K260" s="8">
        <f t="shared" si="19"/>
        <v>2.2717543301443341</v>
      </c>
      <c r="L260" s="8">
        <f t="shared" si="20"/>
        <v>0.30564642057213531</v>
      </c>
      <c r="M260" s="8">
        <f t="shared" si="21"/>
        <v>0.30564642057213531</v>
      </c>
      <c r="N260" s="8">
        <f t="shared" si="22"/>
        <v>-1.1853263334474451</v>
      </c>
      <c r="O260" s="8">
        <f t="shared" si="23"/>
        <v>0</v>
      </c>
    </row>
    <row r="261" spans="1:15">
      <c r="A261" s="5">
        <v>0</v>
      </c>
      <c r="B261" s="2">
        <v>20.6</v>
      </c>
      <c r="C261" s="2">
        <v>6</v>
      </c>
      <c r="D261" s="3">
        <v>231</v>
      </c>
      <c r="E261" s="2">
        <v>105</v>
      </c>
      <c r="F261" s="2">
        <v>15.8</v>
      </c>
      <c r="G261" s="2">
        <v>78</v>
      </c>
      <c r="H261" s="2">
        <v>8.4</v>
      </c>
      <c r="I261" s="2">
        <v>13.6</v>
      </c>
      <c r="J261" s="8">
        <f t="shared" ref="J261:J305" si="24">$A$2+SUMPRODUCT($B$2:$I$2,B261:I261)</f>
        <v>0.63382568546054818</v>
      </c>
      <c r="K261" s="8">
        <f t="shared" ref="K261:K305" si="25">EXP(J261)</f>
        <v>1.8848074845281757</v>
      </c>
      <c r="L261" s="8">
        <f t="shared" ref="L261:L305" si="26">1/(1+K261)</f>
        <v>0.34664358206334689</v>
      </c>
      <c r="M261" s="8">
        <f t="shared" ref="M261:M305" si="27">IF(A261=1,L261,1-L261)</f>
        <v>0.65335641793665311</v>
      </c>
      <c r="N261" s="8">
        <f t="shared" ref="N261:N305" si="28">LN(M261)</f>
        <v>-0.42563248247339008</v>
      </c>
      <c r="O261" s="8">
        <f t="shared" ref="O261:O305" si="29">IF(L261&gt;$M$1,1,0)</f>
        <v>0</v>
      </c>
    </row>
    <row r="262" spans="1:15">
      <c r="A262" s="5">
        <v>0</v>
      </c>
      <c r="B262" s="2">
        <v>20.8</v>
      </c>
      <c r="C262" s="2">
        <v>6</v>
      </c>
      <c r="D262" s="3">
        <v>200</v>
      </c>
      <c r="E262" s="2">
        <v>85</v>
      </c>
      <c r="F262" s="2">
        <v>16.7</v>
      </c>
      <c r="G262" s="2">
        <v>78</v>
      </c>
      <c r="H262" s="2">
        <v>3.9</v>
      </c>
      <c r="I262" s="3">
        <v>7</v>
      </c>
      <c r="J262" s="8">
        <f t="shared" si="24"/>
        <v>0.61557462965598964</v>
      </c>
      <c r="K262" s="8">
        <f t="shared" si="25"/>
        <v>1.8507197725299349</v>
      </c>
      <c r="L262" s="8">
        <f t="shared" si="26"/>
        <v>0.35078860070224571</v>
      </c>
      <c r="M262" s="8">
        <f t="shared" si="27"/>
        <v>0.64921139929775429</v>
      </c>
      <c r="N262" s="8">
        <f t="shared" si="28"/>
        <v>-0.43199688450363039</v>
      </c>
      <c r="O262" s="8">
        <f t="shared" si="29"/>
        <v>1</v>
      </c>
    </row>
    <row r="263" spans="1:15">
      <c r="A263" s="5">
        <v>1</v>
      </c>
      <c r="B263" s="2">
        <v>18.600000000000001</v>
      </c>
      <c r="C263" s="2">
        <v>6</v>
      </c>
      <c r="D263" s="3">
        <v>225</v>
      </c>
      <c r="E263" s="2">
        <v>110</v>
      </c>
      <c r="F263" s="2">
        <v>18.7</v>
      </c>
      <c r="G263" s="2">
        <v>78</v>
      </c>
      <c r="H263" s="2">
        <v>9.15</v>
      </c>
      <c r="I263" s="2">
        <v>13.6</v>
      </c>
      <c r="J263" s="8">
        <f t="shared" si="24"/>
        <v>1.1585519257593642</v>
      </c>
      <c r="K263" s="8">
        <f t="shared" si="25"/>
        <v>3.1853173588117669</v>
      </c>
      <c r="L263" s="8">
        <f t="shared" si="26"/>
        <v>0.23893050735916119</v>
      </c>
      <c r="M263" s="8">
        <f t="shared" si="27"/>
        <v>0.23893050735916119</v>
      </c>
      <c r="N263" s="8">
        <f t="shared" si="28"/>
        <v>-1.4315825335183388</v>
      </c>
      <c r="O263" s="8">
        <f t="shared" si="29"/>
        <v>0</v>
      </c>
    </row>
    <row r="264" spans="1:15">
      <c r="A264" s="5">
        <v>0</v>
      </c>
      <c r="B264" s="2">
        <v>18.100000000000001</v>
      </c>
      <c r="C264" s="2">
        <v>6</v>
      </c>
      <c r="D264" s="3">
        <v>258</v>
      </c>
      <c r="E264" s="2">
        <v>120</v>
      </c>
      <c r="F264" s="2">
        <v>15.1</v>
      </c>
      <c r="G264" s="2">
        <v>78</v>
      </c>
      <c r="H264" s="2">
        <v>5.5</v>
      </c>
      <c r="I264" s="2">
        <v>5.97</v>
      </c>
      <c r="J264" s="8">
        <f t="shared" si="24"/>
        <v>0.75217563631958173</v>
      </c>
      <c r="K264" s="8">
        <f t="shared" si="25"/>
        <v>2.1216108526698254</v>
      </c>
      <c r="L264" s="8">
        <f t="shared" si="26"/>
        <v>0.32034742547897294</v>
      </c>
      <c r="M264" s="8">
        <f t="shared" si="27"/>
        <v>0.67965257452102712</v>
      </c>
      <c r="N264" s="8">
        <f t="shared" si="28"/>
        <v>-0.38617353119800962</v>
      </c>
      <c r="O264" s="8">
        <f t="shared" si="29"/>
        <v>0</v>
      </c>
    </row>
    <row r="265" spans="1:15">
      <c r="A265" s="5">
        <v>1</v>
      </c>
      <c r="B265" s="2">
        <v>19.2</v>
      </c>
      <c r="C265" s="2">
        <v>8</v>
      </c>
      <c r="D265" s="3">
        <v>305</v>
      </c>
      <c r="E265" s="2">
        <v>145</v>
      </c>
      <c r="F265" s="2">
        <v>13.2</v>
      </c>
      <c r="G265" s="2">
        <v>78</v>
      </c>
      <c r="H265" s="3">
        <v>4</v>
      </c>
      <c r="I265" s="2">
        <v>5.8</v>
      </c>
      <c r="J265" s="8">
        <f t="shared" si="24"/>
        <v>0.15883278950326307</v>
      </c>
      <c r="K265" s="8">
        <f t="shared" si="25"/>
        <v>1.1721419358582998</v>
      </c>
      <c r="L265" s="8">
        <f t="shared" si="26"/>
        <v>0.46037507194706412</v>
      </c>
      <c r="M265" s="8">
        <f t="shared" si="27"/>
        <v>0.46037507194706412</v>
      </c>
      <c r="N265" s="8">
        <f t="shared" si="28"/>
        <v>-0.77571374793766035</v>
      </c>
      <c r="O265" s="8">
        <f t="shared" si="29"/>
        <v>1</v>
      </c>
    </row>
    <row r="266" spans="1:15">
      <c r="A266" s="5">
        <v>0</v>
      </c>
      <c r="B266" s="2">
        <v>17.7</v>
      </c>
      <c r="C266" s="2">
        <v>6</v>
      </c>
      <c r="D266" s="3">
        <v>231</v>
      </c>
      <c r="E266" s="2">
        <v>165</v>
      </c>
      <c r="F266" s="2">
        <v>13.4</v>
      </c>
      <c r="G266" s="2">
        <v>78</v>
      </c>
      <c r="H266" s="2">
        <v>6.6</v>
      </c>
      <c r="I266" s="2">
        <v>7.7</v>
      </c>
      <c r="J266" s="8">
        <f t="shared" si="24"/>
        <v>0.80321421644261637</v>
      </c>
      <c r="K266" s="8">
        <f t="shared" si="25"/>
        <v>2.2327058073057149</v>
      </c>
      <c r="L266" s="8">
        <f t="shared" si="26"/>
        <v>0.30933838697603167</v>
      </c>
      <c r="M266" s="8">
        <f t="shared" si="27"/>
        <v>0.69066161302396833</v>
      </c>
      <c r="N266" s="8">
        <f t="shared" si="28"/>
        <v>-0.37010528134788173</v>
      </c>
      <c r="O266" s="8">
        <f t="shared" si="29"/>
        <v>0</v>
      </c>
    </row>
    <row r="267" spans="1:15">
      <c r="A267" s="5">
        <v>0</v>
      </c>
      <c r="B267" s="2">
        <v>18.100000000000001</v>
      </c>
      <c r="C267" s="2">
        <v>8</v>
      </c>
      <c r="D267" s="3">
        <v>302</v>
      </c>
      <c r="E267" s="2">
        <v>139</v>
      </c>
      <c r="F267" s="2">
        <v>11.2</v>
      </c>
      <c r="G267" s="2">
        <v>78</v>
      </c>
      <c r="H267" s="3">
        <v>4</v>
      </c>
      <c r="I267" s="3">
        <v>7</v>
      </c>
      <c r="J267" s="8">
        <f t="shared" si="24"/>
        <v>-3.660099296121988E-2</v>
      </c>
      <c r="K267" s="8">
        <f t="shared" si="25"/>
        <v>0.96406072563217471</v>
      </c>
      <c r="L267" s="8">
        <f t="shared" si="26"/>
        <v>0.50914922687949415</v>
      </c>
      <c r="M267" s="8">
        <f t="shared" si="27"/>
        <v>0.49085077312050585</v>
      </c>
      <c r="N267" s="8">
        <f t="shared" si="28"/>
        <v>-0.71161512178015141</v>
      </c>
      <c r="O267" s="8">
        <f t="shared" si="29"/>
        <v>1</v>
      </c>
    </row>
    <row r="268" spans="1:15">
      <c r="A268" s="5">
        <v>1</v>
      </c>
      <c r="B268" s="2">
        <v>17.5</v>
      </c>
      <c r="C268" s="2">
        <v>8</v>
      </c>
      <c r="D268" s="3">
        <v>318</v>
      </c>
      <c r="E268" s="2">
        <v>140</v>
      </c>
      <c r="F268" s="2">
        <v>13.7</v>
      </c>
      <c r="G268" s="2">
        <v>78</v>
      </c>
      <c r="H268" s="2">
        <v>6.5</v>
      </c>
      <c r="I268" s="2">
        <v>8.6999999999999993</v>
      </c>
      <c r="J268" s="8">
        <f t="shared" si="24"/>
        <v>0.34173054673696823</v>
      </c>
      <c r="K268" s="8">
        <f t="shared" si="25"/>
        <v>1.407381023009042</v>
      </c>
      <c r="L268" s="8">
        <f t="shared" si="26"/>
        <v>0.41538916791413294</v>
      </c>
      <c r="M268" s="8">
        <f t="shared" si="27"/>
        <v>0.41538916791413294</v>
      </c>
      <c r="N268" s="8">
        <f t="shared" si="28"/>
        <v>-0.87853944415808316</v>
      </c>
      <c r="O268" s="8">
        <f t="shared" si="29"/>
        <v>1</v>
      </c>
    </row>
    <row r="269" spans="1:15">
      <c r="A269" s="5">
        <v>0</v>
      </c>
      <c r="B269" s="3">
        <v>30</v>
      </c>
      <c r="C269" s="2">
        <v>4</v>
      </c>
      <c r="D269" s="3">
        <v>98</v>
      </c>
      <c r="E269" s="2">
        <v>68</v>
      </c>
      <c r="F269" s="2">
        <v>16.5</v>
      </c>
      <c r="G269" s="2">
        <v>78</v>
      </c>
      <c r="H269" s="2">
        <v>3.65</v>
      </c>
      <c r="I269" s="3">
        <v>7</v>
      </c>
      <c r="J269" s="8">
        <f t="shared" si="24"/>
        <v>0.30498538280717824</v>
      </c>
      <c r="K269" s="8">
        <f t="shared" si="25"/>
        <v>1.3566051731018973</v>
      </c>
      <c r="L269" s="8">
        <f t="shared" si="26"/>
        <v>0.42433921957480186</v>
      </c>
      <c r="M269" s="8">
        <f t="shared" si="27"/>
        <v>0.57566078042519808</v>
      </c>
      <c r="N269" s="8">
        <f t="shared" si="28"/>
        <v>-0.55223671464235646</v>
      </c>
      <c r="O269" s="8">
        <f t="shared" si="29"/>
        <v>1</v>
      </c>
    </row>
    <row r="270" spans="1:15">
      <c r="A270" s="5">
        <v>0</v>
      </c>
      <c r="B270" s="2">
        <v>27.5</v>
      </c>
      <c r="C270" s="2">
        <v>4</v>
      </c>
      <c r="D270" s="3">
        <v>134</v>
      </c>
      <c r="E270" s="2">
        <v>95</v>
      </c>
      <c r="F270" s="2">
        <v>14.2</v>
      </c>
      <c r="G270" s="2">
        <v>78</v>
      </c>
      <c r="H270" s="2">
        <v>8.35</v>
      </c>
      <c r="I270" s="2">
        <v>9.4</v>
      </c>
      <c r="J270" s="8">
        <f t="shared" si="24"/>
        <v>0.39192035312717577</v>
      </c>
      <c r="K270" s="8">
        <f t="shared" si="25"/>
        <v>1.4798198436855603</v>
      </c>
      <c r="L270" s="8">
        <f t="shared" si="26"/>
        <v>0.40325510038413875</v>
      </c>
      <c r="M270" s="8">
        <f t="shared" si="27"/>
        <v>0.5967448996158613</v>
      </c>
      <c r="N270" s="8">
        <f t="shared" si="28"/>
        <v>-0.51626556073585805</v>
      </c>
      <c r="O270" s="8">
        <f t="shared" si="29"/>
        <v>1</v>
      </c>
    </row>
    <row r="271" spans="1:15">
      <c r="A271" s="5">
        <v>0</v>
      </c>
      <c r="B271" s="2">
        <v>27.2</v>
      </c>
      <c r="C271" s="2">
        <v>4</v>
      </c>
      <c r="D271" s="3">
        <v>119</v>
      </c>
      <c r="E271" s="2">
        <v>97</v>
      </c>
      <c r="F271" s="2">
        <v>14.7</v>
      </c>
      <c r="G271" s="2">
        <v>78</v>
      </c>
      <c r="H271" s="2">
        <v>4.8</v>
      </c>
      <c r="I271" s="2">
        <v>5.8</v>
      </c>
      <c r="J271" s="8">
        <f t="shared" si="24"/>
        <v>0.42720517733133523</v>
      </c>
      <c r="K271" s="8">
        <f t="shared" si="25"/>
        <v>1.5329671595698262</v>
      </c>
      <c r="L271" s="8">
        <f t="shared" si="26"/>
        <v>0.39479390651469404</v>
      </c>
      <c r="M271" s="8">
        <f t="shared" si="27"/>
        <v>0.60520609348530596</v>
      </c>
      <c r="N271" s="8">
        <f t="shared" si="28"/>
        <v>-0.50218622857053052</v>
      </c>
      <c r="O271" s="8">
        <f t="shared" si="29"/>
        <v>1</v>
      </c>
    </row>
    <row r="272" spans="1:15">
      <c r="A272" s="5">
        <v>0</v>
      </c>
      <c r="B272" s="2">
        <v>30.9</v>
      </c>
      <c r="C272" s="2">
        <v>4</v>
      </c>
      <c r="D272" s="3">
        <v>105</v>
      </c>
      <c r="E272" s="2">
        <v>75</v>
      </c>
      <c r="F272" s="2">
        <v>14.5</v>
      </c>
      <c r="G272" s="2">
        <v>78</v>
      </c>
      <c r="H272" s="2">
        <v>6.7</v>
      </c>
      <c r="I272" s="3">
        <v>10</v>
      </c>
      <c r="J272" s="8">
        <f t="shared" si="24"/>
        <v>8.9432699428367179E-2</v>
      </c>
      <c r="K272" s="8">
        <f t="shared" si="25"/>
        <v>1.0935537340443298</v>
      </c>
      <c r="L272" s="8">
        <f t="shared" si="26"/>
        <v>0.47765671534410475</v>
      </c>
      <c r="M272" s="8">
        <f t="shared" si="27"/>
        <v>0.5223432846558953</v>
      </c>
      <c r="N272" s="8">
        <f t="shared" si="28"/>
        <v>-0.6494302738051988</v>
      </c>
      <c r="O272" s="8">
        <f t="shared" si="29"/>
        <v>1</v>
      </c>
    </row>
    <row r="273" spans="1:15">
      <c r="A273" s="5">
        <v>1</v>
      </c>
      <c r="B273" s="2">
        <v>21.1</v>
      </c>
      <c r="C273" s="2">
        <v>4</v>
      </c>
      <c r="D273" s="3">
        <v>134</v>
      </c>
      <c r="E273" s="2">
        <v>95</v>
      </c>
      <c r="F273" s="2">
        <v>14.8</v>
      </c>
      <c r="G273" s="2">
        <v>78</v>
      </c>
      <c r="H273" s="2">
        <v>4.0999999999999996</v>
      </c>
      <c r="I273" s="3">
        <v>10</v>
      </c>
      <c r="J273" s="8">
        <f t="shared" si="24"/>
        <v>0.7570267791240628</v>
      </c>
      <c r="K273" s="8">
        <f t="shared" si="25"/>
        <v>2.1319280948658164</v>
      </c>
      <c r="L273" s="8">
        <f t="shared" si="26"/>
        <v>0.31929213242133636</v>
      </c>
      <c r="M273" s="8">
        <f t="shared" si="27"/>
        <v>0.31929213242133636</v>
      </c>
      <c r="N273" s="8">
        <f t="shared" si="28"/>
        <v>-1.1416488196484791</v>
      </c>
      <c r="O273" s="8">
        <f t="shared" si="29"/>
        <v>0</v>
      </c>
    </row>
    <row r="274" spans="1:15">
      <c r="A274" s="5">
        <v>0</v>
      </c>
      <c r="B274" s="2">
        <v>23.2</v>
      </c>
      <c r="C274" s="2">
        <v>4</v>
      </c>
      <c r="D274" s="3">
        <v>156</v>
      </c>
      <c r="E274" s="2">
        <v>105</v>
      </c>
      <c r="F274" s="2">
        <v>16.7</v>
      </c>
      <c r="G274" s="2">
        <v>78</v>
      </c>
      <c r="H274" s="3">
        <v>3</v>
      </c>
      <c r="I274" s="3">
        <v>10</v>
      </c>
      <c r="J274" s="8">
        <f t="shared" si="24"/>
        <v>0.82206492505173312</v>
      </c>
      <c r="K274" s="8">
        <f t="shared" si="25"/>
        <v>2.2751930934701252</v>
      </c>
      <c r="L274" s="8">
        <f t="shared" si="26"/>
        <v>0.3053255095077409</v>
      </c>
      <c r="M274" s="8">
        <f t="shared" si="27"/>
        <v>0.69467449049225904</v>
      </c>
      <c r="N274" s="8">
        <f t="shared" si="28"/>
        <v>-0.36431190213562548</v>
      </c>
      <c r="O274" s="8">
        <f t="shared" si="29"/>
        <v>0</v>
      </c>
    </row>
    <row r="275" spans="1:15">
      <c r="A275" s="5">
        <v>0</v>
      </c>
      <c r="B275" s="2">
        <v>23.8</v>
      </c>
      <c r="C275" s="2">
        <v>4</v>
      </c>
      <c r="D275" s="3">
        <v>151</v>
      </c>
      <c r="E275" s="2">
        <v>85</v>
      </c>
      <c r="F275" s="2">
        <v>17.600000000000001</v>
      </c>
      <c r="G275" s="2">
        <v>78</v>
      </c>
      <c r="H275" s="2">
        <v>7.5</v>
      </c>
      <c r="I275" s="3">
        <v>10</v>
      </c>
      <c r="J275" s="8">
        <f t="shared" si="24"/>
        <v>0.94960136731016886</v>
      </c>
      <c r="K275" s="8">
        <f t="shared" si="25"/>
        <v>2.5846791163369374</v>
      </c>
      <c r="L275" s="8">
        <f t="shared" si="26"/>
        <v>0.27896499729712665</v>
      </c>
      <c r="M275" s="8">
        <f t="shared" si="27"/>
        <v>0.72103500270287335</v>
      </c>
      <c r="N275" s="8">
        <f t="shared" si="28"/>
        <v>-0.32706759543747221</v>
      </c>
      <c r="O275" s="8">
        <f t="shared" si="29"/>
        <v>0</v>
      </c>
    </row>
    <row r="276" spans="1:15">
      <c r="A276" s="5">
        <v>0</v>
      </c>
      <c r="B276" s="2">
        <v>23.9</v>
      </c>
      <c r="C276" s="2">
        <v>4</v>
      </c>
      <c r="D276" s="3">
        <v>119</v>
      </c>
      <c r="E276" s="2">
        <v>97</v>
      </c>
      <c r="F276" s="2">
        <v>14.9</v>
      </c>
      <c r="G276" s="2">
        <v>78</v>
      </c>
      <c r="H276" s="2">
        <v>2.25</v>
      </c>
      <c r="I276" s="2">
        <v>7.5</v>
      </c>
      <c r="J276" s="8">
        <f t="shared" si="24"/>
        <v>0.57556661767530715</v>
      </c>
      <c r="K276" s="8">
        <f t="shared" si="25"/>
        <v>1.7781377658146496</v>
      </c>
      <c r="L276" s="8">
        <f t="shared" si="26"/>
        <v>0.35995335159585368</v>
      </c>
      <c r="M276" s="8">
        <f t="shared" si="27"/>
        <v>0.64004664840414627</v>
      </c>
      <c r="N276" s="8">
        <f t="shared" si="28"/>
        <v>-0.44621421715315174</v>
      </c>
      <c r="O276" s="8">
        <f t="shared" si="29"/>
        <v>1</v>
      </c>
    </row>
    <row r="277" spans="1:15">
      <c r="A277" s="5">
        <v>1</v>
      </c>
      <c r="B277" s="2">
        <v>20.3</v>
      </c>
      <c r="C277" s="2">
        <v>5</v>
      </c>
      <c r="D277" s="3">
        <v>131</v>
      </c>
      <c r="E277" s="2">
        <v>103</v>
      </c>
      <c r="F277" s="2">
        <v>15.9</v>
      </c>
      <c r="G277" s="2">
        <v>78</v>
      </c>
      <c r="H277" s="2">
        <v>5.3</v>
      </c>
      <c r="I277" s="2">
        <v>6.8</v>
      </c>
      <c r="J277" s="8">
        <f t="shared" si="24"/>
        <v>0.89716002940716688</v>
      </c>
      <c r="K277" s="8">
        <f t="shared" si="25"/>
        <v>2.452627820150119</v>
      </c>
      <c r="L277" s="8">
        <f t="shared" si="26"/>
        <v>0.28963446165956003</v>
      </c>
      <c r="M277" s="8">
        <f t="shared" si="27"/>
        <v>0.28963446165956003</v>
      </c>
      <c r="N277" s="8">
        <f t="shared" si="28"/>
        <v>-1.2391356281069776</v>
      </c>
      <c r="O277" s="8">
        <f t="shared" si="29"/>
        <v>0</v>
      </c>
    </row>
    <row r="278" spans="1:15">
      <c r="A278" s="5">
        <v>0</v>
      </c>
      <c r="B278" s="3">
        <v>17</v>
      </c>
      <c r="C278" s="2">
        <v>6</v>
      </c>
      <c r="D278" s="3">
        <v>163</v>
      </c>
      <c r="E278" s="2">
        <v>125</v>
      </c>
      <c r="F278" s="2">
        <v>13.6</v>
      </c>
      <c r="G278" s="2">
        <v>78</v>
      </c>
      <c r="H278" s="2">
        <v>10.9</v>
      </c>
      <c r="I278" s="2">
        <v>13.6</v>
      </c>
      <c r="J278" s="8">
        <f t="shared" si="24"/>
        <v>0.84668338941357524</v>
      </c>
      <c r="K278" s="8">
        <f t="shared" si="25"/>
        <v>2.3319000081416625</v>
      </c>
      <c r="L278" s="8">
        <f t="shared" si="26"/>
        <v>0.30012905476048218</v>
      </c>
      <c r="M278" s="8">
        <f t="shared" si="27"/>
        <v>0.69987094523951776</v>
      </c>
      <c r="N278" s="8">
        <f t="shared" si="28"/>
        <v>-0.35685932487939942</v>
      </c>
      <c r="O278" s="8">
        <f t="shared" si="29"/>
        <v>0</v>
      </c>
    </row>
    <row r="279" spans="1:15">
      <c r="A279" s="5">
        <v>0</v>
      </c>
      <c r="B279" s="2">
        <v>21.6</v>
      </c>
      <c r="C279" s="2">
        <v>4</v>
      </c>
      <c r="D279" s="3">
        <v>121</v>
      </c>
      <c r="E279" s="2">
        <v>115</v>
      </c>
      <c r="F279" s="2">
        <v>15.7</v>
      </c>
      <c r="G279" s="2">
        <v>78</v>
      </c>
      <c r="H279" s="2">
        <v>8.65</v>
      </c>
      <c r="I279" s="2">
        <v>13.6</v>
      </c>
      <c r="J279" s="8">
        <f t="shared" si="24"/>
        <v>1.0211234763467731</v>
      </c>
      <c r="K279" s="8">
        <f t="shared" si="25"/>
        <v>2.7763121335041832</v>
      </c>
      <c r="L279" s="8">
        <f t="shared" si="26"/>
        <v>0.26480861873884937</v>
      </c>
      <c r="M279" s="8">
        <f t="shared" si="27"/>
        <v>0.73519138126115058</v>
      </c>
      <c r="N279" s="8">
        <f t="shared" si="28"/>
        <v>-0.30762443099475184</v>
      </c>
      <c r="O279" s="8">
        <f t="shared" si="29"/>
        <v>0</v>
      </c>
    </row>
    <row r="280" spans="1:15">
      <c r="A280" s="5">
        <v>0</v>
      </c>
      <c r="B280" s="2">
        <v>16.2</v>
      </c>
      <c r="C280" s="2">
        <v>6</v>
      </c>
      <c r="D280" s="3">
        <v>163</v>
      </c>
      <c r="E280" s="2">
        <v>133</v>
      </c>
      <c r="F280" s="2">
        <v>15.8</v>
      </c>
      <c r="G280" s="2">
        <v>78</v>
      </c>
      <c r="H280" s="2">
        <v>9.6999999999999993</v>
      </c>
      <c r="I280" s="2">
        <v>13.6</v>
      </c>
      <c r="J280" s="8">
        <f t="shared" si="24"/>
        <v>1.1543558617969123</v>
      </c>
      <c r="K280" s="8">
        <f t="shared" si="25"/>
        <v>3.1719795661189312</v>
      </c>
      <c r="L280" s="8">
        <f t="shared" si="26"/>
        <v>0.23969436670330344</v>
      </c>
      <c r="M280" s="8">
        <f t="shared" si="27"/>
        <v>0.76030563329669654</v>
      </c>
      <c r="N280" s="8">
        <f t="shared" si="28"/>
        <v>-0.27403477746742616</v>
      </c>
      <c r="O280" s="8">
        <f t="shared" si="29"/>
        <v>0</v>
      </c>
    </row>
    <row r="281" spans="1:15">
      <c r="A281" s="5">
        <v>0</v>
      </c>
      <c r="B281" s="2">
        <v>31.5</v>
      </c>
      <c r="C281" s="2">
        <v>4</v>
      </c>
      <c r="D281" s="3">
        <v>89</v>
      </c>
      <c r="E281" s="2">
        <v>71</v>
      </c>
      <c r="F281" s="2">
        <v>14.9</v>
      </c>
      <c r="G281" s="2">
        <v>78</v>
      </c>
      <c r="H281" s="3">
        <v>6</v>
      </c>
      <c r="I281" s="2">
        <v>8.4</v>
      </c>
      <c r="J281" s="8">
        <f t="shared" si="24"/>
        <v>9.3343410921324921E-2</v>
      </c>
      <c r="K281" s="8">
        <f t="shared" si="25"/>
        <v>1.0978386803335309</v>
      </c>
      <c r="L281" s="8">
        <f t="shared" si="26"/>
        <v>0.47668107627847345</v>
      </c>
      <c r="M281" s="8">
        <f t="shared" si="27"/>
        <v>0.52331892372152655</v>
      </c>
      <c r="N281" s="8">
        <f t="shared" si="28"/>
        <v>-0.64756420397704517</v>
      </c>
      <c r="O281" s="8">
        <f t="shared" si="29"/>
        <v>1</v>
      </c>
    </row>
    <row r="282" spans="1:15">
      <c r="A282" s="5">
        <v>1</v>
      </c>
      <c r="B282" s="2">
        <v>29.5</v>
      </c>
      <c r="C282" s="2">
        <v>4</v>
      </c>
      <c r="D282" s="3">
        <v>98</v>
      </c>
      <c r="E282" s="2">
        <v>68</v>
      </c>
      <c r="F282" s="2">
        <v>16.600000000000001</v>
      </c>
      <c r="G282" s="2">
        <v>78</v>
      </c>
      <c r="H282" s="2">
        <v>6.25</v>
      </c>
      <c r="I282" s="2">
        <v>13.6</v>
      </c>
      <c r="J282" s="8">
        <f t="shared" si="24"/>
        <v>0.35396531139570042</v>
      </c>
      <c r="K282" s="8">
        <f t="shared" si="25"/>
        <v>1.4247057645681944</v>
      </c>
      <c r="L282" s="8">
        <f t="shared" si="26"/>
        <v>0.41242117481338431</v>
      </c>
      <c r="M282" s="8">
        <f t="shared" si="27"/>
        <v>0.41242117481338431</v>
      </c>
      <c r="N282" s="8">
        <f t="shared" si="28"/>
        <v>-0.88571018282917446</v>
      </c>
      <c r="O282" s="8">
        <f t="shared" si="29"/>
        <v>1</v>
      </c>
    </row>
    <row r="283" spans="1:15">
      <c r="A283" s="5">
        <v>0</v>
      </c>
      <c r="B283" s="2">
        <v>21.6</v>
      </c>
      <c r="C283" s="2">
        <v>4</v>
      </c>
      <c r="D283" s="3">
        <v>163</v>
      </c>
      <c r="E283" s="2">
        <v>103</v>
      </c>
      <c r="F283">
        <v>15.28</v>
      </c>
      <c r="G283" s="2">
        <v>78</v>
      </c>
      <c r="H283" s="2">
        <v>3.65</v>
      </c>
      <c r="I283" s="2">
        <v>7.5</v>
      </c>
      <c r="J283" s="8">
        <f t="shared" si="24"/>
        <v>0.79689140407586478</v>
      </c>
      <c r="K283" s="8">
        <f t="shared" si="25"/>
        <v>2.2186333630106394</v>
      </c>
      <c r="L283" s="8">
        <f t="shared" si="26"/>
        <v>0.31069087007307405</v>
      </c>
      <c r="M283" s="8">
        <f t="shared" si="27"/>
        <v>0.68930912992692595</v>
      </c>
      <c r="N283" s="8">
        <f t="shared" si="28"/>
        <v>-0.37206544396291952</v>
      </c>
      <c r="O283" s="8">
        <f t="shared" si="29"/>
        <v>0</v>
      </c>
    </row>
    <row r="284" spans="1:15">
      <c r="A284" s="5">
        <v>0</v>
      </c>
      <c r="B284" s="2">
        <v>21.5</v>
      </c>
      <c r="C284" s="2">
        <v>6</v>
      </c>
      <c r="D284" s="3">
        <v>231</v>
      </c>
      <c r="E284" s="2">
        <v>115</v>
      </c>
      <c r="F284" s="2">
        <v>15.4</v>
      </c>
      <c r="G284" s="2">
        <v>79</v>
      </c>
      <c r="H284" s="2">
        <v>5.25</v>
      </c>
      <c r="I284" s="2">
        <v>5.9</v>
      </c>
      <c r="J284" s="8">
        <f t="shared" si="24"/>
        <v>0.53105634310908689</v>
      </c>
      <c r="K284" s="8">
        <f t="shared" si="25"/>
        <v>1.7007279122753693</v>
      </c>
      <c r="L284" s="8">
        <f t="shared" si="26"/>
        <v>0.37027054649037106</v>
      </c>
      <c r="M284" s="8">
        <f t="shared" si="27"/>
        <v>0.62972945350962894</v>
      </c>
      <c r="N284" s="8">
        <f t="shared" si="28"/>
        <v>-0.46246499070544383</v>
      </c>
      <c r="O284" s="8">
        <f t="shared" si="29"/>
        <v>1</v>
      </c>
    </row>
    <row r="285" spans="1:15">
      <c r="A285" s="5">
        <v>0</v>
      </c>
      <c r="B285" s="2">
        <v>19.8</v>
      </c>
      <c r="C285" s="2">
        <v>6</v>
      </c>
      <c r="D285" s="3">
        <v>200</v>
      </c>
      <c r="E285" s="2">
        <v>85</v>
      </c>
      <c r="F285" s="2">
        <v>18.2</v>
      </c>
      <c r="G285" s="2">
        <v>79</v>
      </c>
      <c r="H285" s="2">
        <v>2.1</v>
      </c>
      <c r="I285" s="2">
        <v>7.6</v>
      </c>
      <c r="J285" s="8">
        <f t="shared" si="24"/>
        <v>0.76914292014498642</v>
      </c>
      <c r="K285" s="8">
        <f t="shared" si="25"/>
        <v>2.1579159546775699</v>
      </c>
      <c r="L285" s="8">
        <f t="shared" si="26"/>
        <v>0.31666453900357272</v>
      </c>
      <c r="M285" s="8">
        <f t="shared" si="27"/>
        <v>0.68333546099642728</v>
      </c>
      <c r="N285" s="8">
        <f t="shared" si="28"/>
        <v>-0.38076938186933207</v>
      </c>
      <c r="O285" s="8">
        <f t="shared" si="29"/>
        <v>0</v>
      </c>
    </row>
    <row r="286" spans="1:15">
      <c r="A286" s="5">
        <v>1</v>
      </c>
      <c r="B286" s="2">
        <v>22.3</v>
      </c>
      <c r="C286" s="2">
        <v>4</v>
      </c>
      <c r="D286" s="3">
        <v>140</v>
      </c>
      <c r="E286" s="2">
        <v>88</v>
      </c>
      <c r="F286" s="2">
        <v>17.3</v>
      </c>
      <c r="G286" s="2">
        <v>79</v>
      </c>
      <c r="H286" s="2">
        <v>8.25</v>
      </c>
      <c r="I286" s="3">
        <v>14</v>
      </c>
      <c r="J286" s="8">
        <f t="shared" si="24"/>
        <v>0.9881551321648272</v>
      </c>
      <c r="K286" s="8">
        <f t="shared" si="25"/>
        <v>2.6862740774776985</v>
      </c>
      <c r="L286" s="8">
        <f t="shared" si="26"/>
        <v>0.27127662755999993</v>
      </c>
      <c r="M286" s="8">
        <f t="shared" si="27"/>
        <v>0.27127662755999993</v>
      </c>
      <c r="N286" s="8">
        <f t="shared" si="28"/>
        <v>-1.3046162128256307</v>
      </c>
      <c r="O286" s="8">
        <f t="shared" si="29"/>
        <v>0</v>
      </c>
    </row>
    <row r="287" spans="1:15">
      <c r="A287" s="5">
        <v>0</v>
      </c>
      <c r="B287" s="2">
        <v>20.2</v>
      </c>
      <c r="C287" s="2">
        <v>6</v>
      </c>
      <c r="D287" s="3">
        <v>232</v>
      </c>
      <c r="E287" s="2">
        <v>90</v>
      </c>
      <c r="F287" s="2">
        <v>18.2</v>
      </c>
      <c r="G287" s="2">
        <v>79</v>
      </c>
      <c r="H287" s="2">
        <v>8.99</v>
      </c>
      <c r="I287" s="2">
        <v>11.8</v>
      </c>
      <c r="J287" s="8">
        <f t="shared" si="24"/>
        <v>0.89190985971690395</v>
      </c>
      <c r="K287" s="8">
        <f t="shared" si="25"/>
        <v>2.4397848512907778</v>
      </c>
      <c r="L287" s="8">
        <f t="shared" si="26"/>
        <v>0.29071585672712946</v>
      </c>
      <c r="M287" s="8">
        <f t="shared" si="27"/>
        <v>0.70928414327287048</v>
      </c>
      <c r="N287" s="8">
        <f t="shared" si="28"/>
        <v>-0.34349906648306872</v>
      </c>
      <c r="O287" s="8">
        <f t="shared" si="29"/>
        <v>0</v>
      </c>
    </row>
    <row r="288" spans="1:15">
      <c r="A288" s="5">
        <v>0</v>
      </c>
      <c r="B288" s="2">
        <v>20.6</v>
      </c>
      <c r="C288" s="2">
        <v>6</v>
      </c>
      <c r="D288" s="3">
        <v>225</v>
      </c>
      <c r="E288" s="2">
        <v>110</v>
      </c>
      <c r="F288" s="2">
        <v>16.600000000000001</v>
      </c>
      <c r="G288" s="2">
        <v>79</v>
      </c>
      <c r="H288" s="2">
        <v>3.5</v>
      </c>
      <c r="I288" s="2">
        <v>5.9</v>
      </c>
      <c r="J288" s="8">
        <f t="shared" si="24"/>
        <v>0.66498419462109082</v>
      </c>
      <c r="K288" s="8">
        <f t="shared" si="25"/>
        <v>1.9444597881702312</v>
      </c>
      <c r="L288" s="8">
        <f t="shared" si="26"/>
        <v>0.33962087171902849</v>
      </c>
      <c r="M288" s="8">
        <f t="shared" si="27"/>
        <v>0.66037912828097145</v>
      </c>
      <c r="N288" s="8">
        <f t="shared" si="28"/>
        <v>-0.41494117209797104</v>
      </c>
      <c r="O288" s="8">
        <f t="shared" si="29"/>
        <v>0</v>
      </c>
    </row>
    <row r="289" spans="1:15">
      <c r="A289" s="6">
        <v>0</v>
      </c>
      <c r="B289">
        <v>20.81</v>
      </c>
      <c r="C289" s="2">
        <v>6</v>
      </c>
      <c r="D289" s="3">
        <v>140</v>
      </c>
      <c r="E289" s="2">
        <v>90</v>
      </c>
      <c r="F289" s="2">
        <v>13.2</v>
      </c>
      <c r="G289" s="2">
        <v>79</v>
      </c>
      <c r="H289" s="2">
        <v>2.1</v>
      </c>
      <c r="I289" s="2">
        <v>9.4</v>
      </c>
      <c r="J289" s="8">
        <f t="shared" si="24"/>
        <v>0.17591784842685998</v>
      </c>
      <c r="K289" s="8">
        <f t="shared" si="25"/>
        <v>1.1923401020119804</v>
      </c>
      <c r="L289" s="8">
        <f t="shared" si="26"/>
        <v>0.45613360768352873</v>
      </c>
      <c r="M289" s="8">
        <f t="shared" si="27"/>
        <v>0.54386639231647127</v>
      </c>
      <c r="N289" s="8">
        <f t="shared" si="28"/>
        <v>-0.60905166465082095</v>
      </c>
      <c r="O289" s="8">
        <f t="shared" si="29"/>
        <v>1</v>
      </c>
    </row>
    <row r="290" spans="1:15">
      <c r="A290" s="5">
        <v>1</v>
      </c>
      <c r="B290" s="3">
        <v>17</v>
      </c>
      <c r="C290" s="2">
        <v>8</v>
      </c>
      <c r="D290" s="3">
        <v>305</v>
      </c>
      <c r="E290" s="2">
        <v>130</v>
      </c>
      <c r="F290" s="2">
        <v>15.4</v>
      </c>
      <c r="G290" s="2">
        <v>79</v>
      </c>
      <c r="H290" s="2">
        <v>7.4</v>
      </c>
      <c r="I290" s="2">
        <v>8.5</v>
      </c>
      <c r="J290" s="8">
        <f t="shared" si="24"/>
        <v>0.55017311362150911</v>
      </c>
      <c r="K290" s="8">
        <f t="shared" si="25"/>
        <v>1.7335530935471544</v>
      </c>
      <c r="L290" s="8">
        <f t="shared" si="26"/>
        <v>0.36582424623857035</v>
      </c>
      <c r="M290" s="8">
        <f t="shared" si="27"/>
        <v>0.36582424623857035</v>
      </c>
      <c r="N290" s="8">
        <f t="shared" si="28"/>
        <v>-1.005602262448412</v>
      </c>
      <c r="O290" s="8">
        <f t="shared" si="29"/>
        <v>1</v>
      </c>
    </row>
    <row r="291" spans="1:15">
      <c r="A291" s="5">
        <v>0</v>
      </c>
      <c r="B291" s="2">
        <v>17.600000000000001</v>
      </c>
      <c r="C291" s="2">
        <v>8</v>
      </c>
      <c r="D291" s="3">
        <v>302</v>
      </c>
      <c r="E291" s="2">
        <v>129</v>
      </c>
      <c r="F291" s="2">
        <v>13.4</v>
      </c>
      <c r="G291" s="2">
        <v>79</v>
      </c>
      <c r="H291" s="2">
        <v>5.65</v>
      </c>
      <c r="I291" s="2">
        <v>7.9</v>
      </c>
      <c r="J291" s="8">
        <f t="shared" si="24"/>
        <v>0.22731514266699726</v>
      </c>
      <c r="K291" s="8">
        <f t="shared" si="25"/>
        <v>1.2552253806896878</v>
      </c>
      <c r="L291" s="8">
        <f t="shared" si="26"/>
        <v>0.44341466203887003</v>
      </c>
      <c r="M291" s="8">
        <f t="shared" si="27"/>
        <v>0.55658533796112997</v>
      </c>
      <c r="N291" s="8">
        <f t="shared" si="28"/>
        <v>-0.58593477238403735</v>
      </c>
      <c r="O291" s="8">
        <f t="shared" si="29"/>
        <v>1</v>
      </c>
    </row>
    <row r="292" spans="1:15">
      <c r="A292" s="5">
        <v>0</v>
      </c>
      <c r="B292" s="2">
        <v>16.5</v>
      </c>
      <c r="C292" s="2">
        <v>8</v>
      </c>
      <c r="D292" s="3">
        <v>351</v>
      </c>
      <c r="E292" s="2">
        <v>138</v>
      </c>
      <c r="F292" s="2">
        <v>13.2</v>
      </c>
      <c r="G292" s="2">
        <v>79</v>
      </c>
      <c r="H292" s="2">
        <v>5.75</v>
      </c>
      <c r="I292" s="2">
        <v>7.5</v>
      </c>
      <c r="J292" s="8">
        <f t="shared" si="24"/>
        <v>0.27126132024415117</v>
      </c>
      <c r="K292" s="8">
        <f t="shared" si="25"/>
        <v>1.3116177778823834</v>
      </c>
      <c r="L292" s="8">
        <f t="shared" si="26"/>
        <v>0.43259746899683199</v>
      </c>
      <c r="M292" s="8">
        <f t="shared" si="27"/>
        <v>0.56740253100316806</v>
      </c>
      <c r="N292" s="8">
        <f t="shared" si="28"/>
        <v>-0.56668629591383113</v>
      </c>
      <c r="O292" s="8">
        <f t="shared" si="29"/>
        <v>1</v>
      </c>
    </row>
    <row r="293" spans="1:15">
      <c r="A293" s="5">
        <v>1</v>
      </c>
      <c r="B293" s="2">
        <v>18.2</v>
      </c>
      <c r="C293" s="2">
        <v>8</v>
      </c>
      <c r="D293" s="3">
        <v>318</v>
      </c>
      <c r="E293" s="2">
        <v>135</v>
      </c>
      <c r="F293" s="2">
        <v>15.2</v>
      </c>
      <c r="G293" s="2">
        <v>79</v>
      </c>
      <c r="H293" s="2">
        <v>8.4</v>
      </c>
      <c r="I293" s="2">
        <v>13.6</v>
      </c>
      <c r="J293" s="8">
        <f t="shared" si="24"/>
        <v>0.42416373423969445</v>
      </c>
      <c r="K293" s="8">
        <f t="shared" si="25"/>
        <v>1.5283118102712658</v>
      </c>
      <c r="L293" s="8">
        <f t="shared" si="26"/>
        <v>0.3955208356570184</v>
      </c>
      <c r="M293" s="8">
        <f t="shared" si="27"/>
        <v>0.3955208356570184</v>
      </c>
      <c r="N293" s="8">
        <f t="shared" si="28"/>
        <v>-0.9275518113491249</v>
      </c>
      <c r="O293" s="8">
        <f t="shared" si="29"/>
        <v>1</v>
      </c>
    </row>
    <row r="294" spans="1:15">
      <c r="A294" s="5">
        <v>1</v>
      </c>
      <c r="B294" s="2">
        <v>16.899999999999999</v>
      </c>
      <c r="C294" s="2">
        <v>8</v>
      </c>
      <c r="D294" s="3">
        <v>350</v>
      </c>
      <c r="E294" s="2">
        <v>155</v>
      </c>
      <c r="F294" s="2">
        <v>14.9</v>
      </c>
      <c r="G294" s="2">
        <v>79</v>
      </c>
      <c r="H294" s="2">
        <v>10.11</v>
      </c>
      <c r="I294" s="2">
        <v>13.6</v>
      </c>
      <c r="J294" s="8">
        <f t="shared" si="24"/>
        <v>0.57670615464802255</v>
      </c>
      <c r="K294" s="8">
        <f t="shared" si="25"/>
        <v>1.7801651744755509</v>
      </c>
      <c r="L294" s="8">
        <f t="shared" si="26"/>
        <v>0.35969085908309012</v>
      </c>
      <c r="M294" s="8">
        <f t="shared" si="27"/>
        <v>0.35969085908309012</v>
      </c>
      <c r="N294" s="8">
        <f t="shared" si="28"/>
        <v>-1.0225103412165031</v>
      </c>
      <c r="O294" s="8">
        <f t="shared" si="29"/>
        <v>1</v>
      </c>
    </row>
    <row r="295" spans="1:15">
      <c r="A295" s="5">
        <v>1</v>
      </c>
      <c r="B295" s="2">
        <v>15.5</v>
      </c>
      <c r="C295" s="2">
        <v>8</v>
      </c>
      <c r="D295" s="3">
        <v>351</v>
      </c>
      <c r="E295" s="2">
        <v>142</v>
      </c>
      <c r="F295" s="2">
        <v>14.3</v>
      </c>
      <c r="G295" s="2">
        <v>79</v>
      </c>
      <c r="H295" s="2">
        <v>4.5</v>
      </c>
      <c r="I295" s="2">
        <v>6.4</v>
      </c>
      <c r="J295" s="8">
        <f t="shared" si="24"/>
        <v>0.458366951183379</v>
      </c>
      <c r="K295" s="8">
        <f t="shared" si="25"/>
        <v>1.5814892259411331</v>
      </c>
      <c r="L295" s="8">
        <f t="shared" si="26"/>
        <v>0.38737329985773239</v>
      </c>
      <c r="M295" s="8">
        <f t="shared" si="27"/>
        <v>0.38737329985773239</v>
      </c>
      <c r="N295" s="8">
        <f t="shared" si="28"/>
        <v>-0.94836645176353995</v>
      </c>
      <c r="O295" s="8">
        <f t="shared" si="29"/>
        <v>1</v>
      </c>
    </row>
    <row r="296" spans="1:15">
      <c r="A296" s="5">
        <v>0</v>
      </c>
      <c r="B296" s="2">
        <v>19.2</v>
      </c>
      <c r="C296" s="2">
        <v>8</v>
      </c>
      <c r="D296" s="3">
        <v>267</v>
      </c>
      <c r="E296" s="2">
        <v>125</v>
      </c>
      <c r="F296" s="3">
        <v>15</v>
      </c>
      <c r="G296" s="2">
        <v>79</v>
      </c>
      <c r="H296" s="2">
        <v>5.4</v>
      </c>
      <c r="I296" s="2">
        <v>6.1</v>
      </c>
      <c r="J296" s="8">
        <f t="shared" si="24"/>
        <v>0.3403840240879159</v>
      </c>
      <c r="K296" s="8">
        <f t="shared" si="25"/>
        <v>1.4054872278908639</v>
      </c>
      <c r="L296" s="8">
        <f t="shared" si="26"/>
        <v>0.41571619603933713</v>
      </c>
      <c r="M296" s="8">
        <f t="shared" si="27"/>
        <v>0.58428380396066282</v>
      </c>
      <c r="N296" s="8">
        <f t="shared" si="28"/>
        <v>-0.5373684485109258</v>
      </c>
      <c r="O296" s="8">
        <f t="shared" si="29"/>
        <v>1</v>
      </c>
    </row>
    <row r="297" spans="1:15">
      <c r="A297" s="5">
        <v>1</v>
      </c>
      <c r="B297" s="2">
        <v>18.5</v>
      </c>
      <c r="C297" s="2">
        <v>8</v>
      </c>
      <c r="D297" s="3">
        <v>360</v>
      </c>
      <c r="E297" s="2">
        <v>150</v>
      </c>
      <c r="F297" s="3">
        <v>13</v>
      </c>
      <c r="G297" s="2">
        <v>79</v>
      </c>
      <c r="H297" s="2">
        <v>6.4</v>
      </c>
      <c r="I297" s="2">
        <v>8.4</v>
      </c>
      <c r="J297" s="8">
        <f t="shared" si="24"/>
        <v>0.16146375969329485</v>
      </c>
      <c r="K297" s="8">
        <f t="shared" si="25"/>
        <v>1.1752298666957981</v>
      </c>
      <c r="L297" s="8">
        <f t="shared" si="26"/>
        <v>0.45972152888789303</v>
      </c>
      <c r="M297" s="8">
        <f t="shared" si="27"/>
        <v>0.45972152888789303</v>
      </c>
      <c r="N297" s="8">
        <f t="shared" si="28"/>
        <v>-0.77713434479344135</v>
      </c>
      <c r="O297" s="8">
        <f t="shared" si="29"/>
        <v>1</v>
      </c>
    </row>
    <row r="298" spans="1:15">
      <c r="A298" s="5">
        <v>0</v>
      </c>
      <c r="B298" s="2">
        <v>31.9</v>
      </c>
      <c r="C298" s="2">
        <v>4</v>
      </c>
      <c r="D298" s="3">
        <v>89</v>
      </c>
      <c r="E298" s="2">
        <v>71</v>
      </c>
      <c r="F298" s="3">
        <v>14</v>
      </c>
      <c r="G298" s="2">
        <v>79</v>
      </c>
      <c r="H298" s="2">
        <v>3.25</v>
      </c>
      <c r="I298" s="2">
        <v>9.9</v>
      </c>
      <c r="J298" s="8">
        <f t="shared" si="24"/>
        <v>-0.16874986828235228</v>
      </c>
      <c r="K298" s="8">
        <f t="shared" si="25"/>
        <v>0.84472016826952967</v>
      </c>
      <c r="L298" s="8">
        <f t="shared" si="26"/>
        <v>0.54208763865690623</v>
      </c>
      <c r="M298" s="8">
        <f t="shared" si="27"/>
        <v>0.45791236134309377</v>
      </c>
      <c r="N298" s="8">
        <f t="shared" si="28"/>
        <v>-0.78107746395711952</v>
      </c>
      <c r="O298" s="8">
        <f t="shared" si="29"/>
        <v>1</v>
      </c>
    </row>
    <row r="299" spans="1:15">
      <c r="A299" s="5">
        <v>1</v>
      </c>
      <c r="B299" s="2">
        <v>34.1</v>
      </c>
      <c r="C299" s="2">
        <v>4</v>
      </c>
      <c r="D299" s="3">
        <v>86</v>
      </c>
      <c r="E299" s="2">
        <v>65</v>
      </c>
      <c r="F299" s="2">
        <v>15.2</v>
      </c>
      <c r="G299" s="2">
        <v>79</v>
      </c>
      <c r="H299" s="2">
        <v>3.75</v>
      </c>
      <c r="I299" s="2">
        <v>6.8</v>
      </c>
      <c r="J299" s="8">
        <f t="shared" si="24"/>
        <v>-0.1463962293382437</v>
      </c>
      <c r="K299" s="8">
        <f t="shared" si="25"/>
        <v>0.86381536637619405</v>
      </c>
      <c r="L299" s="8">
        <f t="shared" si="26"/>
        <v>0.53653383164465185</v>
      </c>
      <c r="M299" s="8">
        <f t="shared" si="27"/>
        <v>0.53653383164465185</v>
      </c>
      <c r="N299" s="8">
        <f t="shared" si="28"/>
        <v>-0.62262565898410271</v>
      </c>
      <c r="O299" s="8">
        <f t="shared" si="29"/>
        <v>1</v>
      </c>
    </row>
    <row r="300" spans="1:15">
      <c r="A300" s="5">
        <v>1</v>
      </c>
      <c r="B300" s="2">
        <v>35.700000000000003</v>
      </c>
      <c r="C300" s="2">
        <v>4</v>
      </c>
      <c r="D300" s="3">
        <v>98</v>
      </c>
      <c r="E300" s="2">
        <v>80</v>
      </c>
      <c r="F300" s="2">
        <v>14.4</v>
      </c>
      <c r="G300" s="2">
        <v>79</v>
      </c>
      <c r="H300" s="2">
        <v>8.5500000000000007</v>
      </c>
      <c r="I300" s="2">
        <v>13.09</v>
      </c>
      <c r="J300" s="8">
        <f t="shared" si="24"/>
        <v>-0.22559105103101817</v>
      </c>
      <c r="K300" s="8">
        <f t="shared" si="25"/>
        <v>0.79804439437487473</v>
      </c>
      <c r="L300" s="8">
        <f t="shared" si="26"/>
        <v>0.55615979401202131</v>
      </c>
      <c r="M300" s="8">
        <f t="shared" si="27"/>
        <v>0.55615979401202131</v>
      </c>
      <c r="N300" s="8">
        <f t="shared" si="28"/>
        <v>-0.58669962672062637</v>
      </c>
      <c r="O300" s="8">
        <f t="shared" si="29"/>
        <v>1</v>
      </c>
    </row>
    <row r="301" spans="1:15">
      <c r="A301" s="5">
        <v>0</v>
      </c>
      <c r="B301" s="2">
        <v>27.4</v>
      </c>
      <c r="C301" s="2">
        <v>4</v>
      </c>
      <c r="D301" s="3">
        <v>121</v>
      </c>
      <c r="E301" s="2">
        <v>80</v>
      </c>
      <c r="F301" s="3">
        <v>15</v>
      </c>
      <c r="G301" s="2">
        <v>79</v>
      </c>
      <c r="H301" s="2">
        <v>9.5</v>
      </c>
      <c r="I301" s="2">
        <v>11.6</v>
      </c>
      <c r="J301" s="8">
        <f t="shared" si="24"/>
        <v>0.42749949807604715</v>
      </c>
      <c r="K301" s="8">
        <f t="shared" si="25"/>
        <v>1.5334184100087749</v>
      </c>
      <c r="L301" s="8">
        <f t="shared" si="26"/>
        <v>0.39472358614325237</v>
      </c>
      <c r="M301" s="8">
        <f t="shared" si="27"/>
        <v>0.60527641385674769</v>
      </c>
      <c r="N301" s="8">
        <f t="shared" si="28"/>
        <v>-0.50207004288243628</v>
      </c>
      <c r="O301" s="8">
        <f t="shared" si="29"/>
        <v>1</v>
      </c>
    </row>
    <row r="302" spans="1:15">
      <c r="A302" s="5">
        <v>0</v>
      </c>
      <c r="B302" s="2">
        <v>25.4</v>
      </c>
      <c r="C302" s="2">
        <v>5</v>
      </c>
      <c r="D302" s="3">
        <v>183</v>
      </c>
      <c r="E302" s="2">
        <v>77</v>
      </c>
      <c r="F302" s="2">
        <v>20.100000000000001</v>
      </c>
      <c r="G302" s="2">
        <v>79</v>
      </c>
      <c r="H302" s="3">
        <v>4</v>
      </c>
      <c r="I302" s="2">
        <v>5.9</v>
      </c>
      <c r="J302" s="8">
        <f t="shared" si="24"/>
        <v>0.82951580704184114</v>
      </c>
      <c r="K302" s="8">
        <f t="shared" si="25"/>
        <v>2.2922086002620077</v>
      </c>
      <c r="L302" s="8">
        <f t="shared" si="26"/>
        <v>0.30374745996362923</v>
      </c>
      <c r="M302" s="8">
        <f t="shared" si="27"/>
        <v>0.69625254003637083</v>
      </c>
      <c r="N302" s="8">
        <f t="shared" si="28"/>
        <v>-0.36204283958015837</v>
      </c>
      <c r="O302" s="8">
        <f t="shared" si="29"/>
        <v>0</v>
      </c>
    </row>
    <row r="303" spans="1:15">
      <c r="A303" s="5">
        <v>1</v>
      </c>
      <c r="B303" s="3">
        <v>23</v>
      </c>
      <c r="C303" s="2">
        <v>8</v>
      </c>
      <c r="D303" s="3">
        <v>350</v>
      </c>
      <c r="E303" s="2">
        <v>125</v>
      </c>
      <c r="F303" s="2">
        <v>17.399999999999999</v>
      </c>
      <c r="G303" s="2">
        <v>79</v>
      </c>
      <c r="H303" s="2">
        <v>3.35</v>
      </c>
      <c r="I303" s="3">
        <v>11</v>
      </c>
      <c r="J303" s="8">
        <f t="shared" si="24"/>
        <v>0.15990243964579642</v>
      </c>
      <c r="K303" s="8">
        <f t="shared" si="25"/>
        <v>1.1733963884401444</v>
      </c>
      <c r="L303" s="8">
        <f t="shared" si="26"/>
        <v>0.46010935019437671</v>
      </c>
      <c r="M303" s="8">
        <f t="shared" si="27"/>
        <v>0.46010935019437671</v>
      </c>
      <c r="N303" s="8">
        <f t="shared" si="28"/>
        <v>-0.77629109993553647</v>
      </c>
      <c r="O303" s="8">
        <f t="shared" si="29"/>
        <v>1</v>
      </c>
    </row>
    <row r="304" spans="1:15">
      <c r="A304" s="5">
        <v>1</v>
      </c>
      <c r="B304" s="2">
        <v>27.2</v>
      </c>
      <c r="C304" s="2">
        <v>4</v>
      </c>
      <c r="D304" s="3">
        <v>141</v>
      </c>
      <c r="E304" s="2">
        <v>71</v>
      </c>
      <c r="F304" s="2">
        <v>24.8</v>
      </c>
      <c r="G304" s="2">
        <v>79</v>
      </c>
      <c r="H304" s="2">
        <v>11.5</v>
      </c>
      <c r="I304" s="2">
        <v>12.5</v>
      </c>
      <c r="J304" s="8">
        <f t="shared" si="24"/>
        <v>1.584842556602819</v>
      </c>
      <c r="K304" s="8">
        <f t="shared" si="25"/>
        <v>4.8785232267740586</v>
      </c>
      <c r="L304" s="8">
        <f t="shared" si="26"/>
        <v>0.17011075085073149</v>
      </c>
      <c r="M304" s="8">
        <f t="shared" si="27"/>
        <v>0.17011075085073149</v>
      </c>
      <c r="N304" s="8">
        <f t="shared" si="28"/>
        <v>-1.7713055784574394</v>
      </c>
      <c r="O304" s="8">
        <f t="shared" si="29"/>
        <v>0</v>
      </c>
    </row>
    <row r="305" spans="1:15">
      <c r="A305" s="5">
        <v>0</v>
      </c>
      <c r="B305" s="2">
        <v>23.9</v>
      </c>
      <c r="C305" s="2">
        <v>8</v>
      </c>
      <c r="D305" s="3">
        <v>260</v>
      </c>
      <c r="E305" s="2">
        <v>90</v>
      </c>
      <c r="F305" s="2">
        <v>22.2</v>
      </c>
      <c r="G305" s="2">
        <v>79</v>
      </c>
      <c r="H305" s="2">
        <v>5.3</v>
      </c>
      <c r="I305" s="2">
        <v>5.9</v>
      </c>
      <c r="J305" s="8">
        <f t="shared" si="24"/>
        <v>0.73321263562552064</v>
      </c>
      <c r="K305" s="8">
        <f t="shared" si="25"/>
        <v>2.08175780551904</v>
      </c>
      <c r="L305" s="8">
        <f t="shared" si="26"/>
        <v>0.32449013293943019</v>
      </c>
      <c r="M305" s="8">
        <f t="shared" si="27"/>
        <v>0.67550986706056981</v>
      </c>
      <c r="N305" s="8">
        <f t="shared" si="28"/>
        <v>-0.39228751464108974</v>
      </c>
      <c r="O305" s="8">
        <f t="shared" si="29"/>
        <v>0</v>
      </c>
    </row>
  </sheetData>
  <mergeCells count="3">
    <mergeCell ref="X15:Y16"/>
    <mergeCell ref="Z15:AI24"/>
    <mergeCell ref="Z14:AI1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Задание</vt:lpstr>
      <vt:lpstr>Расчеты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Диляра Махмутова</cp:lastModifiedBy>
  <dcterms:created xsi:type="dcterms:W3CDTF">2024-06-06T15:54:34Z</dcterms:created>
  <dcterms:modified xsi:type="dcterms:W3CDTF">2024-06-24T20:44:40Z</dcterms:modified>
</cp:coreProperties>
</file>