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<sst xmlns="http://schemas.openxmlformats.org/spreadsheetml/2006/main" uniqueCount="55">
  <si>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国际结算量</t>
  </si>
  <si>
    <t>结售汇量</t>
  </si>
  <si>
    <t>有效对公客户</t>
  </si>
  <si>
    <t xml:space="preserve">储蓄存款日均增量-2016-05-31
</t>
  </si>
  <si>
    <t>对私国际结算量</t>
  </si>
  <si>
    <t>对公国际结算量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</si>
  <si>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</si>
  <si>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</si>
  <si>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</si>
  <si>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</si>
  <si>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</si>
  <si>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</si>
  <si>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</si>
  <si>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</si>
  <si>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</si>
  <si>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</si>
  <si>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</si>
  <si>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</si>
  <si>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</si>
  <si>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</si>
  <si>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</si>
  <si>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</si>
  <si>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</si>
  <si>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</si>
  <si>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</si>
  <si>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</si>
  <si>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</si>
  <si>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</si>
  <si>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</si>
  <si>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</si>
  <si>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</si>
  <si>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</si>
  <si>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</si>
  <si>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</si>
  <si>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</si>
  <si>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</si>
  <si>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</si>
  <si>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</si>
  <si>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</si>
  <si>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</si>
  <si>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</si>
  <si>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</si>
  <si>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</si>
  <si>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</si>
  <si>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</si>
  <si>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</si>
  <si>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</si>
  <si>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</si>
  <si>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公司业务部</t>
  </si>
  <si>
    <t xml:space="preserve"> 08130</t>
  </si>
  <si>
    <t>小企业专营中心</t>
  </si>
  <si>
    <t xml:space="preserve"> 08132</t>
  </si>
  <si>
    <t>机构业务部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</si>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</sst>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1" workbookViewId="0" showGridLines="true" showRowColHeaders="1">
      <selection activeCell="X26" sqref="X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7" max="17" width="10" customWidth="true" style="0"/>
    <col min="18" max="18" width="10" customWidth="true" style="0"/>
    <col min="19" max="19" width="15" customWidth="true" style="0"/>
    <col min="20" max="20" width="10" customWidth="true" style="0"/>
    <col min="21" max="21" width="10" customWidth="true" style="0"/>
    <col min="22" max="22" width="10" customWidth="true" style="0"/>
    <col min="23" max="23" width="15" customWidth="true" style="0"/>
    <col min="24" max="24" width="10" customWidth="true" style="0"/>
  </cols>
  <sheetData>
    <row r="1" spans="1:2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8</v>
      </c>
      <c r="V3" s="1" t="s">
        <v>9</v>
      </c>
      <c r="W3" s="1" t="s">
        <v>10</v>
      </c>
      <c r="X3" s="1" t="s">
        <v>11</v>
      </c>
    </row>
    <row r="4" spans="1:24">
      <c r="A4" s="1" t="s">
        <v>12</v>
      </c>
      <c r="B4" s="1" t="s">
        <v>13</v>
      </c>
      <c r="C4" s="2">
        <v>960</v>
      </c>
      <c r="D4" s="3">
        <v>1887.442133</v>
      </c>
      <c r="E4" s="3">
        <v>196.60855552083</v>
      </c>
      <c r="F4" s="3">
        <v>1887.442133</v>
      </c>
      <c r="G4" s="2"/>
      <c r="H4" s="3">
        <v>1654.688709</v>
      </c>
      <c r="I4" s="3">
        <v>0</v>
      </c>
      <c r="J4" s="3">
        <v>1654.688709</v>
      </c>
      <c r="K4" s="2"/>
      <c r="L4" s="3">
        <v>3</v>
      </c>
      <c r="M4" s="3">
        <v>0</v>
      </c>
      <c r="N4" s="2">
        <v>10</v>
      </c>
      <c r="O4" s="3">
        <v>62.66</v>
      </c>
      <c r="P4" s="3">
        <v>626.6</v>
      </c>
      <c r="Q4" s="2"/>
      <c r="R4" s="3">
        <v>78.163566</v>
      </c>
      <c r="S4" s="3">
        <v>0</v>
      </c>
      <c r="T4" s="3">
        <v>78.163566</v>
      </c>
      <c r="U4" s="2"/>
      <c r="V4" s="3">
        <v>1809.278567</v>
      </c>
      <c r="W4" s="3">
        <v>0</v>
      </c>
      <c r="X4" s="3">
        <v>1809.278567</v>
      </c>
    </row>
    <row r="5" spans="1:24">
      <c r="A5" s="1" t="s">
        <v>14</v>
      </c>
      <c r="B5" s="1" t="s">
        <v>15</v>
      </c>
      <c r="C5" s="2">
        <v>1380</v>
      </c>
      <c r="D5" s="3">
        <v>1671.016957</v>
      </c>
      <c r="E5" s="3">
        <v>121.08818528986</v>
      </c>
      <c r="F5" s="3">
        <v>1671.016957</v>
      </c>
      <c r="G5" s="2"/>
      <c r="H5" s="3">
        <v>533.30874</v>
      </c>
      <c r="I5" s="3">
        <v>0</v>
      </c>
      <c r="J5" s="3">
        <v>533.30874</v>
      </c>
      <c r="K5" s="2"/>
      <c r="L5" s="3">
        <v>0</v>
      </c>
      <c r="M5" s="3">
        <v>0</v>
      </c>
      <c r="N5" s="2">
        <v>21</v>
      </c>
      <c r="O5" s="3">
        <v>45.96</v>
      </c>
      <c r="P5" s="3">
        <v>218.85714285714</v>
      </c>
      <c r="Q5" s="2"/>
      <c r="R5" s="3">
        <v>83.276927</v>
      </c>
      <c r="S5" s="3">
        <v>0</v>
      </c>
      <c r="T5" s="3">
        <v>83.276927</v>
      </c>
      <c r="U5" s="2"/>
      <c r="V5" s="3">
        <v>1587.74003</v>
      </c>
      <c r="W5" s="3">
        <v>0</v>
      </c>
      <c r="X5" s="3">
        <v>1587.74003</v>
      </c>
    </row>
    <row r="6" spans="1:24">
      <c r="A6" s="1" t="s">
        <v>16</v>
      </c>
      <c r="B6" s="1" t="s">
        <v>17</v>
      </c>
      <c r="C6" s="2">
        <v>1450</v>
      </c>
      <c r="D6" s="3">
        <v>694.437423</v>
      </c>
      <c r="E6" s="3">
        <v>47.892236068966</v>
      </c>
      <c r="F6" s="3">
        <v>694.437423</v>
      </c>
      <c r="G6" s="2"/>
      <c r="H6" s="3">
        <v>635.69073</v>
      </c>
      <c r="I6" s="3">
        <v>0</v>
      </c>
      <c r="J6" s="3">
        <v>635.69073</v>
      </c>
      <c r="K6" s="2"/>
      <c r="L6" s="3">
        <v>-2</v>
      </c>
      <c r="M6" s="3">
        <v>0</v>
      </c>
      <c r="N6" s="2">
        <v>15</v>
      </c>
      <c r="O6" s="3">
        <v>6.66</v>
      </c>
      <c r="P6" s="3">
        <v>44.4</v>
      </c>
      <c r="Q6" s="2"/>
      <c r="R6" s="3">
        <v>63.296808</v>
      </c>
      <c r="S6" s="3">
        <v>0</v>
      </c>
      <c r="T6" s="3">
        <v>63.296808</v>
      </c>
      <c r="U6" s="2"/>
      <c r="V6" s="3">
        <v>631.140615</v>
      </c>
      <c r="W6" s="3">
        <v>0</v>
      </c>
      <c r="X6" s="3">
        <v>631.140615</v>
      </c>
    </row>
    <row r="7" spans="1:24">
      <c r="A7" s="1" t="s">
        <v>18</v>
      </c>
      <c r="B7" s="1" t="s">
        <v>19</v>
      </c>
      <c r="C7" s="2">
        <v>830</v>
      </c>
      <c r="D7" s="3">
        <v>728.698086</v>
      </c>
      <c r="E7" s="3">
        <v>87.794950120482</v>
      </c>
      <c r="F7" s="3">
        <v>728.698086</v>
      </c>
      <c r="G7" s="2"/>
      <c r="H7" s="3">
        <v>715.07006</v>
      </c>
      <c r="I7" s="3">
        <v>0</v>
      </c>
      <c r="J7" s="3">
        <v>715.07006</v>
      </c>
      <c r="K7" s="2"/>
      <c r="L7" s="3">
        <v>0</v>
      </c>
      <c r="M7" s="3">
        <v>0</v>
      </c>
      <c r="N7" s="2">
        <v>11</v>
      </c>
      <c r="O7" s="3">
        <v>7.48</v>
      </c>
      <c r="P7" s="3">
        <v>68</v>
      </c>
      <c r="Q7" s="2"/>
      <c r="R7" s="3">
        <v>21.401455</v>
      </c>
      <c r="S7" s="3">
        <v>0</v>
      </c>
      <c r="T7" s="3">
        <v>21.401455</v>
      </c>
      <c r="U7" s="2"/>
      <c r="V7" s="3">
        <v>707.296631</v>
      </c>
      <c r="W7" s="3">
        <v>0</v>
      </c>
      <c r="X7" s="3">
        <v>707.296631</v>
      </c>
    </row>
    <row r="8" spans="1:24">
      <c r="A8" s="1" t="s">
        <v>20</v>
      </c>
      <c r="B8" s="1" t="s">
        <v>21</v>
      </c>
      <c r="C8" s="2">
        <v>980</v>
      </c>
      <c r="D8" s="3">
        <v>875.487148</v>
      </c>
      <c r="E8" s="3">
        <v>89.335423265306</v>
      </c>
      <c r="F8" s="3">
        <v>875.487148</v>
      </c>
      <c r="G8" s="2"/>
      <c r="H8" s="3">
        <v>856.633246</v>
      </c>
      <c r="I8" s="3">
        <v>0</v>
      </c>
      <c r="J8" s="3">
        <v>856.633246</v>
      </c>
      <c r="K8" s="2"/>
      <c r="L8" s="3">
        <v>0</v>
      </c>
      <c r="M8" s="3">
        <v>0</v>
      </c>
      <c r="N8" s="2">
        <v>20</v>
      </c>
      <c r="O8" s="3">
        <v>-15.18</v>
      </c>
      <c r="P8" s="3">
        <v>-75.9</v>
      </c>
      <c r="Q8" s="2"/>
      <c r="R8" s="3">
        <v>25.992376</v>
      </c>
      <c r="S8" s="3">
        <v>0</v>
      </c>
      <c r="T8" s="3">
        <v>25.992376</v>
      </c>
      <c r="U8" s="2"/>
      <c r="V8" s="3">
        <v>849.494772</v>
      </c>
      <c r="W8" s="3">
        <v>0</v>
      </c>
      <c r="X8" s="3">
        <v>849.494772</v>
      </c>
    </row>
    <row r="9" spans="1:24">
      <c r="A9" s="1" t="s">
        <v>22</v>
      </c>
      <c r="B9" s="1" t="s">
        <v>23</v>
      </c>
      <c r="C9" s="2">
        <v>910</v>
      </c>
      <c r="D9" s="3">
        <v>550.080388</v>
      </c>
      <c r="E9" s="3">
        <v>60.448394285714</v>
      </c>
      <c r="F9" s="3">
        <v>550.080388</v>
      </c>
      <c r="G9" s="2"/>
      <c r="H9" s="3">
        <v>384.807586</v>
      </c>
      <c r="I9" s="3">
        <v>0</v>
      </c>
      <c r="J9" s="3">
        <v>384.807586</v>
      </c>
      <c r="K9" s="2"/>
      <c r="L9" s="3">
        <v>3</v>
      </c>
      <c r="M9" s="3">
        <v>0</v>
      </c>
      <c r="N9" s="2">
        <v>32</v>
      </c>
      <c r="O9" s="3">
        <v>-103.23</v>
      </c>
      <c r="P9" s="3">
        <v>-322.59375</v>
      </c>
      <c r="Q9" s="2"/>
      <c r="R9" s="3">
        <v>9.101746</v>
      </c>
      <c r="S9" s="3">
        <v>0</v>
      </c>
      <c r="T9" s="3">
        <v>9.101746</v>
      </c>
      <c r="U9" s="2"/>
      <c r="V9" s="3">
        <v>540.978642</v>
      </c>
      <c r="W9" s="3">
        <v>0</v>
      </c>
      <c r="X9" s="3">
        <v>540.978642</v>
      </c>
    </row>
    <row r="10" spans="1:24">
      <c r="A10" s="1" t="s">
        <v>24</v>
      </c>
      <c r="B10" s="1" t="s">
        <v>25</v>
      </c>
      <c r="C10" s="2">
        <v>230</v>
      </c>
      <c r="D10" s="3">
        <v>14.768756</v>
      </c>
      <c r="E10" s="3">
        <v>6.4211982608696</v>
      </c>
      <c r="F10" s="3">
        <v>14.768756</v>
      </c>
      <c r="G10" s="2"/>
      <c r="H10" s="3">
        <v>14.776016</v>
      </c>
      <c r="I10" s="3">
        <v>0</v>
      </c>
      <c r="J10" s="3">
        <v>14.776016</v>
      </c>
      <c r="K10" s="2"/>
      <c r="L10" s="3">
        <v>-1</v>
      </c>
      <c r="M10" s="3">
        <v>0</v>
      </c>
      <c r="N10" s="2">
        <v>4</v>
      </c>
      <c r="O10" s="3">
        <v>5.41</v>
      </c>
      <c r="P10" s="3">
        <v>135.25</v>
      </c>
      <c r="Q10" s="2"/>
      <c r="R10" s="3">
        <v>11.981256</v>
      </c>
      <c r="S10" s="3">
        <v>0</v>
      </c>
      <c r="T10" s="3">
        <v>11.981256</v>
      </c>
      <c r="U10" s="2"/>
      <c r="V10" s="3">
        <v>2.7875</v>
      </c>
      <c r="W10" s="3">
        <v>0</v>
      </c>
      <c r="X10" s="3">
        <v>2.7875</v>
      </c>
    </row>
    <row r="11" spans="1:24">
      <c r="A11" s="1" t="s">
        <v>26</v>
      </c>
      <c r="B11" s="1" t="s">
        <v>27</v>
      </c>
      <c r="C11" s="2">
        <v>300</v>
      </c>
      <c r="D11" s="3">
        <v>244.326573</v>
      </c>
      <c r="E11" s="3">
        <v>81.442191</v>
      </c>
      <c r="F11" s="3">
        <v>244.326573</v>
      </c>
      <c r="G11" s="2"/>
      <c r="H11" s="3">
        <v>247.135566</v>
      </c>
      <c r="I11" s="3">
        <v>0</v>
      </c>
      <c r="J11" s="3">
        <v>247.135566</v>
      </c>
      <c r="K11" s="2"/>
      <c r="L11" s="3">
        <v>1</v>
      </c>
      <c r="M11" s="3">
        <v>0</v>
      </c>
      <c r="N11" s="2">
        <v>6</v>
      </c>
      <c r="O11" s="3">
        <v>5.88</v>
      </c>
      <c r="P11" s="3">
        <v>98</v>
      </c>
      <c r="Q11" s="2"/>
      <c r="R11" s="3">
        <v>22.066408</v>
      </c>
      <c r="S11" s="3">
        <v>0</v>
      </c>
      <c r="T11" s="3">
        <v>22.066408</v>
      </c>
      <c r="U11" s="2"/>
      <c r="V11" s="3">
        <v>222.260165</v>
      </c>
      <c r="W11" s="3">
        <v>0</v>
      </c>
      <c r="X11" s="3">
        <v>222.260165</v>
      </c>
    </row>
    <row r="12" spans="1:24">
      <c r="A12" s="1" t="s">
        <v>28</v>
      </c>
      <c r="B12" s="1" t="s">
        <v>29</v>
      </c>
      <c r="C12" s="2">
        <v>740</v>
      </c>
      <c r="D12" s="3">
        <v>682.56357</v>
      </c>
      <c r="E12" s="3">
        <v>92.23832027027</v>
      </c>
      <c r="F12" s="3">
        <v>682.56357</v>
      </c>
      <c r="G12" s="2"/>
      <c r="H12" s="3">
        <v>702.697568</v>
      </c>
      <c r="I12" s="3">
        <v>0</v>
      </c>
      <c r="J12" s="3">
        <v>702.697568</v>
      </c>
      <c r="K12" s="2"/>
      <c r="L12" s="3">
        <v>1</v>
      </c>
      <c r="M12" s="3">
        <v>0</v>
      </c>
      <c r="N12" s="2">
        <v>10</v>
      </c>
      <c r="O12" s="3">
        <v>1.35</v>
      </c>
      <c r="P12" s="3">
        <v>13.5</v>
      </c>
      <c r="Q12" s="2"/>
      <c r="R12" s="3">
        <v>31.431561</v>
      </c>
      <c r="S12" s="3">
        <v>0</v>
      </c>
      <c r="T12" s="3">
        <v>31.431561</v>
      </c>
      <c r="U12" s="2"/>
      <c r="V12" s="3">
        <v>651.132009</v>
      </c>
      <c r="W12" s="3">
        <v>0</v>
      </c>
      <c r="X12" s="3">
        <v>651.132009</v>
      </c>
    </row>
    <row r="13" spans="1:24">
      <c r="A13" s="1" t="s">
        <v>30</v>
      </c>
      <c r="B13" s="1" t="s">
        <v>31</v>
      </c>
      <c r="C13" s="2">
        <v>130</v>
      </c>
      <c r="D13" s="3">
        <v>3.82034</v>
      </c>
      <c r="E13" s="3">
        <v>2.9387230769231</v>
      </c>
      <c r="F13" s="3">
        <v>3.82034</v>
      </c>
      <c r="G13" s="2"/>
      <c r="H13" s="3">
        <v>3.82034</v>
      </c>
      <c r="I13" s="3">
        <v>0</v>
      </c>
      <c r="J13" s="3">
        <v>3.82034</v>
      </c>
      <c r="K13" s="2"/>
      <c r="L13" s="3">
        <v>0</v>
      </c>
      <c r="M13" s="3">
        <v>0</v>
      </c>
      <c r="N13" s="2">
        <v>4</v>
      </c>
      <c r="O13" s="3">
        <v>1.48</v>
      </c>
      <c r="P13" s="3">
        <v>37</v>
      </c>
      <c r="Q13" s="2"/>
      <c r="R13" s="3">
        <v>3.82034</v>
      </c>
      <c r="S13" s="3">
        <v>0</v>
      </c>
      <c r="T13" s="3">
        <v>3.82034</v>
      </c>
      <c r="U13" s="2"/>
      <c r="V13" s="3">
        <v>0</v>
      </c>
      <c r="W13" s="3">
        <v>0</v>
      </c>
      <c r="X13" s="3">
        <v>0</v>
      </c>
    </row>
    <row r="14" spans="1:24">
      <c r="A14" s="1" t="s">
        <v>32</v>
      </c>
      <c r="B14" s="1" t="s">
        <v>33</v>
      </c>
      <c r="C14" s="2">
        <v>230</v>
      </c>
      <c r="D14" s="3">
        <v>18.849503</v>
      </c>
      <c r="E14" s="3">
        <v>8.1954360869565</v>
      </c>
      <c r="F14" s="3">
        <v>18.849503</v>
      </c>
      <c r="G14" s="2"/>
      <c r="H14" s="3">
        <v>87.741232</v>
      </c>
      <c r="I14" s="3">
        <v>0</v>
      </c>
      <c r="J14" s="3">
        <v>87.741232</v>
      </c>
      <c r="K14" s="2"/>
      <c r="L14" s="3">
        <v>0</v>
      </c>
      <c r="M14" s="3">
        <v>0</v>
      </c>
      <c r="N14" s="2">
        <v>4</v>
      </c>
      <c r="O14" s="3">
        <v>2.36</v>
      </c>
      <c r="P14" s="3">
        <v>59</v>
      </c>
      <c r="Q14" s="2"/>
      <c r="R14" s="3">
        <v>4.461155</v>
      </c>
      <c r="S14" s="3">
        <v>0</v>
      </c>
      <c r="T14" s="3">
        <v>4.461155</v>
      </c>
      <c r="U14" s="2"/>
      <c r="V14" s="3">
        <v>14.388348</v>
      </c>
      <c r="W14" s="3">
        <v>0</v>
      </c>
      <c r="X14" s="3">
        <v>14.388348</v>
      </c>
    </row>
    <row r="15" spans="1:24">
      <c r="A15" s="1" t="s">
        <v>34</v>
      </c>
      <c r="B15" s="1" t="s">
        <v>35</v>
      </c>
      <c r="C15" s="2">
        <v>270</v>
      </c>
      <c r="D15" s="3">
        <v>280.311201</v>
      </c>
      <c r="E15" s="3">
        <v>103.81896333333</v>
      </c>
      <c r="F15" s="3">
        <v>280.311201</v>
      </c>
      <c r="G15" s="2"/>
      <c r="H15" s="3">
        <v>362.68242</v>
      </c>
      <c r="I15" s="3">
        <v>0</v>
      </c>
      <c r="J15" s="3">
        <v>362.68242</v>
      </c>
      <c r="K15" s="2"/>
      <c r="L15" s="3">
        <v>-2</v>
      </c>
      <c r="M15" s="3">
        <v>0</v>
      </c>
      <c r="N15" s="2">
        <v>4</v>
      </c>
      <c r="O15" s="3">
        <v>5.74</v>
      </c>
      <c r="P15" s="3">
        <v>143.5</v>
      </c>
      <c r="Q15" s="2"/>
      <c r="R15" s="3">
        <v>16.65198</v>
      </c>
      <c r="S15" s="3">
        <v>0</v>
      </c>
      <c r="T15" s="3">
        <v>16.65198</v>
      </c>
      <c r="U15" s="2"/>
      <c r="V15" s="3">
        <v>263.659221</v>
      </c>
      <c r="W15" s="3">
        <v>0</v>
      </c>
      <c r="X15" s="3">
        <v>263.659221</v>
      </c>
    </row>
    <row r="16" spans="1:24">
      <c r="A16" s="1" t="s">
        <v>36</v>
      </c>
      <c r="B16" s="1" t="s">
        <v>37</v>
      </c>
      <c r="C16" s="2">
        <v>200</v>
      </c>
      <c r="D16" s="3">
        <v>123.164636</v>
      </c>
      <c r="E16" s="3">
        <v>61.582318</v>
      </c>
      <c r="F16" s="3">
        <v>123.164636</v>
      </c>
      <c r="G16" s="2"/>
      <c r="H16" s="3">
        <v>126.313418</v>
      </c>
      <c r="I16" s="3">
        <v>0</v>
      </c>
      <c r="J16" s="3">
        <v>126.313418</v>
      </c>
      <c r="K16" s="2"/>
      <c r="L16" s="3">
        <v>0</v>
      </c>
      <c r="M16" s="3">
        <v>0</v>
      </c>
      <c r="N16" s="2">
        <v>4</v>
      </c>
      <c r="O16" s="3">
        <v>6.29</v>
      </c>
      <c r="P16" s="3">
        <v>157.25</v>
      </c>
      <c r="Q16" s="2"/>
      <c r="R16" s="3">
        <v>5.524558</v>
      </c>
      <c r="S16" s="3">
        <v>0</v>
      </c>
      <c r="T16" s="3">
        <v>5.524558</v>
      </c>
      <c r="U16" s="2"/>
      <c r="V16" s="3">
        <v>117.640078</v>
      </c>
      <c r="W16" s="3">
        <v>0</v>
      </c>
      <c r="X16" s="3">
        <v>117.640078</v>
      </c>
    </row>
    <row r="17" spans="1:24">
      <c r="A17" s="1" t="s">
        <v>38</v>
      </c>
      <c r="B17" s="1" t="s">
        <v>39</v>
      </c>
      <c r="C17" s="2">
        <v>630</v>
      </c>
      <c r="D17" s="3">
        <v>354.4567893</v>
      </c>
      <c r="E17" s="3">
        <v>56.262982428571</v>
      </c>
      <c r="F17" s="3">
        <v>354.4567893</v>
      </c>
      <c r="G17" s="2"/>
      <c r="H17" s="3">
        <v>340.501573</v>
      </c>
      <c r="I17" s="3">
        <v>0</v>
      </c>
      <c r="J17" s="3">
        <v>340.501573</v>
      </c>
      <c r="K17" s="2"/>
      <c r="L17" s="3">
        <v>1</v>
      </c>
      <c r="M17" s="3">
        <v>0</v>
      </c>
      <c r="N17" s="2">
        <v>4</v>
      </c>
      <c r="O17" s="3">
        <v>-3.55</v>
      </c>
      <c r="P17" s="3">
        <v>-88.75</v>
      </c>
      <c r="Q17" s="2"/>
      <c r="R17" s="3">
        <v>13.032366</v>
      </c>
      <c r="S17" s="3">
        <v>0</v>
      </c>
      <c r="T17" s="3">
        <v>13.032366</v>
      </c>
      <c r="U17" s="2"/>
      <c r="V17" s="3">
        <v>341.4244233</v>
      </c>
      <c r="W17" s="3">
        <v>0</v>
      </c>
      <c r="X17" s="3">
        <v>341.4244233</v>
      </c>
    </row>
    <row r="18" spans="1:24">
      <c r="A18" s="1" t="s">
        <v>40</v>
      </c>
      <c r="B18" s="1" t="s">
        <v>41</v>
      </c>
      <c r="C18" s="2">
        <v>120</v>
      </c>
      <c r="D18" s="3">
        <v>11.010738</v>
      </c>
      <c r="E18" s="3">
        <v>9.175615</v>
      </c>
      <c r="F18" s="3">
        <v>11.010738</v>
      </c>
      <c r="G18" s="2"/>
      <c r="H18" s="3">
        <v>16.114475</v>
      </c>
      <c r="I18" s="3">
        <v>0</v>
      </c>
      <c r="J18" s="3">
        <v>16.114475</v>
      </c>
      <c r="K18" s="2"/>
      <c r="L18" s="3">
        <v>0</v>
      </c>
      <c r="M18" s="3">
        <v>0</v>
      </c>
      <c r="N18" s="2">
        <v>4</v>
      </c>
      <c r="O18" s="3">
        <v>11.29</v>
      </c>
      <c r="P18" s="3">
        <v>282.25</v>
      </c>
      <c r="Q18" s="2"/>
      <c r="R18" s="3">
        <v>10.450928</v>
      </c>
      <c r="S18" s="3">
        <v>0</v>
      </c>
      <c r="T18" s="3">
        <v>10.450928</v>
      </c>
      <c r="U18" s="2"/>
      <c r="V18" s="3">
        <v>0.55981</v>
      </c>
      <c r="W18" s="3">
        <v>0</v>
      </c>
      <c r="X18" s="3">
        <v>0.55981</v>
      </c>
    </row>
    <row r="19" spans="1:24">
      <c r="A19" s="1" t="s">
        <v>42</v>
      </c>
      <c r="B19" s="1" t="s">
        <v>43</v>
      </c>
      <c r="C19" s="2">
        <v>130</v>
      </c>
      <c r="D19" s="3">
        <v>171.235035</v>
      </c>
      <c r="E19" s="3">
        <v>131.71925769231</v>
      </c>
      <c r="F19" s="3">
        <v>171.235035</v>
      </c>
      <c r="G19" s="2"/>
      <c r="H19" s="3">
        <v>96.91909</v>
      </c>
      <c r="I19" s="3">
        <v>0</v>
      </c>
      <c r="J19" s="3">
        <v>96.91909</v>
      </c>
      <c r="K19" s="2"/>
      <c r="L19" s="3">
        <v>2</v>
      </c>
      <c r="M19" s="3">
        <v>0</v>
      </c>
      <c r="N19" s="2">
        <v>5</v>
      </c>
      <c r="O19" s="3">
        <v>12.95</v>
      </c>
      <c r="P19" s="3">
        <v>259</v>
      </c>
      <c r="Q19" s="2"/>
      <c r="R19" s="3">
        <v>12.654915</v>
      </c>
      <c r="S19" s="3">
        <v>0</v>
      </c>
      <c r="T19" s="3">
        <v>12.654915</v>
      </c>
      <c r="U19" s="2"/>
      <c r="V19" s="3">
        <v>158.58012</v>
      </c>
      <c r="W19" s="3">
        <v>0</v>
      </c>
      <c r="X19" s="3">
        <v>158.58012</v>
      </c>
    </row>
    <row r="20" spans="1:24">
      <c r="A20" s="1" t="s">
        <v>44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  <c r="Q20" s="2" t="str">
        <f>sum(q4:q19)</f>
        <v>0</v>
      </c>
      <c r="R20" s="3" t="str">
        <f>sum(r4:r19)</f>
        <v>0</v>
      </c>
      <c r="S20" s="3" t="str">
        <f>r20/q20*100</f>
        <v>0</v>
      </c>
      <c r="T20" s="3" t="str">
        <f>sum(t4:t19)</f>
        <v>0</v>
      </c>
      <c r="U20" s="2" t="str">
        <f>sum(u4:u19)</f>
        <v>0</v>
      </c>
      <c r="V20" s="3" t="str">
        <f>sum(v4:v19)</f>
        <v>0</v>
      </c>
      <c r="W20" s="3" t="str">
        <f>v20/u20*100</f>
        <v>0</v>
      </c>
      <c r="X20" s="3" t="str">
        <f>sum(x4:x19)</f>
        <v>0</v>
      </c>
    </row>
    <row r="21" spans="1:24">
      <c r="A21" s="1" t="s">
        <v>45</v>
      </c>
      <c r="B21" s="1" t="s">
        <v>46</v>
      </c>
      <c r="C21" s="2"/>
      <c r="D21" s="3">
        <v>47.007766</v>
      </c>
      <c r="E21" s="3">
        <v>0</v>
      </c>
      <c r="F21" s="3">
        <v>47.007766</v>
      </c>
      <c r="G21" s="2"/>
      <c r="H21" s="3">
        <v>47.037755</v>
      </c>
      <c r="I21" s="3">
        <v>0</v>
      </c>
      <c r="J21" s="3">
        <v>47.037755</v>
      </c>
      <c r="K21" s="2"/>
      <c r="L21" s="3">
        <v>-4</v>
      </c>
      <c r="M21" s="3">
        <v>0</v>
      </c>
      <c r="N21" s="2"/>
      <c r="O21" s="3"/>
      <c r="P21" s="3">
        <v>0</v>
      </c>
      <c r="Q21" s="2"/>
      <c r="R21" s="3">
        <v>0</v>
      </c>
      <c r="S21" s="3">
        <v>0</v>
      </c>
      <c r="T21" s="3">
        <v>0</v>
      </c>
      <c r="U21" s="2"/>
      <c r="V21" s="3">
        <v>47.007766</v>
      </c>
      <c r="W21" s="3">
        <v>0</v>
      </c>
      <c r="X21" s="3">
        <v>47.007766</v>
      </c>
    </row>
    <row r="22" spans="1:24">
      <c r="A22" s="1" t="s">
        <v>47</v>
      </c>
      <c r="B22" s="1" t="s">
        <v>48</v>
      </c>
      <c r="C22" s="2"/>
      <c r="D22" s="3">
        <v>548.741856</v>
      </c>
      <c r="E22" s="3">
        <v>0</v>
      </c>
      <c r="F22" s="3">
        <v>548.741856</v>
      </c>
      <c r="G22" s="2"/>
      <c r="H22" s="3">
        <v>384.841556</v>
      </c>
      <c r="I22" s="3">
        <v>0</v>
      </c>
      <c r="J22" s="3">
        <v>384.841556</v>
      </c>
      <c r="K22" s="2"/>
      <c r="L22" s="3">
        <v>0</v>
      </c>
      <c r="M22" s="3">
        <v>0</v>
      </c>
      <c r="N22" s="2"/>
      <c r="O22" s="3">
        <v>-45.54</v>
      </c>
      <c r="P22" s="3">
        <v>0</v>
      </c>
      <c r="Q22" s="2"/>
      <c r="R22" s="3">
        <v>0</v>
      </c>
      <c r="S22" s="3">
        <v>0</v>
      </c>
      <c r="T22" s="3">
        <v>0</v>
      </c>
      <c r="U22" s="2"/>
      <c r="V22" s="3">
        <v>548.741856</v>
      </c>
      <c r="W22" s="3">
        <v>0</v>
      </c>
      <c r="X22" s="3">
        <v>548.741856</v>
      </c>
    </row>
    <row r="23" spans="1:24">
      <c r="A23" s="1" t="s">
        <v>49</v>
      </c>
      <c r="B23" s="1" t="s">
        <v>50</v>
      </c>
      <c r="C23" s="2">
        <v>190</v>
      </c>
      <c r="D23" s="3">
        <v>146.3830437</v>
      </c>
      <c r="E23" s="3">
        <v>77.043707210526</v>
      </c>
      <c r="F23" s="3">
        <v>146.3830437</v>
      </c>
      <c r="G23" s="2"/>
      <c r="H23" s="3">
        <v>94.9872</v>
      </c>
      <c r="I23" s="3">
        <v>0</v>
      </c>
      <c r="J23" s="3">
        <v>94.9872</v>
      </c>
      <c r="K23" s="2"/>
      <c r="L23" s="3">
        <v>-1</v>
      </c>
      <c r="M23" s="3">
        <v>0</v>
      </c>
      <c r="N23" s="2"/>
      <c r="O23" s="3">
        <v>17.34</v>
      </c>
      <c r="P23" s="3">
        <v>0</v>
      </c>
      <c r="Q23" s="2"/>
      <c r="R23" s="3">
        <v>0</v>
      </c>
      <c r="S23" s="3">
        <v>0</v>
      </c>
      <c r="T23" s="3">
        <v>0</v>
      </c>
      <c r="U23" s="2"/>
      <c r="V23" s="3">
        <v>146.3830437</v>
      </c>
      <c r="W23" s="3">
        <v>0</v>
      </c>
      <c r="X23" s="3">
        <v>146.3830437</v>
      </c>
    </row>
    <row r="24" spans="1:24">
      <c r="A24" s="1" t="s">
        <v>51</v>
      </c>
      <c r="B24" s="1" t="s">
        <v>52</v>
      </c>
      <c r="C24" s="2">
        <v>120</v>
      </c>
      <c r="D24" s="3">
        <v>7.635135</v>
      </c>
      <c r="E24" s="3">
        <v>6.3626125</v>
      </c>
      <c r="F24" s="3">
        <v>7.635135</v>
      </c>
      <c r="G24" s="2"/>
      <c r="H24" s="3">
        <v>46</v>
      </c>
      <c r="I24" s="3">
        <v>0</v>
      </c>
      <c r="J24" s="3">
        <v>46</v>
      </c>
      <c r="K24" s="2"/>
      <c r="L24" s="3">
        <v>-1</v>
      </c>
      <c r="M24" s="3">
        <v>0</v>
      </c>
      <c r="N24" s="2"/>
      <c r="O24" s="3">
        <v>3.26</v>
      </c>
      <c r="P24" s="3">
        <v>0</v>
      </c>
      <c r="Q24" s="2"/>
      <c r="R24" s="3">
        <v>0</v>
      </c>
      <c r="S24" s="3">
        <v>0</v>
      </c>
      <c r="T24" s="3">
        <v>0</v>
      </c>
      <c r="U24" s="2"/>
      <c r="V24" s="3">
        <v>7.635135</v>
      </c>
      <c r="W24" s="3">
        <v>0</v>
      </c>
      <c r="X24" s="3">
        <v>7.635135</v>
      </c>
    </row>
    <row r="25" spans="1:24">
      <c r="A25" s="1" t="s">
        <v>53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  <c r="Q25" s="2" t="str">
        <f>sum(q21:q24)</f>
        <v>0</v>
      </c>
      <c r="R25" s="3" t="str">
        <f>sum(r21:r24)</f>
        <v>0</v>
      </c>
      <c r="S25" s="3" t="str">
        <f>r25/q25*100</f>
        <v>0</v>
      </c>
      <c r="T25" s="3" t="str">
        <f>sum(t21:t24)</f>
        <v>0</v>
      </c>
      <c r="U25" s="2" t="str">
        <f>sum(u21:u24)</f>
        <v>0</v>
      </c>
      <c r="V25" s="3" t="str">
        <f>sum(v21:v24)</f>
        <v>0</v>
      </c>
      <c r="W25" s="3" t="str">
        <f>v25/u25*100</f>
        <v>0</v>
      </c>
      <c r="X25" s="3" t="str">
        <f>sum(x21:x24)</f>
        <v>0</v>
      </c>
    </row>
    <row r="26" spans="1:24">
      <c r="A26" s="1" t="s">
        <v>54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  <c r="Q26" s="2" t="str">
        <f>q20+q25</f>
        <v>0</v>
      </c>
      <c r="R26" s="3" t="str">
        <f>r20+r25</f>
        <v>0</v>
      </c>
      <c r="S26" s="3" t="str">
        <f>r26/q26*100</f>
        <v>0</v>
      </c>
      <c r="T26" s="3" t="str">
        <f>t20+t25</f>
        <v>0</v>
      </c>
      <c r="U26" s="2" t="str">
        <f>u20+u25</f>
        <v>0</v>
      </c>
      <c r="V26" s="3" t="str">
        <f>v20+v25</f>
        <v>0</v>
      </c>
      <c r="W26" s="3" t="str">
        <f>v26/u26*100</f>
        <v>0</v>
      </c>
      <c r="X26" s="3" t="str">
        <f>x20+x25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Q1:T2"/>
    <mergeCell ref="U1:X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2016-06-02T08:21:57+01:00</dcterms:created>
  <dcterms:modified xsi:type="dcterms:W3CDTF">2016-06-02T08:21:57+01:00</dcterms:modified>
  <dc:title>Untitled Spreadsheet</dc:title>
  <dc:description/>
  <dc:subject/>
  <cp:keywords/>
  <cp:category/>
</cp:coreProperties>
</file>