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<sst xmlns="http://schemas.openxmlformats.org/spreadsheetml/2006/main" uniqueCount="55">
  <si>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国际结算量</t>
  </si>
  <si>
    <t>结售汇量</t>
  </si>
  <si>
    <t>有效对公客户</t>
  </si>
  <si>
    <t xml:space="preserve">储蓄存款日均增量-2016-04-23
</t>
  </si>
  <si>
    <t>对私国际结算量</t>
  </si>
  <si>
    <t>对公国际结算量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</si>
  <si>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</si>
  <si>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</si>
  <si>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</si>
  <si>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</si>
  <si>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</si>
  <si>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</si>
  <si>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</si>
  <si>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</si>
  <si>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</si>
  <si>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</si>
  <si>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</si>
  <si>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</si>
  <si>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</si>
  <si>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</si>
  <si>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</si>
  <si>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</si>
  <si>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</si>
  <si>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</si>
  <si>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</si>
  <si>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</si>
  <si>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</si>
  <si>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</si>
  <si>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</si>
  <si>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</si>
  <si>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</si>
  <si>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</si>
  <si>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</si>
  <si>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</si>
  <si>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</si>
  <si>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</si>
  <si>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</si>
  <si>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</si>
  <si>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</si>
  <si>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</si>
  <si>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</si>
  <si>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</si>
  <si>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</si>
  <si>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</si>
  <si>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</si>
  <si>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</si>
  <si>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</si>
  <si>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</si>
  <si>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公司业务部</t>
  </si>
  <si>
    <t xml:space="preserve"> 08130</t>
  </si>
  <si>
    <t>小企业专营中心</t>
  </si>
  <si>
    <t xml:space="preserve"> 08132</t>
  </si>
  <si>
    <t>机构业务部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</si>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</sst>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6"/>
  <sheetViews>
    <sheetView tabSelected="1" workbookViewId="0" showGridLines="true" showRowColHeaders="1">
      <selection activeCell="X26" sqref="X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  <col min="17" max="17" width="10" customWidth="true" style="0"/>
    <col min="18" max="18" width="10" customWidth="true" style="0"/>
    <col min="19" max="19" width="15" customWidth="true" style="0"/>
    <col min="20" max="20" width="10" customWidth="true" style="0"/>
    <col min="21" max="21" width="10" customWidth="true" style="0"/>
    <col min="22" max="22" width="10" customWidth="true" style="0"/>
    <col min="23" max="23" width="15" customWidth="true" style="0"/>
    <col min="24" max="24" width="10" customWidth="true" style="0"/>
  </cols>
  <sheetData>
    <row r="1" spans="1:24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8</v>
      </c>
      <c r="V3" s="1" t="s">
        <v>9</v>
      </c>
      <c r="W3" s="1" t="s">
        <v>10</v>
      </c>
      <c r="X3" s="1" t="s">
        <v>11</v>
      </c>
    </row>
    <row r="4" spans="1:24">
      <c r="A4" s="1" t="s">
        <v>12</v>
      </c>
      <c r="B4" s="1" t="s">
        <v>13</v>
      </c>
      <c r="C4" s="2">
        <v>2160</v>
      </c>
      <c r="D4" s="3">
        <v>2305.459225</v>
      </c>
      <c r="E4" s="3">
        <v>106.73422337963</v>
      </c>
      <c r="F4" s="3">
        <v>441.176311</v>
      </c>
      <c r="G4" s="2"/>
      <c r="H4" s="3">
        <v>2023.187176</v>
      </c>
      <c r="I4" s="3">
        <v>0</v>
      </c>
      <c r="J4" s="3">
        <v>389.246646</v>
      </c>
      <c r="K4" s="2"/>
      <c r="L4" s="3">
        <v>3</v>
      </c>
      <c r="M4" s="3">
        <v>0</v>
      </c>
      <c r="N4" s="2">
        <v>17</v>
      </c>
      <c r="O4" s="3"/>
      <c r="P4" s="3">
        <v>0</v>
      </c>
      <c r="Q4" s="2"/>
      <c r="R4" s="3">
        <v>86.523731</v>
      </c>
      <c r="S4" s="3">
        <v>0</v>
      </c>
      <c r="T4" s="3">
        <v>9.152877</v>
      </c>
      <c r="U4" s="2"/>
      <c r="V4" s="3">
        <v>2218.935494</v>
      </c>
      <c r="W4" s="3">
        <v>0</v>
      </c>
      <c r="X4" s="3">
        <v>432.023434</v>
      </c>
    </row>
    <row r="5" spans="1:24">
      <c r="A5" s="1" t="s">
        <v>14</v>
      </c>
      <c r="B5" s="1" t="s">
        <v>15</v>
      </c>
      <c r="C5" s="2">
        <v>3105</v>
      </c>
      <c r="D5" s="3">
        <v>2068.939898</v>
      </c>
      <c r="E5" s="3">
        <v>66.63252489533</v>
      </c>
      <c r="F5" s="3">
        <v>403.363499</v>
      </c>
      <c r="G5" s="2"/>
      <c r="H5" s="3">
        <v>644.153201</v>
      </c>
      <c r="I5" s="3">
        <v>0</v>
      </c>
      <c r="J5" s="3">
        <v>126.465019</v>
      </c>
      <c r="K5" s="2"/>
      <c r="L5" s="3">
        <v>-1</v>
      </c>
      <c r="M5" s="3">
        <v>0</v>
      </c>
      <c r="N5" s="2">
        <v>37</v>
      </c>
      <c r="O5" s="3"/>
      <c r="P5" s="3">
        <v>0</v>
      </c>
      <c r="Q5" s="2"/>
      <c r="R5" s="3">
        <v>96.214317</v>
      </c>
      <c r="S5" s="3">
        <v>0</v>
      </c>
      <c r="T5" s="3">
        <v>13.720112</v>
      </c>
      <c r="U5" s="2"/>
      <c r="V5" s="3">
        <v>1972.725581</v>
      </c>
      <c r="W5" s="3">
        <v>0</v>
      </c>
      <c r="X5" s="3">
        <v>389.643387</v>
      </c>
    </row>
    <row r="6" spans="1:24">
      <c r="A6" s="1" t="s">
        <v>16</v>
      </c>
      <c r="B6" s="1" t="s">
        <v>17</v>
      </c>
      <c r="C6" s="2">
        <v>3263</v>
      </c>
      <c r="D6" s="3">
        <v>954.854234</v>
      </c>
      <c r="E6" s="3">
        <v>29.263077965063</v>
      </c>
      <c r="F6" s="3">
        <v>260.71978</v>
      </c>
      <c r="G6" s="2"/>
      <c r="H6" s="3">
        <v>866.692057</v>
      </c>
      <c r="I6" s="3">
        <v>0</v>
      </c>
      <c r="J6" s="3">
        <v>238.473921</v>
      </c>
      <c r="K6" s="2"/>
      <c r="L6" s="3">
        <v>-2</v>
      </c>
      <c r="M6" s="3">
        <v>0</v>
      </c>
      <c r="N6" s="2">
        <v>26</v>
      </c>
      <c r="O6" s="3"/>
      <c r="P6" s="3">
        <v>0</v>
      </c>
      <c r="Q6" s="2"/>
      <c r="R6" s="3">
        <v>84.408863</v>
      </c>
      <c r="S6" s="3">
        <v>0</v>
      </c>
      <c r="T6" s="3">
        <v>21.415024</v>
      </c>
      <c r="U6" s="2"/>
      <c r="V6" s="3">
        <v>870.445371</v>
      </c>
      <c r="W6" s="3">
        <v>0</v>
      </c>
      <c r="X6" s="3">
        <v>239.304756</v>
      </c>
    </row>
    <row r="7" spans="1:24">
      <c r="A7" s="1" t="s">
        <v>18</v>
      </c>
      <c r="B7" s="1" t="s">
        <v>19</v>
      </c>
      <c r="C7" s="2">
        <v>1868</v>
      </c>
      <c r="D7" s="3">
        <v>825.063374</v>
      </c>
      <c r="E7" s="3">
        <v>44.1682748394</v>
      </c>
      <c r="F7" s="3">
        <v>111.834661</v>
      </c>
      <c r="G7" s="2"/>
      <c r="H7" s="3">
        <v>810.668188</v>
      </c>
      <c r="I7" s="3">
        <v>0</v>
      </c>
      <c r="J7" s="3">
        <v>111.067501</v>
      </c>
      <c r="K7" s="2"/>
      <c r="L7" s="3">
        <v>0</v>
      </c>
      <c r="M7" s="3">
        <v>0</v>
      </c>
      <c r="N7" s="2">
        <v>18</v>
      </c>
      <c r="O7" s="3"/>
      <c r="P7" s="3">
        <v>0</v>
      </c>
      <c r="Q7" s="2"/>
      <c r="R7" s="3">
        <v>34.68219</v>
      </c>
      <c r="S7" s="3">
        <v>0</v>
      </c>
      <c r="T7" s="3">
        <v>13.438008</v>
      </c>
      <c r="U7" s="2"/>
      <c r="V7" s="3">
        <v>790.381184</v>
      </c>
      <c r="W7" s="3">
        <v>0</v>
      </c>
      <c r="X7" s="3">
        <v>98.396653</v>
      </c>
    </row>
    <row r="8" spans="1:24">
      <c r="A8" s="1" t="s">
        <v>20</v>
      </c>
      <c r="B8" s="1" t="s">
        <v>21</v>
      </c>
      <c r="C8" s="2">
        <v>2205</v>
      </c>
      <c r="D8" s="3">
        <v>1149.239932</v>
      </c>
      <c r="E8" s="3">
        <v>52.119724807256</v>
      </c>
      <c r="F8" s="3">
        <v>290.631622</v>
      </c>
      <c r="G8" s="2"/>
      <c r="H8" s="3">
        <v>1079.327863</v>
      </c>
      <c r="I8" s="3">
        <v>0</v>
      </c>
      <c r="J8" s="3">
        <v>264.438221</v>
      </c>
      <c r="K8" s="2"/>
      <c r="L8" s="3">
        <v>-1</v>
      </c>
      <c r="M8" s="3">
        <v>0</v>
      </c>
      <c r="N8" s="2">
        <v>34</v>
      </c>
      <c r="O8" s="3"/>
      <c r="P8" s="3">
        <v>0</v>
      </c>
      <c r="Q8" s="2"/>
      <c r="R8" s="3">
        <v>28.075375</v>
      </c>
      <c r="S8" s="3">
        <v>0</v>
      </c>
      <c r="T8" s="3">
        <v>2.314216</v>
      </c>
      <c r="U8" s="2"/>
      <c r="V8" s="3">
        <v>1121.164557</v>
      </c>
      <c r="W8" s="3">
        <v>0</v>
      </c>
      <c r="X8" s="3">
        <v>288.317406</v>
      </c>
    </row>
    <row r="9" spans="1:24">
      <c r="A9" s="1" t="s">
        <v>22</v>
      </c>
      <c r="B9" s="1" t="s">
        <v>23</v>
      </c>
      <c r="C9" s="2">
        <v>2048</v>
      </c>
      <c r="D9" s="3">
        <v>624.211911</v>
      </c>
      <c r="E9" s="3">
        <v>30.479097216797</v>
      </c>
      <c r="F9" s="3">
        <v>109.37866</v>
      </c>
      <c r="G9" s="2"/>
      <c r="H9" s="3">
        <v>530.273993</v>
      </c>
      <c r="I9" s="3">
        <v>0</v>
      </c>
      <c r="J9" s="3">
        <v>179.430544</v>
      </c>
      <c r="K9" s="2"/>
      <c r="L9" s="3">
        <v>3</v>
      </c>
      <c r="M9" s="3">
        <v>0</v>
      </c>
      <c r="N9" s="2">
        <v>54</v>
      </c>
      <c r="O9" s="3"/>
      <c r="P9" s="3">
        <v>0</v>
      </c>
      <c r="Q9" s="2"/>
      <c r="R9" s="3">
        <v>10.555849</v>
      </c>
      <c r="S9" s="3">
        <v>0</v>
      </c>
      <c r="T9" s="3">
        <v>2.829416</v>
      </c>
      <c r="U9" s="2"/>
      <c r="V9" s="3">
        <v>613.656062</v>
      </c>
      <c r="W9" s="3">
        <v>0</v>
      </c>
      <c r="X9" s="3">
        <v>106.549244</v>
      </c>
    </row>
    <row r="10" spans="1:24">
      <c r="A10" s="1" t="s">
        <v>24</v>
      </c>
      <c r="B10" s="1" t="s">
        <v>25</v>
      </c>
      <c r="C10" s="2">
        <v>518</v>
      </c>
      <c r="D10" s="3">
        <v>16.138343</v>
      </c>
      <c r="E10" s="3">
        <v>3.1155102316602</v>
      </c>
      <c r="F10" s="3">
        <v>1.369587</v>
      </c>
      <c r="G10" s="2"/>
      <c r="H10" s="3">
        <v>16.145603</v>
      </c>
      <c r="I10" s="3">
        <v>0</v>
      </c>
      <c r="J10" s="3">
        <v>1.369587</v>
      </c>
      <c r="K10" s="2"/>
      <c r="L10" s="3">
        <v>-1</v>
      </c>
      <c r="M10" s="3">
        <v>0</v>
      </c>
      <c r="N10" s="2">
        <v>6</v>
      </c>
      <c r="O10" s="3"/>
      <c r="P10" s="3">
        <v>0</v>
      </c>
      <c r="Q10" s="2"/>
      <c r="R10" s="3">
        <v>13.350843</v>
      </c>
      <c r="S10" s="3">
        <v>0</v>
      </c>
      <c r="T10" s="3">
        <v>1.369587</v>
      </c>
      <c r="U10" s="2"/>
      <c r="V10" s="3">
        <v>2.7875</v>
      </c>
      <c r="W10" s="3">
        <v>0</v>
      </c>
      <c r="X10" s="3">
        <v>0</v>
      </c>
    </row>
    <row r="11" spans="1:24">
      <c r="A11" s="1" t="s">
        <v>26</v>
      </c>
      <c r="B11" s="1" t="s">
        <v>27</v>
      </c>
      <c r="C11" s="2">
        <v>675</v>
      </c>
      <c r="D11" s="3">
        <v>300.242417</v>
      </c>
      <c r="E11" s="3">
        <v>44.480358074074</v>
      </c>
      <c r="F11" s="3">
        <v>57.176736</v>
      </c>
      <c r="G11" s="2"/>
      <c r="H11" s="3">
        <v>303.05141</v>
      </c>
      <c r="I11" s="3">
        <v>0</v>
      </c>
      <c r="J11" s="3">
        <v>55.928736</v>
      </c>
      <c r="K11" s="2"/>
      <c r="L11" s="3">
        <v>2</v>
      </c>
      <c r="M11" s="3">
        <v>0</v>
      </c>
      <c r="N11" s="2">
        <v>10</v>
      </c>
      <c r="O11" s="3"/>
      <c r="P11" s="3">
        <v>0</v>
      </c>
      <c r="Q11" s="2"/>
      <c r="R11" s="3">
        <v>25.736826</v>
      </c>
      <c r="S11" s="3">
        <v>0</v>
      </c>
      <c r="T11" s="3">
        <v>4.93131</v>
      </c>
      <c r="U11" s="2"/>
      <c r="V11" s="3">
        <v>274.505591</v>
      </c>
      <c r="W11" s="3">
        <v>0</v>
      </c>
      <c r="X11" s="3">
        <v>52.245426</v>
      </c>
    </row>
    <row r="12" spans="1:24">
      <c r="A12" s="1" t="s">
        <v>28</v>
      </c>
      <c r="B12" s="1" t="s">
        <v>29</v>
      </c>
      <c r="C12" s="2">
        <v>1665</v>
      </c>
      <c r="D12" s="3">
        <v>923.829679</v>
      </c>
      <c r="E12" s="3">
        <v>55.485266006006</v>
      </c>
      <c r="F12" s="3">
        <v>273.313626</v>
      </c>
      <c r="G12" s="2"/>
      <c r="H12" s="3">
        <v>936.651704</v>
      </c>
      <c r="I12" s="3">
        <v>0</v>
      </c>
      <c r="J12" s="3">
        <v>266.701653</v>
      </c>
      <c r="K12" s="2"/>
      <c r="L12" s="3">
        <v>0</v>
      </c>
      <c r="M12" s="3">
        <v>0</v>
      </c>
      <c r="N12" s="2">
        <v>17</v>
      </c>
      <c r="O12" s="3"/>
      <c r="P12" s="3">
        <v>0</v>
      </c>
      <c r="Q12" s="2"/>
      <c r="R12" s="3">
        <v>40.056316</v>
      </c>
      <c r="S12" s="3">
        <v>0</v>
      </c>
      <c r="T12" s="3">
        <v>10.064541</v>
      </c>
      <c r="U12" s="2"/>
      <c r="V12" s="3">
        <v>883.773363</v>
      </c>
      <c r="W12" s="3">
        <v>0</v>
      </c>
      <c r="X12" s="3">
        <v>263.249085</v>
      </c>
    </row>
    <row r="13" spans="1:24">
      <c r="A13" s="1" t="s">
        <v>30</v>
      </c>
      <c r="B13" s="1" t="s">
        <v>31</v>
      </c>
      <c r="C13" s="2">
        <v>293</v>
      </c>
      <c r="D13" s="3">
        <v>4.059569</v>
      </c>
      <c r="E13" s="3">
        <v>1.3855184300341</v>
      </c>
      <c r="F13" s="3">
        <v>0.239229</v>
      </c>
      <c r="G13" s="2"/>
      <c r="H13" s="3">
        <v>4.059569</v>
      </c>
      <c r="I13" s="3">
        <v>0</v>
      </c>
      <c r="J13" s="3">
        <v>0.239229</v>
      </c>
      <c r="K13" s="2"/>
      <c r="L13" s="3">
        <v>0</v>
      </c>
      <c r="M13" s="3">
        <v>0</v>
      </c>
      <c r="N13" s="2">
        <v>6</v>
      </c>
      <c r="O13" s="3"/>
      <c r="P13" s="3">
        <v>0</v>
      </c>
      <c r="Q13" s="2"/>
      <c r="R13" s="3">
        <v>4.059569</v>
      </c>
      <c r="S13" s="3">
        <v>0</v>
      </c>
      <c r="T13" s="3">
        <v>0.239229</v>
      </c>
      <c r="U13" s="2"/>
      <c r="V13" s="3">
        <v>0</v>
      </c>
      <c r="W13" s="3">
        <v>0</v>
      </c>
      <c r="X13" s="3">
        <v>0</v>
      </c>
    </row>
    <row r="14" spans="1:24">
      <c r="A14" s="1" t="s">
        <v>32</v>
      </c>
      <c r="B14" s="1" t="s">
        <v>33</v>
      </c>
      <c r="C14" s="2">
        <v>518</v>
      </c>
      <c r="D14" s="3">
        <v>47.485812</v>
      </c>
      <c r="E14" s="3">
        <v>9.1671451737452</v>
      </c>
      <c r="F14" s="3">
        <v>35.968424</v>
      </c>
      <c r="G14" s="2"/>
      <c r="H14" s="3">
        <v>87.8311</v>
      </c>
      <c r="I14" s="3">
        <v>0</v>
      </c>
      <c r="J14" s="3">
        <v>0.089868</v>
      </c>
      <c r="K14" s="2"/>
      <c r="L14" s="3">
        <v>0</v>
      </c>
      <c r="M14" s="3">
        <v>0</v>
      </c>
      <c r="N14" s="2">
        <v>6</v>
      </c>
      <c r="O14" s="3"/>
      <c r="P14" s="3">
        <v>0</v>
      </c>
      <c r="Q14" s="2"/>
      <c r="R14" s="3">
        <v>4.551023</v>
      </c>
      <c r="S14" s="3">
        <v>0</v>
      </c>
      <c r="T14" s="3">
        <v>0.089868</v>
      </c>
      <c r="U14" s="2"/>
      <c r="V14" s="3">
        <v>42.934789</v>
      </c>
      <c r="W14" s="3">
        <v>0</v>
      </c>
      <c r="X14" s="3">
        <v>35.878556</v>
      </c>
    </row>
    <row r="15" spans="1:24">
      <c r="A15" s="1" t="s">
        <v>34</v>
      </c>
      <c r="B15" s="1" t="s">
        <v>35</v>
      </c>
      <c r="C15" s="2">
        <v>608</v>
      </c>
      <c r="D15" s="3">
        <v>310.505663</v>
      </c>
      <c r="E15" s="3">
        <v>51.070010361842</v>
      </c>
      <c r="F15" s="3">
        <v>30.848966</v>
      </c>
      <c r="G15" s="2"/>
      <c r="H15" s="3">
        <v>386.428652</v>
      </c>
      <c r="I15" s="3">
        <v>0</v>
      </c>
      <c r="J15" s="3">
        <v>29.400736</v>
      </c>
      <c r="K15" s="2"/>
      <c r="L15" s="3">
        <v>-3</v>
      </c>
      <c r="M15" s="3">
        <v>0</v>
      </c>
      <c r="N15" s="2">
        <v>6</v>
      </c>
      <c r="O15" s="3"/>
      <c r="P15" s="3">
        <v>0</v>
      </c>
      <c r="Q15" s="2"/>
      <c r="R15" s="3">
        <v>18.830125</v>
      </c>
      <c r="S15" s="3">
        <v>0</v>
      </c>
      <c r="T15" s="3">
        <v>2.832649</v>
      </c>
      <c r="U15" s="2"/>
      <c r="V15" s="3">
        <v>291.675538</v>
      </c>
      <c r="W15" s="3">
        <v>0</v>
      </c>
      <c r="X15" s="3">
        <v>28.016317</v>
      </c>
    </row>
    <row r="16" spans="1:24">
      <c r="A16" s="1" t="s">
        <v>36</v>
      </c>
      <c r="B16" s="1" t="s">
        <v>37</v>
      </c>
      <c r="C16" s="2">
        <v>450</v>
      </c>
      <c r="D16" s="3">
        <v>147.050445</v>
      </c>
      <c r="E16" s="3">
        <v>32.677876666667</v>
      </c>
      <c r="F16" s="3">
        <v>24.187084</v>
      </c>
      <c r="G16" s="2"/>
      <c r="H16" s="3">
        <v>150.199241</v>
      </c>
      <c r="I16" s="3">
        <v>0</v>
      </c>
      <c r="J16" s="3">
        <v>24.187098</v>
      </c>
      <c r="K16" s="2"/>
      <c r="L16" s="3">
        <v>1</v>
      </c>
      <c r="M16" s="3">
        <v>0</v>
      </c>
      <c r="N16" s="2">
        <v>6</v>
      </c>
      <c r="O16" s="3"/>
      <c r="P16" s="3">
        <v>0</v>
      </c>
      <c r="Q16" s="2"/>
      <c r="R16" s="3">
        <v>5.732822</v>
      </c>
      <c r="S16" s="3">
        <v>0</v>
      </c>
      <c r="T16" s="3">
        <v>0.229793</v>
      </c>
      <c r="U16" s="2"/>
      <c r="V16" s="3">
        <v>141.317623</v>
      </c>
      <c r="W16" s="3">
        <v>0</v>
      </c>
      <c r="X16" s="3">
        <v>23.957291</v>
      </c>
    </row>
    <row r="17" spans="1:24">
      <c r="A17" s="1" t="s">
        <v>38</v>
      </c>
      <c r="B17" s="1" t="s">
        <v>39</v>
      </c>
      <c r="C17" s="2">
        <v>1418</v>
      </c>
      <c r="D17" s="3">
        <v>390.8936713</v>
      </c>
      <c r="E17" s="3">
        <v>27.566549456982</v>
      </c>
      <c r="F17" s="3">
        <v>50.533682</v>
      </c>
      <c r="G17" s="2"/>
      <c r="H17" s="3">
        <v>379.39826</v>
      </c>
      <c r="I17" s="3">
        <v>0</v>
      </c>
      <c r="J17" s="3">
        <v>52.993487</v>
      </c>
      <c r="K17" s="2"/>
      <c r="L17" s="3">
        <v>1</v>
      </c>
      <c r="M17" s="3">
        <v>0</v>
      </c>
      <c r="N17" s="2">
        <v>7</v>
      </c>
      <c r="O17" s="3"/>
      <c r="P17" s="3">
        <v>0</v>
      </c>
      <c r="Q17" s="2"/>
      <c r="R17" s="3">
        <v>18.275948</v>
      </c>
      <c r="S17" s="3">
        <v>0</v>
      </c>
      <c r="T17" s="3">
        <v>5.243582</v>
      </c>
      <c r="U17" s="2"/>
      <c r="V17" s="3">
        <v>372.6177233</v>
      </c>
      <c r="W17" s="3">
        <v>0</v>
      </c>
      <c r="X17" s="3">
        <v>45.2901</v>
      </c>
    </row>
    <row r="18" spans="1:24">
      <c r="A18" s="1" t="s">
        <v>40</v>
      </c>
      <c r="B18" s="1" t="s">
        <v>41</v>
      </c>
      <c r="C18" s="2">
        <v>270</v>
      </c>
      <c r="D18" s="3">
        <v>12.024253</v>
      </c>
      <c r="E18" s="3">
        <v>4.453427037037</v>
      </c>
      <c r="F18" s="3">
        <v>1.013515</v>
      </c>
      <c r="G18" s="2"/>
      <c r="H18" s="3">
        <v>17.12799</v>
      </c>
      <c r="I18" s="3">
        <v>0</v>
      </c>
      <c r="J18" s="3">
        <v>1.013515</v>
      </c>
      <c r="K18" s="2"/>
      <c r="L18" s="3">
        <v>0</v>
      </c>
      <c r="M18" s="3">
        <v>0</v>
      </c>
      <c r="N18" s="2">
        <v>6</v>
      </c>
      <c r="O18" s="3"/>
      <c r="P18" s="3">
        <v>0</v>
      </c>
      <c r="Q18" s="2"/>
      <c r="R18" s="3">
        <v>11.464443</v>
      </c>
      <c r="S18" s="3">
        <v>0</v>
      </c>
      <c r="T18" s="3">
        <v>1.013515</v>
      </c>
      <c r="U18" s="2"/>
      <c r="V18" s="3">
        <v>0.55981</v>
      </c>
      <c r="W18" s="3">
        <v>0</v>
      </c>
      <c r="X18" s="3">
        <v>0</v>
      </c>
    </row>
    <row r="19" spans="1:24">
      <c r="A19" s="1" t="s">
        <v>42</v>
      </c>
      <c r="B19" s="1" t="s">
        <v>43</v>
      </c>
      <c r="C19" s="2">
        <v>293</v>
      </c>
      <c r="D19" s="3">
        <v>212.781197</v>
      </c>
      <c r="E19" s="3">
        <v>72.62156894198</v>
      </c>
      <c r="F19" s="3">
        <v>57.436369</v>
      </c>
      <c r="G19" s="2"/>
      <c r="H19" s="3">
        <v>150.335252</v>
      </c>
      <c r="I19" s="3">
        <v>0</v>
      </c>
      <c r="J19" s="3">
        <v>58.266369</v>
      </c>
      <c r="K19" s="2"/>
      <c r="L19" s="3">
        <v>3</v>
      </c>
      <c r="M19" s="3">
        <v>0</v>
      </c>
      <c r="N19" s="2">
        <v>8</v>
      </c>
      <c r="O19" s="3"/>
      <c r="P19" s="3">
        <v>0</v>
      </c>
      <c r="Q19" s="2"/>
      <c r="R19" s="3">
        <v>18.213551</v>
      </c>
      <c r="S19" s="3">
        <v>0</v>
      </c>
      <c r="T19" s="3">
        <v>5.558636</v>
      </c>
      <c r="U19" s="2"/>
      <c r="V19" s="3">
        <v>194.567646</v>
      </c>
      <c r="W19" s="3">
        <v>0</v>
      </c>
      <c r="X19" s="3">
        <v>51.877733</v>
      </c>
    </row>
    <row r="20" spans="1:24">
      <c r="A20" s="1" t="s">
        <v>44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  <c r="Q20" s="2" t="str">
        <f>sum(q4:q19)</f>
        <v>0</v>
      </c>
      <c r="R20" s="3" t="str">
        <f>sum(r4:r19)</f>
        <v>0</v>
      </c>
      <c r="S20" s="3" t="str">
        <f>r20/q20*100</f>
        <v>0</v>
      </c>
      <c r="T20" s="3" t="str">
        <f>sum(t4:t19)</f>
        <v>0</v>
      </c>
      <c r="U20" s="2" t="str">
        <f>sum(u4:u19)</f>
        <v>0</v>
      </c>
      <c r="V20" s="3" t="str">
        <f>sum(v4:v19)</f>
        <v>0</v>
      </c>
      <c r="W20" s="3" t="str">
        <f>v20/u20*100</f>
        <v>0</v>
      </c>
      <c r="X20" s="3" t="str">
        <f>sum(x4:x19)</f>
        <v>0</v>
      </c>
    </row>
    <row r="21" spans="1:24">
      <c r="A21" s="1" t="s">
        <v>45</v>
      </c>
      <c r="B21" s="1" t="s">
        <v>46</v>
      </c>
      <c r="C21" s="2"/>
      <c r="D21" s="3">
        <v>78.423466</v>
      </c>
      <c r="E21" s="3">
        <v>0</v>
      </c>
      <c r="F21" s="3">
        <v>32.705996</v>
      </c>
      <c r="G21" s="2"/>
      <c r="H21" s="3">
        <v>78.452934</v>
      </c>
      <c r="I21" s="3">
        <v>0</v>
      </c>
      <c r="J21" s="3">
        <v>32.70576</v>
      </c>
      <c r="K21" s="2"/>
      <c r="L21" s="3">
        <v>-4</v>
      </c>
      <c r="M21" s="3">
        <v>0</v>
      </c>
      <c r="N21" s="2"/>
      <c r="O21" s="3"/>
      <c r="P21" s="3">
        <v>0</v>
      </c>
      <c r="Q21" s="2"/>
      <c r="R21" s="3">
        <v>0</v>
      </c>
      <c r="S21" s="3">
        <v>0</v>
      </c>
      <c r="T21" s="3">
        <v>0</v>
      </c>
      <c r="U21" s="2"/>
      <c r="V21" s="3">
        <v>78.423466</v>
      </c>
      <c r="W21" s="3">
        <v>0</v>
      </c>
      <c r="X21" s="3">
        <v>32.705996</v>
      </c>
    </row>
    <row r="22" spans="1:24">
      <c r="A22" s="1" t="s">
        <v>47</v>
      </c>
      <c r="B22" s="1" t="s">
        <v>48</v>
      </c>
      <c r="C22" s="2"/>
      <c r="D22" s="3">
        <v>605.865031</v>
      </c>
      <c r="E22" s="3">
        <v>0</v>
      </c>
      <c r="F22" s="3">
        <v>65.425562</v>
      </c>
      <c r="G22" s="2"/>
      <c r="H22" s="3">
        <v>410.884756</v>
      </c>
      <c r="I22" s="3">
        <v>0</v>
      </c>
      <c r="J22" s="3">
        <v>39.709587</v>
      </c>
      <c r="K22" s="2"/>
      <c r="L22" s="3">
        <v>0</v>
      </c>
      <c r="M22" s="3">
        <v>0</v>
      </c>
      <c r="N22" s="2"/>
      <c r="O22" s="3"/>
      <c r="P22" s="3">
        <v>0</v>
      </c>
      <c r="Q22" s="2"/>
      <c r="R22" s="3">
        <v>0</v>
      </c>
      <c r="S22" s="3">
        <v>0</v>
      </c>
      <c r="T22" s="3">
        <v>0</v>
      </c>
      <c r="U22" s="2"/>
      <c r="V22" s="3">
        <v>605.865031</v>
      </c>
      <c r="W22" s="3">
        <v>0</v>
      </c>
      <c r="X22" s="3">
        <v>65.425562</v>
      </c>
    </row>
    <row r="23" spans="1:24">
      <c r="A23" s="1" t="s">
        <v>49</v>
      </c>
      <c r="B23" s="1" t="s">
        <v>50</v>
      </c>
      <c r="C23" s="2">
        <v>428</v>
      </c>
      <c r="D23" s="3">
        <v>146.3830437</v>
      </c>
      <c r="E23" s="3">
        <v>34.201645724299</v>
      </c>
      <c r="F23" s="3">
        <v>0</v>
      </c>
      <c r="G23" s="2"/>
      <c r="H23" s="3">
        <v>94.9872</v>
      </c>
      <c r="I23" s="3">
        <v>0</v>
      </c>
      <c r="J23" s="3">
        <v>0</v>
      </c>
      <c r="K23" s="2"/>
      <c r="L23" s="3">
        <v>-1</v>
      </c>
      <c r="M23" s="3">
        <v>0</v>
      </c>
      <c r="N23" s="2"/>
      <c r="O23" s="3"/>
      <c r="P23" s="3">
        <v>0</v>
      </c>
      <c r="Q23" s="2"/>
      <c r="R23" s="3">
        <v>0</v>
      </c>
      <c r="S23" s="3">
        <v>0</v>
      </c>
      <c r="T23" s="3">
        <v>0</v>
      </c>
      <c r="U23" s="2"/>
      <c r="V23" s="3">
        <v>146.3830437</v>
      </c>
      <c r="W23" s="3">
        <v>0</v>
      </c>
      <c r="X23" s="3">
        <v>0</v>
      </c>
    </row>
    <row r="24" spans="1:24">
      <c r="A24" s="1" t="s">
        <v>51</v>
      </c>
      <c r="B24" s="1" t="s">
        <v>52</v>
      </c>
      <c r="C24" s="2">
        <v>270</v>
      </c>
      <c r="D24" s="3">
        <v>7.635135</v>
      </c>
      <c r="E24" s="3">
        <v>2.8278277777778</v>
      </c>
      <c r="F24" s="3">
        <v>0</v>
      </c>
      <c r="G24" s="2"/>
      <c r="H24" s="3">
        <v>52.313294</v>
      </c>
      <c r="I24" s="3">
        <v>0</v>
      </c>
      <c r="J24" s="3">
        <v>6.313294</v>
      </c>
      <c r="K24" s="2"/>
      <c r="L24" s="3">
        <v>-1</v>
      </c>
      <c r="M24" s="3">
        <v>0</v>
      </c>
      <c r="N24" s="2"/>
      <c r="O24" s="3"/>
      <c r="P24" s="3">
        <v>0</v>
      </c>
      <c r="Q24" s="2"/>
      <c r="R24" s="3">
        <v>0</v>
      </c>
      <c r="S24" s="3">
        <v>0</v>
      </c>
      <c r="T24" s="3">
        <v>0</v>
      </c>
      <c r="U24" s="2"/>
      <c r="V24" s="3">
        <v>7.635135</v>
      </c>
      <c r="W24" s="3">
        <v>0</v>
      </c>
      <c r="X24" s="3">
        <v>0</v>
      </c>
    </row>
    <row r="25" spans="1:24">
      <c r="A25" s="1" t="s">
        <v>53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  <c r="Q25" s="2" t="str">
        <f>sum(q21:q24)</f>
        <v>0</v>
      </c>
      <c r="R25" s="3" t="str">
        <f>sum(r21:r24)</f>
        <v>0</v>
      </c>
      <c r="S25" s="3" t="str">
        <f>r25/q25*100</f>
        <v>0</v>
      </c>
      <c r="T25" s="3" t="str">
        <f>sum(t21:t24)</f>
        <v>0</v>
      </c>
      <c r="U25" s="2" t="str">
        <f>sum(u21:u24)</f>
        <v>0</v>
      </c>
      <c r="V25" s="3" t="str">
        <f>sum(v21:v24)</f>
        <v>0</v>
      </c>
      <c r="W25" s="3" t="str">
        <f>v25/u25*100</f>
        <v>0</v>
      </c>
      <c r="X25" s="3" t="str">
        <f>sum(x21:x24)</f>
        <v>0</v>
      </c>
    </row>
    <row r="26" spans="1:24">
      <c r="A26" s="1" t="s">
        <v>54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  <c r="Q26" s="2" t="str">
        <f>q20+q25</f>
        <v>0</v>
      </c>
      <c r="R26" s="3" t="str">
        <f>r20+r25</f>
        <v>0</v>
      </c>
      <c r="S26" s="3" t="str">
        <f>r26/q26*100</f>
        <v>0</v>
      </c>
      <c r="T26" s="3" t="str">
        <f>t20+t25</f>
        <v>0</v>
      </c>
      <c r="U26" s="2" t="str">
        <f>u20+u25</f>
        <v>0</v>
      </c>
      <c r="V26" s="3" t="str">
        <f>v20+v25</f>
        <v>0</v>
      </c>
      <c r="W26" s="3" t="str">
        <f>v26/u26*100</f>
        <v>0</v>
      </c>
      <c r="X26" s="3" t="str">
        <f>x20+x25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Q1:T2"/>
    <mergeCell ref="U1:X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2016-04-26T02:01:00+01:00</dcterms:created>
  <dcterms:modified xsi:type="dcterms:W3CDTF">2016-04-26T02:01:00+01:00</dcterms:modified>
  <dc:title>Untitled Spreadsheet</dc:title>
  <dc:description/>
  <dc:subject/>
  <cp:keywords/>
  <cp:category/>
</cp:coreProperties>
</file>