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showInkAnnotation="0" defaultThemeVersion="124226"/>
  <bookViews>
    <workbookView xWindow="240" yWindow="2625" windowWidth="14805" windowHeight="5490" tabRatio="874"/>
  </bookViews>
  <sheets>
    <sheet name="Parameter" sheetId="14" r:id="rId1"/>
    <sheet name="Print" sheetId="15" r:id="rId2"/>
  </sheets>
  <calcPr calcId="145621"/>
</workbook>
</file>

<file path=xl/calcChain.xml><?xml version="1.0" encoding="utf-8"?>
<calcChain xmlns="http://schemas.openxmlformats.org/spreadsheetml/2006/main">
  <c r="L114" i="14" l="1"/>
  <c r="L110" i="14"/>
  <c r="L109" i="14"/>
  <c r="L108" i="14"/>
  <c r="L107" i="14"/>
  <c r="L106" i="14"/>
  <c r="L83" i="14" l="1"/>
  <c r="L82" i="14"/>
  <c r="L81" i="14"/>
  <c r="L80" i="14"/>
  <c r="L79" i="14"/>
  <c r="L78" i="14"/>
  <c r="L62" i="14"/>
  <c r="L48" i="14"/>
  <c r="L47" i="14"/>
  <c r="L46" i="14"/>
  <c r="L45" i="14"/>
  <c r="L44" i="14"/>
  <c r="L43" i="14"/>
  <c r="L75" i="14" l="1"/>
  <c r="L74" i="14"/>
  <c r="L73" i="14"/>
  <c r="L72" i="14"/>
  <c r="L71" i="14"/>
  <c r="L70" i="14"/>
  <c r="L103" i="14"/>
  <c r="L102" i="14"/>
  <c r="L101" i="14"/>
  <c r="L99" i="14"/>
  <c r="L98" i="14"/>
  <c r="L97" i="14"/>
  <c r="L96" i="14"/>
  <c r="L67" i="14"/>
  <c r="L65" i="14"/>
  <c r="L64" i="14"/>
  <c r="L63" i="14"/>
  <c r="L61" i="14"/>
  <c r="L60" i="14"/>
  <c r="L59" i="14"/>
  <c r="L128" i="14"/>
  <c r="L92" i="14"/>
  <c r="L91" i="14"/>
  <c r="L90" i="14"/>
  <c r="L89" i="14"/>
  <c r="L88" i="14"/>
  <c r="L87" i="14"/>
  <c r="L86" i="14"/>
  <c r="L40" i="14"/>
  <c r="L39" i="14"/>
  <c r="L35" i="14"/>
  <c r="L34" i="14"/>
  <c r="L33" i="14"/>
  <c r="L32" i="14"/>
  <c r="L29" i="14"/>
  <c r="L28" i="14"/>
  <c r="L27" i="14"/>
  <c r="L26" i="14"/>
  <c r="L25" i="14"/>
  <c r="L24" i="14"/>
  <c r="L23" i="14"/>
  <c r="L22" i="14"/>
  <c r="L19" i="14"/>
  <c r="L17" i="14"/>
  <c r="L16" i="14"/>
  <c r="L13" i="14"/>
  <c r="L12" i="14"/>
  <c r="L9" i="14"/>
  <c r="L7" i="14"/>
  <c r="L3" i="14"/>
  <c r="L2" i="14"/>
  <c r="L56" i="14"/>
  <c r="L55" i="14"/>
  <c r="L54" i="14"/>
  <c r="L53" i="14"/>
  <c r="L52" i="14"/>
  <c r="L51" i="14"/>
  <c r="L146" i="14"/>
  <c r="L145" i="14"/>
  <c r="L144" i="14"/>
  <c r="L143" i="14"/>
  <c r="L142" i="14"/>
  <c r="L141" i="14"/>
  <c r="L140" i="14"/>
  <c r="L139" i="14"/>
  <c r="L138" i="14"/>
  <c r="L137" i="14"/>
  <c r="L134" i="14"/>
  <c r="L133" i="14"/>
  <c r="L132" i="14"/>
  <c r="L131" i="14"/>
  <c r="L130" i="14"/>
</calcChain>
</file>

<file path=xl/sharedStrings.xml><?xml version="1.0" encoding="utf-8"?>
<sst xmlns="http://schemas.openxmlformats.org/spreadsheetml/2006/main" count="446" uniqueCount="166">
  <si>
    <t>Note</t>
  </si>
  <si>
    <t>FieldName</t>
  </si>
  <si>
    <t>Type</t>
  </si>
  <si>
    <t>Description</t>
  </si>
  <si>
    <t>UserNo</t>
  </si>
  <si>
    <t>No</t>
  </si>
  <si>
    <t>Len</t>
  </si>
  <si>
    <t>Key</t>
  </si>
  <si>
    <t>Default</t>
  </si>
  <si>
    <t>number</t>
  </si>
  <si>
    <t>nvarchar2</t>
  </si>
  <si>
    <t>);</t>
  </si>
  <si>
    <t>FieldDesc</t>
  </si>
  <si>
    <t>№</t>
  </si>
  <si>
    <t>Length</t>
  </si>
  <si>
    <t>Nullable</t>
  </si>
  <si>
    <t>Comment</t>
  </si>
  <si>
    <t>Name</t>
  </si>
  <si>
    <t>Name2</t>
  </si>
  <si>
    <t>PADamageType</t>
  </si>
  <si>
    <t>Эвдэрлийн төрөл</t>
  </si>
  <si>
    <t>DamageType</t>
  </si>
  <si>
    <t>Эвдэрлийн төрлийн дугаар</t>
  </si>
  <si>
    <t>Varchar2</t>
  </si>
  <si>
    <t>Эвдэрлийн төрлийн нэр</t>
  </si>
  <si>
    <t>nVarchar2</t>
  </si>
  <si>
    <t>OrderNo</t>
  </si>
  <si>
    <t>Эрэмбийн дугаар</t>
  </si>
  <si>
    <t>Number</t>
  </si>
  <si>
    <t>Тайлбар нэр</t>
  </si>
  <si>
    <t>PAPayType</t>
  </si>
  <si>
    <t>Төлбөрийн төрөл</t>
  </si>
  <si>
    <t>2013.01.22 ны өдөр өөрчлөлт оруулав.</t>
  </si>
  <si>
    <t>TypeId</t>
  </si>
  <si>
    <t>Төлбөрийн төрлийн код</t>
  </si>
  <si>
    <t>Нэр</t>
  </si>
  <si>
    <t>SuspAccount</t>
  </si>
  <si>
    <t>Дансны сонголтын код</t>
  </si>
  <si>
    <t>Тодорхойгүй дансны сонголтын код</t>
  </si>
  <si>
    <t>PaymentFlag</t>
  </si>
  <si>
    <t>0-Бэлэн төлбөр, 1-Картын төлбөр, 2-Бусад гэрээ</t>
  </si>
  <si>
    <t>ContractType</t>
  </si>
  <si>
    <t>Гэрээний бүлгийн дугаар</t>
  </si>
  <si>
    <t>ContractCheck</t>
  </si>
  <si>
    <t>Гэрээний дугаарыг шалгах эсэх. Офлайн карт, Төлбөрийн даалгавар зэрэгт серийн дугаараар урьдчилан бүртгэл хийгдэхгүй, зүгээр дугаарыг нь оруулаад л гүйлгээ хийдэг.</t>
  </si>
  <si>
    <t>0-Шалгахгүй, 1-Шалгана</t>
  </si>
  <si>
    <t>PAPayTypeUser</t>
  </si>
  <si>
    <t>Хэрэглэгчийн төлбөрийн төрөл</t>
  </si>
  <si>
    <t>Create Table PayTypeUser(</t>
  </si>
  <si>
    <t>Төлбрийн төрлийн код</t>
  </si>
  <si>
    <t>UserNo Varchar(20)) DEFAULT CHARSET=utf8;</t>
  </si>
  <si>
    <t>Эрх бүхий хэрэглэгч</t>
  </si>
  <si>
    <t>Төлбөрийн төрлөөр төлбөр хийх зөвшөөрөгдсөн хэрэглэгчийн дугаар.</t>
  </si>
  <si>
    <t>Index</t>
  </si>
  <si>
    <t>Тайлбар</t>
  </si>
  <si>
    <t>Жагсаалтын эрэмбэ</t>
  </si>
  <si>
    <t>Нэр 2</t>
  </si>
  <si>
    <t>Column1</t>
  </si>
  <si>
    <t>Column2</t>
  </si>
  <si>
    <t>UnitType</t>
  </si>
  <si>
    <t xml:space="preserve"> (Бараа материал нэгж)</t>
  </si>
  <si>
    <t>UnitTypeCode</t>
  </si>
  <si>
    <t>Нэгжийн төрөлийн дугаар</t>
  </si>
  <si>
    <t>PADayType</t>
  </si>
  <si>
    <t>ӨДРИЙН ТӨРЛИЙН БҮРТГЭЛ</t>
  </si>
  <si>
    <t>DayType</t>
  </si>
  <si>
    <t>Өдрийн төрлийн код</t>
  </si>
  <si>
    <t>Өдрийн төрлийн код. Жишээ нь: W-Ажлын өдөр, H-Амралтын, PH-Баяр ёслолын гэх мэт</t>
  </si>
  <si>
    <t>Өдрийн тайлбар</t>
  </si>
  <si>
    <t>Уг өдрийн төрлийн тайлбар</t>
  </si>
  <si>
    <t>PAWeather</t>
  </si>
  <si>
    <t>ЦАГ АГААРЫН ТӨРЛИЙН БҮРТГЭЛ</t>
  </si>
  <si>
    <t>WeatherId</t>
  </si>
  <si>
    <t>Цаг агаарын төрлийн код</t>
  </si>
  <si>
    <t>Өдрүүдийн цаг агаарын төрлийн код буюу тэмдэглэгээ.</t>
  </si>
  <si>
    <t xml:space="preserve"> Энд нарлаг, үүлэрхэг, бороотой, цастай гэх мэт тайлбар байна.</t>
  </si>
  <si>
    <t>Icon</t>
  </si>
  <si>
    <t>Дүрслэгдэх зураг</t>
  </si>
  <si>
    <t>Програмд дүрслэгдэх зургийг Base64 форматаар текст талбарт хадгална. Blob-оос зайлсхийж.</t>
  </si>
  <si>
    <t>PACalendar</t>
  </si>
  <si>
    <t>КАЛЕНДАРЫН БҮРТГЭЛ</t>
  </si>
  <si>
    <t>Day</t>
  </si>
  <si>
    <t>Гаригийн өдөр</t>
  </si>
  <si>
    <t>Date</t>
  </si>
  <si>
    <t>Тухайн нэг өдрийг заасан огноо байна.</t>
  </si>
  <si>
    <t>PADayType. Тухайн өдрийн гаригийн төрөл. Ажлын, амралтын, тусгай гэх мэт бж болно.</t>
  </si>
  <si>
    <t>DayTemperature</t>
  </si>
  <si>
    <t>Өдрийн хэм</t>
  </si>
  <si>
    <t>Өдрийн халуун хүйтний хэм, градусын тоон утгаар.</t>
  </si>
  <si>
    <t>Өдрийн цаг агаарын төрөл</t>
  </si>
  <si>
    <t>PAWeatherType. Өдрийн цаг агаарын төлөвийн код.</t>
  </si>
  <si>
    <t>NightTemperature</t>
  </si>
  <si>
    <t>Шөнийн хэм</t>
  </si>
  <si>
    <t>Шөнийн халуун хүйтний хэм, градусын тоон утгаар.</t>
  </si>
  <si>
    <t>Шөнийн цаг агаарын төрөл</t>
  </si>
  <si>
    <t>PAWeatherType. Шөнийн цаг агаарын төлөвийн код.</t>
  </si>
  <si>
    <t>PABrand</t>
  </si>
  <si>
    <t>БРЭНДИЙН БҮРТГЭЛ</t>
  </si>
  <si>
    <t>Брэндийн код</t>
  </si>
  <si>
    <t>Брэндийн нэр</t>
  </si>
  <si>
    <t>Брэндийн нэр 2догч хэл</t>
  </si>
  <si>
    <t>PAInvType</t>
  </si>
  <si>
    <t>БАРАА МАТЕРИАЛЫН ТӨРЛИЙН БҮРТГЭЛ</t>
  </si>
  <si>
    <t>InvType</t>
  </si>
  <si>
    <t>Төрлийн код, дугаар</t>
  </si>
  <si>
    <t>Төрлийн нэр</t>
  </si>
  <si>
    <t>Төрлийн нэр 2дог хэлээр</t>
  </si>
  <si>
    <t>Ангилал</t>
  </si>
  <si>
    <t>Бараа материалыг дотор нь ангилсан ангилал.
0-Шууд зарагддаг бараа
1-Шууд зарагддаггүй, үйлчилгээ эсвэл түрээсээр хэрэглэгддэг бараа.</t>
  </si>
  <si>
    <t>Төрлийн код</t>
  </si>
  <si>
    <t>Count</t>
  </si>
  <si>
    <t>CatCode</t>
  </si>
  <si>
    <t>PATagSetup</t>
  </si>
  <si>
    <t>ТАГИЙН ТӨРЛИЙН БҮРТГЭЛ</t>
  </si>
  <si>
    <t>TagType</t>
  </si>
  <si>
    <t>Тагийн төрлийн код</t>
  </si>
  <si>
    <t>Тагийн төрлийн нэр</t>
  </si>
  <si>
    <t>Offset</t>
  </si>
  <si>
    <t>Бичилт хийгдэх байрлал</t>
  </si>
  <si>
    <t>Таг дээр хэд дэх байтаас эхэлж бичихийг заана.</t>
  </si>
  <si>
    <t>Бичилтийн байт хэмжээ</t>
  </si>
  <si>
    <t>Хэдэн байт урт мэдээлэл бичигдэхийг заана.</t>
  </si>
  <si>
    <t>Format</t>
  </si>
  <si>
    <t>Мэдээллийн хэлбэр</t>
  </si>
  <si>
    <t>Мэдээллийн өгөгдлийн төрөл. 0-Текст, 1-Дижит тэмдэгтээр, 2-Байт тоон утга, 3-Огноо гэхмэт</t>
  </si>
  <si>
    <t>Method</t>
  </si>
  <si>
    <t>Duration</t>
  </si>
  <si>
    <t>PAServType</t>
  </si>
  <si>
    <t>ҮЙЛЧИЛГЭЭНИЙ ТӨРЛИЙН БҮРТГЭЛ</t>
  </si>
  <si>
    <t>ServType</t>
  </si>
  <si>
    <t>StartTime</t>
  </si>
  <si>
    <t>EndTime</t>
  </si>
  <si>
    <t>PaInvCat</t>
  </si>
  <si>
    <t>Төрлийн нэр2</t>
  </si>
  <si>
    <t>Эрэмбэ</t>
  </si>
  <si>
    <t>PAPriceType</t>
  </si>
  <si>
    <t>Үнийн төрөл</t>
  </si>
  <si>
    <t>PriceTypeID</t>
  </si>
  <si>
    <t>Үнийн төрөлийн ID</t>
  </si>
  <si>
    <t>DateTime</t>
  </si>
  <si>
    <t>Эхлэх цаг (Зөвхөн цаг)</t>
  </si>
  <si>
    <t>Дуусах цаг  (Зөвхөн цаг)</t>
  </si>
  <si>
    <t>DayWeatherID</t>
  </si>
  <si>
    <t>NightWeatherID</t>
  </si>
  <si>
    <t>Дэс дугаар</t>
  </si>
  <si>
    <t>ISDefault</t>
  </si>
  <si>
    <t>Тухайн өдрийн календар бйахгүй бол default сонгох
0 - Үгүй
1 - Тийм</t>
  </si>
  <si>
    <t>Өдрийн төрөл</t>
  </si>
  <si>
    <t>BrandID</t>
  </si>
  <si>
    <t>PAUnitType</t>
  </si>
  <si>
    <t>Тагийн төрлийн нэр2</t>
  </si>
  <si>
    <t>PaServCat</t>
  </si>
  <si>
    <t>Барааны ангилалын бүртгэл</t>
  </si>
  <si>
    <t>Үйлчилгээний ангилалын бүртгэл</t>
  </si>
  <si>
    <t>PATimeTable</t>
  </si>
  <si>
    <t>Захиалгын хүснэгтийн бүртгэл параметр</t>
  </si>
  <si>
    <t>TimeTableNo</t>
  </si>
  <si>
    <t>Хүснэгтийн дугаар</t>
  </si>
  <si>
    <t>Хүснэгтийн нэр</t>
  </si>
  <si>
    <t>Хүснэгтийн нэр 2</t>
  </si>
  <si>
    <t>Нийт Line-ийн тоо</t>
  </si>
  <si>
    <t>Гольф бол нүхнүүдийн дугаар
Буудал бол өрөөний дугаар</t>
  </si>
  <si>
    <t>Хэмжигдэх нэгж (T-Time based, D-Day based)</t>
  </si>
  <si>
    <t>Хуваарь хийх арга (0-FIFO)</t>
  </si>
  <si>
    <t>Хуваарь дээрх таскын урт 
(Нэг удаагийн үйлчилгээний урт)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</si>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</sst>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NumberFormat="1" applyFont="1" applyFill="1" applyBorder="1" applyAlignment="1" applyProtection="1">
      <alignment vertical="top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NumberFormat="1" applyFont="1" applyFill="1" applyBorder="1" applyAlignment="1" applyProtection="1">
      <alignment vertical="top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right" vertical="top"/>
    </xf>
  </cellXfs>
  <cellStyles count="2">
    <cellStyle name="Normal" xfId="0" builtinId="0"/>
    <cellStyle name="Normal 2" xfId="1"/>
  </cellStyles>
  <dxfs count="166"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8" name="Table4626" displayName="Table4626" ref="B137:J145" totalsRowShown="0" headerRowDxfId="156" dataDxfId="155">
  <tableColumns count="9">
    <tableColumn id="1" name="№" dataDxfId="165"/>
    <tableColumn id="2" name="FieldName" dataDxfId="164"/>
    <tableColumn id="3" name="FieldDesc" dataDxfId="163"/>
    <tableColumn id="4" name="Type" dataDxfId="162"/>
    <tableColumn id="5" name="Length" dataDxfId="161"/>
    <tableColumn id="6" name="Key" dataDxfId="160"/>
    <tableColumn id="7" name="Nullable" dataDxfId="159"/>
    <tableColumn id="8" name="Default" dataDxfId="158"/>
    <tableColumn id="9" name="Comment" dataDxfId="157"/>
  </tableColumns>
  <tableStyleInfo name="TableStyleLight9" showFirstColumn="0" showLastColumn="0" showRowStripes="1" showColumnStripes="1"/>
</table>
</file>

<file path=xl/tables/table10.xml><?xml version="1.0" encoding="utf-8"?>
<table xmlns="http://schemas.openxmlformats.org/spreadsheetml/2006/main" id="54" name="Table32" displayName="Table32" ref="B59:J66" totalsRowShown="0" headerRowDxfId="56" dataDxfId="55">
  <tableColumns count="9">
    <tableColumn id="1" name="№" dataDxfId="65"/>
    <tableColumn id="2" name="FieldName" dataDxfId="64"/>
    <tableColumn id="3" name="FieldDesc" dataDxfId="63"/>
    <tableColumn id="4" name="Type" dataDxfId="62"/>
    <tableColumn id="5" name="Length" dataDxfId="61"/>
    <tableColumn id="6" name="Key" dataDxfId="60"/>
    <tableColumn id="7" name="Nullable" dataDxfId="59"/>
    <tableColumn id="8" name="Default" dataDxfId="58"/>
    <tableColumn id="9" name="Comment" dataDxfId="57"/>
  </tableColumns>
  <tableStyleInfo name="TableStyleLight9" showFirstColumn="0" showLastColumn="0" showRowStripes="1" showColumnStripes="1"/>
</table>
</file>

<file path=xl/tables/table11.xml><?xml version="1.0" encoding="utf-8"?>
<table xmlns="http://schemas.openxmlformats.org/spreadsheetml/2006/main" id="56" name="Table34" displayName="Table34" ref="B96:J102" totalsRowShown="0" headerRowDxfId="45" dataDxfId="44">
  <tableColumns count="9">
    <tableColumn id="1" name="№" dataDxfId="54"/>
    <tableColumn id="2" name="FieldName" dataDxfId="53"/>
    <tableColumn id="3" name="FieldDesc" dataDxfId="52"/>
    <tableColumn id="4" name="Type" dataDxfId="51"/>
    <tableColumn id="5" name="Length" dataDxfId="50"/>
    <tableColumn id="6" name="Key" dataDxfId="49"/>
    <tableColumn id="7" name="Nullable" dataDxfId="48"/>
    <tableColumn id="8" name="Default" dataDxfId="47"/>
    <tableColumn id="9" name="Comment" dataDxfId="46"/>
  </tableColumns>
  <tableStyleInfo name="TableStyleLight9" showFirstColumn="0" showLastColumn="0" showRowStripes="1" showColumnStripes="1"/>
</table>
</file>

<file path=xl/tables/table12.xml><?xml version="1.0" encoding="utf-8"?>
<table xmlns="http://schemas.openxmlformats.org/spreadsheetml/2006/main" id="64" name="Table11151" displayName="Table11151" ref="B70:J74" totalsRowShown="0" headerRowDxfId="34" dataDxfId="33">
  <tableColumns count="9">
    <tableColumn id="1" name="№" dataDxfId="43"/>
    <tableColumn id="2" name="FieldName" dataDxfId="42"/>
    <tableColumn id="3" name="FieldDesc" dataDxfId="41"/>
    <tableColumn id="4" name="Type" dataDxfId="40"/>
    <tableColumn id="5" name="Length" dataDxfId="39"/>
    <tableColumn id="6" name="Key" dataDxfId="38"/>
    <tableColumn id="7" name="Nullable" dataDxfId="37"/>
    <tableColumn id="8" name="Default" dataDxfId="36"/>
    <tableColumn id="9" name="Comment" dataDxfId="35"/>
  </tableColumns>
  <tableStyleInfo name="TableStyleLight9" showFirstColumn="0" showLastColumn="0" showRowStripes="1" showColumnStripes="1"/>
</table>
</file>

<file path=xl/tables/table13.xml><?xml version="1.0" encoding="utf-8"?>
<table xmlns="http://schemas.openxmlformats.org/spreadsheetml/2006/main" id="2" name="Table283" displayName="Table283" ref="B43:J47" totalsRowShown="0" headerRowDxfId="23" dataDxfId="22">
  <tableColumns count="9">
    <tableColumn id="1" name="№" dataDxfId="32"/>
    <tableColumn id="2" name="FieldName" dataDxfId="31"/>
    <tableColumn id="3" name="FieldDesc" dataDxfId="30"/>
    <tableColumn id="4" name="Type" dataDxfId="29"/>
    <tableColumn id="5" name="Length" dataDxfId="28"/>
    <tableColumn id="6" name="Key" dataDxfId="27"/>
    <tableColumn id="7" name="Nullable" dataDxfId="26"/>
    <tableColumn id="8" name="Default" dataDxfId="25"/>
    <tableColumn id="9" name="Comment" dataDxfId="24"/>
  </tableColumns>
  <tableStyleInfo name="TableStyleLight9" showFirstColumn="0" showLastColumn="0" showRowStripes="1" showColumnStripes="1"/>
</table>
</file>

<file path=xl/tables/table14.xml><?xml version="1.0" encoding="utf-8"?>
<table xmlns="http://schemas.openxmlformats.org/spreadsheetml/2006/main" id="3" name="Table111514" displayName="Table111514" ref="B78:J82" totalsRowShown="0" headerRowDxfId="12" dataDxfId="11">
  <tableColumns count="9">
    <tableColumn id="1" name="№" dataDxfId="21"/>
    <tableColumn id="2" name="FieldName" dataDxfId="20"/>
    <tableColumn id="3" name="FieldDesc" dataDxfId="19"/>
    <tableColumn id="4" name="Type" dataDxfId="18"/>
    <tableColumn id="5" name="Length" dataDxfId="17"/>
    <tableColumn id="6" name="Key" dataDxfId="16"/>
    <tableColumn id="7" name="Nullable" dataDxfId="15"/>
    <tableColumn id="8" name="Default" dataDxfId="14"/>
    <tableColumn id="9" name="Comment" dataDxfId="13"/>
  </tableColumns>
  <tableStyleInfo name="TableStyleLight9" showFirstColumn="0" showLastColumn="0" showRowStripes="1" showColumnStripes="1"/>
</table>
</file>

<file path=xl/tables/table15.xml><?xml version="1.0" encoding="utf-8"?>
<table xmlns="http://schemas.openxmlformats.org/spreadsheetml/2006/main" id="4" name="Table45259612412512612813015623" displayName="Table45259612412512612813015623" ref="B106:J113" totalsRowShown="0" headerRowDxfId="1" dataDxfId="0">
  <tableColumns count="9">
    <tableColumn id="1" name="№" dataDxfId="10"/>
    <tableColumn id="2" name="FieldName" dataDxfId="9"/>
    <tableColumn id="3" name="FieldDesc" dataDxfId="8"/>
    <tableColumn id="4" name="Type" dataDxfId="7"/>
    <tableColumn id="5" name="Length" dataDxfId="6"/>
    <tableColumn id="6" name="Key" dataDxfId="5"/>
    <tableColumn id="7" name="Nullable" dataDxfId="4"/>
    <tableColumn id="8" name="Default" dataDxfId="3"/>
    <tableColumn id="9" name="Comment" dataDxfId="2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0" name="Table4727" displayName="Table4727" ref="B149:J151" totalsRowShown="0" headerRowDxfId="145" dataDxfId="144">
  <tableColumns count="9">
    <tableColumn id="1" name="№" dataDxfId="154"/>
    <tableColumn id="2" name="FieldName" dataDxfId="153"/>
    <tableColumn id="3" name="FieldDesc" dataDxfId="152"/>
    <tableColumn id="4" name="Type" dataDxfId="151"/>
    <tableColumn id="5" name="Length" dataDxfId="150"/>
    <tableColumn id="6" name="Key" dataDxfId="149"/>
    <tableColumn id="7" name="Nullable" dataDxfId="148"/>
    <tableColumn id="8" name="Default" dataDxfId="147"/>
    <tableColumn id="9" name="Comment" dataDxfId="146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43" name="Table151" displayName="Table151" ref="B51:K55" totalsRowShown="0" headerRowDxfId="133" dataDxfId="132">
  <tableColumns count="10">
    <tableColumn id="1" name="No" dataDxfId="143"/>
    <tableColumn id="2" name="FieldName" dataDxfId="142"/>
    <tableColumn id="3" name="Description" dataDxfId="141"/>
    <tableColumn id="4" name="Type" dataDxfId="140"/>
    <tableColumn id="5" name="Len" dataDxfId="139"/>
    <tableColumn id="6" name="Key" dataDxfId="138"/>
    <tableColumn id="7" name="Index" dataDxfId="137"/>
    <tableColumn id="8" name="Default" dataDxfId="136"/>
    <tableColumn id="9" name="Column1" dataDxfId="135"/>
    <tableColumn id="10" name="Column2" dataDxfId="134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44" name="Table4525143" displayName="Table4525143" ref="B130:J133" totalsRowShown="0" headerRowDxfId="122" dataDxfId="121">
  <tableColumns count="9">
    <tableColumn id="1" name="№" dataDxfId="131"/>
    <tableColumn id="2" name="FieldName" dataDxfId="130"/>
    <tableColumn id="3" name="FieldDesc" dataDxfId="129"/>
    <tableColumn id="4" name="Type" dataDxfId="128"/>
    <tableColumn id="5" name="Length" dataDxfId="127"/>
    <tableColumn id="6" name="Key" dataDxfId="126"/>
    <tableColumn id="7" name="Nullable" dataDxfId="125"/>
    <tableColumn id="8" name="Default" dataDxfId="124"/>
    <tableColumn id="9" name="Comment" dataDxfId="123"/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48" name="Table11" displayName="Table11" ref="B2:J8" totalsRowShown="0" headerRowDxfId="111" dataDxfId="110">
  <tableColumns count="9">
    <tableColumn id="1" name="№" dataDxfId="120"/>
    <tableColumn id="2" name="FieldName" dataDxfId="119"/>
    <tableColumn id="3" name="FieldDesc" dataDxfId="118"/>
    <tableColumn id="4" name="Type" dataDxfId="117"/>
    <tableColumn id="5" name="Length" dataDxfId="116"/>
    <tableColumn id="6" name="Key" dataDxfId="115"/>
    <tableColumn id="7" name="Nullable" dataDxfId="114"/>
    <tableColumn id="8" name="Default" dataDxfId="113"/>
    <tableColumn id="9" name="Comment" dataDxfId="112"/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49" name="Table14" displayName="Table14" ref="B12:J18" totalsRowShown="0" headerRowDxfId="100" dataDxfId="99">
  <tableColumns count="9">
    <tableColumn id="1" name="№" dataDxfId="109"/>
    <tableColumn id="2" name="FieldName" dataDxfId="108"/>
    <tableColumn id="3" name="FieldDesc" dataDxfId="107"/>
    <tableColumn id="4" name="Type" dataDxfId="106"/>
    <tableColumn id="5" name="Length" dataDxfId="105"/>
    <tableColumn id="6" name="Key" dataDxfId="104"/>
    <tableColumn id="7" name="Nullable" dataDxfId="103"/>
    <tableColumn id="8" name="Default" dataDxfId="102"/>
    <tableColumn id="9" name="Comment" dataDxfId="101"/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50" name="Table15" displayName="Table15" ref="B22:J28" totalsRowShown="0" headerRowDxfId="89" dataDxfId="88">
  <tableColumns count="9">
    <tableColumn id="1" name="№" dataDxfId="98"/>
    <tableColumn id="2" name="FieldName" dataDxfId="97"/>
    <tableColumn id="3" name="FieldDesc" dataDxfId="96"/>
    <tableColumn id="4" name="Type" dataDxfId="95"/>
    <tableColumn id="5" name="Length" dataDxfId="94"/>
    <tableColumn id="6" name="Key" dataDxfId="93"/>
    <tableColumn id="7" name="Nullable" dataDxfId="92"/>
    <tableColumn id="8" name="Default" dataDxfId="91"/>
    <tableColumn id="9" name="Comment" dataDxfId="90"/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51" name="Table28" displayName="Table28" ref="B32:J39" totalsRowShown="0" headerRowDxfId="78" dataDxfId="77">
  <tableColumns count="9">
    <tableColumn id="1" name="№" dataDxfId="87"/>
    <tableColumn id="2" name="FieldName" dataDxfId="86"/>
    <tableColumn id="3" name="FieldDesc" dataDxfId="85"/>
    <tableColumn id="4" name="Type" dataDxfId="84"/>
    <tableColumn id="5" name="Length" dataDxfId="83"/>
    <tableColumn id="6" name="Key" dataDxfId="82"/>
    <tableColumn id="7" name="Nullable" dataDxfId="81"/>
    <tableColumn id="8" name="Default" dataDxfId="80"/>
    <tableColumn id="9" name="Comment" dataDxfId="79"/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52" name="Table29" displayName="Table29" ref="B86:J92" totalsRowShown="0" headerRowDxfId="67" dataDxfId="66">
  <tableColumns count="9">
    <tableColumn id="1" name="№" dataDxfId="76"/>
    <tableColumn id="2" name="FieldName" dataDxfId="75"/>
    <tableColumn id="3" name="FieldDesc" dataDxfId="74"/>
    <tableColumn id="4" name="Type" dataDxfId="73"/>
    <tableColumn id="5" name="Length" dataDxfId="72"/>
    <tableColumn id="6" name="Key" dataDxfId="71"/>
    <tableColumn id="7" name="Nullable" dataDxfId="70"/>
    <tableColumn id="8" name="Default" dataDxfId="69"/>
    <tableColumn id="9" name="Comment" dataDxfId="68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153"/>
  <sheetViews>
    <sheetView showGridLines="0" tabSelected="1" topLeftCell="A43" zoomScaleNormal="100" workbookViewId="0">
      <selection activeCell="D49" sqref="D49"/>
    </sheetView>
  </sheetViews>
  <sheetFormatPr defaultRowHeight="11.25" x14ac:dyDescent="0.25"/>
  <cols>
    <col min="1" max="1" width="3.5703125" style="4" customWidth="1"/>
    <col min="2" max="2" width="3" style="4" customWidth="1"/>
    <col min="3" max="3" width="18.42578125" style="4" customWidth="1"/>
    <col min="4" max="4" width="40.85546875" style="4" customWidth="1"/>
    <col min="5" max="5" width="11" style="4" customWidth="1"/>
    <col min="6" max="6" width="8.85546875" style="4" bestFit="1" customWidth="1"/>
    <col min="7" max="7" width="8.85546875" style="4" customWidth="1"/>
    <col min="8" max="8" width="8.85546875" style="4" hidden="1" customWidth="1"/>
    <col min="9" max="9" width="9.5703125" style="4" customWidth="1"/>
    <col min="10" max="10" width="49.7109375" style="5" hidden="1" customWidth="1"/>
    <col min="11" max="11" width="5.5703125" style="4" hidden="1" customWidth="1"/>
    <col min="12" max="12" width="23.85546875" style="4" hidden="1" customWidth="1"/>
    <col min="13" max="13" width="9.140625" style="4" customWidth="1"/>
    <col min="14" max="14" width="2.28515625" style="4" customWidth="1"/>
    <col min="15" max="16" width="9.140625" style="4" customWidth="1"/>
    <col min="17" max="16384" width="9.140625" style="4"/>
  </cols>
  <sheetData>
    <row r="1" spans="2:12" x14ac:dyDescent="0.25">
      <c r="B1" s="4" t="s">
        <v>63</v>
      </c>
      <c r="D1" s="4" t="s">
        <v>64</v>
      </c>
    </row>
    <row r="2" spans="2:12" x14ac:dyDescent="0.25">
      <c r="B2" s="4" t="s">
        <v>13</v>
      </c>
      <c r="C2" s="4" t="s">
        <v>1</v>
      </c>
      <c r="D2" s="4" t="s">
        <v>12</v>
      </c>
      <c r="E2" s="4" t="s">
        <v>2</v>
      </c>
      <c r="F2" s="4" t="s">
        <v>14</v>
      </c>
      <c r="G2" s="4" t="s">
        <v>7</v>
      </c>
      <c r="H2" s="4" t="s">
        <v>15</v>
      </c>
      <c r="I2" s="4" t="s">
        <v>8</v>
      </c>
      <c r="J2" s="5" t="s">
        <v>16</v>
      </c>
      <c r="L2" s="7" t="str">
        <f>"create table "&amp;B1&amp;" ("</f>
        <v>create table PADayType (</v>
      </c>
    </row>
    <row r="3" spans="2:12" s="6" customFormat="1" ht="12.75" customHeight="1" x14ac:dyDescent="0.25">
      <c r="B3" s="6">
        <v>1</v>
      </c>
      <c r="C3" s="6" t="s">
        <v>65</v>
      </c>
      <c r="D3" s="6" t="s">
        <v>66</v>
      </c>
      <c r="E3" s="6" t="s">
        <v>23</v>
      </c>
      <c r="F3" s="6">
        <v>4</v>
      </c>
      <c r="G3" s="6">
        <v>1</v>
      </c>
      <c r="J3" s="9" t="s">
        <v>67</v>
      </c>
      <c r="L3" s="10" t="str">
        <f>" "&amp;C3&amp;"  "&amp;E3&amp;"("&amp;F3&amp;") ,"</f>
        <v xml:space="preserve"> DayType  Varchar2(4) ,</v>
      </c>
    </row>
    <row r="4" spans="2:12" s="6" customFormat="1" ht="12.75" customHeight="1" x14ac:dyDescent="0.25">
      <c r="B4" s="4">
        <v>2</v>
      </c>
      <c r="C4" s="4" t="s">
        <v>17</v>
      </c>
      <c r="D4" s="4" t="s">
        <v>35</v>
      </c>
      <c r="E4" s="4" t="s">
        <v>25</v>
      </c>
      <c r="F4" s="4">
        <v>50</v>
      </c>
      <c r="G4" s="4"/>
      <c r="H4" s="4"/>
      <c r="I4" s="4"/>
      <c r="J4" s="5"/>
      <c r="L4" s="10"/>
    </row>
    <row r="5" spans="2:12" s="6" customFormat="1" ht="12.75" customHeight="1" x14ac:dyDescent="0.25">
      <c r="B5" s="4">
        <v>3</v>
      </c>
      <c r="C5" s="4" t="s">
        <v>18</v>
      </c>
      <c r="D5" s="4" t="s">
        <v>56</v>
      </c>
      <c r="E5" s="4" t="s">
        <v>25</v>
      </c>
      <c r="F5" s="4">
        <v>50</v>
      </c>
      <c r="G5" s="4"/>
      <c r="H5" s="4"/>
      <c r="I5" s="4"/>
      <c r="J5" s="5"/>
      <c r="L5" s="10"/>
    </row>
    <row r="6" spans="2:12" s="6" customFormat="1" ht="33.75" x14ac:dyDescent="0.25">
      <c r="B6" s="4">
        <v>4</v>
      </c>
      <c r="C6" s="4" t="s">
        <v>145</v>
      </c>
      <c r="D6" s="5" t="s">
        <v>146</v>
      </c>
      <c r="E6" s="4" t="s">
        <v>9</v>
      </c>
      <c r="F6" s="4">
        <v>1</v>
      </c>
      <c r="G6" s="4"/>
      <c r="H6" s="4"/>
      <c r="I6" s="4">
        <v>0</v>
      </c>
      <c r="J6" s="5"/>
      <c r="L6" s="10"/>
    </row>
    <row r="7" spans="2:12" x14ac:dyDescent="0.25">
      <c r="B7" s="4">
        <v>5</v>
      </c>
      <c r="C7" s="4" t="s">
        <v>3</v>
      </c>
      <c r="D7" s="4" t="s">
        <v>68</v>
      </c>
      <c r="E7" s="4" t="s">
        <v>25</v>
      </c>
      <c r="F7" s="4">
        <v>200</v>
      </c>
      <c r="J7" s="5" t="s">
        <v>69</v>
      </c>
      <c r="L7" s="7" t="str">
        <f>" "&amp;C7&amp;"  "&amp;E7&amp;"("&amp;F7&amp;") ,"</f>
        <v xml:space="preserve"> Description  nVarchar2(200) ,</v>
      </c>
    </row>
    <row r="8" spans="2:12" s="6" customFormat="1" ht="12.75" customHeight="1" x14ac:dyDescent="0.25">
      <c r="B8" s="4">
        <v>6</v>
      </c>
      <c r="C8" s="4" t="s">
        <v>26</v>
      </c>
      <c r="D8" s="4" t="s">
        <v>144</v>
      </c>
      <c r="E8" s="4" t="s">
        <v>9</v>
      </c>
      <c r="F8" s="4">
        <v>4</v>
      </c>
      <c r="G8" s="4"/>
      <c r="H8" s="4"/>
      <c r="I8" s="4">
        <v>1</v>
      </c>
      <c r="J8" s="5"/>
      <c r="L8" s="10"/>
    </row>
    <row r="9" spans="2:12" x14ac:dyDescent="0.25">
      <c r="L9" s="7" t="str">
        <f>"PRIMARY KEY (DayType)"</f>
        <v>PRIMARY KEY (DayType)</v>
      </c>
    </row>
    <row r="10" spans="2:12" x14ac:dyDescent="0.25">
      <c r="L10" s="7" t="s">
        <v>11</v>
      </c>
    </row>
    <row r="11" spans="2:12" x14ac:dyDescent="0.25">
      <c r="B11" s="4" t="s">
        <v>70</v>
      </c>
      <c r="D11" s="4" t="s">
        <v>71</v>
      </c>
    </row>
    <row r="12" spans="2:12" x14ac:dyDescent="0.25">
      <c r="B12" s="4" t="s">
        <v>13</v>
      </c>
      <c r="C12" s="4" t="s">
        <v>1</v>
      </c>
      <c r="D12" s="4" t="s">
        <v>12</v>
      </c>
      <c r="E12" s="4" t="s">
        <v>2</v>
      </c>
      <c r="F12" s="4" t="s">
        <v>14</v>
      </c>
      <c r="G12" s="4" t="s">
        <v>7</v>
      </c>
      <c r="H12" s="4" t="s">
        <v>15</v>
      </c>
      <c r="I12" s="4" t="s">
        <v>8</v>
      </c>
      <c r="J12" s="5" t="s">
        <v>16</v>
      </c>
      <c r="L12" s="7" t="str">
        <f>"create table "&amp;B11&amp;" ("</f>
        <v>create table PAWeather (</v>
      </c>
    </row>
    <row r="13" spans="2:12" s="6" customFormat="1" x14ac:dyDescent="0.25">
      <c r="B13" s="6">
        <v>1</v>
      </c>
      <c r="C13" s="6" t="s">
        <v>72</v>
      </c>
      <c r="D13" s="6" t="s">
        <v>73</v>
      </c>
      <c r="E13" s="6" t="s">
        <v>23</v>
      </c>
      <c r="F13" s="6">
        <v>4</v>
      </c>
      <c r="G13" s="6">
        <v>1</v>
      </c>
      <c r="J13" s="9" t="s">
        <v>74</v>
      </c>
      <c r="L13" s="10" t="str">
        <f>" "&amp;C13&amp;"  "&amp;E13&amp;"("&amp;F13&amp;") ,"</f>
        <v xml:space="preserve"> WeatherId  Varchar2(4) ,</v>
      </c>
    </row>
    <row r="14" spans="2:12" s="6" customFormat="1" x14ac:dyDescent="0.25">
      <c r="B14" s="4">
        <v>2</v>
      </c>
      <c r="C14" s="4" t="s">
        <v>17</v>
      </c>
      <c r="D14" s="4" t="s">
        <v>35</v>
      </c>
      <c r="E14" s="4" t="s">
        <v>25</v>
      </c>
      <c r="F14" s="4">
        <v>50</v>
      </c>
      <c r="G14" s="4"/>
      <c r="H14" s="4"/>
      <c r="I14" s="4"/>
      <c r="J14" s="5"/>
      <c r="L14" s="10"/>
    </row>
    <row r="15" spans="2:12" s="6" customFormat="1" x14ac:dyDescent="0.25">
      <c r="B15" s="4">
        <v>3</v>
      </c>
      <c r="C15" s="4" t="s">
        <v>18</v>
      </c>
      <c r="D15" s="4" t="s">
        <v>56</v>
      </c>
      <c r="E15" s="4" t="s">
        <v>25</v>
      </c>
      <c r="F15" s="4">
        <v>50</v>
      </c>
      <c r="G15" s="4"/>
      <c r="H15" s="4"/>
      <c r="I15" s="4"/>
      <c r="J15" s="5"/>
      <c r="L15" s="10"/>
    </row>
    <row r="16" spans="2:12" x14ac:dyDescent="0.25">
      <c r="B16" s="4">
        <v>4</v>
      </c>
      <c r="C16" s="4" t="s">
        <v>3</v>
      </c>
      <c r="D16" s="4" t="s">
        <v>54</v>
      </c>
      <c r="E16" s="4" t="s">
        <v>25</v>
      </c>
      <c r="F16" s="4">
        <v>200</v>
      </c>
      <c r="J16" s="5" t="s">
        <v>75</v>
      </c>
      <c r="L16" s="7" t="str">
        <f>" "&amp;C16&amp;"  "&amp;E16&amp;"("&amp;F16&amp;") ,"</f>
        <v xml:space="preserve"> Description  nVarchar2(200) ,</v>
      </c>
    </row>
    <row r="17" spans="2:12" ht="12.75" customHeight="1" x14ac:dyDescent="0.25">
      <c r="B17" s="4">
        <v>5</v>
      </c>
      <c r="C17" s="4" t="s">
        <v>76</v>
      </c>
      <c r="D17" s="4" t="s">
        <v>77</v>
      </c>
      <c r="E17" s="4" t="s">
        <v>23</v>
      </c>
      <c r="F17" s="4">
        <v>4000</v>
      </c>
      <c r="J17" s="5" t="s">
        <v>78</v>
      </c>
      <c r="L17" s="7" t="str">
        <f>" "&amp;C17&amp;"  "&amp;E17&amp;"("&amp;F17&amp;") ,"</f>
        <v xml:space="preserve"> Icon  Varchar2(4000) ,</v>
      </c>
    </row>
    <row r="18" spans="2:12" s="6" customFormat="1" x14ac:dyDescent="0.25">
      <c r="B18" s="4">
        <v>6</v>
      </c>
      <c r="C18" s="4" t="s">
        <v>26</v>
      </c>
      <c r="D18" s="4" t="s">
        <v>144</v>
      </c>
      <c r="E18" s="4" t="s">
        <v>9</v>
      </c>
      <c r="F18" s="4">
        <v>4</v>
      </c>
      <c r="G18" s="4"/>
      <c r="H18" s="4"/>
      <c r="I18" s="4">
        <v>1</v>
      </c>
      <c r="J18" s="5"/>
      <c r="L18" s="10"/>
    </row>
    <row r="19" spans="2:12" x14ac:dyDescent="0.25">
      <c r="L19" s="7" t="str">
        <f>"PRIMARY KEY (WeatherId)"</f>
        <v>PRIMARY KEY (WeatherId)</v>
      </c>
    </row>
    <row r="20" spans="2:12" x14ac:dyDescent="0.25">
      <c r="L20" s="7" t="s">
        <v>11</v>
      </c>
    </row>
    <row r="21" spans="2:12" x14ac:dyDescent="0.25">
      <c r="B21" s="4" t="s">
        <v>79</v>
      </c>
      <c r="D21" s="4" t="s">
        <v>80</v>
      </c>
    </row>
    <row r="22" spans="2:12" x14ac:dyDescent="0.25">
      <c r="B22" s="4" t="s">
        <v>13</v>
      </c>
      <c r="C22" s="4" t="s">
        <v>1</v>
      </c>
      <c r="D22" s="4" t="s">
        <v>12</v>
      </c>
      <c r="E22" s="4" t="s">
        <v>2</v>
      </c>
      <c r="F22" s="4" t="s">
        <v>14</v>
      </c>
      <c r="G22" s="4" t="s">
        <v>7</v>
      </c>
      <c r="H22" s="4" t="s">
        <v>15</v>
      </c>
      <c r="I22" s="4" t="s">
        <v>8</v>
      </c>
      <c r="J22" s="5" t="s">
        <v>16</v>
      </c>
      <c r="L22" s="7" t="str">
        <f>"create table "&amp;B21&amp;" ("</f>
        <v>create table PACalendar (</v>
      </c>
    </row>
    <row r="23" spans="2:12" s="6" customFormat="1" x14ac:dyDescent="0.25">
      <c r="B23" s="6">
        <v>1</v>
      </c>
      <c r="C23" s="6" t="s">
        <v>81</v>
      </c>
      <c r="D23" s="6" t="s">
        <v>82</v>
      </c>
      <c r="E23" s="6" t="s">
        <v>83</v>
      </c>
      <c r="G23" s="6">
        <v>1</v>
      </c>
      <c r="J23" s="9" t="s">
        <v>84</v>
      </c>
      <c r="L23" s="10" t="str">
        <f>" "&amp;C23&amp;"  "&amp;E23&amp;"("&amp;F23&amp;") ,"</f>
        <v xml:space="preserve"> Day  Date() ,</v>
      </c>
    </row>
    <row r="24" spans="2:12" ht="12" customHeight="1" x14ac:dyDescent="0.25">
      <c r="B24" s="4">
        <v>2</v>
      </c>
      <c r="C24" s="4" t="s">
        <v>65</v>
      </c>
      <c r="D24" s="4" t="s">
        <v>66</v>
      </c>
      <c r="E24" s="4" t="s">
        <v>23</v>
      </c>
      <c r="F24" s="4">
        <v>4</v>
      </c>
      <c r="J24" s="5" t="s">
        <v>85</v>
      </c>
      <c r="L24" s="7" t="str">
        <f>" "&amp;C24&amp;"  "&amp;E24&amp;"("&amp;F24&amp;") ,"</f>
        <v xml:space="preserve"> DayType  Varchar2(4) ,</v>
      </c>
    </row>
    <row r="25" spans="2:12" x14ac:dyDescent="0.25">
      <c r="B25" s="4">
        <v>3</v>
      </c>
      <c r="C25" s="4" t="s">
        <v>86</v>
      </c>
      <c r="D25" s="4" t="s">
        <v>87</v>
      </c>
      <c r="E25" s="4" t="s">
        <v>28</v>
      </c>
      <c r="F25" s="4">
        <v>4</v>
      </c>
      <c r="J25" s="5" t="s">
        <v>88</v>
      </c>
      <c r="L25" s="7" t="str">
        <f>" "&amp;C25&amp;"  "&amp;E25&amp;"("&amp;F25&amp;") ,"</f>
        <v xml:space="preserve"> DayTemperature  Number(4) ,</v>
      </c>
    </row>
    <row r="26" spans="2:12" x14ac:dyDescent="0.25">
      <c r="B26" s="4">
        <v>4</v>
      </c>
      <c r="C26" s="4" t="s">
        <v>142</v>
      </c>
      <c r="D26" s="4" t="s">
        <v>89</v>
      </c>
      <c r="E26" s="4" t="s">
        <v>23</v>
      </c>
      <c r="F26" s="4">
        <v>4</v>
      </c>
      <c r="J26" s="5" t="s">
        <v>90</v>
      </c>
      <c r="L26" s="7" t="str">
        <f>" "&amp;C26&amp;"  "&amp;E26&amp;"("&amp;F26&amp;") ,"</f>
        <v xml:space="preserve"> DayWeatherID  Varchar2(4) ,</v>
      </c>
    </row>
    <row r="27" spans="2:12" x14ac:dyDescent="0.25">
      <c r="B27" s="4">
        <v>5</v>
      </c>
      <c r="C27" s="4" t="s">
        <v>91</v>
      </c>
      <c r="D27" s="4" t="s">
        <v>92</v>
      </c>
      <c r="E27" s="4" t="s">
        <v>28</v>
      </c>
      <c r="F27" s="4">
        <v>4</v>
      </c>
      <c r="J27" s="5" t="s">
        <v>93</v>
      </c>
      <c r="L27" s="7" t="str">
        <f>" "&amp;C27&amp;"  "&amp;E27&amp;"("&amp;F27&amp;") ,"</f>
        <v xml:space="preserve"> NightTemperature  Number(4) ,</v>
      </c>
    </row>
    <row r="28" spans="2:12" x14ac:dyDescent="0.25">
      <c r="B28" s="4">
        <v>6</v>
      </c>
      <c r="C28" s="4" t="s">
        <v>143</v>
      </c>
      <c r="D28" s="4" t="s">
        <v>94</v>
      </c>
      <c r="E28" s="4" t="s">
        <v>23</v>
      </c>
      <c r="F28" s="4">
        <v>4</v>
      </c>
      <c r="J28" s="5" t="s">
        <v>95</v>
      </c>
      <c r="L28" s="7" t="str">
        <f>" "&amp;C28&amp;"  "&amp;E28&amp;"("&amp;F28&amp;") ,"</f>
        <v xml:space="preserve"> NightWeatherID  Varchar2(4) ,</v>
      </c>
    </row>
    <row r="29" spans="2:12" x14ac:dyDescent="0.25">
      <c r="L29" s="7" t="str">
        <f>"PRIMARY KEY (Day)"</f>
        <v>PRIMARY KEY (Day)</v>
      </c>
    </row>
    <row r="30" spans="2:12" x14ac:dyDescent="0.25">
      <c r="L30" s="7" t="s">
        <v>11</v>
      </c>
    </row>
    <row r="31" spans="2:12" x14ac:dyDescent="0.25">
      <c r="B31" s="4" t="s">
        <v>135</v>
      </c>
      <c r="D31" s="4" t="s">
        <v>136</v>
      </c>
    </row>
    <row r="32" spans="2:12" x14ac:dyDescent="0.25">
      <c r="B32" s="4" t="s">
        <v>13</v>
      </c>
      <c r="C32" s="4" t="s">
        <v>1</v>
      </c>
      <c r="D32" s="4" t="s">
        <v>12</v>
      </c>
      <c r="E32" s="4" t="s">
        <v>2</v>
      </c>
      <c r="F32" s="4" t="s">
        <v>14</v>
      </c>
      <c r="G32" s="4" t="s">
        <v>7</v>
      </c>
      <c r="H32" s="4" t="s">
        <v>15</v>
      </c>
      <c r="I32" s="4" t="s">
        <v>8</v>
      </c>
      <c r="J32" s="5" t="s">
        <v>16</v>
      </c>
      <c r="L32" s="7" t="str">
        <f>"create table "&amp;B31&amp;" ("</f>
        <v>create table PAPriceType (</v>
      </c>
    </row>
    <row r="33" spans="2:12" s="6" customFormat="1" x14ac:dyDescent="0.25">
      <c r="B33" s="6">
        <v>1</v>
      </c>
      <c r="C33" s="6" t="s">
        <v>137</v>
      </c>
      <c r="D33" s="6" t="s">
        <v>138</v>
      </c>
      <c r="E33" s="6" t="s">
        <v>23</v>
      </c>
      <c r="F33" s="6">
        <v>20</v>
      </c>
      <c r="G33" s="6">
        <v>1</v>
      </c>
      <c r="J33" s="9"/>
      <c r="L33" s="10" t="str">
        <f>" "&amp;C33&amp;"  "&amp;E33&amp;"("&amp;F33&amp;") ,"</f>
        <v xml:space="preserve"> PriceTypeID  Varchar2(20) ,</v>
      </c>
    </row>
    <row r="34" spans="2:12" x14ac:dyDescent="0.25">
      <c r="B34" s="4">
        <v>2</v>
      </c>
      <c r="C34" s="4" t="s">
        <v>17</v>
      </c>
      <c r="D34" s="4" t="s">
        <v>35</v>
      </c>
      <c r="E34" s="4" t="s">
        <v>25</v>
      </c>
      <c r="F34" s="4">
        <v>50</v>
      </c>
      <c r="L34" s="7" t="str">
        <f>" "&amp;C34&amp;"  "&amp;E34&amp;"("&amp;F34&amp;") ,"</f>
        <v xml:space="preserve"> Name  nVarchar2(50) ,</v>
      </c>
    </row>
    <row r="35" spans="2:12" x14ac:dyDescent="0.25">
      <c r="B35" s="4">
        <v>3</v>
      </c>
      <c r="C35" s="4" t="s">
        <v>18</v>
      </c>
      <c r="D35" s="4" t="s">
        <v>56</v>
      </c>
      <c r="E35" s="4" t="s">
        <v>25</v>
      </c>
      <c r="F35" s="4">
        <v>50</v>
      </c>
      <c r="L35" s="7" t="str">
        <f>" "&amp;C35&amp;"  "&amp;E35&amp;"("&amp;F35&amp;") ,"</f>
        <v xml:space="preserve"> Name2  nVarchar2(50) ,</v>
      </c>
    </row>
    <row r="36" spans="2:12" x14ac:dyDescent="0.25">
      <c r="B36" s="4">
        <v>4</v>
      </c>
      <c r="C36" s="4" t="s">
        <v>65</v>
      </c>
      <c r="D36" s="4" t="s">
        <v>147</v>
      </c>
      <c r="E36" s="4" t="s">
        <v>23</v>
      </c>
      <c r="F36" s="4">
        <v>4</v>
      </c>
      <c r="L36" s="7"/>
    </row>
    <row r="37" spans="2:12" x14ac:dyDescent="0.25">
      <c r="B37" s="4">
        <v>5</v>
      </c>
      <c r="C37" s="4" t="s">
        <v>130</v>
      </c>
      <c r="D37" s="4" t="s">
        <v>140</v>
      </c>
      <c r="E37" s="4" t="s">
        <v>139</v>
      </c>
      <c r="L37" s="7"/>
    </row>
    <row r="38" spans="2:12" x14ac:dyDescent="0.25">
      <c r="B38" s="4">
        <v>6</v>
      </c>
      <c r="C38" s="4" t="s">
        <v>131</v>
      </c>
      <c r="D38" s="4" t="s">
        <v>141</v>
      </c>
      <c r="E38" s="4" t="s">
        <v>139</v>
      </c>
      <c r="L38" s="7"/>
    </row>
    <row r="39" spans="2:12" x14ac:dyDescent="0.25">
      <c r="B39" s="4">
        <v>7</v>
      </c>
      <c r="C39" s="4" t="s">
        <v>26</v>
      </c>
      <c r="D39" s="4" t="s">
        <v>27</v>
      </c>
      <c r="E39" s="4" t="s">
        <v>28</v>
      </c>
      <c r="F39" s="4">
        <v>4</v>
      </c>
      <c r="I39" s="4">
        <v>1</v>
      </c>
      <c r="L39" s="7" t="str">
        <f>" "&amp;C39&amp;"  "&amp;E39&amp;"("&amp;F39&amp;") ,"</f>
        <v xml:space="preserve"> OrderNo  Number(4) ,</v>
      </c>
    </row>
    <row r="40" spans="2:12" x14ac:dyDescent="0.25">
      <c r="L40" s="7" t="str">
        <f>"PRIMARY KEY (BrandId)"</f>
        <v>PRIMARY KEY (BrandId)</v>
      </c>
    </row>
    <row r="41" spans="2:12" x14ac:dyDescent="0.25">
      <c r="L41" s="7" t="s">
        <v>11</v>
      </c>
    </row>
    <row r="42" spans="2:12" x14ac:dyDescent="0.25">
      <c r="B42" s="4" t="s">
        <v>96</v>
      </c>
      <c r="D42" s="4" t="s">
        <v>97</v>
      </c>
    </row>
    <row r="43" spans="2:12" x14ac:dyDescent="0.25">
      <c r="B43" s="4" t="s">
        <v>13</v>
      </c>
      <c r="C43" s="4" t="s">
        <v>1</v>
      </c>
      <c r="D43" s="4" t="s">
        <v>12</v>
      </c>
      <c r="E43" s="4" t="s">
        <v>2</v>
      </c>
      <c r="F43" s="4" t="s">
        <v>14</v>
      </c>
      <c r="G43" s="4" t="s">
        <v>7</v>
      </c>
      <c r="H43" s="4" t="s">
        <v>15</v>
      </c>
      <c r="I43" s="4" t="s">
        <v>8</v>
      </c>
      <c r="J43" s="5" t="s">
        <v>16</v>
      </c>
      <c r="L43" s="7" t="str">
        <f>"create table "&amp;B42&amp;" ("</f>
        <v>create table PABrand (</v>
      </c>
    </row>
    <row r="44" spans="2:12" s="6" customFormat="1" x14ac:dyDescent="0.25">
      <c r="B44" s="6">
        <v>1</v>
      </c>
      <c r="C44" s="6" t="s">
        <v>148</v>
      </c>
      <c r="D44" s="6" t="s">
        <v>98</v>
      </c>
      <c r="E44" s="6" t="s">
        <v>23</v>
      </c>
      <c r="F44" s="6">
        <v>20</v>
      </c>
      <c r="G44" s="6">
        <v>1</v>
      </c>
      <c r="J44" s="9"/>
      <c r="L44" s="10" t="str">
        <f>" "&amp;C44&amp;"  "&amp;E44&amp;"("&amp;F44&amp;") ,"</f>
        <v xml:space="preserve"> BrandID  Varchar2(20) ,</v>
      </c>
    </row>
    <row r="45" spans="2:12" x14ac:dyDescent="0.25">
      <c r="B45" s="4">
        <v>2</v>
      </c>
      <c r="C45" s="4" t="s">
        <v>17</v>
      </c>
      <c r="D45" s="4" t="s">
        <v>99</v>
      </c>
      <c r="E45" s="4" t="s">
        <v>25</v>
      </c>
      <c r="F45" s="4">
        <v>50</v>
      </c>
      <c r="L45" s="7" t="str">
        <f>" "&amp;C45&amp;"  "&amp;E45&amp;"("&amp;F45&amp;") ,"</f>
        <v xml:space="preserve"> Name  nVarchar2(50) ,</v>
      </c>
    </row>
    <row r="46" spans="2:12" x14ac:dyDescent="0.25">
      <c r="B46" s="4">
        <v>3</v>
      </c>
      <c r="C46" s="4" t="s">
        <v>18</v>
      </c>
      <c r="D46" s="4" t="s">
        <v>100</v>
      </c>
      <c r="E46" s="4" t="s">
        <v>25</v>
      </c>
      <c r="F46" s="4">
        <v>50</v>
      </c>
      <c r="L46" s="7" t="str">
        <f>" "&amp;C46&amp;"  "&amp;E46&amp;"("&amp;F46&amp;") ,"</f>
        <v xml:space="preserve"> Name2  nVarchar2(50) ,</v>
      </c>
    </row>
    <row r="47" spans="2:12" x14ac:dyDescent="0.25">
      <c r="B47" s="4">
        <v>4</v>
      </c>
      <c r="C47" s="4" t="s">
        <v>26</v>
      </c>
      <c r="D47" s="4" t="s">
        <v>27</v>
      </c>
      <c r="E47" s="4" t="s">
        <v>28</v>
      </c>
      <c r="F47" s="4">
        <v>4</v>
      </c>
      <c r="I47" s="4">
        <v>1</v>
      </c>
      <c r="L47" s="7" t="str">
        <f>" "&amp;C47&amp;"  "&amp;E47&amp;"("&amp;F47&amp;") ,"</f>
        <v xml:space="preserve"> OrderNo  Number(4) ,</v>
      </c>
    </row>
    <row r="48" spans="2:12" x14ac:dyDescent="0.25">
      <c r="L48" s="7" t="str">
        <f>"PRIMARY KEY (BrandId)"</f>
        <v>PRIMARY KEY (BrandId)</v>
      </c>
    </row>
    <row r="49" spans="2:12" x14ac:dyDescent="0.25">
      <c r="L49" s="7" t="s">
        <v>11</v>
      </c>
    </row>
    <row r="50" spans="2:12" x14ac:dyDescent="0.25">
      <c r="B50" s="4" t="s">
        <v>149</v>
      </c>
      <c r="D50" s="4" t="s">
        <v>60</v>
      </c>
    </row>
    <row r="51" spans="2:12" x14ac:dyDescent="0.25">
      <c r="B51" s="4" t="s">
        <v>5</v>
      </c>
      <c r="C51" s="4" t="s">
        <v>1</v>
      </c>
      <c r="D51" s="4" t="s">
        <v>3</v>
      </c>
      <c r="E51" s="4" t="s">
        <v>2</v>
      </c>
      <c r="F51" s="4" t="s">
        <v>6</v>
      </c>
      <c r="G51" s="4" t="s">
        <v>7</v>
      </c>
      <c r="H51" s="4" t="s">
        <v>53</v>
      </c>
      <c r="I51" s="4" t="s">
        <v>8</v>
      </c>
      <c r="J51" s="5" t="s">
        <v>57</v>
      </c>
      <c r="K51" s="4" t="s">
        <v>58</v>
      </c>
      <c r="L51" s="7" t="str">
        <f>"create table "&amp;B50&amp;" ("</f>
        <v>create table PAUnitType (</v>
      </c>
    </row>
    <row r="52" spans="2:12" s="6" customFormat="1" x14ac:dyDescent="0.25">
      <c r="B52" s="6">
        <v>1</v>
      </c>
      <c r="C52" s="6" t="s">
        <v>61</v>
      </c>
      <c r="D52" s="6" t="s">
        <v>62</v>
      </c>
      <c r="E52" s="6" t="s">
        <v>9</v>
      </c>
      <c r="F52" s="6">
        <v>2</v>
      </c>
      <c r="G52" s="6">
        <v>1</v>
      </c>
      <c r="J52" s="9"/>
      <c r="L52" s="10" t="str">
        <f>" "&amp;C52&amp;"  "&amp;E52&amp;"("&amp;F52&amp;") ,"</f>
        <v xml:space="preserve"> UnitTypeCode  number(2) ,</v>
      </c>
    </row>
    <row r="53" spans="2:12" x14ac:dyDescent="0.25">
      <c r="B53" s="4">
        <v>2</v>
      </c>
      <c r="C53" s="4" t="s">
        <v>17</v>
      </c>
      <c r="D53" s="4" t="s">
        <v>35</v>
      </c>
      <c r="E53" s="4" t="s">
        <v>10</v>
      </c>
      <c r="F53" s="4">
        <v>50</v>
      </c>
      <c r="L53" s="7" t="str">
        <f>" "&amp;C53&amp;"  "&amp;E53&amp;"("&amp;F53&amp;") ,"</f>
        <v xml:space="preserve"> Name  nvarchar2(50) ,</v>
      </c>
    </row>
    <row r="54" spans="2:12" x14ac:dyDescent="0.25">
      <c r="B54" s="4">
        <v>3</v>
      </c>
      <c r="C54" s="4" t="s">
        <v>18</v>
      </c>
      <c r="D54" s="4" t="s">
        <v>56</v>
      </c>
      <c r="E54" s="4" t="s">
        <v>10</v>
      </c>
      <c r="F54" s="4">
        <v>50</v>
      </c>
      <c r="L54" s="7" t="str">
        <f>" "&amp;C54&amp;"  "&amp;E54&amp;"("&amp;F54&amp;") ,"</f>
        <v xml:space="preserve"> Name2  nvarchar2(50) ,</v>
      </c>
    </row>
    <row r="55" spans="2:12" x14ac:dyDescent="0.25">
      <c r="B55" s="4">
        <v>4</v>
      </c>
      <c r="C55" s="4" t="s">
        <v>26</v>
      </c>
      <c r="D55" s="4" t="s">
        <v>55</v>
      </c>
      <c r="E55" s="4" t="s">
        <v>9</v>
      </c>
      <c r="F55" s="4">
        <v>4</v>
      </c>
      <c r="I55" s="4">
        <v>1</v>
      </c>
      <c r="L55" s="7" t="str">
        <f>" "&amp;C55&amp;"  "&amp;E55&amp;"("&amp;F55&amp;") ,"</f>
        <v xml:space="preserve"> OrderNo  number(4) ,</v>
      </c>
    </row>
    <row r="56" spans="2:12" x14ac:dyDescent="0.25">
      <c r="L56" s="7" t="str">
        <f>"PRIMARY KEY (UnitTypeCode)"</f>
        <v>PRIMARY KEY (UnitTypeCode)</v>
      </c>
    </row>
    <row r="57" spans="2:12" x14ac:dyDescent="0.25">
      <c r="L57" s="7" t="s">
        <v>11</v>
      </c>
    </row>
    <row r="58" spans="2:12" x14ac:dyDescent="0.25">
      <c r="B58" s="4" t="s">
        <v>112</v>
      </c>
      <c r="D58" s="4" t="s">
        <v>113</v>
      </c>
    </row>
    <row r="59" spans="2:12" x14ac:dyDescent="0.25">
      <c r="B59" s="4" t="s">
        <v>13</v>
      </c>
      <c r="C59" s="4" t="s">
        <v>1</v>
      </c>
      <c r="D59" s="4" t="s">
        <v>12</v>
      </c>
      <c r="E59" s="4" t="s">
        <v>2</v>
      </c>
      <c r="F59" s="4" t="s">
        <v>14</v>
      </c>
      <c r="G59" s="4" t="s">
        <v>7</v>
      </c>
      <c r="H59" s="4" t="s">
        <v>15</v>
      </c>
      <c r="I59" s="4" t="s">
        <v>8</v>
      </c>
      <c r="J59" s="5" t="s">
        <v>16</v>
      </c>
      <c r="L59" s="7" t="str">
        <f>"create table "&amp;B58&amp;" ("</f>
        <v>create table PATagSetup (</v>
      </c>
    </row>
    <row r="60" spans="2:12" s="6" customFormat="1" x14ac:dyDescent="0.25">
      <c r="B60" s="6">
        <v>1</v>
      </c>
      <c r="C60" s="6" t="s">
        <v>114</v>
      </c>
      <c r="D60" s="6" t="s">
        <v>115</v>
      </c>
      <c r="E60" s="6" t="s">
        <v>23</v>
      </c>
      <c r="F60" s="6">
        <v>20</v>
      </c>
      <c r="G60" s="6">
        <v>1</v>
      </c>
      <c r="J60" s="9" t="s">
        <v>115</v>
      </c>
      <c r="L60" s="10" t="str">
        <f>" "&amp;C60&amp;"  "&amp;E60&amp;"("&amp;F60&amp;") ,"</f>
        <v xml:space="preserve"> TagType  Varchar2(20) ,</v>
      </c>
    </row>
    <row r="61" spans="2:12" x14ac:dyDescent="0.25">
      <c r="B61" s="4">
        <v>2</v>
      </c>
      <c r="C61" s="4" t="s">
        <v>17</v>
      </c>
      <c r="D61" s="4" t="s">
        <v>116</v>
      </c>
      <c r="E61" s="4" t="s">
        <v>25</v>
      </c>
      <c r="F61" s="4">
        <v>50</v>
      </c>
      <c r="J61" s="5" t="s">
        <v>29</v>
      </c>
      <c r="L61" s="7" t="str">
        <f>" "&amp;C61&amp;"  "&amp;E61&amp;"("&amp;F61&amp;") ,"</f>
        <v xml:space="preserve"> Name  nVarchar2(50) ,</v>
      </c>
    </row>
    <row r="62" spans="2:12" x14ac:dyDescent="0.25">
      <c r="B62" s="4">
        <v>3</v>
      </c>
      <c r="C62" s="4" t="s">
        <v>18</v>
      </c>
      <c r="D62" s="4" t="s">
        <v>150</v>
      </c>
      <c r="E62" s="4" t="s">
        <v>25</v>
      </c>
      <c r="F62" s="4">
        <v>50</v>
      </c>
      <c r="J62" s="5" t="s">
        <v>29</v>
      </c>
      <c r="L62" s="7" t="str">
        <f>" "&amp;C62&amp;"  "&amp;E62&amp;"("&amp;F62&amp;") ,"</f>
        <v xml:space="preserve"> Name2  nVarchar2(50) ,</v>
      </c>
    </row>
    <row r="63" spans="2:12" x14ac:dyDescent="0.25">
      <c r="B63" s="4">
        <v>4</v>
      </c>
      <c r="C63" s="4" t="s">
        <v>117</v>
      </c>
      <c r="D63" s="4" t="s">
        <v>118</v>
      </c>
      <c r="E63" s="4" t="s">
        <v>28</v>
      </c>
      <c r="F63" s="4">
        <v>5</v>
      </c>
      <c r="J63" s="5" t="s">
        <v>119</v>
      </c>
      <c r="L63" s="7" t="str">
        <f>" "&amp;C63&amp;"  "&amp;E63&amp;"("&amp;F63&amp;") ,"</f>
        <v xml:space="preserve"> Offset  Number(5) ,</v>
      </c>
    </row>
    <row r="64" spans="2:12" x14ac:dyDescent="0.25">
      <c r="B64" s="4">
        <v>5</v>
      </c>
      <c r="C64" s="4" t="s">
        <v>14</v>
      </c>
      <c r="D64" s="4" t="s">
        <v>120</v>
      </c>
      <c r="E64" s="4" t="s">
        <v>28</v>
      </c>
      <c r="F64" s="4">
        <v>5</v>
      </c>
      <c r="J64" s="5" t="s">
        <v>121</v>
      </c>
      <c r="L64" s="7" t="str">
        <f>" "&amp;C64&amp;"  "&amp;E64&amp;"("&amp;F64&amp;") ,"</f>
        <v xml:space="preserve"> Length  Number(5) ,</v>
      </c>
    </row>
    <row r="65" spans="2:12" ht="9.75" customHeight="1" x14ac:dyDescent="0.25">
      <c r="B65" s="4">
        <v>6</v>
      </c>
      <c r="C65" s="4" t="s">
        <v>122</v>
      </c>
      <c r="D65" s="4" t="s">
        <v>123</v>
      </c>
      <c r="E65" s="4" t="s">
        <v>28</v>
      </c>
      <c r="F65" s="4">
        <v>3</v>
      </c>
      <c r="J65" s="5" t="s">
        <v>124</v>
      </c>
      <c r="L65" s="7" t="str">
        <f>" "&amp;C65&amp;"  "&amp;E65&amp;"("&amp;F65&amp;") ,"</f>
        <v xml:space="preserve"> Format  Number(3) ,</v>
      </c>
    </row>
    <row r="66" spans="2:12" ht="9.75" customHeight="1" x14ac:dyDescent="0.25">
      <c r="B66" s="4">
        <v>7</v>
      </c>
      <c r="C66" s="4" t="s">
        <v>26</v>
      </c>
      <c r="D66" s="4" t="s">
        <v>134</v>
      </c>
      <c r="E66" s="4" t="s">
        <v>9</v>
      </c>
      <c r="F66" s="4">
        <v>5</v>
      </c>
      <c r="I66" s="4">
        <v>1</v>
      </c>
      <c r="L66" s="7"/>
    </row>
    <row r="67" spans="2:12" x14ac:dyDescent="0.25">
      <c r="L67" s="7" t="str">
        <f>"PRIMARY KEY (TagType)"</f>
        <v>PRIMARY KEY (TagType)</v>
      </c>
    </row>
    <row r="68" spans="2:12" x14ac:dyDescent="0.25">
      <c r="L68" s="7" t="s">
        <v>11</v>
      </c>
    </row>
    <row r="69" spans="2:12" x14ac:dyDescent="0.25">
      <c r="B69" s="4" t="s">
        <v>132</v>
      </c>
      <c r="D69" s="4" t="s">
        <v>152</v>
      </c>
    </row>
    <row r="70" spans="2:12" x14ac:dyDescent="0.25">
      <c r="B70" s="4" t="s">
        <v>13</v>
      </c>
      <c r="C70" s="4" t="s">
        <v>1</v>
      </c>
      <c r="D70" s="4" t="s">
        <v>12</v>
      </c>
      <c r="E70" s="4" t="s">
        <v>2</v>
      </c>
      <c r="F70" s="4" t="s">
        <v>14</v>
      </c>
      <c r="G70" s="4" t="s">
        <v>7</v>
      </c>
      <c r="H70" s="4" t="s">
        <v>15</v>
      </c>
      <c r="I70" s="4" t="s">
        <v>8</v>
      </c>
      <c r="J70" s="5" t="s">
        <v>16</v>
      </c>
      <c r="L70" s="7" t="str">
        <f>"create table "&amp;B69&amp;" ("</f>
        <v>create table PaInvCat (</v>
      </c>
    </row>
    <row r="71" spans="2:12" s="6" customFormat="1" x14ac:dyDescent="0.25">
      <c r="B71" s="6">
        <v>1</v>
      </c>
      <c r="C71" s="6" t="s">
        <v>111</v>
      </c>
      <c r="D71" s="6" t="s">
        <v>109</v>
      </c>
      <c r="E71" s="6" t="s">
        <v>23</v>
      </c>
      <c r="F71" s="6">
        <v>4</v>
      </c>
      <c r="G71" s="6">
        <v>1</v>
      </c>
      <c r="J71" s="9"/>
      <c r="L71" s="10" t="str">
        <f>" "&amp;C71&amp;"  "&amp;E71&amp;"("&amp;F71&amp;") ,"</f>
        <v xml:space="preserve"> CatCode  Varchar2(4) ,</v>
      </c>
    </row>
    <row r="72" spans="2:12" x14ac:dyDescent="0.25">
      <c r="B72" s="4">
        <v>2</v>
      </c>
      <c r="C72" s="4" t="s">
        <v>17</v>
      </c>
      <c r="D72" s="4" t="s">
        <v>105</v>
      </c>
      <c r="E72" s="4" t="s">
        <v>25</v>
      </c>
      <c r="F72" s="4">
        <v>50</v>
      </c>
      <c r="L72" s="7" t="str">
        <f>" "&amp;C72&amp;"  "&amp;E72&amp;"("&amp;F72&amp;") ,"</f>
        <v xml:space="preserve"> Name  nVarchar2(50) ,</v>
      </c>
    </row>
    <row r="73" spans="2:12" x14ac:dyDescent="0.25">
      <c r="B73" s="4">
        <v>3</v>
      </c>
      <c r="C73" s="4" t="s">
        <v>18</v>
      </c>
      <c r="D73" s="4" t="s">
        <v>133</v>
      </c>
      <c r="E73" s="4" t="s">
        <v>25</v>
      </c>
      <c r="F73" s="4">
        <v>50</v>
      </c>
      <c r="L73" s="7" t="str">
        <f>" "&amp;C73&amp;"  "&amp;E73&amp;"("&amp;F73&amp;") ,"</f>
        <v xml:space="preserve"> Name2  nVarchar2(50) ,</v>
      </c>
    </row>
    <row r="74" spans="2:12" x14ac:dyDescent="0.25">
      <c r="B74" s="4">
        <v>4</v>
      </c>
      <c r="C74" s="4" t="s">
        <v>26</v>
      </c>
      <c r="D74" s="4" t="s">
        <v>134</v>
      </c>
      <c r="E74" s="4" t="s">
        <v>9</v>
      </c>
      <c r="F74" s="4">
        <v>5</v>
      </c>
      <c r="I74" s="4">
        <v>1</v>
      </c>
      <c r="L74" s="7" t="str">
        <f>" "&amp;C74&amp;"  "&amp;E74&amp;"("&amp;F74&amp;") ,"</f>
        <v xml:space="preserve"> OrderNo  number(5) ,</v>
      </c>
    </row>
    <row r="75" spans="2:12" x14ac:dyDescent="0.25">
      <c r="J75" s="4"/>
      <c r="L75" s="7" t="str">
        <f>"PRIMARY KEY (CatCode)"</f>
        <v>PRIMARY KEY (CatCode)</v>
      </c>
    </row>
    <row r="76" spans="2:12" x14ac:dyDescent="0.25">
      <c r="J76" s="4"/>
      <c r="L76" s="7" t="s">
        <v>11</v>
      </c>
    </row>
    <row r="77" spans="2:12" x14ac:dyDescent="0.25">
      <c r="B77" s="4" t="s">
        <v>151</v>
      </c>
      <c r="D77" s="4" t="s">
        <v>153</v>
      </c>
    </row>
    <row r="78" spans="2:12" x14ac:dyDescent="0.25">
      <c r="B78" s="4" t="s">
        <v>13</v>
      </c>
      <c r="C78" s="4" t="s">
        <v>1</v>
      </c>
      <c r="D78" s="4" t="s">
        <v>12</v>
      </c>
      <c r="E78" s="4" t="s">
        <v>2</v>
      </c>
      <c r="F78" s="4" t="s">
        <v>14</v>
      </c>
      <c r="G78" s="4" t="s">
        <v>7</v>
      </c>
      <c r="H78" s="4" t="s">
        <v>15</v>
      </c>
      <c r="I78" s="4" t="s">
        <v>8</v>
      </c>
      <c r="J78" s="5" t="s">
        <v>16</v>
      </c>
      <c r="L78" s="7" t="str">
        <f>"create table "&amp;B77&amp;" ("</f>
        <v>create table PaServCat (</v>
      </c>
    </row>
    <row r="79" spans="2:12" s="6" customFormat="1" x14ac:dyDescent="0.25">
      <c r="B79" s="6">
        <v>1</v>
      </c>
      <c r="C79" s="6" t="s">
        <v>111</v>
      </c>
      <c r="D79" s="6" t="s">
        <v>109</v>
      </c>
      <c r="E79" s="6" t="s">
        <v>23</v>
      </c>
      <c r="F79" s="6">
        <v>4</v>
      </c>
      <c r="G79" s="6">
        <v>1</v>
      </c>
      <c r="J79" s="9"/>
      <c r="L79" s="10" t="str">
        <f>" "&amp;C79&amp;"  "&amp;E79&amp;"("&amp;F79&amp;") ,"</f>
        <v xml:space="preserve"> CatCode  Varchar2(4) ,</v>
      </c>
    </row>
    <row r="80" spans="2:12" x14ac:dyDescent="0.25">
      <c r="B80" s="4">
        <v>2</v>
      </c>
      <c r="C80" s="4" t="s">
        <v>17</v>
      </c>
      <c r="D80" s="4" t="s">
        <v>105</v>
      </c>
      <c r="E80" s="4" t="s">
        <v>25</v>
      </c>
      <c r="F80" s="4">
        <v>50</v>
      </c>
      <c r="L80" s="7" t="str">
        <f>" "&amp;C80&amp;"  "&amp;E80&amp;"("&amp;F80&amp;") ,"</f>
        <v xml:space="preserve"> Name  nVarchar2(50) ,</v>
      </c>
    </row>
    <row r="81" spans="2:12" x14ac:dyDescent="0.25">
      <c r="B81" s="4">
        <v>3</v>
      </c>
      <c r="C81" s="4" t="s">
        <v>18</v>
      </c>
      <c r="D81" s="4" t="s">
        <v>133</v>
      </c>
      <c r="E81" s="4" t="s">
        <v>25</v>
      </c>
      <c r="F81" s="4">
        <v>50</v>
      </c>
      <c r="L81" s="7" t="str">
        <f>" "&amp;C81&amp;"  "&amp;E81&amp;"("&amp;F81&amp;") ,"</f>
        <v xml:space="preserve"> Name2  nVarchar2(50) ,</v>
      </c>
    </row>
    <row r="82" spans="2:12" x14ac:dyDescent="0.25">
      <c r="B82" s="4">
        <v>4</v>
      </c>
      <c r="C82" s="4" t="s">
        <v>26</v>
      </c>
      <c r="D82" s="4" t="s">
        <v>134</v>
      </c>
      <c r="E82" s="4" t="s">
        <v>9</v>
      </c>
      <c r="F82" s="4">
        <v>5</v>
      </c>
      <c r="I82" s="4">
        <v>1</v>
      </c>
      <c r="L82" s="7" t="str">
        <f>" "&amp;C82&amp;"  "&amp;E82&amp;"("&amp;F82&amp;") ,"</f>
        <v xml:space="preserve"> OrderNo  number(5) ,</v>
      </c>
    </row>
    <row r="83" spans="2:12" x14ac:dyDescent="0.25">
      <c r="J83" s="4"/>
      <c r="L83" s="7" t="str">
        <f>"PRIMARY KEY (CatCode)"</f>
        <v>PRIMARY KEY (CatCode)</v>
      </c>
    </row>
    <row r="84" spans="2:12" x14ac:dyDescent="0.25">
      <c r="J84" s="4"/>
      <c r="L84" s="7" t="s">
        <v>11</v>
      </c>
    </row>
    <row r="85" spans="2:12" x14ac:dyDescent="0.25">
      <c r="B85" s="4" t="s">
        <v>101</v>
      </c>
      <c r="D85" s="4" t="s">
        <v>102</v>
      </c>
    </row>
    <row r="86" spans="2:12" x14ac:dyDescent="0.25">
      <c r="B86" s="4" t="s">
        <v>13</v>
      </c>
      <c r="C86" s="4" t="s">
        <v>1</v>
      </c>
      <c r="D86" s="4" t="s">
        <v>12</v>
      </c>
      <c r="E86" s="4" t="s">
        <v>2</v>
      </c>
      <c r="F86" s="4" t="s">
        <v>14</v>
      </c>
      <c r="G86" s="4" t="s">
        <v>7</v>
      </c>
      <c r="H86" s="4" t="s">
        <v>15</v>
      </c>
      <c r="I86" s="4" t="s">
        <v>8</v>
      </c>
      <c r="J86" s="5" t="s">
        <v>16</v>
      </c>
      <c r="L86" s="7" t="str">
        <f>"create table "&amp;B85&amp;" ("</f>
        <v>create table PAInvType (</v>
      </c>
    </row>
    <row r="87" spans="2:12" s="6" customFormat="1" x14ac:dyDescent="0.25">
      <c r="B87" s="6">
        <v>1</v>
      </c>
      <c r="C87" s="6" t="s">
        <v>103</v>
      </c>
      <c r="D87" s="6" t="s">
        <v>104</v>
      </c>
      <c r="E87" s="6" t="s">
        <v>23</v>
      </c>
      <c r="F87" s="6">
        <v>20</v>
      </c>
      <c r="G87" s="6">
        <v>1</v>
      </c>
      <c r="J87" s="9"/>
      <c r="L87" s="10" t="str">
        <f>" "&amp;C87&amp;"  "&amp;E87&amp;"("&amp;F87&amp;") ,"</f>
        <v xml:space="preserve"> InvType  Varchar2(20) ,</v>
      </c>
    </row>
    <row r="88" spans="2:12" x14ac:dyDescent="0.25">
      <c r="B88" s="4">
        <v>2</v>
      </c>
      <c r="C88" s="4" t="s">
        <v>17</v>
      </c>
      <c r="D88" s="4" t="s">
        <v>105</v>
      </c>
      <c r="E88" s="4" t="s">
        <v>25</v>
      </c>
      <c r="F88" s="4">
        <v>50</v>
      </c>
      <c r="L88" s="7" t="str">
        <f t="shared" ref="L88:L92" si="0">" "&amp;C88&amp;"  "&amp;E88&amp;"("&amp;F88&amp;") ,"</f>
        <v xml:space="preserve"> Name  nVarchar2(50) ,</v>
      </c>
    </row>
    <row r="89" spans="2:12" x14ac:dyDescent="0.25">
      <c r="B89" s="4">
        <v>3</v>
      </c>
      <c r="C89" s="4" t="s">
        <v>18</v>
      </c>
      <c r="D89" s="4" t="s">
        <v>106</v>
      </c>
      <c r="E89" s="4" t="s">
        <v>25</v>
      </c>
      <c r="F89" s="4">
        <v>50</v>
      </c>
      <c r="L89" s="7" t="str">
        <f t="shared" si="0"/>
        <v xml:space="preserve"> Name2  nVarchar2(50) ,</v>
      </c>
    </row>
    <row r="90" spans="2:12" ht="12" customHeight="1" x14ac:dyDescent="0.25">
      <c r="B90" s="4">
        <v>4</v>
      </c>
      <c r="C90" s="4" t="s">
        <v>111</v>
      </c>
      <c r="D90" s="4" t="s">
        <v>107</v>
      </c>
      <c r="E90" s="4" t="s">
        <v>23</v>
      </c>
      <c r="F90" s="4">
        <v>4</v>
      </c>
      <c r="J90" s="5" t="s">
        <v>108</v>
      </c>
      <c r="L90" s="7" t="str">
        <f t="shared" si="0"/>
        <v xml:space="preserve"> CatCode  Varchar2(4) ,</v>
      </c>
    </row>
    <row r="91" spans="2:12" x14ac:dyDescent="0.25">
      <c r="B91" s="4">
        <v>5</v>
      </c>
      <c r="C91" s="4" t="s">
        <v>0</v>
      </c>
      <c r="D91" s="4" t="s">
        <v>54</v>
      </c>
      <c r="E91" s="4" t="s">
        <v>25</v>
      </c>
      <c r="F91" s="4">
        <v>2000</v>
      </c>
      <c r="L91" s="7" t="str">
        <f t="shared" si="0"/>
        <v xml:space="preserve"> Note  nVarchar2(2000) ,</v>
      </c>
    </row>
    <row r="92" spans="2:12" x14ac:dyDescent="0.25">
      <c r="B92" s="4">
        <v>6</v>
      </c>
      <c r="C92" s="4" t="s">
        <v>26</v>
      </c>
      <c r="D92" s="4" t="s">
        <v>27</v>
      </c>
      <c r="E92" s="4" t="s">
        <v>28</v>
      </c>
      <c r="F92" s="4">
        <v>5</v>
      </c>
      <c r="I92" s="4">
        <v>1</v>
      </c>
      <c r="L92" s="7" t="str">
        <f t="shared" si="0"/>
        <v xml:space="preserve"> OrderNo  Number(5) ,</v>
      </c>
    </row>
    <row r="95" spans="2:12" x14ac:dyDescent="0.25">
      <c r="B95" s="4" t="s">
        <v>127</v>
      </c>
      <c r="D95" s="4" t="s">
        <v>128</v>
      </c>
    </row>
    <row r="96" spans="2:12" x14ac:dyDescent="0.25">
      <c r="B96" s="4" t="s">
        <v>13</v>
      </c>
      <c r="C96" s="4" t="s">
        <v>1</v>
      </c>
      <c r="D96" s="4" t="s">
        <v>12</v>
      </c>
      <c r="E96" s="4" t="s">
        <v>2</v>
      </c>
      <c r="F96" s="4" t="s">
        <v>14</v>
      </c>
      <c r="G96" s="4" t="s">
        <v>7</v>
      </c>
      <c r="H96" s="4" t="s">
        <v>15</v>
      </c>
      <c r="I96" s="4" t="s">
        <v>8</v>
      </c>
      <c r="J96" s="5" t="s">
        <v>16</v>
      </c>
      <c r="L96" s="7" t="str">
        <f>"create table "&amp;B95&amp;" ("</f>
        <v>create table PAServType (</v>
      </c>
    </row>
    <row r="97" spans="2:12" s="6" customFormat="1" x14ac:dyDescent="0.25">
      <c r="B97" s="6">
        <v>1</v>
      </c>
      <c r="C97" s="6" t="s">
        <v>129</v>
      </c>
      <c r="D97" s="6" t="s">
        <v>104</v>
      </c>
      <c r="E97" s="6" t="s">
        <v>23</v>
      </c>
      <c r="F97" s="6">
        <v>20</v>
      </c>
      <c r="G97" s="6">
        <v>1</v>
      </c>
      <c r="J97" s="9"/>
      <c r="L97" s="10" t="str">
        <f>" "&amp;C97&amp;"  "&amp;E97&amp;"("&amp;F97&amp;") ,"</f>
        <v xml:space="preserve"> ServType  Varchar2(20) ,</v>
      </c>
    </row>
    <row r="98" spans="2:12" x14ac:dyDescent="0.25">
      <c r="B98" s="4">
        <v>2</v>
      </c>
      <c r="C98" s="4" t="s">
        <v>17</v>
      </c>
      <c r="D98" s="4" t="s">
        <v>105</v>
      </c>
      <c r="E98" s="4" t="s">
        <v>25</v>
      </c>
      <c r="F98" s="4">
        <v>50</v>
      </c>
      <c r="L98" s="7" t="str">
        <f t="shared" ref="L98:L102" si="1">" "&amp;C98&amp;"  "&amp;E98&amp;"("&amp;F98&amp;") ,"</f>
        <v xml:space="preserve"> Name  nVarchar2(50) ,</v>
      </c>
    </row>
    <row r="99" spans="2:12" x14ac:dyDescent="0.25">
      <c r="B99" s="4">
        <v>3</v>
      </c>
      <c r="C99" s="4" t="s">
        <v>18</v>
      </c>
      <c r="D99" s="4" t="s">
        <v>106</v>
      </c>
      <c r="E99" s="4" t="s">
        <v>25</v>
      </c>
      <c r="F99" s="4">
        <v>50</v>
      </c>
      <c r="L99" s="7" t="str">
        <f t="shared" si="1"/>
        <v xml:space="preserve"> Name2  nVarchar2(50) ,</v>
      </c>
    </row>
    <row r="100" spans="2:12" x14ac:dyDescent="0.25">
      <c r="B100" s="4">
        <v>4</v>
      </c>
      <c r="C100" s="4" t="s">
        <v>111</v>
      </c>
      <c r="D100" s="4" t="s">
        <v>107</v>
      </c>
      <c r="E100" s="4" t="s">
        <v>23</v>
      </c>
      <c r="F100" s="4">
        <v>4</v>
      </c>
      <c r="L100" s="7"/>
    </row>
    <row r="101" spans="2:12" x14ac:dyDescent="0.25">
      <c r="B101" s="4">
        <v>5</v>
      </c>
      <c r="C101" s="4" t="s">
        <v>0</v>
      </c>
      <c r="D101" s="4" t="s">
        <v>54</v>
      </c>
      <c r="E101" s="4" t="s">
        <v>25</v>
      </c>
      <c r="F101" s="4">
        <v>2000</v>
      </c>
      <c r="L101" s="7" t="str">
        <f t="shared" si="1"/>
        <v xml:space="preserve"> Note  nVarchar2(2000) ,</v>
      </c>
    </row>
    <row r="102" spans="2:12" x14ac:dyDescent="0.25">
      <c r="B102" s="4">
        <v>6</v>
      </c>
      <c r="C102" s="4" t="s">
        <v>26</v>
      </c>
      <c r="D102" s="4" t="s">
        <v>27</v>
      </c>
      <c r="E102" s="4" t="s">
        <v>28</v>
      </c>
      <c r="F102" s="4">
        <v>5</v>
      </c>
      <c r="I102" s="4">
        <v>1</v>
      </c>
      <c r="L102" s="7" t="str">
        <f t="shared" si="1"/>
        <v xml:space="preserve"> OrderNo  Number(5) ,</v>
      </c>
    </row>
    <row r="103" spans="2:12" x14ac:dyDescent="0.25">
      <c r="L103" s="7" t="str">
        <f>"PRIMARY KEY (ServType)"</f>
        <v>PRIMARY KEY (ServType)</v>
      </c>
    </row>
    <row r="104" spans="2:12" x14ac:dyDescent="0.25">
      <c r="L104" s="7" t="s">
        <v>11</v>
      </c>
    </row>
    <row r="105" spans="2:12" s="12" customFormat="1" x14ac:dyDescent="0.25">
      <c r="B105" s="12" t="s">
        <v>154</v>
      </c>
      <c r="D105" s="12" t="s">
        <v>155</v>
      </c>
      <c r="H105" s="13"/>
      <c r="J105" s="14"/>
    </row>
    <row r="106" spans="2:12" s="12" customFormat="1" x14ac:dyDescent="0.25">
      <c r="B106" s="12" t="s">
        <v>13</v>
      </c>
      <c r="C106" s="12" t="s">
        <v>1</v>
      </c>
      <c r="D106" s="12" t="s">
        <v>12</v>
      </c>
      <c r="E106" s="12" t="s">
        <v>2</v>
      </c>
      <c r="F106" s="12" t="s">
        <v>14</v>
      </c>
      <c r="G106" s="12" t="s">
        <v>7</v>
      </c>
      <c r="H106" s="13" t="s">
        <v>15</v>
      </c>
      <c r="I106" s="12" t="s">
        <v>8</v>
      </c>
      <c r="J106" s="14" t="s">
        <v>16</v>
      </c>
      <c r="L106" s="7" t="str">
        <f>"create table "&amp;B105&amp;" ("</f>
        <v>create table PATimeTable (</v>
      </c>
    </row>
    <row r="107" spans="2:12" s="15" customFormat="1" x14ac:dyDescent="0.25">
      <c r="B107" s="15">
        <v>1</v>
      </c>
      <c r="C107" s="15" t="s">
        <v>156</v>
      </c>
      <c r="D107" s="15" t="s">
        <v>157</v>
      </c>
      <c r="E107" s="15" t="s">
        <v>23</v>
      </c>
      <c r="F107" s="15">
        <v>20</v>
      </c>
      <c r="G107" s="15">
        <v>1</v>
      </c>
      <c r="H107" s="16"/>
      <c r="I107" s="17"/>
      <c r="J107" s="18"/>
      <c r="L107" s="10" t="str">
        <f>" "&amp;C107&amp;"  "&amp;E107&amp;"("&amp;F107&amp;") ,"</f>
        <v xml:space="preserve"> TimeTableNo  Varchar2(20) ,</v>
      </c>
    </row>
    <row r="108" spans="2:12" s="12" customFormat="1" x14ac:dyDescent="0.25">
      <c r="B108" s="12">
        <v>2</v>
      </c>
      <c r="C108" s="12" t="s">
        <v>17</v>
      </c>
      <c r="D108" s="12" t="s">
        <v>158</v>
      </c>
      <c r="E108" s="12" t="s">
        <v>10</v>
      </c>
      <c r="F108" s="12">
        <v>50</v>
      </c>
      <c r="H108" s="13"/>
      <c r="I108" s="19"/>
      <c r="J108" s="14"/>
      <c r="L108" s="7" t="str">
        <f>" "&amp;C108&amp;"  "&amp;E108&amp;"("&amp;F108&amp;") ,"</f>
        <v xml:space="preserve"> Name  nvarchar2(50) ,</v>
      </c>
    </row>
    <row r="109" spans="2:12" s="12" customFormat="1" x14ac:dyDescent="0.25">
      <c r="B109" s="12">
        <v>3</v>
      </c>
      <c r="C109" s="12" t="s">
        <v>18</v>
      </c>
      <c r="D109" s="12" t="s">
        <v>159</v>
      </c>
      <c r="E109" s="12" t="s">
        <v>10</v>
      </c>
      <c r="F109" s="12">
        <v>50</v>
      </c>
      <c r="H109" s="13"/>
      <c r="I109" s="19"/>
      <c r="J109" s="14"/>
      <c r="L109" s="7" t="str">
        <f>" "&amp;C109&amp;"  "&amp;E109&amp;"("&amp;F109&amp;") ,"</f>
        <v xml:space="preserve"> Name2  nvarchar2(50) ,</v>
      </c>
    </row>
    <row r="110" spans="2:12" s="12" customFormat="1" ht="13.5" customHeight="1" x14ac:dyDescent="0.25">
      <c r="B110" s="12">
        <v>4</v>
      </c>
      <c r="C110" s="12" t="s">
        <v>110</v>
      </c>
      <c r="D110" s="12" t="s">
        <v>160</v>
      </c>
      <c r="E110" s="12" t="s">
        <v>9</v>
      </c>
      <c r="F110" s="12">
        <v>5</v>
      </c>
      <c r="H110" s="13"/>
      <c r="I110" s="19">
        <v>1</v>
      </c>
      <c r="J110" s="14" t="s">
        <v>161</v>
      </c>
      <c r="L110" s="7" t="str">
        <f>" "&amp;C110&amp;"  "&amp;E110&amp;"("&amp;F110&amp;") ,"</f>
        <v xml:space="preserve"> Count  number(5) ,</v>
      </c>
    </row>
    <row r="111" spans="2:12" s="12" customFormat="1" x14ac:dyDescent="0.25">
      <c r="B111" s="12">
        <v>5</v>
      </c>
      <c r="C111" s="4" t="s">
        <v>59</v>
      </c>
      <c r="D111" s="4" t="s">
        <v>162</v>
      </c>
      <c r="E111" s="4" t="s">
        <v>23</v>
      </c>
      <c r="F111" s="4">
        <v>2</v>
      </c>
      <c r="H111" s="13"/>
      <c r="I111" s="19" t="s">
        <v>165</v>
      </c>
      <c r="J111" s="14"/>
      <c r="L111" s="7"/>
    </row>
    <row r="112" spans="2:12" s="12" customFormat="1" x14ac:dyDescent="0.25">
      <c r="B112" s="12">
        <v>6</v>
      </c>
      <c r="C112" s="4" t="s">
        <v>125</v>
      </c>
      <c r="D112" s="4" t="s">
        <v>163</v>
      </c>
      <c r="E112" s="4" t="s">
        <v>28</v>
      </c>
      <c r="F112" s="4">
        <v>2</v>
      </c>
      <c r="H112" s="13"/>
      <c r="I112" s="19">
        <v>0</v>
      </c>
      <c r="J112" s="14"/>
      <c r="L112" s="7"/>
    </row>
    <row r="113" spans="2:12" s="12" customFormat="1" ht="22.5" x14ac:dyDescent="0.25">
      <c r="B113" s="12">
        <v>7</v>
      </c>
      <c r="C113" s="12" t="s">
        <v>126</v>
      </c>
      <c r="D113" s="14" t="s">
        <v>164</v>
      </c>
      <c r="E113" s="12" t="s">
        <v>28</v>
      </c>
      <c r="F113" s="12">
        <v>5</v>
      </c>
      <c r="H113" s="13"/>
      <c r="I113" s="19">
        <v>0</v>
      </c>
      <c r="J113" s="14"/>
      <c r="L113" s="7"/>
    </row>
    <row r="114" spans="2:12" s="12" customFormat="1" x14ac:dyDescent="0.25">
      <c r="H114" s="13"/>
      <c r="J114" s="14"/>
      <c r="L114" s="7" t="str">
        <f>"PRIMARY KEY (ProdType, ProdNo, LineNumber, OrderNo, SalesNo, StartDate)"</f>
        <v>PRIMARY KEY (ProdType, ProdNo, LineNumber, OrderNo, SalesNo, StartDate)</v>
      </c>
    </row>
    <row r="115" spans="2:12" s="12" customFormat="1" x14ac:dyDescent="0.25">
      <c r="H115" s="13"/>
      <c r="J115" s="14"/>
    </row>
    <row r="116" spans="2:12" s="12" customFormat="1" x14ac:dyDescent="0.25">
      <c r="H116" s="13"/>
      <c r="J116" s="14"/>
    </row>
    <row r="117" spans="2:12" s="12" customFormat="1" x14ac:dyDescent="0.25">
      <c r="H117" s="13"/>
      <c r="J117" s="14"/>
    </row>
    <row r="118" spans="2:12" s="12" customFormat="1" x14ac:dyDescent="0.25">
      <c r="H118" s="13"/>
      <c r="J118" s="14"/>
    </row>
    <row r="119" spans="2:12" s="12" customFormat="1" x14ac:dyDescent="0.25">
      <c r="H119" s="13"/>
      <c r="J119" s="14"/>
    </row>
    <row r="120" spans="2:12" s="12" customFormat="1" x14ac:dyDescent="0.25">
      <c r="H120" s="13"/>
      <c r="J120" s="14"/>
    </row>
    <row r="121" spans="2:12" s="12" customFormat="1" x14ac:dyDescent="0.25">
      <c r="H121" s="13"/>
      <c r="J121" s="14"/>
    </row>
    <row r="122" spans="2:12" s="12" customFormat="1" x14ac:dyDescent="0.25">
      <c r="H122" s="13"/>
      <c r="J122" s="14"/>
    </row>
    <row r="123" spans="2:12" s="12" customFormat="1" x14ac:dyDescent="0.25">
      <c r="H123" s="13"/>
      <c r="J123" s="14"/>
    </row>
    <row r="124" spans="2:12" s="12" customFormat="1" x14ac:dyDescent="0.25">
      <c r="H124" s="13"/>
      <c r="J124" s="14"/>
    </row>
    <row r="125" spans="2:12" s="12" customFormat="1" x14ac:dyDescent="0.25">
      <c r="H125" s="13"/>
      <c r="J125" s="14"/>
    </row>
    <row r="126" spans="2:12" s="12" customFormat="1" x14ac:dyDescent="0.25">
      <c r="H126" s="13"/>
      <c r="J126" s="14"/>
    </row>
    <row r="128" spans="2:12" x14ac:dyDescent="0.25">
      <c r="L128" s="7" t="str">
        <f>"PRIMARY KEY (InvType)"</f>
        <v>PRIMARY KEY (InvType)</v>
      </c>
    </row>
    <row r="129" spans="1:12" x14ac:dyDescent="0.25">
      <c r="A129" s="11"/>
      <c r="B129" s="4" t="s">
        <v>19</v>
      </c>
      <c r="D129" s="4" t="s">
        <v>20</v>
      </c>
    </row>
    <row r="130" spans="1:12" x14ac:dyDescent="0.25">
      <c r="A130" s="11"/>
      <c r="B130" s="4" t="s">
        <v>13</v>
      </c>
      <c r="C130" s="4" t="s">
        <v>1</v>
      </c>
      <c r="D130" s="4" t="s">
        <v>12</v>
      </c>
      <c r="E130" s="4" t="s">
        <v>2</v>
      </c>
      <c r="F130" s="4" t="s">
        <v>14</v>
      </c>
      <c r="G130" s="4" t="s">
        <v>7</v>
      </c>
      <c r="H130" s="4" t="s">
        <v>15</v>
      </c>
      <c r="I130" s="4" t="s">
        <v>8</v>
      </c>
      <c r="J130" s="5" t="s">
        <v>16</v>
      </c>
      <c r="L130" s="7" t="str">
        <f>"create table "&amp;B129&amp;" ("</f>
        <v>create table PADamageType (</v>
      </c>
    </row>
    <row r="131" spans="1:12" x14ac:dyDescent="0.25">
      <c r="A131" s="11"/>
      <c r="C131" s="4" t="s">
        <v>21</v>
      </c>
      <c r="D131" s="4" t="s">
        <v>22</v>
      </c>
      <c r="E131" s="4" t="s">
        <v>23</v>
      </c>
      <c r="F131" s="4">
        <v>10</v>
      </c>
      <c r="G131" s="4">
        <v>1</v>
      </c>
      <c r="L131" s="7" t="str">
        <f>" "&amp;C131&amp;"  "&amp;E131&amp;"("&amp;F131&amp;") ,"</f>
        <v xml:space="preserve"> DamageType  Varchar2(10) ,</v>
      </c>
    </row>
    <row r="132" spans="1:12" x14ac:dyDescent="0.25">
      <c r="A132" s="11"/>
      <c r="C132" s="4" t="s">
        <v>17</v>
      </c>
      <c r="D132" s="4" t="s">
        <v>24</v>
      </c>
      <c r="E132" s="4" t="s">
        <v>25</v>
      </c>
      <c r="F132" s="4">
        <v>200</v>
      </c>
      <c r="L132" s="7" t="str">
        <f>" "&amp;C132&amp;"  "&amp;E132&amp;"("&amp;F132&amp;") ,"</f>
        <v xml:space="preserve"> Name  nVarchar2(200) ,</v>
      </c>
    </row>
    <row r="133" spans="1:12" x14ac:dyDescent="0.25">
      <c r="A133" s="11"/>
      <c r="C133" s="4" t="s">
        <v>26</v>
      </c>
      <c r="D133" s="4" t="s">
        <v>27</v>
      </c>
      <c r="E133" s="4" t="s">
        <v>28</v>
      </c>
      <c r="F133" s="4">
        <v>5</v>
      </c>
      <c r="I133" s="4">
        <v>0</v>
      </c>
      <c r="L133" s="7" t="str">
        <f>" "&amp;C133&amp;"  "&amp;E133&amp;"("&amp;F133&amp;") ,"</f>
        <v xml:space="preserve"> OrderNo  Number(5) ,</v>
      </c>
    </row>
    <row r="134" spans="1:12" x14ac:dyDescent="0.25">
      <c r="A134" s="11"/>
      <c r="L134" s="7" t="str">
        <f>"PRIMARY KEY (DamageType)"</f>
        <v>PRIMARY KEY (DamageType)</v>
      </c>
    </row>
    <row r="135" spans="1:12" x14ac:dyDescent="0.25">
      <c r="A135" s="11"/>
      <c r="L135" s="7" t="s">
        <v>11</v>
      </c>
    </row>
    <row r="136" spans="1:12" x14ac:dyDescent="0.25">
      <c r="A136" s="11"/>
      <c r="B136" s="4" t="s">
        <v>30</v>
      </c>
      <c r="D136" s="4" t="s">
        <v>31</v>
      </c>
      <c r="J136" s="8" t="s">
        <v>32</v>
      </c>
    </row>
    <row r="137" spans="1:12" x14ac:dyDescent="0.25">
      <c r="A137" s="11"/>
      <c r="B137" s="4" t="s">
        <v>13</v>
      </c>
      <c r="C137" s="4" t="s">
        <v>1</v>
      </c>
      <c r="D137" s="4" t="s">
        <v>12</v>
      </c>
      <c r="E137" s="4" t="s">
        <v>2</v>
      </c>
      <c r="F137" s="4" t="s">
        <v>14</v>
      </c>
      <c r="G137" s="4" t="s">
        <v>7</v>
      </c>
      <c r="H137" s="4" t="s">
        <v>15</v>
      </c>
      <c r="I137" s="4" t="s">
        <v>8</v>
      </c>
      <c r="J137" s="5" t="s">
        <v>16</v>
      </c>
      <c r="L137" s="7" t="str">
        <f>"create table "&amp;B136&amp;" ("</f>
        <v>create table PAPayType (</v>
      </c>
    </row>
    <row r="138" spans="1:12" x14ac:dyDescent="0.25">
      <c r="A138" s="11"/>
      <c r="C138" s="4" t="s">
        <v>33</v>
      </c>
      <c r="D138" s="4" t="s">
        <v>34</v>
      </c>
      <c r="E138" s="4" t="s">
        <v>23</v>
      </c>
      <c r="F138" s="4">
        <v>20</v>
      </c>
      <c r="G138" s="4">
        <v>1</v>
      </c>
      <c r="L138" s="7" t="str">
        <f t="shared" ref="L138:L145" si="2">" "&amp;C138&amp;"  "&amp;E138&amp;"("&amp;F138&amp;") ,"</f>
        <v xml:space="preserve"> TypeId  Varchar2(20) ,</v>
      </c>
    </row>
    <row r="139" spans="1:12" x14ac:dyDescent="0.25">
      <c r="A139" s="11"/>
      <c r="C139" s="4" t="s">
        <v>17</v>
      </c>
      <c r="D139" s="4" t="s">
        <v>35</v>
      </c>
      <c r="E139" s="4" t="s">
        <v>10</v>
      </c>
      <c r="F139" s="4">
        <v>20</v>
      </c>
      <c r="L139" s="7" t="str">
        <f t="shared" si="2"/>
        <v xml:space="preserve"> Name  nvarchar2(20) ,</v>
      </c>
    </row>
    <row r="140" spans="1:12" x14ac:dyDescent="0.25">
      <c r="A140" s="11"/>
      <c r="C140" s="4" t="s">
        <v>18</v>
      </c>
      <c r="D140" s="4" t="s">
        <v>35</v>
      </c>
      <c r="E140" s="4" t="s">
        <v>10</v>
      </c>
      <c r="F140" s="4">
        <v>20</v>
      </c>
      <c r="L140" s="7" t="str">
        <f t="shared" si="2"/>
        <v xml:space="preserve"> Name2  nvarchar2(20) ,</v>
      </c>
    </row>
    <row r="141" spans="1:12" x14ac:dyDescent="0.25">
      <c r="A141" s="11"/>
      <c r="C141" s="4" t="s">
        <v>36</v>
      </c>
      <c r="D141" s="4" t="s">
        <v>37</v>
      </c>
      <c r="E141" s="4" t="s">
        <v>23</v>
      </c>
      <c r="F141" s="4">
        <v>20</v>
      </c>
      <c r="J141" s="5" t="s">
        <v>38</v>
      </c>
      <c r="L141" s="7" t="str">
        <f t="shared" si="2"/>
        <v xml:space="preserve"> SuspAccount  Varchar2(20) ,</v>
      </c>
    </row>
    <row r="142" spans="1:12" x14ac:dyDescent="0.25">
      <c r="A142" s="11"/>
      <c r="C142" s="4" t="s">
        <v>26</v>
      </c>
      <c r="D142" s="4" t="s">
        <v>27</v>
      </c>
      <c r="E142" s="4" t="s">
        <v>28</v>
      </c>
      <c r="F142" s="4">
        <v>5</v>
      </c>
      <c r="I142" s="4">
        <v>0</v>
      </c>
      <c r="L142" s="7" t="str">
        <f t="shared" si="2"/>
        <v xml:space="preserve"> OrderNo  Number(5) ,</v>
      </c>
    </row>
    <row r="143" spans="1:12" x14ac:dyDescent="0.25">
      <c r="A143" s="11"/>
      <c r="C143" s="4" t="s">
        <v>39</v>
      </c>
      <c r="D143" s="4" t="s">
        <v>31</v>
      </c>
      <c r="E143" s="4" t="s">
        <v>28</v>
      </c>
      <c r="F143" s="4">
        <v>1</v>
      </c>
      <c r="J143" s="5" t="s">
        <v>40</v>
      </c>
      <c r="L143" s="7" t="str">
        <f t="shared" si="2"/>
        <v xml:space="preserve"> PaymentFlag  Number(1) ,</v>
      </c>
    </row>
    <row r="144" spans="1:12" x14ac:dyDescent="0.25">
      <c r="A144" s="11"/>
      <c r="C144" s="4" t="s">
        <v>41</v>
      </c>
      <c r="D144" s="5" t="s">
        <v>42</v>
      </c>
      <c r="E144" s="4" t="s">
        <v>23</v>
      </c>
      <c r="F144" s="4">
        <v>20</v>
      </c>
      <c r="L144" s="7" t="str">
        <f t="shared" si="2"/>
        <v xml:space="preserve"> ContractType  Varchar2(20) ,</v>
      </c>
    </row>
    <row r="145" spans="1:12" ht="45" x14ac:dyDescent="0.25">
      <c r="A145" s="11"/>
      <c r="C145" s="4" t="s">
        <v>43</v>
      </c>
      <c r="D145" s="5" t="s">
        <v>44</v>
      </c>
      <c r="E145" s="4" t="s">
        <v>28</v>
      </c>
      <c r="F145" s="4">
        <v>2</v>
      </c>
      <c r="J145" s="5" t="s">
        <v>45</v>
      </c>
      <c r="L145" s="7" t="str">
        <f t="shared" si="2"/>
        <v xml:space="preserve"> ContractCheck  Number(2) ,</v>
      </c>
    </row>
    <row r="146" spans="1:12" x14ac:dyDescent="0.25">
      <c r="A146" s="11"/>
      <c r="L146" s="7" t="str">
        <f>"PRIMARY KEY (TypeId)"</f>
        <v>PRIMARY KEY (TypeId)</v>
      </c>
    </row>
    <row r="147" spans="1:12" x14ac:dyDescent="0.25">
      <c r="A147" s="11"/>
      <c r="L147" s="7" t="s">
        <v>11</v>
      </c>
    </row>
    <row r="148" spans="1:12" x14ac:dyDescent="0.25">
      <c r="A148" s="11"/>
      <c r="B148" s="4" t="s">
        <v>46</v>
      </c>
      <c r="D148" s="4" t="s">
        <v>47</v>
      </c>
    </row>
    <row r="149" spans="1:12" x14ac:dyDescent="0.25">
      <c r="A149" s="11"/>
      <c r="B149" s="4" t="s">
        <v>13</v>
      </c>
      <c r="C149" s="4" t="s">
        <v>1</v>
      </c>
      <c r="D149" s="4" t="s">
        <v>12</v>
      </c>
      <c r="E149" s="4" t="s">
        <v>2</v>
      </c>
      <c r="F149" s="4" t="s">
        <v>14</v>
      </c>
      <c r="G149" s="4" t="s">
        <v>7</v>
      </c>
      <c r="H149" s="4" t="s">
        <v>15</v>
      </c>
      <c r="I149" s="4" t="s">
        <v>8</v>
      </c>
      <c r="J149" s="5" t="s">
        <v>16</v>
      </c>
      <c r="L149" s="4" t="s">
        <v>48</v>
      </c>
    </row>
    <row r="150" spans="1:12" x14ac:dyDescent="0.25">
      <c r="A150" s="11"/>
      <c r="C150" s="4" t="s">
        <v>33</v>
      </c>
      <c r="D150" s="4" t="s">
        <v>49</v>
      </c>
      <c r="E150" s="4" t="s">
        <v>23</v>
      </c>
      <c r="F150" s="4">
        <v>20</v>
      </c>
      <c r="G150" s="4">
        <v>1</v>
      </c>
      <c r="J150" s="5" t="s">
        <v>34</v>
      </c>
      <c r="L150" s="4" t="s">
        <v>50</v>
      </c>
    </row>
    <row r="151" spans="1:12" ht="22.5" x14ac:dyDescent="0.25">
      <c r="A151" s="11"/>
      <c r="C151" s="4" t="s">
        <v>4</v>
      </c>
      <c r="D151" s="4" t="s">
        <v>51</v>
      </c>
      <c r="E151" s="4" t="s">
        <v>23</v>
      </c>
      <c r="F151" s="4">
        <v>20</v>
      </c>
      <c r="J151" s="5" t="s">
        <v>52</v>
      </c>
    </row>
    <row r="152" spans="1:12" x14ac:dyDescent="0.25">
      <c r="A152" s="11"/>
    </row>
    <row r="153" spans="1:12" x14ac:dyDescent="0.25">
      <c r="A153" s="11"/>
    </row>
  </sheetData>
  <pageMargins left="0.25" right="0.25" top="0.75" bottom="0.75" header="0.3" footer="0.3"/>
  <pageSetup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"/>
  <sheetViews>
    <sheetView workbookViewId="0">
      <selection activeCell="K32" sqref="K32"/>
    </sheetView>
  </sheetViews>
  <sheetFormatPr defaultRowHeight="11.25" x14ac:dyDescent="0.2"/>
  <cols>
    <col min="1" max="1" width="9.140625" style="1"/>
    <col min="2" max="2" width="9.140625" style="3"/>
    <col min="3" max="3" width="9.140625" style="1"/>
    <col min="4" max="4" width="9.140625" style="2"/>
    <col min="5" max="16384" width="9.140625" style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</vt:lpstr>
      <vt:lpstr>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2013-07-28T04:05:32Z</dcterms:modified>
</cp:coreProperties>
</file>