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565" windowWidth="14805" windowHeight="5550" tabRatio="874"/>
  </bookViews>
  <sheets>
    <sheet name="Parameter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L116" i="14" l="1"/>
  <c r="L117" i="14"/>
  <c r="L118" i="14"/>
  <c r="L119" i="14"/>
  <c r="L122" i="14"/>
  <c r="L123" i="14"/>
  <c r="L124" i="14"/>
  <c r="L125" i="14"/>
  <c r="L155" i="14"/>
  <c r="L156" i="14"/>
  <c r="L157" i="14"/>
  <c r="L158" i="14"/>
  <c r="L159" i="14"/>
  <c r="L162" i="14"/>
  <c r="L163" i="14"/>
  <c r="L164" i="14"/>
  <c r="L165" i="14"/>
  <c r="L112" i="14"/>
  <c r="L111" i="14"/>
  <c r="L110" i="14"/>
  <c r="L109" i="14"/>
  <c r="L107" i="14"/>
  <c r="L31" i="14"/>
  <c r="L104" i="14"/>
  <c r="L103" i="14"/>
  <c r="L98" i="14"/>
  <c r="L95" i="14"/>
  <c r="L94" i="14"/>
  <c r="L93" i="14"/>
  <c r="L92" i="14"/>
  <c r="L90" i="14"/>
  <c r="L88" i="14"/>
  <c r="L87" i="14"/>
  <c r="L86" i="14"/>
  <c r="L85" i="14"/>
  <c r="L84" i="14"/>
  <c r="L83" i="14"/>
  <c r="L38" i="14"/>
  <c r="L37" i="14"/>
  <c r="L36" i="14"/>
  <c r="L35" i="14"/>
  <c r="L34" i="14"/>
  <c r="L32" i="14"/>
  <c r="L33" i="14"/>
  <c r="L30" i="14"/>
  <c r="L133" i="14"/>
  <c r="L132" i="14"/>
  <c r="L131" i="14"/>
  <c r="L130" i="14"/>
  <c r="L129" i="14"/>
  <c r="L128" i="14"/>
  <c r="L80" i="14"/>
  <c r="L79" i="14"/>
  <c r="L78" i="14"/>
  <c r="L77" i="14"/>
  <c r="L74" i="14"/>
  <c r="L70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27" i="14"/>
  <c r="L26" i="14"/>
  <c r="L25" i="14"/>
  <c r="L24" i="14"/>
  <c r="L22" i="14"/>
  <c r="L11" i="14"/>
  <c r="L23" i="14"/>
  <c r="L17" i="14"/>
  <c r="L14" i="14"/>
  <c r="L13" i="14"/>
  <c r="L9" i="14"/>
  <c r="L12" i="14"/>
  <c r="L7" i="14"/>
  <c r="L6" i="14"/>
  <c r="L5" i="14"/>
  <c r="L4" i="14"/>
  <c r="L3" i="14"/>
  <c r="L2" i="14"/>
</calcChain>
</file>

<file path=xl/sharedStrings.xml><?xml version="1.0" encoding="utf-8"?>
<sst xmlns="http://schemas.openxmlformats.org/spreadsheetml/2006/main" count="508" uniqueCount="182">
  <si>
    <t>Note</t>
  </si>
  <si>
    <t>FieldName</t>
  </si>
  <si>
    <t>Type</t>
  </si>
  <si>
    <t>Status</t>
  </si>
  <si>
    <t>CustNo</t>
  </si>
  <si>
    <t>Хэрэглэгчийн дугаар</t>
  </si>
  <si>
    <t>UserNo</t>
  </si>
  <si>
    <t>Key</t>
  </si>
  <si>
    <t>Default</t>
  </si>
  <si>
    <t>number</t>
  </si>
  <si>
    <t>);</t>
  </si>
  <si>
    <t>FieldDesc</t>
  </si>
  <si>
    <t>ProductTree</t>
  </si>
  <si>
    <t>Бүтээгдэхүүний Бүлэглэлийн Бүртгэл - Мод бүтцээр.</t>
  </si>
  <si>
    <t>2013.01.25 ны өдөр шинээр оруулав</t>
  </si>
  <si>
    <t>№</t>
  </si>
  <si>
    <t>Length</t>
  </si>
  <si>
    <t>Nullable</t>
  </si>
  <si>
    <t>Comment</t>
  </si>
  <si>
    <t>ParentId</t>
  </si>
  <si>
    <t>Эх бүлгийн код</t>
  </si>
  <si>
    <t>VARCHAR2</t>
  </si>
  <si>
    <t>ItemId</t>
  </si>
  <si>
    <t>Тухайн бүлгийн код</t>
  </si>
  <si>
    <t>ItemType</t>
  </si>
  <si>
    <t>Бүлгийн төрөл</t>
  </si>
  <si>
    <t>NUMBER</t>
  </si>
  <si>
    <t>0-Бараа, 1-Үйлчилгээ, 2-Багц, 3-Бүлэг буюу Хавтас</t>
  </si>
  <si>
    <t>ProductTreeDesc</t>
  </si>
  <si>
    <t>Бүлэглэлийн Тухайн мөчрийн бүртгэл</t>
  </si>
  <si>
    <t>Name</t>
  </si>
  <si>
    <t>Бүлгийн нэр</t>
  </si>
  <si>
    <t>NVARCHAR2</t>
  </si>
  <si>
    <t>Мөчир нь Бүлэг буюу Хавтас бх үед энэ нэрээ ашиглана. Бусад үед нэр нь InvMain, ServMain, PackMain гэсэн үндсэн бүртгэлээсээ нэрээ авна.</t>
  </si>
  <si>
    <t>Name2</t>
  </si>
  <si>
    <t>Varchar2</t>
  </si>
  <si>
    <t>nVarchar2</t>
  </si>
  <si>
    <t>Number</t>
  </si>
  <si>
    <t>Тайлбар</t>
  </si>
  <si>
    <t>Төрлийн дугаар</t>
  </si>
  <si>
    <t>Date</t>
  </si>
  <si>
    <t>Брэндийн код</t>
  </si>
  <si>
    <t>Төрлийн код</t>
  </si>
  <si>
    <t>18,2</t>
  </si>
  <si>
    <t>Count</t>
  </si>
  <si>
    <t>Unit</t>
  </si>
  <si>
    <t>TagType</t>
  </si>
  <si>
    <t>Тагийн төрлийн код</t>
  </si>
  <si>
    <t>ProdPrice</t>
  </si>
  <si>
    <t>БҮТЭЭГДЭХҮҮНИЙ ҮНИЙН БҮРТГЭЛ</t>
  </si>
  <si>
    <t>ProdType</t>
  </si>
  <si>
    <t>Энэ утга хатуу утгатай бн. 0-Бараа материал, 1-Үйлчилгээ. Шууд комбоноос сонгоно.</t>
  </si>
  <si>
    <t>ProdId</t>
  </si>
  <si>
    <t>Бүтээгдэхүүний код</t>
  </si>
  <si>
    <t>Бараа материалын код эсвэл Үйлчилгээний код бн. Аль нь гэдгийг ProdType заана.</t>
  </si>
  <si>
    <t>Энэ үнээр борлогдох өдрийн төрлийн код. PADayType бүртгэлээс.</t>
  </si>
  <si>
    <t>Энэ үнээр борлогдох цагийн интервал.</t>
  </si>
  <si>
    <t>Price</t>
  </si>
  <si>
    <t>Эдгээр нөхцөл дэх үнэ</t>
  </si>
  <si>
    <t>Борлуулалтын үнийн утга.</t>
  </si>
  <si>
    <t>Багцын дугаар</t>
  </si>
  <si>
    <t>Багцын нэр</t>
  </si>
  <si>
    <t>Varchar</t>
  </si>
  <si>
    <t>БҮТЭЭГДЭХҮҮНИЙ БАГЦИЙН ҮЙЛЧЛҮҮЛЭГЧИД</t>
  </si>
  <si>
    <t>Үйлчлүүлэгчийн дугаар</t>
  </si>
  <si>
    <t>Уг багцаар үйлчлүүлж болох үйлчлүүлэгчдийн дугаар.</t>
  </si>
  <si>
    <t>БҮТЭЭГДЭХҮҮНИЙ БАГЦИЙГ БОРЛУУЛАХ ХЭРЭГЛЭГЧИД</t>
  </si>
  <si>
    <t>Уг багцыг үйлчилгээнд гаргах зөвшөөрөлтэй хэрэглэгчдийн дугаар.</t>
  </si>
  <si>
    <t>Үнийн төрөл</t>
  </si>
  <si>
    <t>PriceTypeID</t>
  </si>
  <si>
    <t>BrandID</t>
  </si>
  <si>
    <t>TypeCode</t>
  </si>
  <si>
    <t>date</t>
  </si>
  <si>
    <t>ItemNo</t>
  </si>
  <si>
    <t>InvMain</t>
  </si>
  <si>
    <t>БАРАА МАТЕРИАЛЫН ҮНДСЭН БҮРТГЭЛ</t>
  </si>
  <si>
    <t>Барааны код</t>
  </si>
  <si>
    <t>Бараа материалын код. Хэрэглэгч гараас оруулна, давтагдахгүй утга байна.</t>
  </si>
  <si>
    <t>InvType. Бараа материалын төрлийн кодыг оруулна. Урьдчилан бүртгэсэн бүртгэл бн.</t>
  </si>
  <si>
    <t>Барааны нэр</t>
  </si>
  <si>
    <t>Бараа материалын нэр.</t>
  </si>
  <si>
    <t>Барааны нэр 2догч хэлээр</t>
  </si>
  <si>
    <t>Брэндийн бүртгэлээс сонгож оруулна.</t>
  </si>
  <si>
    <t>Үнэ</t>
  </si>
  <si>
    <t>Бараа материалын борлуулалтын анхны утга. Энэ дүн ProductPrice дээр задарч өөрчлөгдөж болно.</t>
  </si>
  <si>
    <t>PriceRefund</t>
  </si>
  <si>
    <t>Нөхөн төлбөрийн дүн</t>
  </si>
  <si>
    <t>Хэрэв түрээсийн хэрэгсэл бж бгаад, эвдрэл гэмтэл гарсан бол нөхөн төлүүлэх үнийн дүн.</t>
  </si>
  <si>
    <t>Нийт тоо ширхэг</t>
  </si>
  <si>
    <t>Бараа материалын үлдэгдэл тоо ширхэг. Бараа борлуулах, эсвэл түрээслэх үед хөдөлнө.</t>
  </si>
  <si>
    <t>Дотор нь төрөлжүүлж бүлэглэж болно. Энэ бүртгэл нь урьдчилан бүртгэгдсэн байна.</t>
  </si>
  <si>
    <t>BarCode</t>
  </si>
  <si>
    <t>Бар код</t>
  </si>
  <si>
    <t>Хэмжих нэгж</t>
  </si>
  <si>
    <t>UnitSize</t>
  </si>
  <si>
    <t>Хэмжээ, размер</t>
  </si>
  <si>
    <t>Гүйлгээний баримтыг аль принтрээр хэвлэхийг заана. Bill Printer, Lift Printer гэх мэт</t>
  </si>
  <si>
    <t>CreateDate</t>
  </si>
  <si>
    <t>Үүсгэсэн огноо</t>
  </si>
  <si>
    <t>Барааг анх бүртгэсэн огноо.</t>
  </si>
  <si>
    <t>Барааны тайлбар</t>
  </si>
  <si>
    <t>Барааны төрөл. 0-Идэвхтэй, 1-Идэвхгүй</t>
  </si>
  <si>
    <t>SalesAccountNo</t>
  </si>
  <si>
    <t>Борлуулалтын орлогын данс</t>
  </si>
  <si>
    <t>Тухайн барааг борлуулах үед гүйлгээ бүртгэх борлуулалтын дансны дугаар. Энэ нь бодит дансны утга биш.</t>
  </si>
  <si>
    <t>RefundAccountNo</t>
  </si>
  <si>
    <t>Борлуулалтын буцаалт данс</t>
  </si>
  <si>
    <t>Тухайн барааг борлуулалтаас буцаах дансны дугаар. Энэ нь бодит дансны утга биш.</t>
  </si>
  <si>
    <t>DiscountAccountNo</t>
  </si>
  <si>
    <t>Борлуулалтын хөнгөлөлтийн данс</t>
  </si>
  <si>
    <t>BonusAccountNo</t>
  </si>
  <si>
    <t>Урамшууллын данс</t>
  </si>
  <si>
    <t>BonusExpAccountNo</t>
  </si>
  <si>
    <t>Урамшууллын зардлын данс</t>
  </si>
  <si>
    <t>RentFlag</t>
  </si>
  <si>
    <t>ServMain</t>
  </si>
  <si>
    <t>ҮЙЛЧИЛГЭЭНИЙ ҮНДСЭН БҮРТГЭЛ</t>
  </si>
  <si>
    <t>ServID</t>
  </si>
  <si>
    <t>Үйлчилгээний код</t>
  </si>
  <si>
    <t>ServType. Бараа материалын төрлийн кодыг оруулна. Урьдчилан бүртгэсэн бүртгэл бн.</t>
  </si>
  <si>
    <t>Бүтээгдэхүүнийг үйлчилгээнд гаргаж эхлэх огноо.</t>
  </si>
  <si>
    <t>Бүтээгдэхүүнийг үйлчилгээнээс хаах огноо.</t>
  </si>
  <si>
    <t>Барааны дэлгэрэнгүй тайлбар.</t>
  </si>
  <si>
    <t>Барааны төрөл. 
0-Идэвхтэй, 
1-Идэвхгүй</t>
  </si>
  <si>
    <t>Таг дээр бичилт хийхэд тагын хэд дэх байтаас бичигддэг таг болохийг заасан төрлийн код.</t>
  </si>
  <si>
    <t>TagTime</t>
  </si>
  <si>
    <t>Таг дээр бичигдэх цаг</t>
  </si>
  <si>
    <t>Таг дээр үйлчилгээнд гаргасан цагийн утга. Ж: Лифт нь дотроо 4 цагийнх, 6 цагийнх гэсэн 2 тусдаа бх жишээтэй.</t>
  </si>
  <si>
    <t>TagTimeMethod</t>
  </si>
  <si>
    <t>Тагийн цаг тоолж эхлэх арга
0-Борлуулалт хийгдсэнээр
1-Түрээсээр олгосноор
2-Анх таг уншуулснаар</t>
  </si>
  <si>
    <t>0-Борлуулалт хийгдсэнээр
1-Түрээсээр олгосноор
2-Анх таг уншуулснаар</t>
  </si>
  <si>
    <t>Голфын талбай, зочид буудлын өрөө, рестораны ширээ бол хуваарилалт захиалга хийх эсэх.</t>
  </si>
  <si>
    <t>Хуваарийн төрөл</t>
  </si>
  <si>
    <t>Тийм бол, ямар хэлбэрээр захиалга хуваарилалт нь явагдах төрөл.</t>
  </si>
  <si>
    <t>Picture</t>
  </si>
  <si>
    <t>Үйлчилгээний зураг</t>
  </si>
  <si>
    <t>Blob</t>
  </si>
  <si>
    <t>ServiceTime</t>
  </si>
  <si>
    <t>Минутаар</t>
  </si>
  <si>
    <t>ServInventory</t>
  </si>
  <si>
    <t>ҮЙЛЧИЛГЭЭНД АГУУЛАГДАХ БАРАА МАТЕРИАЛ</t>
  </si>
  <si>
    <t>Бараа материалын код</t>
  </si>
  <si>
    <t>InvSeries</t>
  </si>
  <si>
    <t>Барааны серийн дугаарууд</t>
  </si>
  <si>
    <t>InvID</t>
  </si>
  <si>
    <t>Барааны дугаар</t>
  </si>
  <si>
    <t>Барааны баар код</t>
  </si>
  <si>
    <t>0-UnAvailable
1-Available
2-Used
9-Damaged</t>
  </si>
  <si>
    <t>LastPrepareUserNo</t>
  </si>
  <si>
    <t>Сүүлд шалгасан хэрэглэгчийн дугаар</t>
  </si>
  <si>
    <t>LastPrepareDate</t>
  </si>
  <si>
    <t>Сүүлд шалгасан огноо</t>
  </si>
  <si>
    <t>SalesStartDate</t>
  </si>
  <si>
    <t>SalesEndDate</t>
  </si>
  <si>
    <t>Борлуулалт эхлэх огноо</t>
  </si>
  <si>
    <t>Борлуулалт дуусах огноо</t>
  </si>
  <si>
    <t>Төлөв (0-InActive, 1-Active)</t>
  </si>
  <si>
    <t>Бараа үйлчилгээний зураг</t>
  </si>
  <si>
    <t>blob</t>
  </si>
  <si>
    <t>Prepared</t>
  </si>
  <si>
    <t>Үйлчилгээнд гаргахын тулд бэлдэх эсэх
0 - Үгүй, 1 - Тийм</t>
  </si>
  <si>
    <t>Түрээсийн хэрэгсэл эсэх 0 - Үгүй, 1 - Тийм</t>
  </si>
  <si>
    <t>Үйлчилгээний ID</t>
  </si>
  <si>
    <t>isTimeTable</t>
  </si>
  <si>
    <t>TimeTableID</t>
  </si>
  <si>
    <t>Хуваарьтай эсэх (0-Үгүй, 1-Тийм)</t>
  </si>
  <si>
    <t>Үйчилгээний хугацаа (минутаар)</t>
  </si>
  <si>
    <t>PackageMain</t>
  </si>
  <si>
    <t>PackageID</t>
  </si>
  <si>
    <t>Багцын код</t>
  </si>
  <si>
    <t>БАГЦ БАРАА, ҮЙЛЧИЛГЭЭНИЙ БҮРТГЭЛ</t>
  </si>
  <si>
    <t>Багцын нэр 2догч хэлээр</t>
  </si>
  <si>
    <t>Төлөв  (0-InActive, 1-Active)</t>
  </si>
  <si>
    <t>PackageItem</t>
  </si>
  <si>
    <t>БАГЦ БАРАА, ҮЙЛЧИЛГЭЭНИЙ ДЭД БҮРТГЭЛ</t>
  </si>
  <si>
    <t>ProdID</t>
  </si>
  <si>
    <t>Хэдэн ширхэг энэ багцад багтах</t>
  </si>
  <si>
    <t>Option</t>
  </si>
  <si>
    <t>Төрлийн дугаар (0-Inv, 1-Serv, 2-Package)</t>
  </si>
  <si>
    <t>Сонголтын төлөв (???)
0-(Mandatory) Уг барааг заавал борлуулна
1-(Optional) Уг бараа өөр ийм төрөлтэй бараанаас аль нэгийг сонгож болно.</t>
  </si>
  <si>
    <t>PackageCust</t>
  </si>
  <si>
    <t>PackageUser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</si>
</sst>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vertical="top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2" borderId="0" xfId="0" applyNumberFormat="1" applyFont="1" applyFill="1" applyBorder="1" applyAlignment="1" applyProtection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121"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7" name="Table30" displayName="Table30" ref="B2:J26" totalsRowShown="0" headerRowDxfId="111" dataDxfId="110">
  <tableColumns count="9">
    <tableColumn id="1" name="№" dataDxfId="120"/>
    <tableColumn id="2" name="FieldName" dataDxfId="119"/>
    <tableColumn id="3" name="FieldDesc" dataDxfId="118"/>
    <tableColumn id="4" name="Type" dataDxfId="117"/>
    <tableColumn id="5" name="Length" dataDxfId="116"/>
    <tableColumn id="6" name="Key" dataDxfId="115"/>
    <tableColumn id="7" name="Nullable" dataDxfId="114"/>
    <tableColumn id="8" name="Default" dataDxfId="113"/>
    <tableColumn id="9" name="Comment" dataDxfId="112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5" name="Table42" displayName="Table42" ref="B116:J118" totalsRowShown="0" headerRowDxfId="12" dataDxfId="11">
  <tableColumns count="9">
    <tableColumn id="1" name="№" dataDxfId="21"/>
    <tableColumn id="2" name="FieldName" dataDxfId="20"/>
    <tableColumn id="3" name="FieldDesc" dataDxfId="19"/>
    <tableColumn id="4" name="Type" dataDxfId="18"/>
    <tableColumn id="5" name="Length" dataDxfId="17"/>
    <tableColumn id="6" name="Key" dataDxfId="16"/>
    <tableColumn id="7" name="Nullable" dataDxfId="15"/>
    <tableColumn id="8" name="Default" dataDxfId="14"/>
    <tableColumn id="9" name="Comment" dataDxfId="13"/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76" name="Table43" displayName="Table43" ref="B122:J124" totalsRowShown="0" headerRowDxfId="1" dataDxfId="0">
  <tableColumns count="9">
    <tableColumn id="1" name="№" dataDxfId="10"/>
    <tableColumn id="2" name="FieldName" dataDxfId="9"/>
    <tableColumn id="3" name="FieldDesc" dataDxfId="8"/>
    <tableColumn id="4" name="Type" dataDxfId="7"/>
    <tableColumn id="5" name="Length" dataDxfId="6"/>
    <tableColumn id="6" name="Key" dataDxfId="5"/>
    <tableColumn id="7" name="Nullable" dataDxfId="4"/>
    <tableColumn id="8" name="Default" dataDxfId="3"/>
    <tableColumn id="9" name="Comment" dataDxfId="2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41" name="Table37" displayName="Table37" ref="B41:J73" totalsRowShown="0" headerRowDxfId="100" dataDxfId="99">
  <tableColumns count="9">
    <tableColumn id="1" name="№" dataDxfId="109"/>
    <tableColumn id="2" name="FieldName" dataDxfId="108"/>
    <tableColumn id="3" name="FieldDesc" dataDxfId="107"/>
    <tableColumn id="4" name="Type" dataDxfId="106"/>
    <tableColumn id="5" name="Length" dataDxfId="105"/>
    <tableColumn id="6" name="Key" dataDxfId="104"/>
    <tableColumn id="7" name="Nullable" dataDxfId="103"/>
    <tableColumn id="8" name="Default" dataDxfId="102"/>
    <tableColumn id="9" name="Comment" dataDxfId="101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2" name="Table38" displayName="Table38" ref="B77:J79" totalsRowShown="0" headerRowDxfId="89" dataDxfId="88">
  <tableColumns count="9">
    <tableColumn id="1" name="№" dataDxfId="98"/>
    <tableColumn id="2" name="FieldName" dataDxfId="97"/>
    <tableColumn id="3" name="FieldDesc" dataDxfId="96"/>
    <tableColumn id="4" name="Type" dataDxfId="95"/>
    <tableColumn id="5" name="Length" dataDxfId="94"/>
    <tableColumn id="6" name="Key" dataDxfId="93"/>
    <tableColumn id="7" name="Nullable" dataDxfId="92"/>
    <tableColumn id="8" name="Default" dataDxfId="91"/>
    <tableColumn id="9" name="Comment" dataDxfId="90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43" name="Table3944" displayName="Table3944" ref="B128:J132" totalsRowShown="0" headerRowDxfId="78" dataDxfId="77">
  <tableColumns count="9">
    <tableColumn id="1" name="№" dataDxfId="87"/>
    <tableColumn id="2" name="FieldName" dataDxfId="86"/>
    <tableColumn id="3" name="FieldDesc" dataDxfId="85"/>
    <tableColumn id="4" name="Type" dataDxfId="84"/>
    <tableColumn id="5" name="Length" dataDxfId="83"/>
    <tableColumn id="6" name="Key" dataDxfId="82"/>
    <tableColumn id="7" name="Nullable" dataDxfId="81"/>
    <tableColumn id="8" name="Default" dataDxfId="80"/>
    <tableColumn id="9" name="Comment" dataDxfId="79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52" name="Table11151157" displayName="Table11151157" ref="B30:J37" totalsRowShown="0" headerRowDxfId="67" dataDxfId="66">
  <tableColumns count="9">
    <tableColumn id="1" name="№" dataDxfId="76"/>
    <tableColumn id="2" name="FieldName" dataDxfId="75"/>
    <tableColumn id="3" name="FieldDesc" dataDxfId="74"/>
    <tableColumn id="4" name="Type" dataDxfId="73"/>
    <tableColumn id="5" name="Length" dataDxfId="72"/>
    <tableColumn id="6" name="Key" dataDxfId="71"/>
    <tableColumn id="7" name="Nullable" dataDxfId="70"/>
    <tableColumn id="8" name="Default" dataDxfId="69"/>
    <tableColumn id="9" name="Comment" dataDxfId="68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71" name="Table3072" displayName="Table3072" ref="B83:J103" totalsRowShown="0" headerRowDxfId="56" dataDxfId="55">
  <tableColumns count="9">
    <tableColumn id="1" name="№" dataDxfId="65"/>
    <tableColumn id="2" name="FieldName" dataDxfId="64"/>
    <tableColumn id="3" name="FieldDesc" dataDxfId="63"/>
    <tableColumn id="4" name="Type" dataDxfId="62"/>
    <tableColumn id="5" name="Length" dataDxfId="61"/>
    <tableColumn id="6" name="Key" dataDxfId="60"/>
    <tableColumn id="7" name="Nullable" dataDxfId="59"/>
    <tableColumn id="8" name="Default" dataDxfId="58"/>
    <tableColumn id="9" name="Comment" dataDxfId="57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72" name="Table394473" displayName="Table394473" ref="B107:J112" totalsRowShown="0" headerRowDxfId="45" dataDxfId="44">
  <tableColumns count="9">
    <tableColumn id="1" name="№" dataDxfId="54"/>
    <tableColumn id="2" name="FieldName" dataDxfId="53"/>
    <tableColumn id="3" name="FieldDesc" dataDxfId="52"/>
    <tableColumn id="4" name="Type" dataDxfId="51"/>
    <tableColumn id="5" name="Length" dataDxfId="50"/>
    <tableColumn id="6" name="Key" dataDxfId="49"/>
    <tableColumn id="7" name="Nullable" dataDxfId="48"/>
    <tableColumn id="8" name="Default" dataDxfId="47"/>
    <tableColumn id="9" name="Comment" dataDxfId="46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73" name="Table452596124125126128130156134133" displayName="Table452596124125126128130156134133" ref="B155:J158" totalsRowShown="0" headerRowDxfId="34" dataDxfId="33">
  <tableColumns count="9">
    <tableColumn id="1" name="№" dataDxfId="43"/>
    <tableColumn id="2" name="FieldName" dataDxfId="42"/>
    <tableColumn id="3" name="FieldDesc" dataDxfId="41"/>
    <tableColumn id="4" name="Type" dataDxfId="40"/>
    <tableColumn id="5" name="Length" dataDxfId="39"/>
    <tableColumn id="6" name="Key" dataDxfId="38"/>
    <tableColumn id="7" name="Nullable" dataDxfId="37"/>
    <tableColumn id="8" name="Default" dataDxfId="36"/>
    <tableColumn id="9" name="Comment" dataDxfId="35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74" name="Table452596124125126128130156134133135" displayName="Table452596124125126128130156134133135" ref="B162:J165" totalsRowShown="0" headerRowDxfId="23" dataDxfId="22">
  <tableColumns count="9">
    <tableColumn id="1" name="№" dataDxfId="32"/>
    <tableColumn id="2" name="FieldName" dataDxfId="31"/>
    <tableColumn id="3" name="FieldDesc" dataDxfId="30"/>
    <tableColumn id="4" name="Type" dataDxfId="29"/>
    <tableColumn id="5" name="Length" dataDxfId="28"/>
    <tableColumn id="6" name="Key" dataDxfId="27"/>
    <tableColumn id="7" name="Nullable" dataDxfId="26"/>
    <tableColumn id="8" name="Default" dataDxfId="25"/>
    <tableColumn id="9" name="Comment" dataDxfId="24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178"/>
  <sheetViews>
    <sheetView showGridLines="0" tabSelected="1" zoomScale="85" zoomScaleNormal="85" workbookViewId="0">
      <selection activeCell="P88" sqref="P88"/>
    </sheetView>
  </sheetViews>
  <sheetFormatPr defaultRowHeight="11.25" x14ac:dyDescent="0.25"/>
  <cols>
    <col min="1" max="1" width="3.5703125" style="4" customWidth="1"/>
    <col min="2" max="2" width="5.7109375" style="4" customWidth="1"/>
    <col min="3" max="3" width="19.85546875" style="4" bestFit="1" customWidth="1"/>
    <col min="4" max="4" width="44.85546875" style="4" bestFit="1" customWidth="1"/>
    <col min="5" max="5" width="11" style="4" customWidth="1"/>
    <col min="6" max="7" width="8.85546875" style="4" bestFit="1" customWidth="1"/>
    <col min="8" max="8" width="8.85546875" style="4" hidden="1" customWidth="1"/>
    <col min="9" max="9" width="7.5703125" style="4" bestFit="1" customWidth="1"/>
    <col min="10" max="10" width="49.7109375" style="5" hidden="1" customWidth="1"/>
    <col min="11" max="11" width="5.5703125" style="4" hidden="1" customWidth="1"/>
    <col min="12" max="12" width="23.85546875" style="4" hidden="1" customWidth="1"/>
    <col min="13" max="13" width="9.140625" style="4" customWidth="1"/>
    <col min="14" max="14" width="2.28515625" style="4" bestFit="1" customWidth="1"/>
    <col min="15" max="16384" width="9.140625" style="4"/>
  </cols>
  <sheetData>
    <row r="1" spans="2:12" s="4" customFormat="1" x14ac:dyDescent="0.25">
      <c r="B1" s="4" t="s">
        <v>74</v>
      </c>
      <c r="D1" s="4" t="s">
        <v>75</v>
      </c>
      <c r="J1" s="5"/>
    </row>
    <row r="2" spans="2:12" s="4" customFormat="1" x14ac:dyDescent="0.25">
      <c r="B2" s="4" t="s">
        <v>15</v>
      </c>
      <c r="C2" s="4" t="s">
        <v>1</v>
      </c>
      <c r="D2" s="4" t="s">
        <v>11</v>
      </c>
      <c r="E2" s="4" t="s">
        <v>2</v>
      </c>
      <c r="F2" s="4" t="s">
        <v>16</v>
      </c>
      <c r="G2" s="4" t="s">
        <v>7</v>
      </c>
      <c r="H2" s="4" t="s">
        <v>17</v>
      </c>
      <c r="I2" s="4" t="s">
        <v>8</v>
      </c>
      <c r="J2" s="5" t="s">
        <v>18</v>
      </c>
      <c r="L2" s="7" t="str">
        <f>"create table "&amp;B1&amp;" ("</f>
        <v>create table InvMain (</v>
      </c>
    </row>
    <row r="3" spans="2:12" s="6" customFormat="1" ht="15.75" customHeight="1" x14ac:dyDescent="0.25">
      <c r="B3" s="6">
        <v>1</v>
      </c>
      <c r="C3" s="6" t="s">
        <v>144</v>
      </c>
      <c r="D3" s="6" t="s">
        <v>76</v>
      </c>
      <c r="E3" s="6" t="s">
        <v>35</v>
      </c>
      <c r="F3" s="6">
        <v>20</v>
      </c>
      <c r="G3" s="6">
        <v>1</v>
      </c>
      <c r="J3" s="9" t="s">
        <v>77</v>
      </c>
      <c r="L3" s="10" t="str">
        <f>" "&amp;C3&amp;"  "&amp;E3&amp;"("&amp;F3&amp;") ,"</f>
        <v xml:space="preserve"> InvID  Varchar2(20) ,</v>
      </c>
    </row>
    <row r="4" spans="2:12" s="4" customFormat="1" ht="15" customHeight="1" x14ac:dyDescent="0.25">
      <c r="B4" s="4">
        <v>2</v>
      </c>
      <c r="C4" s="4" t="s">
        <v>71</v>
      </c>
      <c r="D4" s="4" t="s">
        <v>42</v>
      </c>
      <c r="E4" s="4" t="s">
        <v>35</v>
      </c>
      <c r="F4" s="4">
        <v>20</v>
      </c>
      <c r="J4" s="5" t="s">
        <v>78</v>
      </c>
      <c r="L4" s="7" t="str">
        <f t="shared" ref="L4:L13" si="0">" "&amp;C4&amp;"  "&amp;E4&amp;"("&amp;F4&amp;") ,"</f>
        <v xml:space="preserve"> TypeCode  Varchar2(20) ,</v>
      </c>
    </row>
    <row r="5" spans="2:12" s="4" customFormat="1" x14ac:dyDescent="0.25">
      <c r="B5" s="4">
        <v>3</v>
      </c>
      <c r="C5" s="4" t="s">
        <v>30</v>
      </c>
      <c r="D5" s="4" t="s">
        <v>79</v>
      </c>
      <c r="E5" s="4" t="s">
        <v>36</v>
      </c>
      <c r="F5" s="4">
        <v>50</v>
      </c>
      <c r="J5" s="5" t="s">
        <v>80</v>
      </c>
      <c r="L5" s="7" t="str">
        <f t="shared" si="0"/>
        <v xml:space="preserve"> Name  nVarchar2(50) ,</v>
      </c>
    </row>
    <row r="6" spans="2:12" s="4" customFormat="1" x14ac:dyDescent="0.25">
      <c r="B6" s="4">
        <v>4</v>
      </c>
      <c r="C6" s="4" t="s">
        <v>34</v>
      </c>
      <c r="D6" s="4" t="s">
        <v>81</v>
      </c>
      <c r="E6" s="4" t="s">
        <v>36</v>
      </c>
      <c r="F6" s="4">
        <v>50</v>
      </c>
      <c r="J6" s="5" t="s">
        <v>80</v>
      </c>
      <c r="L6" s="7" t="str">
        <f t="shared" si="0"/>
        <v xml:space="preserve"> Name2  nVarchar2(50) ,</v>
      </c>
    </row>
    <row r="7" spans="2:12" s="4" customFormat="1" x14ac:dyDescent="0.25">
      <c r="B7" s="4">
        <v>5</v>
      </c>
      <c r="C7" s="4" t="s">
        <v>70</v>
      </c>
      <c r="D7" s="4" t="s">
        <v>41</v>
      </c>
      <c r="E7" s="4" t="s">
        <v>35</v>
      </c>
      <c r="F7" s="4">
        <v>20</v>
      </c>
      <c r="J7" s="5" t="s">
        <v>82</v>
      </c>
      <c r="L7" s="7" t="str">
        <f t="shared" si="0"/>
        <v xml:space="preserve"> BrandID  Varchar2(20) ,</v>
      </c>
    </row>
    <row r="8" spans="2:12" s="4" customFormat="1" x14ac:dyDescent="0.25">
      <c r="B8" s="4">
        <v>6</v>
      </c>
      <c r="C8" s="4" t="s">
        <v>91</v>
      </c>
      <c r="D8" s="4" t="s">
        <v>92</v>
      </c>
      <c r="E8" s="4" t="s">
        <v>35</v>
      </c>
      <c r="F8" s="4">
        <v>20</v>
      </c>
      <c r="J8" s="5"/>
      <c r="L8" s="7"/>
    </row>
    <row r="9" spans="2:12" s="4" customFormat="1" ht="16.5" customHeight="1" x14ac:dyDescent="0.25">
      <c r="B9" s="4">
        <v>7</v>
      </c>
      <c r="C9" s="4" t="s">
        <v>45</v>
      </c>
      <c r="D9" s="4" t="s">
        <v>93</v>
      </c>
      <c r="E9" s="4" t="s">
        <v>37</v>
      </c>
      <c r="F9" s="4">
        <v>2</v>
      </c>
      <c r="J9" s="5" t="s">
        <v>87</v>
      </c>
      <c r="L9" s="7" t="str">
        <f t="shared" si="0"/>
        <v xml:space="preserve"> Unit  Number(2) ,</v>
      </c>
    </row>
    <row r="10" spans="2:12" s="4" customFormat="1" ht="12.75" customHeight="1" x14ac:dyDescent="0.25">
      <c r="B10" s="4">
        <v>8</v>
      </c>
      <c r="C10" s="4" t="s">
        <v>94</v>
      </c>
      <c r="D10" s="4" t="s">
        <v>95</v>
      </c>
      <c r="E10" s="4" t="s">
        <v>37</v>
      </c>
      <c r="F10" s="4">
        <v>10</v>
      </c>
      <c r="J10" s="5"/>
      <c r="L10" s="7"/>
    </row>
    <row r="11" spans="2:12" s="4" customFormat="1" x14ac:dyDescent="0.25">
      <c r="B11" s="4">
        <v>9</v>
      </c>
      <c r="C11" s="4" t="s">
        <v>3</v>
      </c>
      <c r="D11" s="4" t="s">
        <v>156</v>
      </c>
      <c r="E11" s="4" t="s">
        <v>37</v>
      </c>
      <c r="F11" s="4">
        <v>5</v>
      </c>
      <c r="I11" s="4">
        <v>0</v>
      </c>
      <c r="J11" s="5" t="s">
        <v>101</v>
      </c>
      <c r="L11" s="7" t="str">
        <f>" "&amp;C11&amp;"  "&amp;E11&amp;"("&amp;F11&amp;") ,"</f>
        <v xml:space="preserve"> Status  Number(5) ,</v>
      </c>
    </row>
    <row r="12" spans="2:12" s="4" customFormat="1" ht="15" customHeight="1" x14ac:dyDescent="0.25">
      <c r="B12" s="4">
        <v>10</v>
      </c>
      <c r="C12" s="4" t="s">
        <v>57</v>
      </c>
      <c r="D12" s="4" t="s">
        <v>83</v>
      </c>
      <c r="E12" s="4" t="s">
        <v>37</v>
      </c>
      <c r="F12" s="4" t="s">
        <v>43</v>
      </c>
      <c r="I12" s="4">
        <v>0</v>
      </c>
      <c r="J12" s="5" t="s">
        <v>84</v>
      </c>
      <c r="L12" s="7" t="str">
        <f>" "&amp;C12&amp;"  "&amp;E12&amp;"("&amp;F12&amp;") ,"</f>
        <v xml:space="preserve"> Price  Number(18,2) ,</v>
      </c>
    </row>
    <row r="13" spans="2:12" s="4" customFormat="1" ht="15" customHeight="1" x14ac:dyDescent="0.25">
      <c r="B13" s="4">
        <v>11</v>
      </c>
      <c r="C13" s="4" t="s">
        <v>44</v>
      </c>
      <c r="D13" s="4" t="s">
        <v>88</v>
      </c>
      <c r="E13" s="4" t="s">
        <v>37</v>
      </c>
      <c r="F13" s="4">
        <v>10</v>
      </c>
      <c r="I13" s="4">
        <v>0</v>
      </c>
      <c r="J13" s="5" t="s">
        <v>89</v>
      </c>
      <c r="L13" s="7" t="str">
        <f t="shared" si="0"/>
        <v xml:space="preserve"> Count  Number(10) ,</v>
      </c>
    </row>
    <row r="14" spans="2:12" s="4" customFormat="1" ht="15" customHeight="1" x14ac:dyDescent="0.25">
      <c r="B14" s="4">
        <v>12</v>
      </c>
      <c r="C14" s="4" t="s">
        <v>97</v>
      </c>
      <c r="D14" s="4" t="s">
        <v>98</v>
      </c>
      <c r="E14" s="4" t="s">
        <v>40</v>
      </c>
      <c r="J14" s="5" t="s">
        <v>90</v>
      </c>
      <c r="L14" s="7" t="e">
        <f>" "&amp;#REF!&amp;"  "&amp;#REF!&amp;"("&amp;#REF!&amp;") ,"</f>
        <v>#REF!</v>
      </c>
    </row>
    <row r="15" spans="2:12" s="4" customFormat="1" ht="15" customHeight="1" x14ac:dyDescent="0.25">
      <c r="B15" s="4">
        <v>13</v>
      </c>
      <c r="C15" s="4" t="s">
        <v>152</v>
      </c>
      <c r="D15" s="4" t="s">
        <v>154</v>
      </c>
      <c r="E15" s="4" t="s">
        <v>40</v>
      </c>
      <c r="J15" s="5"/>
      <c r="L15" s="7"/>
    </row>
    <row r="16" spans="2:12" s="4" customFormat="1" ht="15" customHeight="1" x14ac:dyDescent="0.25">
      <c r="B16" s="4">
        <v>14</v>
      </c>
      <c r="C16" s="4" t="s">
        <v>153</v>
      </c>
      <c r="D16" s="4" t="s">
        <v>155</v>
      </c>
      <c r="E16" s="4" t="s">
        <v>40</v>
      </c>
      <c r="J16" s="5"/>
      <c r="L16" s="7"/>
    </row>
    <row r="17" spans="2:12" s="4" customFormat="1" x14ac:dyDescent="0.25">
      <c r="B17" s="4">
        <v>15</v>
      </c>
      <c r="C17" s="4" t="s">
        <v>0</v>
      </c>
      <c r="D17" s="4" t="s">
        <v>100</v>
      </c>
      <c r="E17" s="4" t="s">
        <v>36</v>
      </c>
      <c r="F17" s="4">
        <v>2000</v>
      </c>
      <c r="J17" s="5" t="s">
        <v>92</v>
      </c>
      <c r="L17" s="7" t="e">
        <f>" "&amp;#REF!&amp;"  "&amp;#REF!&amp;"("&amp;#REF!&amp;") ,"</f>
        <v>#REF!</v>
      </c>
    </row>
    <row r="18" spans="2:12" s="4" customFormat="1" x14ac:dyDescent="0.25">
      <c r="B18" s="4">
        <v>16</v>
      </c>
      <c r="C18" s="4" t="s">
        <v>102</v>
      </c>
      <c r="D18" s="4" t="s">
        <v>103</v>
      </c>
      <c r="E18" s="4" t="s">
        <v>35</v>
      </c>
      <c r="F18" s="4">
        <v>20</v>
      </c>
      <c r="J18" s="5"/>
      <c r="L18" s="7"/>
    </row>
    <row r="19" spans="2:12" s="4" customFormat="1" x14ac:dyDescent="0.25">
      <c r="B19" s="4">
        <v>17</v>
      </c>
      <c r="C19" s="4" t="s">
        <v>105</v>
      </c>
      <c r="D19" s="4" t="s">
        <v>106</v>
      </c>
      <c r="E19" s="4" t="s">
        <v>35</v>
      </c>
      <c r="F19" s="4">
        <v>20</v>
      </c>
      <c r="J19" s="5"/>
      <c r="L19" s="7"/>
    </row>
    <row r="20" spans="2:12" s="4" customFormat="1" x14ac:dyDescent="0.25">
      <c r="B20" s="4">
        <v>18</v>
      </c>
      <c r="C20" s="4" t="s">
        <v>108</v>
      </c>
      <c r="D20" s="4" t="s">
        <v>109</v>
      </c>
      <c r="E20" s="4" t="s">
        <v>35</v>
      </c>
      <c r="F20" s="4">
        <v>20</v>
      </c>
      <c r="J20" s="5"/>
      <c r="L20" s="7"/>
    </row>
    <row r="21" spans="2:12" s="4" customFormat="1" x14ac:dyDescent="0.25">
      <c r="B21" s="4">
        <v>19</v>
      </c>
      <c r="C21" s="4" t="s">
        <v>110</v>
      </c>
      <c r="D21" s="4" t="s">
        <v>111</v>
      </c>
      <c r="E21" s="4" t="s">
        <v>35</v>
      </c>
      <c r="F21" s="4">
        <v>20</v>
      </c>
      <c r="J21" s="5"/>
      <c r="L21" s="7"/>
    </row>
    <row r="22" spans="2:12" s="4" customFormat="1" ht="14.25" customHeight="1" x14ac:dyDescent="0.25">
      <c r="B22" s="4">
        <v>20</v>
      </c>
      <c r="C22" s="11" t="s">
        <v>112</v>
      </c>
      <c r="D22" s="11" t="s">
        <v>113</v>
      </c>
      <c r="E22" s="4" t="s">
        <v>35</v>
      </c>
      <c r="F22" s="4">
        <v>20</v>
      </c>
      <c r="J22" s="5" t="s">
        <v>104</v>
      </c>
      <c r="L22" s="7" t="str">
        <f>" "&amp;C18&amp;"  "&amp;E18&amp;"("&amp;F18&amp;") ,"</f>
        <v xml:space="preserve"> SalesAccountNo  Varchar2(20) ,</v>
      </c>
    </row>
    <row r="23" spans="2:12" s="4" customFormat="1" x14ac:dyDescent="0.25">
      <c r="B23" s="4">
        <v>21</v>
      </c>
      <c r="C23" s="4" t="s">
        <v>134</v>
      </c>
      <c r="D23" s="4" t="s">
        <v>157</v>
      </c>
      <c r="E23" s="4" t="s">
        <v>158</v>
      </c>
      <c r="F23" s="4">
        <v>4000</v>
      </c>
      <c r="J23" s="5"/>
      <c r="L23" s="7" t="str">
        <f>" "&amp;C23&amp;"  "&amp;E23&amp;"("&amp;F23&amp;") ,"</f>
        <v xml:space="preserve"> Picture  blob(4000) ,</v>
      </c>
    </row>
    <row r="24" spans="2:12" s="4" customFormat="1" ht="15" customHeight="1" x14ac:dyDescent="0.25">
      <c r="B24" s="4">
        <v>22</v>
      </c>
      <c r="C24" s="11" t="s">
        <v>114</v>
      </c>
      <c r="D24" s="11" t="s">
        <v>161</v>
      </c>
      <c r="E24" s="11" t="s">
        <v>37</v>
      </c>
      <c r="F24" s="11">
        <v>2</v>
      </c>
      <c r="G24" s="11"/>
      <c r="H24" s="11"/>
      <c r="I24" s="11">
        <v>0</v>
      </c>
      <c r="J24" s="5" t="s">
        <v>107</v>
      </c>
      <c r="L24" s="7" t="str">
        <f>" "&amp;C19&amp;"  "&amp;E19&amp;"("&amp;F19&amp;") ,"</f>
        <v xml:space="preserve"> RefundAccountNo  Varchar2(20) ,</v>
      </c>
    </row>
    <row r="25" spans="2:12" s="4" customFormat="1" x14ac:dyDescent="0.25">
      <c r="B25" s="4">
        <v>23</v>
      </c>
      <c r="C25" s="4" t="s">
        <v>85</v>
      </c>
      <c r="D25" s="4" t="s">
        <v>86</v>
      </c>
      <c r="E25" s="4" t="s">
        <v>37</v>
      </c>
      <c r="F25" s="4" t="s">
        <v>43</v>
      </c>
      <c r="J25" s="5"/>
      <c r="L25" s="7" t="str">
        <f>" "&amp;C20&amp;"  "&amp;E20&amp;"("&amp;F20&amp;") ,"</f>
        <v xml:space="preserve"> DiscountAccountNo  Varchar2(20) ,</v>
      </c>
    </row>
    <row r="26" spans="2:12" s="4" customFormat="1" ht="22.5" x14ac:dyDescent="0.25">
      <c r="B26" s="4">
        <v>24</v>
      </c>
      <c r="C26" s="4" t="s">
        <v>159</v>
      </c>
      <c r="D26" s="5" t="s">
        <v>160</v>
      </c>
      <c r="E26" s="4" t="s">
        <v>37</v>
      </c>
      <c r="F26" s="4">
        <v>1</v>
      </c>
      <c r="I26" s="4">
        <v>0</v>
      </c>
      <c r="J26" s="5"/>
      <c r="L26" s="7" t="str">
        <f>" "&amp;C21&amp;"  "&amp;E21&amp;"("&amp;F21&amp;") ,"</f>
        <v xml:space="preserve"> BonusAccountNo  Varchar2(20) ,</v>
      </c>
    </row>
    <row r="27" spans="2:12" s="4" customFormat="1" x14ac:dyDescent="0.25">
      <c r="J27" s="5"/>
      <c r="L27" s="7" t="str">
        <f>"PRIMARY KEY (InvID)"</f>
        <v>PRIMARY KEY (InvID)</v>
      </c>
    </row>
    <row r="28" spans="2:12" s="4" customFormat="1" x14ac:dyDescent="0.25">
      <c r="J28" s="5"/>
      <c r="L28" s="7" t="s">
        <v>10</v>
      </c>
    </row>
    <row r="29" spans="2:12" s="4" customFormat="1" x14ac:dyDescent="0.25">
      <c r="B29" s="4" t="s">
        <v>142</v>
      </c>
      <c r="D29" s="4" t="s">
        <v>143</v>
      </c>
      <c r="J29" s="5"/>
    </row>
    <row r="30" spans="2:12" s="4" customFormat="1" x14ac:dyDescent="0.25">
      <c r="B30" s="4" t="s">
        <v>15</v>
      </c>
      <c r="C30" s="4" t="s">
        <v>1</v>
      </c>
      <c r="D30" s="4" t="s">
        <v>11</v>
      </c>
      <c r="E30" s="4" t="s">
        <v>2</v>
      </c>
      <c r="F30" s="4" t="s">
        <v>16</v>
      </c>
      <c r="G30" s="4" t="s">
        <v>7</v>
      </c>
      <c r="H30" s="4" t="s">
        <v>17</v>
      </c>
      <c r="I30" s="4" t="s">
        <v>8</v>
      </c>
      <c r="J30" s="5" t="s">
        <v>18</v>
      </c>
      <c r="L30" s="7" t="str">
        <f>"create table "&amp;B29&amp;" ("</f>
        <v>create table InvSeries (</v>
      </c>
    </row>
    <row r="31" spans="2:12" s="6" customFormat="1" x14ac:dyDescent="0.25">
      <c r="B31" s="6">
        <v>1</v>
      </c>
      <c r="C31" s="6" t="s">
        <v>73</v>
      </c>
      <c r="D31" s="6" t="s">
        <v>145</v>
      </c>
      <c r="E31" s="6" t="s">
        <v>35</v>
      </c>
      <c r="F31" s="6">
        <v>20</v>
      </c>
      <c r="J31" s="9"/>
      <c r="L31" s="10" t="str">
        <f>" "&amp;C31&amp;"  "&amp;E31&amp;"("&amp;F31&amp;") ,"</f>
        <v xml:space="preserve"> ItemNo  Varchar2(20) ,</v>
      </c>
    </row>
    <row r="32" spans="2:12" s="4" customFormat="1" x14ac:dyDescent="0.25">
      <c r="B32" s="4">
        <v>2</v>
      </c>
      <c r="C32" s="4" t="s">
        <v>91</v>
      </c>
      <c r="D32" s="4" t="s">
        <v>146</v>
      </c>
      <c r="E32" s="4" t="s">
        <v>35</v>
      </c>
      <c r="F32" s="4">
        <v>20</v>
      </c>
      <c r="J32" s="5"/>
      <c r="L32" s="7" t="str">
        <f>" "&amp;C32&amp;"  "&amp;E32&amp;"("&amp;F32&amp;") ,"</f>
        <v xml:space="preserve"> BarCode  Varchar2(20) ,</v>
      </c>
    </row>
    <row r="33" spans="2:12" s="4" customFormat="1" x14ac:dyDescent="0.25">
      <c r="B33" s="4">
        <v>3</v>
      </c>
      <c r="C33" s="4" t="s">
        <v>144</v>
      </c>
      <c r="D33" s="4" t="s">
        <v>145</v>
      </c>
      <c r="E33" s="4" t="s">
        <v>35</v>
      </c>
      <c r="F33" s="4">
        <v>20</v>
      </c>
      <c r="G33" s="4">
        <v>1</v>
      </c>
      <c r="J33" s="5"/>
      <c r="L33" s="7" t="str">
        <f>" "&amp;C33&amp;"  "&amp;E33&amp;"("&amp;F33&amp;") ,"</f>
        <v xml:space="preserve"> InvID  Varchar2(20) ,</v>
      </c>
    </row>
    <row r="34" spans="2:12" s="4" customFormat="1" ht="15" customHeight="1" x14ac:dyDescent="0.25">
      <c r="B34" s="4">
        <v>4</v>
      </c>
      <c r="C34" s="4" t="s">
        <v>3</v>
      </c>
      <c r="D34" s="4" t="s">
        <v>172</v>
      </c>
      <c r="E34" s="4" t="s">
        <v>9</v>
      </c>
      <c r="F34" s="4">
        <v>2</v>
      </c>
      <c r="J34" s="5" t="s">
        <v>147</v>
      </c>
      <c r="L34" s="7" t="str">
        <f t="shared" ref="L34:L37" si="1">" "&amp;C34&amp;"  "&amp;E34&amp;"("&amp;F34&amp;") ,"</f>
        <v xml:space="preserve"> Status  number(2) ,</v>
      </c>
    </row>
    <row r="35" spans="2:12" s="4" customFormat="1" x14ac:dyDescent="0.25">
      <c r="B35" s="4">
        <v>5</v>
      </c>
      <c r="C35" s="4" t="s">
        <v>148</v>
      </c>
      <c r="D35" s="4" t="s">
        <v>149</v>
      </c>
      <c r="E35" s="4" t="s">
        <v>9</v>
      </c>
      <c r="F35" s="4">
        <v>5</v>
      </c>
      <c r="J35" s="5"/>
      <c r="L35" s="7" t="str">
        <f t="shared" si="1"/>
        <v xml:space="preserve"> LastPrepareUserNo  number(5) ,</v>
      </c>
    </row>
    <row r="36" spans="2:12" s="4" customFormat="1" x14ac:dyDescent="0.25">
      <c r="B36" s="4">
        <v>6</v>
      </c>
      <c r="C36" s="4" t="s">
        <v>150</v>
      </c>
      <c r="D36" s="4" t="s">
        <v>151</v>
      </c>
      <c r="E36" s="4" t="s">
        <v>72</v>
      </c>
      <c r="J36" s="5"/>
      <c r="L36" s="7" t="str">
        <f t="shared" si="1"/>
        <v xml:space="preserve"> LastPrepareDate  date() ,</v>
      </c>
    </row>
    <row r="37" spans="2:12" s="4" customFormat="1" x14ac:dyDescent="0.25">
      <c r="B37" s="4">
        <v>7</v>
      </c>
      <c r="C37" s="4" t="s">
        <v>0</v>
      </c>
      <c r="D37" s="4" t="s">
        <v>38</v>
      </c>
      <c r="E37" s="4" t="s">
        <v>36</v>
      </c>
      <c r="F37" s="4">
        <v>200</v>
      </c>
      <c r="J37" s="5"/>
      <c r="L37" s="7" t="str">
        <f t="shared" si="1"/>
        <v xml:space="preserve"> Note  nVarchar2(200) ,</v>
      </c>
    </row>
    <row r="38" spans="2:12" s="4" customFormat="1" x14ac:dyDescent="0.25">
      <c r="J38" s="5"/>
      <c r="L38" s="7" t="str">
        <f>"PRIMARY KEY (InvID)"</f>
        <v>PRIMARY KEY (InvID)</v>
      </c>
    </row>
    <row r="39" spans="2:12" s="4" customFormat="1" x14ac:dyDescent="0.25">
      <c r="J39" s="5"/>
      <c r="L39" s="7" t="s">
        <v>10</v>
      </c>
    </row>
    <row r="40" spans="2:12" s="4" customFormat="1" x14ac:dyDescent="0.25">
      <c r="B40" s="4" t="s">
        <v>115</v>
      </c>
      <c r="D40" s="4" t="s">
        <v>116</v>
      </c>
      <c r="J40" s="5"/>
    </row>
    <row r="41" spans="2:12" s="4" customFormat="1" x14ac:dyDescent="0.25">
      <c r="B41" s="4" t="s">
        <v>15</v>
      </c>
      <c r="C41" s="4" t="s">
        <v>1</v>
      </c>
      <c r="D41" s="4" t="s">
        <v>11</v>
      </c>
      <c r="E41" s="4" t="s">
        <v>2</v>
      </c>
      <c r="F41" s="4" t="s">
        <v>16</v>
      </c>
      <c r="G41" s="4" t="s">
        <v>7</v>
      </c>
      <c r="H41" s="4" t="s">
        <v>17</v>
      </c>
      <c r="I41" s="4" t="s">
        <v>8</v>
      </c>
      <c r="J41" s="5" t="s">
        <v>18</v>
      </c>
      <c r="L41" s="7" t="str">
        <f>"create table "&amp;B40&amp;" ("</f>
        <v>create table ServMain (</v>
      </c>
    </row>
    <row r="42" spans="2:12" s="4" customFormat="1" ht="14.25" customHeight="1" x14ac:dyDescent="0.25">
      <c r="B42" s="12">
        <v>1</v>
      </c>
      <c r="C42" s="12" t="s">
        <v>117</v>
      </c>
      <c r="D42" s="12" t="s">
        <v>162</v>
      </c>
      <c r="E42" s="12" t="s">
        <v>35</v>
      </c>
      <c r="F42" s="12">
        <v>20</v>
      </c>
      <c r="G42" s="12">
        <v>1</v>
      </c>
      <c r="H42" s="12"/>
      <c r="I42" s="12"/>
      <c r="J42" s="5" t="s">
        <v>77</v>
      </c>
      <c r="L42" s="7" t="str">
        <f>" "&amp;C42&amp;"  "&amp;E42&amp;"("&amp;F42&amp;") ,"</f>
        <v xml:space="preserve"> ServID  Varchar2(20) ,</v>
      </c>
    </row>
    <row r="43" spans="2:12" s="4" customFormat="1" ht="14.25" customHeight="1" x14ac:dyDescent="0.25">
      <c r="B43" s="13">
        <v>2</v>
      </c>
      <c r="C43" s="13" t="s">
        <v>71</v>
      </c>
      <c r="D43" s="13" t="s">
        <v>42</v>
      </c>
      <c r="E43" s="13" t="s">
        <v>35</v>
      </c>
      <c r="F43" s="13">
        <v>20</v>
      </c>
      <c r="G43" s="13"/>
      <c r="H43" s="13"/>
      <c r="I43" s="13"/>
      <c r="J43" s="5" t="s">
        <v>119</v>
      </c>
      <c r="L43" s="7" t="str">
        <f t="shared" ref="L43:L70" si="2">" "&amp;C43&amp;"  "&amp;E43&amp;"("&amp;F43&amp;") ,"</f>
        <v xml:space="preserve"> TypeCode  Varchar2(20) ,</v>
      </c>
    </row>
    <row r="44" spans="2:12" s="4" customFormat="1" x14ac:dyDescent="0.25">
      <c r="B44" s="13">
        <v>3</v>
      </c>
      <c r="C44" s="13" t="s">
        <v>30</v>
      </c>
      <c r="D44" s="13" t="s">
        <v>79</v>
      </c>
      <c r="E44" s="13" t="s">
        <v>36</v>
      </c>
      <c r="F44" s="13">
        <v>50</v>
      </c>
      <c r="G44" s="13"/>
      <c r="H44" s="13"/>
      <c r="I44" s="13"/>
      <c r="J44" s="5" t="s">
        <v>80</v>
      </c>
      <c r="L44" s="7" t="str">
        <f t="shared" si="2"/>
        <v xml:space="preserve"> Name  nVarchar2(50) ,</v>
      </c>
    </row>
    <row r="45" spans="2:12" s="4" customFormat="1" x14ac:dyDescent="0.25">
      <c r="B45" s="13">
        <v>4</v>
      </c>
      <c r="C45" s="13" t="s">
        <v>34</v>
      </c>
      <c r="D45" s="13" t="s">
        <v>81</v>
      </c>
      <c r="E45" s="13" t="s">
        <v>36</v>
      </c>
      <c r="F45" s="13">
        <v>50</v>
      </c>
      <c r="G45" s="13"/>
      <c r="H45" s="13"/>
      <c r="I45" s="13"/>
      <c r="J45" s="5" t="s">
        <v>80</v>
      </c>
      <c r="L45" s="7" t="str">
        <f t="shared" si="2"/>
        <v xml:space="preserve"> Name2  nVarchar2(50) ,</v>
      </c>
    </row>
    <row r="46" spans="2:12" s="4" customFormat="1" x14ac:dyDescent="0.25">
      <c r="B46" s="13">
        <v>5</v>
      </c>
      <c r="C46" s="13" t="s">
        <v>70</v>
      </c>
      <c r="D46" s="13" t="s">
        <v>41</v>
      </c>
      <c r="E46" s="13" t="s">
        <v>35</v>
      </c>
      <c r="F46" s="13">
        <v>20</v>
      </c>
      <c r="G46" s="13"/>
      <c r="H46" s="13"/>
      <c r="I46" s="13"/>
      <c r="J46" s="5" t="s">
        <v>120</v>
      </c>
      <c r="L46" s="7" t="str">
        <f t="shared" si="2"/>
        <v xml:space="preserve"> BrandID  Varchar2(20) ,</v>
      </c>
    </row>
    <row r="47" spans="2:12" s="4" customFormat="1" x14ac:dyDescent="0.25">
      <c r="B47" s="13">
        <v>6</v>
      </c>
      <c r="C47" s="13" t="s">
        <v>91</v>
      </c>
      <c r="D47" s="13" t="s">
        <v>92</v>
      </c>
      <c r="E47" s="13" t="s">
        <v>35</v>
      </c>
      <c r="F47" s="13">
        <v>20</v>
      </c>
      <c r="G47" s="13"/>
      <c r="H47" s="13"/>
      <c r="I47" s="13"/>
      <c r="J47" s="5" t="s">
        <v>121</v>
      </c>
      <c r="L47" s="7" t="str">
        <f t="shared" si="2"/>
        <v xml:space="preserve"> BarCode  Varchar2(20) ,</v>
      </c>
    </row>
    <row r="48" spans="2:12" s="4" customFormat="1" ht="12" customHeight="1" x14ac:dyDescent="0.25">
      <c r="B48" s="13">
        <v>7</v>
      </c>
      <c r="C48" s="13" t="s">
        <v>45</v>
      </c>
      <c r="D48" s="13" t="s">
        <v>93</v>
      </c>
      <c r="E48" s="13" t="s">
        <v>37</v>
      </c>
      <c r="F48" s="13">
        <v>2</v>
      </c>
      <c r="G48" s="13"/>
      <c r="H48" s="13"/>
      <c r="I48" s="13"/>
      <c r="J48" s="5" t="s">
        <v>84</v>
      </c>
      <c r="L48" s="7" t="str">
        <f t="shared" si="2"/>
        <v xml:space="preserve"> Unit  Number(2) ,</v>
      </c>
    </row>
    <row r="49" spans="2:12" s="4" customFormat="1" ht="12" customHeight="1" x14ac:dyDescent="0.25">
      <c r="B49" s="13">
        <v>8</v>
      </c>
      <c r="C49" s="13" t="s">
        <v>94</v>
      </c>
      <c r="D49" s="13" t="s">
        <v>95</v>
      </c>
      <c r="E49" s="13" t="s">
        <v>37</v>
      </c>
      <c r="F49" s="13">
        <v>10</v>
      </c>
      <c r="G49" s="13"/>
      <c r="H49" s="13"/>
      <c r="I49" s="13"/>
      <c r="J49" s="5" t="s">
        <v>89</v>
      </c>
      <c r="L49" s="7" t="str">
        <f t="shared" si="2"/>
        <v xml:space="preserve"> UnitSize  Number(10) ,</v>
      </c>
    </row>
    <row r="50" spans="2:12" s="4" customFormat="1" ht="15.75" customHeight="1" x14ac:dyDescent="0.25">
      <c r="B50" s="13">
        <v>9</v>
      </c>
      <c r="C50" s="13" t="s">
        <v>3</v>
      </c>
      <c r="D50" s="13" t="s">
        <v>156</v>
      </c>
      <c r="E50" s="13" t="s">
        <v>37</v>
      </c>
      <c r="F50" s="13">
        <v>5</v>
      </c>
      <c r="G50" s="13"/>
      <c r="H50" s="13"/>
      <c r="I50" s="13">
        <v>0</v>
      </c>
      <c r="J50" s="5" t="s">
        <v>90</v>
      </c>
      <c r="L50" s="7" t="str">
        <f t="shared" si="2"/>
        <v xml:space="preserve"> Status  Number(5) ,</v>
      </c>
    </row>
    <row r="51" spans="2:12" s="4" customFormat="1" x14ac:dyDescent="0.25">
      <c r="B51" s="13">
        <v>10</v>
      </c>
      <c r="C51" s="13" t="s">
        <v>57</v>
      </c>
      <c r="D51" s="13" t="s">
        <v>83</v>
      </c>
      <c r="E51" s="13" t="s">
        <v>37</v>
      </c>
      <c r="F51" s="13" t="s">
        <v>43</v>
      </c>
      <c r="G51" s="13"/>
      <c r="H51" s="13"/>
      <c r="I51" s="13">
        <v>0</v>
      </c>
      <c r="J51" s="5"/>
      <c r="L51" s="7" t="str">
        <f t="shared" si="2"/>
        <v xml:space="preserve"> Price  Number(18,2) ,</v>
      </c>
    </row>
    <row r="52" spans="2:12" s="4" customFormat="1" x14ac:dyDescent="0.25">
      <c r="B52" s="13">
        <v>11</v>
      </c>
      <c r="C52" s="13" t="s">
        <v>44</v>
      </c>
      <c r="D52" s="13" t="s">
        <v>88</v>
      </c>
      <c r="E52" s="13" t="s">
        <v>37</v>
      </c>
      <c r="F52" s="13">
        <v>10</v>
      </c>
      <c r="G52" s="13"/>
      <c r="H52" s="13"/>
      <c r="I52" s="13">
        <v>0</v>
      </c>
      <c r="J52" s="5"/>
      <c r="L52" s="7" t="str">
        <f t="shared" si="2"/>
        <v xml:space="preserve"> Count  Number(10) ,</v>
      </c>
    </row>
    <row r="53" spans="2:12" s="4" customFormat="1" ht="16.5" customHeight="1" x14ac:dyDescent="0.25">
      <c r="B53" s="13">
        <v>12</v>
      </c>
      <c r="C53" s="13" t="s">
        <v>97</v>
      </c>
      <c r="D53" s="13" t="s">
        <v>98</v>
      </c>
      <c r="E53" s="13" t="s">
        <v>40</v>
      </c>
      <c r="F53" s="13"/>
      <c r="G53" s="13"/>
      <c r="H53" s="13"/>
      <c r="I53" s="13"/>
      <c r="J53" s="5" t="s">
        <v>96</v>
      </c>
      <c r="L53" s="7" t="str">
        <f t="shared" si="2"/>
        <v xml:space="preserve"> CreateDate  Date() ,</v>
      </c>
    </row>
    <row r="54" spans="2:12" s="4" customFormat="1" x14ac:dyDescent="0.25">
      <c r="B54" s="13">
        <v>13</v>
      </c>
      <c r="C54" s="13" t="s">
        <v>152</v>
      </c>
      <c r="D54" s="13" t="s">
        <v>154</v>
      </c>
      <c r="E54" s="13" t="s">
        <v>40</v>
      </c>
      <c r="F54" s="13"/>
      <c r="G54" s="13"/>
      <c r="H54" s="13"/>
      <c r="I54" s="13"/>
      <c r="J54" s="5" t="s">
        <v>99</v>
      </c>
      <c r="L54" s="7" t="str">
        <f t="shared" si="2"/>
        <v xml:space="preserve"> SalesStartDate  Date() ,</v>
      </c>
    </row>
    <row r="55" spans="2:12" s="4" customFormat="1" x14ac:dyDescent="0.25">
      <c r="B55" s="13">
        <v>14</v>
      </c>
      <c r="C55" s="13" t="s">
        <v>153</v>
      </c>
      <c r="D55" s="13" t="s">
        <v>155</v>
      </c>
      <c r="E55" s="13" t="s">
        <v>40</v>
      </c>
      <c r="F55" s="13"/>
      <c r="G55" s="13"/>
      <c r="H55" s="13"/>
      <c r="I55" s="13"/>
      <c r="J55" s="5" t="s">
        <v>122</v>
      </c>
      <c r="L55" s="7" t="str">
        <f t="shared" si="2"/>
        <v xml:space="preserve"> SalesEndDate  Date() ,</v>
      </c>
    </row>
    <row r="56" spans="2:12" s="4" customFormat="1" ht="14.25" customHeight="1" x14ac:dyDescent="0.25">
      <c r="B56" s="13">
        <v>15</v>
      </c>
      <c r="C56" s="13" t="s">
        <v>0</v>
      </c>
      <c r="D56" s="13" t="s">
        <v>100</v>
      </c>
      <c r="E56" s="13" t="s">
        <v>36</v>
      </c>
      <c r="F56" s="13">
        <v>2000</v>
      </c>
      <c r="G56" s="13"/>
      <c r="H56" s="13"/>
      <c r="I56" s="13"/>
      <c r="J56" s="5" t="s">
        <v>123</v>
      </c>
      <c r="L56" s="7" t="str">
        <f t="shared" si="2"/>
        <v xml:space="preserve"> Note  nVarchar2(2000) ,</v>
      </c>
    </row>
    <row r="57" spans="2:12" s="4" customFormat="1" ht="18" customHeight="1" x14ac:dyDescent="0.25">
      <c r="B57" s="13">
        <v>16</v>
      </c>
      <c r="C57" s="13" t="s">
        <v>102</v>
      </c>
      <c r="D57" s="13" t="s">
        <v>103</v>
      </c>
      <c r="E57" s="13" t="s">
        <v>35</v>
      </c>
      <c r="F57" s="13">
        <v>20</v>
      </c>
      <c r="G57" s="13"/>
      <c r="H57" s="13"/>
      <c r="I57" s="13"/>
      <c r="J57" s="5" t="s">
        <v>124</v>
      </c>
      <c r="L57" s="7" t="str">
        <f>" "&amp;C71&amp;"  "&amp;E71&amp;"("&amp;F71&amp;") ,"</f>
        <v xml:space="preserve"> TagType  Varchar2(20) ,</v>
      </c>
    </row>
    <row r="58" spans="2:12" s="4" customFormat="1" ht="15" customHeight="1" x14ac:dyDescent="0.25">
      <c r="B58" s="13">
        <v>17</v>
      </c>
      <c r="C58" s="13" t="s">
        <v>105</v>
      </c>
      <c r="D58" s="13" t="s">
        <v>106</v>
      </c>
      <c r="E58" s="13" t="s">
        <v>35</v>
      </c>
      <c r="F58" s="13">
        <v>20</v>
      </c>
      <c r="G58" s="13"/>
      <c r="H58" s="13"/>
      <c r="I58" s="13"/>
      <c r="J58" s="5" t="s">
        <v>127</v>
      </c>
      <c r="L58" s="7" t="str">
        <f>" "&amp;C72&amp;"  "&amp;E72&amp;"("&amp;F72&amp;") ,"</f>
        <v xml:space="preserve"> TagTime  Number(5) ,</v>
      </c>
    </row>
    <row r="59" spans="2:12" s="4" customFormat="1" ht="13.5" customHeight="1" x14ac:dyDescent="0.25">
      <c r="B59" s="13">
        <v>18</v>
      </c>
      <c r="C59" s="13" t="s">
        <v>108</v>
      </c>
      <c r="D59" s="13" t="s">
        <v>109</v>
      </c>
      <c r="E59" s="13" t="s">
        <v>35</v>
      </c>
      <c r="F59" s="13">
        <v>20</v>
      </c>
      <c r="G59" s="13"/>
      <c r="H59" s="13"/>
      <c r="I59" s="13"/>
      <c r="J59" s="5" t="s">
        <v>130</v>
      </c>
      <c r="L59" s="7" t="str">
        <f>" "&amp;C73&amp;"  "&amp;E73&amp;"("&amp;F73&amp;") ,"</f>
        <v xml:space="preserve"> TagTimeMethod  Number(1) ,</v>
      </c>
    </row>
    <row r="60" spans="2:12" s="4" customFormat="1" ht="13.5" customHeight="1" x14ac:dyDescent="0.25">
      <c r="B60" s="13">
        <v>19</v>
      </c>
      <c r="C60" s="13" t="s">
        <v>110</v>
      </c>
      <c r="D60" s="13" t="s">
        <v>111</v>
      </c>
      <c r="E60" s="13" t="s">
        <v>35</v>
      </c>
      <c r="F60" s="13">
        <v>20</v>
      </c>
      <c r="G60" s="13"/>
      <c r="H60" s="13"/>
      <c r="I60" s="13"/>
      <c r="J60" s="5" t="s">
        <v>131</v>
      </c>
      <c r="L60" s="7" t="str">
        <f>" "&amp;C68&amp;"  "&amp;E68&amp;"("&amp;F68&amp;") ,"</f>
        <v xml:space="preserve"> isTimeTable  Number(1) ,</v>
      </c>
    </row>
    <row r="61" spans="2:12" s="4" customFormat="1" ht="13.5" customHeight="1" x14ac:dyDescent="0.25">
      <c r="B61" s="13">
        <v>20</v>
      </c>
      <c r="C61" s="14" t="s">
        <v>112</v>
      </c>
      <c r="D61" s="14" t="s">
        <v>113</v>
      </c>
      <c r="E61" s="13" t="s">
        <v>35</v>
      </c>
      <c r="F61" s="13">
        <v>20</v>
      </c>
      <c r="G61" s="13"/>
      <c r="H61" s="13"/>
      <c r="I61" s="13"/>
      <c r="J61" s="5" t="s">
        <v>133</v>
      </c>
      <c r="L61" s="7" t="str">
        <f>" "&amp;C69&amp;"  "&amp;E69&amp;"("&amp;F69&amp;") ,"</f>
        <v xml:space="preserve"> TimeTableID  Varchar2(20) ,</v>
      </c>
    </row>
    <row r="62" spans="2:12" s="4" customFormat="1" ht="15" customHeight="1" x14ac:dyDescent="0.25">
      <c r="B62" s="13">
        <v>21</v>
      </c>
      <c r="C62" s="13" t="s">
        <v>134</v>
      </c>
      <c r="D62" s="13" t="s">
        <v>157</v>
      </c>
      <c r="E62" s="13" t="s">
        <v>158</v>
      </c>
      <c r="F62" s="13">
        <v>4000</v>
      </c>
      <c r="G62" s="13"/>
      <c r="H62" s="13"/>
      <c r="I62" s="13"/>
      <c r="J62" s="5" t="s">
        <v>104</v>
      </c>
      <c r="L62" s="7" t="str">
        <f t="shared" si="2"/>
        <v xml:space="preserve"> Picture  blob(4000) ,</v>
      </c>
    </row>
    <row r="63" spans="2:12" s="4" customFormat="1" ht="18.75" customHeight="1" x14ac:dyDescent="0.25">
      <c r="B63" s="13">
        <v>22</v>
      </c>
      <c r="C63" s="13" t="s">
        <v>105</v>
      </c>
      <c r="D63" s="13" t="s">
        <v>106</v>
      </c>
      <c r="E63" s="13" t="s">
        <v>35</v>
      </c>
      <c r="F63" s="13">
        <v>20</v>
      </c>
      <c r="G63" s="13"/>
      <c r="H63" s="13"/>
      <c r="I63" s="13"/>
      <c r="J63" s="5" t="s">
        <v>107</v>
      </c>
      <c r="L63" s="7" t="str">
        <f t="shared" si="2"/>
        <v xml:space="preserve"> RefundAccountNo  Varchar2(20) ,</v>
      </c>
    </row>
    <row r="64" spans="2:12" s="4" customFormat="1" x14ac:dyDescent="0.25">
      <c r="B64" s="13">
        <v>23</v>
      </c>
      <c r="C64" s="13" t="s">
        <v>108</v>
      </c>
      <c r="D64" s="13" t="s">
        <v>109</v>
      </c>
      <c r="E64" s="13" t="s">
        <v>35</v>
      </c>
      <c r="F64" s="13">
        <v>20</v>
      </c>
      <c r="G64" s="13"/>
      <c r="H64" s="13"/>
      <c r="I64" s="13"/>
      <c r="J64" s="5"/>
      <c r="L64" s="7" t="str">
        <f t="shared" si="2"/>
        <v xml:space="preserve"> DiscountAccountNo  Varchar2(20) ,</v>
      </c>
    </row>
    <row r="65" spans="2:12" s="4" customFormat="1" x14ac:dyDescent="0.25">
      <c r="B65" s="13">
        <v>24</v>
      </c>
      <c r="C65" s="13" t="s">
        <v>110</v>
      </c>
      <c r="D65" s="13" t="s">
        <v>111</v>
      </c>
      <c r="E65" s="13" t="s">
        <v>35</v>
      </c>
      <c r="F65" s="13">
        <v>20</v>
      </c>
      <c r="G65" s="13"/>
      <c r="H65" s="13"/>
      <c r="I65" s="13"/>
      <c r="J65" s="5"/>
      <c r="L65" s="7" t="str">
        <f t="shared" si="2"/>
        <v xml:space="preserve"> BonusAccountNo  Varchar2(20) ,</v>
      </c>
    </row>
    <row r="66" spans="2:12" s="4" customFormat="1" x14ac:dyDescent="0.25">
      <c r="B66" s="13">
        <v>25</v>
      </c>
      <c r="C66" s="14" t="s">
        <v>112</v>
      </c>
      <c r="D66" s="14" t="s">
        <v>113</v>
      </c>
      <c r="E66" s="13" t="s">
        <v>35</v>
      </c>
      <c r="F66" s="13">
        <v>20</v>
      </c>
      <c r="G66" s="14"/>
      <c r="H66" s="14"/>
      <c r="I66" s="14"/>
      <c r="J66" s="15"/>
      <c r="L66" s="7" t="str">
        <f t="shared" si="2"/>
        <v xml:space="preserve"> BonusExpAccountNo  Varchar2(20) ,</v>
      </c>
    </row>
    <row r="67" spans="2:12" s="4" customFormat="1" x14ac:dyDescent="0.25">
      <c r="B67" s="13">
        <v>26</v>
      </c>
      <c r="C67" s="14" t="s">
        <v>134</v>
      </c>
      <c r="D67" s="14" t="s">
        <v>135</v>
      </c>
      <c r="E67" s="13" t="s">
        <v>136</v>
      </c>
      <c r="F67" s="13"/>
      <c r="G67" s="14"/>
      <c r="H67" s="14"/>
      <c r="I67" s="14"/>
      <c r="J67" s="15"/>
      <c r="L67" s="7" t="str">
        <f t="shared" si="2"/>
        <v xml:space="preserve"> Picture  Blob() ,</v>
      </c>
    </row>
    <row r="68" spans="2:12" s="4" customFormat="1" x14ac:dyDescent="0.25">
      <c r="B68" s="13">
        <v>27</v>
      </c>
      <c r="C68" s="13" t="s">
        <v>163</v>
      </c>
      <c r="D68" s="13" t="s">
        <v>165</v>
      </c>
      <c r="E68" s="13" t="s">
        <v>37</v>
      </c>
      <c r="F68" s="13">
        <v>1</v>
      </c>
      <c r="G68" s="13"/>
      <c r="H68" s="13"/>
      <c r="I68" s="13">
        <v>0</v>
      </c>
      <c r="J68" s="16"/>
      <c r="K68" s="17"/>
      <c r="L68" s="18"/>
    </row>
    <row r="69" spans="2:12" s="4" customFormat="1" x14ac:dyDescent="0.25">
      <c r="B69" s="13">
        <v>28</v>
      </c>
      <c r="C69" s="13" t="s">
        <v>164</v>
      </c>
      <c r="D69" s="13" t="s">
        <v>132</v>
      </c>
      <c r="E69" s="13" t="s">
        <v>35</v>
      </c>
      <c r="F69" s="13">
        <v>20</v>
      </c>
      <c r="G69" s="13"/>
      <c r="H69" s="13"/>
      <c r="I69" s="13"/>
      <c r="J69" s="16"/>
      <c r="K69" s="17"/>
      <c r="L69" s="18"/>
    </row>
    <row r="70" spans="2:12" s="4" customFormat="1" x14ac:dyDescent="0.25">
      <c r="B70" s="13">
        <v>29</v>
      </c>
      <c r="C70" s="14" t="s">
        <v>137</v>
      </c>
      <c r="D70" s="14" t="s">
        <v>166</v>
      </c>
      <c r="E70" s="13" t="s">
        <v>37</v>
      </c>
      <c r="F70" s="13">
        <v>5</v>
      </c>
      <c r="G70" s="14"/>
      <c r="H70" s="14"/>
      <c r="I70" s="14">
        <v>0</v>
      </c>
      <c r="J70" s="16" t="s">
        <v>138</v>
      </c>
      <c r="K70" s="17"/>
      <c r="L70" s="18" t="str">
        <f t="shared" si="2"/>
        <v xml:space="preserve"> ServiceTime  Number(5) ,</v>
      </c>
    </row>
    <row r="71" spans="2:12" s="4" customFormat="1" x14ac:dyDescent="0.25">
      <c r="B71" s="13">
        <v>30</v>
      </c>
      <c r="C71" s="13" t="s">
        <v>46</v>
      </c>
      <c r="D71" s="13" t="s">
        <v>47</v>
      </c>
      <c r="E71" s="13" t="s">
        <v>35</v>
      </c>
      <c r="F71" s="13">
        <v>20</v>
      </c>
      <c r="G71" s="13"/>
      <c r="H71" s="13"/>
      <c r="I71" s="13"/>
      <c r="J71" s="16"/>
      <c r="K71" s="17"/>
      <c r="L71" s="18"/>
    </row>
    <row r="72" spans="2:12" s="4" customFormat="1" x14ac:dyDescent="0.25">
      <c r="B72" s="13">
        <v>31</v>
      </c>
      <c r="C72" s="13" t="s">
        <v>125</v>
      </c>
      <c r="D72" s="13" t="s">
        <v>126</v>
      </c>
      <c r="E72" s="13" t="s">
        <v>37</v>
      </c>
      <c r="F72" s="13">
        <v>5</v>
      </c>
      <c r="G72" s="13"/>
      <c r="H72" s="13"/>
      <c r="I72" s="13">
        <v>0</v>
      </c>
      <c r="J72" s="16"/>
      <c r="K72" s="17"/>
      <c r="L72" s="18"/>
    </row>
    <row r="73" spans="2:12" s="23" customFormat="1" ht="45" x14ac:dyDescent="0.25">
      <c r="B73" s="19">
        <v>32</v>
      </c>
      <c r="C73" s="19" t="s">
        <v>128</v>
      </c>
      <c r="D73" s="20" t="s">
        <v>129</v>
      </c>
      <c r="E73" s="19" t="s">
        <v>37</v>
      </c>
      <c r="F73" s="19">
        <v>1</v>
      </c>
      <c r="G73" s="19"/>
      <c r="H73" s="19"/>
      <c r="I73" s="19">
        <v>0</v>
      </c>
      <c r="J73" s="21"/>
      <c r="K73" s="22"/>
      <c r="L73" s="18"/>
    </row>
    <row r="74" spans="2:12" s="4" customFormat="1" x14ac:dyDescent="0.25">
      <c r="J74" s="5"/>
      <c r="L74" s="7" t="str">
        <f>"PRIMARY KEY (ServId)"</f>
        <v>PRIMARY KEY (ServId)</v>
      </c>
    </row>
    <row r="75" spans="2:12" s="4" customFormat="1" x14ac:dyDescent="0.25">
      <c r="J75" s="5"/>
      <c r="L75" s="7" t="s">
        <v>10</v>
      </c>
    </row>
    <row r="76" spans="2:12" s="4" customFormat="1" x14ac:dyDescent="0.25">
      <c r="B76" s="4" t="s">
        <v>139</v>
      </c>
      <c r="D76" s="4" t="s">
        <v>140</v>
      </c>
      <c r="J76" s="5"/>
      <c r="L76" s="7"/>
    </row>
    <row r="77" spans="2:12" s="4" customFormat="1" x14ac:dyDescent="0.25">
      <c r="B77" s="4" t="s">
        <v>15</v>
      </c>
      <c r="C77" s="4" t="s">
        <v>1</v>
      </c>
      <c r="D77" s="4" t="s">
        <v>11</v>
      </c>
      <c r="E77" s="4" t="s">
        <v>2</v>
      </c>
      <c r="F77" s="4" t="s">
        <v>16</v>
      </c>
      <c r="G77" s="4" t="s">
        <v>7</v>
      </c>
      <c r="H77" s="4" t="s">
        <v>17</v>
      </c>
      <c r="I77" s="4" t="s">
        <v>8</v>
      </c>
      <c r="J77" s="5" t="s">
        <v>18</v>
      </c>
      <c r="L77" s="7" t="str">
        <f>"create table "&amp;B76&amp;" ("</f>
        <v>create table ServInventory (</v>
      </c>
    </row>
    <row r="78" spans="2:12" s="6" customFormat="1" x14ac:dyDescent="0.25">
      <c r="B78" s="6">
        <v>1</v>
      </c>
      <c r="C78" s="6" t="s">
        <v>117</v>
      </c>
      <c r="D78" s="6" t="s">
        <v>118</v>
      </c>
      <c r="E78" s="6" t="s">
        <v>35</v>
      </c>
      <c r="F78" s="6">
        <v>20</v>
      </c>
      <c r="G78" s="6">
        <v>1</v>
      </c>
      <c r="J78" s="9"/>
      <c r="L78" s="10" t="str">
        <f>" "&amp;C78&amp;"  "&amp;E78&amp;"("&amp;F78&amp;") ,"</f>
        <v xml:space="preserve"> ServID  Varchar2(20) ,</v>
      </c>
    </row>
    <row r="79" spans="2:12" s="6" customFormat="1" x14ac:dyDescent="0.25">
      <c r="B79" s="6">
        <v>2</v>
      </c>
      <c r="C79" s="6" t="s">
        <v>144</v>
      </c>
      <c r="D79" s="6" t="s">
        <v>141</v>
      </c>
      <c r="E79" s="6" t="s">
        <v>35</v>
      </c>
      <c r="F79" s="6">
        <v>20</v>
      </c>
      <c r="G79" s="6">
        <v>2</v>
      </c>
      <c r="J79" s="9"/>
      <c r="L79" s="10" t="str">
        <f t="shared" ref="L79" si="3">" "&amp;C79&amp;"  "&amp;E79&amp;"("&amp;F79&amp;") ,"</f>
        <v xml:space="preserve"> InvID  Varchar2(20) ,</v>
      </c>
    </row>
    <row r="80" spans="2:12" s="4" customFormat="1" x14ac:dyDescent="0.25">
      <c r="J80" s="5"/>
      <c r="L80" s="7" t="str">
        <f>"PRIMARY KEY (ServId, InvID)"</f>
        <v>PRIMARY KEY (ServId, InvID)</v>
      </c>
    </row>
    <row r="81" spans="2:12" s="4" customFormat="1" x14ac:dyDescent="0.25">
      <c r="J81" s="5"/>
      <c r="L81" s="7" t="s">
        <v>10</v>
      </c>
    </row>
    <row r="82" spans="2:12" s="4" customFormat="1" x14ac:dyDescent="0.25">
      <c r="B82" s="4" t="s">
        <v>167</v>
      </c>
      <c r="D82" s="4" t="s">
        <v>170</v>
      </c>
      <c r="J82" s="5"/>
    </row>
    <row r="83" spans="2:12" s="4" customFormat="1" x14ac:dyDescent="0.25">
      <c r="B83" s="4" t="s">
        <v>15</v>
      </c>
      <c r="C83" s="4" t="s">
        <v>1</v>
      </c>
      <c r="D83" s="4" t="s">
        <v>11</v>
      </c>
      <c r="E83" s="4" t="s">
        <v>2</v>
      </c>
      <c r="F83" s="4" t="s">
        <v>16</v>
      </c>
      <c r="G83" s="4" t="s">
        <v>7</v>
      </c>
      <c r="H83" s="4" t="s">
        <v>17</v>
      </c>
      <c r="I83" s="4" t="s">
        <v>8</v>
      </c>
      <c r="J83" s="5" t="s">
        <v>18</v>
      </c>
      <c r="L83" s="7" t="str">
        <f>"create table "&amp;B82&amp;" ("</f>
        <v>create table PackageMain (</v>
      </c>
    </row>
    <row r="84" spans="2:12" s="6" customFormat="1" ht="15.75" customHeight="1" x14ac:dyDescent="0.25">
      <c r="B84" s="6">
        <v>1</v>
      </c>
      <c r="C84" s="6" t="s">
        <v>168</v>
      </c>
      <c r="D84" s="6" t="s">
        <v>169</v>
      </c>
      <c r="E84" s="6" t="s">
        <v>35</v>
      </c>
      <c r="F84" s="6">
        <v>20</v>
      </c>
      <c r="G84" s="6">
        <v>1</v>
      </c>
      <c r="J84" s="9" t="s">
        <v>77</v>
      </c>
      <c r="L84" s="10" t="str">
        <f>" "&amp;C84&amp;"  "&amp;E84&amp;"("&amp;F84&amp;") ,"</f>
        <v xml:space="preserve"> PackageID  Varchar2(20) ,</v>
      </c>
    </row>
    <row r="85" spans="2:12" s="4" customFormat="1" ht="15" customHeight="1" x14ac:dyDescent="0.25">
      <c r="B85" s="4">
        <v>2</v>
      </c>
      <c r="C85" s="4" t="s">
        <v>30</v>
      </c>
      <c r="D85" s="4" t="s">
        <v>61</v>
      </c>
      <c r="E85" s="4" t="s">
        <v>36</v>
      </c>
      <c r="F85" s="4">
        <v>50</v>
      </c>
      <c r="J85" s="5" t="s">
        <v>78</v>
      </c>
      <c r="L85" s="7" t="e">
        <f>" "&amp;#REF!&amp;"  "&amp;#REF!&amp;"("&amp;#REF!&amp;") ,"</f>
        <v>#REF!</v>
      </c>
    </row>
    <row r="86" spans="2:12" s="4" customFormat="1" x14ac:dyDescent="0.25">
      <c r="B86" s="4">
        <v>3</v>
      </c>
      <c r="C86" s="4" t="s">
        <v>34</v>
      </c>
      <c r="D86" s="4" t="s">
        <v>171</v>
      </c>
      <c r="E86" s="4" t="s">
        <v>36</v>
      </c>
      <c r="F86" s="4">
        <v>50</v>
      </c>
      <c r="J86" s="5" t="s">
        <v>80</v>
      </c>
      <c r="L86" s="7" t="str">
        <f>" "&amp;C85&amp;"  "&amp;E85&amp;"("&amp;F85&amp;") ,"</f>
        <v xml:space="preserve"> Name  nVarchar2(50) ,</v>
      </c>
    </row>
    <row r="87" spans="2:12" s="4" customFormat="1" x14ac:dyDescent="0.25">
      <c r="B87" s="4">
        <v>4</v>
      </c>
      <c r="C87" s="4" t="s">
        <v>70</v>
      </c>
      <c r="D87" s="4" t="s">
        <v>41</v>
      </c>
      <c r="E87" s="4" t="s">
        <v>35</v>
      </c>
      <c r="F87" s="4">
        <v>20</v>
      </c>
      <c r="J87" s="5" t="s">
        <v>80</v>
      </c>
      <c r="L87" s="7" t="str">
        <f>" "&amp;C86&amp;"  "&amp;E86&amp;"("&amp;F86&amp;") ,"</f>
        <v xml:space="preserve"> Name2  nVarchar2(50) ,</v>
      </c>
    </row>
    <row r="88" spans="2:12" s="4" customFormat="1" x14ac:dyDescent="0.25">
      <c r="B88" s="4">
        <v>5</v>
      </c>
      <c r="C88" s="4" t="s">
        <v>91</v>
      </c>
      <c r="D88" s="4" t="s">
        <v>92</v>
      </c>
      <c r="E88" s="4" t="s">
        <v>35</v>
      </c>
      <c r="F88" s="4">
        <v>20</v>
      </c>
      <c r="J88" s="5" t="s">
        <v>82</v>
      </c>
      <c r="L88" s="7" t="str">
        <f>" "&amp;C87&amp;"  "&amp;E87&amp;"("&amp;F87&amp;") ,"</f>
        <v xml:space="preserve"> BrandID  Varchar2(20) ,</v>
      </c>
    </row>
    <row r="89" spans="2:12" s="4" customFormat="1" x14ac:dyDescent="0.25">
      <c r="B89" s="4">
        <v>6</v>
      </c>
      <c r="C89" s="4" t="s">
        <v>45</v>
      </c>
      <c r="D89" s="4" t="s">
        <v>93</v>
      </c>
      <c r="E89" s="4" t="s">
        <v>37</v>
      </c>
      <c r="F89" s="4">
        <v>2</v>
      </c>
      <c r="J89" s="5"/>
      <c r="L89" s="7"/>
    </row>
    <row r="90" spans="2:12" s="4" customFormat="1" ht="16.5" customHeight="1" x14ac:dyDescent="0.25">
      <c r="B90" s="4">
        <v>7</v>
      </c>
      <c r="C90" s="4" t="s">
        <v>94</v>
      </c>
      <c r="D90" s="4" t="s">
        <v>95</v>
      </c>
      <c r="E90" s="4" t="s">
        <v>37</v>
      </c>
      <c r="F90" s="4">
        <v>10</v>
      </c>
      <c r="J90" s="5" t="s">
        <v>87</v>
      </c>
      <c r="L90" s="7" t="str">
        <f>" "&amp;C89&amp;"  "&amp;E89&amp;"("&amp;F89&amp;") ,"</f>
        <v xml:space="preserve"> Unit  Number(2) ,</v>
      </c>
    </row>
    <row r="91" spans="2:12" s="4" customFormat="1" ht="12.75" customHeight="1" x14ac:dyDescent="0.25">
      <c r="B91" s="4">
        <v>8</v>
      </c>
      <c r="C91" s="4" t="s">
        <v>3</v>
      </c>
      <c r="D91" s="4" t="s">
        <v>156</v>
      </c>
      <c r="E91" s="4" t="s">
        <v>37</v>
      </c>
      <c r="F91" s="4">
        <v>5</v>
      </c>
      <c r="I91" s="4">
        <v>0</v>
      </c>
      <c r="J91" s="5"/>
      <c r="L91" s="7"/>
    </row>
    <row r="92" spans="2:12" s="4" customFormat="1" x14ac:dyDescent="0.25">
      <c r="B92" s="4">
        <v>9</v>
      </c>
      <c r="C92" s="4" t="s">
        <v>57</v>
      </c>
      <c r="D92" s="4" t="s">
        <v>83</v>
      </c>
      <c r="E92" s="4" t="s">
        <v>37</v>
      </c>
      <c r="F92" s="4" t="s">
        <v>43</v>
      </c>
      <c r="I92" s="4">
        <v>0</v>
      </c>
      <c r="J92" s="5" t="s">
        <v>101</v>
      </c>
      <c r="L92" s="7" t="str">
        <f>" "&amp;C91&amp;"  "&amp;E91&amp;"("&amp;F91&amp;") ,"</f>
        <v xml:space="preserve"> Status  Number(5) ,</v>
      </c>
    </row>
    <row r="93" spans="2:12" s="4" customFormat="1" ht="15" customHeight="1" x14ac:dyDescent="0.25">
      <c r="B93" s="4">
        <v>10</v>
      </c>
      <c r="C93" s="4" t="s">
        <v>44</v>
      </c>
      <c r="D93" s="4" t="s">
        <v>88</v>
      </c>
      <c r="E93" s="4" t="s">
        <v>37</v>
      </c>
      <c r="F93" s="4">
        <v>10</v>
      </c>
      <c r="I93" s="4">
        <v>0</v>
      </c>
      <c r="J93" s="5" t="s">
        <v>84</v>
      </c>
      <c r="L93" s="7" t="str">
        <f>" "&amp;C92&amp;"  "&amp;E92&amp;"("&amp;F92&amp;") ,"</f>
        <v xml:space="preserve"> Price  Number(18,2) ,</v>
      </c>
    </row>
    <row r="94" spans="2:12" s="4" customFormat="1" ht="15" customHeight="1" x14ac:dyDescent="0.25">
      <c r="B94" s="4">
        <v>11</v>
      </c>
      <c r="C94" s="4" t="s">
        <v>97</v>
      </c>
      <c r="D94" s="4" t="s">
        <v>98</v>
      </c>
      <c r="E94" s="4" t="s">
        <v>40</v>
      </c>
      <c r="J94" s="5" t="s">
        <v>89</v>
      </c>
      <c r="L94" s="7" t="str">
        <f>" "&amp;C93&amp;"  "&amp;E93&amp;"("&amp;F93&amp;") ,"</f>
        <v xml:space="preserve"> Count  Number(10) ,</v>
      </c>
    </row>
    <row r="95" spans="2:12" s="4" customFormat="1" ht="15" customHeight="1" x14ac:dyDescent="0.25">
      <c r="B95" s="4">
        <v>12</v>
      </c>
      <c r="C95" s="4" t="s">
        <v>152</v>
      </c>
      <c r="D95" s="4" t="s">
        <v>154</v>
      </c>
      <c r="E95" s="4" t="s">
        <v>40</v>
      </c>
      <c r="J95" s="5" t="s">
        <v>90</v>
      </c>
      <c r="L95" s="7" t="e">
        <f>" "&amp;#REF!&amp;"  "&amp;#REF!&amp;"("&amp;#REF!&amp;") ,"</f>
        <v>#REF!</v>
      </c>
    </row>
    <row r="96" spans="2:12" s="4" customFormat="1" ht="15" customHeight="1" x14ac:dyDescent="0.25">
      <c r="B96" s="4">
        <v>13</v>
      </c>
      <c r="C96" s="4" t="s">
        <v>153</v>
      </c>
      <c r="D96" s="4" t="s">
        <v>155</v>
      </c>
      <c r="E96" s="4" t="s">
        <v>40</v>
      </c>
      <c r="J96" s="5"/>
      <c r="L96" s="7"/>
    </row>
    <row r="97" spans="2:12" s="4" customFormat="1" ht="15" customHeight="1" x14ac:dyDescent="0.25">
      <c r="B97" s="4">
        <v>14</v>
      </c>
      <c r="C97" s="4" t="s">
        <v>0</v>
      </c>
      <c r="D97" s="4" t="s">
        <v>100</v>
      </c>
      <c r="E97" s="4" t="s">
        <v>36</v>
      </c>
      <c r="F97" s="4">
        <v>2000</v>
      </c>
      <c r="J97" s="5"/>
      <c r="L97" s="7"/>
    </row>
    <row r="98" spans="2:12" s="4" customFormat="1" x14ac:dyDescent="0.25">
      <c r="B98" s="4">
        <v>15</v>
      </c>
      <c r="C98" s="4" t="s">
        <v>102</v>
      </c>
      <c r="D98" s="4" t="s">
        <v>103</v>
      </c>
      <c r="E98" s="4" t="s">
        <v>35</v>
      </c>
      <c r="F98" s="4">
        <v>20</v>
      </c>
      <c r="J98" s="5" t="s">
        <v>92</v>
      </c>
      <c r="L98" s="7" t="e">
        <f>" "&amp;#REF!&amp;"  "&amp;#REF!&amp;"("&amp;#REF!&amp;") ,"</f>
        <v>#REF!</v>
      </c>
    </row>
    <row r="99" spans="2:12" s="4" customFormat="1" x14ac:dyDescent="0.25">
      <c r="B99" s="4">
        <v>16</v>
      </c>
      <c r="C99" s="4" t="s">
        <v>105</v>
      </c>
      <c r="D99" s="4" t="s">
        <v>106</v>
      </c>
      <c r="E99" s="4" t="s">
        <v>35</v>
      </c>
      <c r="F99" s="4">
        <v>20</v>
      </c>
      <c r="J99" s="5"/>
      <c r="L99" s="7"/>
    </row>
    <row r="100" spans="2:12" s="4" customFormat="1" x14ac:dyDescent="0.25">
      <c r="B100" s="4">
        <v>17</v>
      </c>
      <c r="C100" s="4" t="s">
        <v>108</v>
      </c>
      <c r="D100" s="4" t="s">
        <v>109</v>
      </c>
      <c r="E100" s="4" t="s">
        <v>35</v>
      </c>
      <c r="F100" s="4">
        <v>20</v>
      </c>
      <c r="J100" s="5"/>
      <c r="L100" s="7"/>
    </row>
    <row r="101" spans="2:12" s="4" customFormat="1" x14ac:dyDescent="0.25">
      <c r="B101" s="4">
        <v>18</v>
      </c>
      <c r="C101" s="4" t="s">
        <v>110</v>
      </c>
      <c r="D101" s="4" t="s">
        <v>111</v>
      </c>
      <c r="E101" s="4" t="s">
        <v>35</v>
      </c>
      <c r="F101" s="4">
        <v>20</v>
      </c>
      <c r="J101" s="5"/>
      <c r="L101" s="7"/>
    </row>
    <row r="102" spans="2:12" s="4" customFormat="1" x14ac:dyDescent="0.25">
      <c r="B102" s="4">
        <v>19</v>
      </c>
      <c r="C102" s="11" t="s">
        <v>112</v>
      </c>
      <c r="D102" s="11" t="s">
        <v>113</v>
      </c>
      <c r="E102" s="4" t="s">
        <v>35</v>
      </c>
      <c r="F102" s="4">
        <v>20</v>
      </c>
      <c r="J102" s="5"/>
      <c r="L102" s="7"/>
    </row>
    <row r="103" spans="2:12" s="4" customFormat="1" ht="14.25" customHeight="1" x14ac:dyDescent="0.25">
      <c r="B103" s="4">
        <v>20</v>
      </c>
      <c r="C103" s="4" t="s">
        <v>134</v>
      </c>
      <c r="D103" s="4" t="s">
        <v>157</v>
      </c>
      <c r="E103" s="4" t="s">
        <v>158</v>
      </c>
      <c r="F103" s="4">
        <v>4000</v>
      </c>
      <c r="J103" s="5" t="s">
        <v>104</v>
      </c>
      <c r="L103" s="7" t="str">
        <f>" "&amp;C98&amp;"  "&amp;E98&amp;"("&amp;F98&amp;") ,"</f>
        <v xml:space="preserve"> SalesAccountNo  Varchar2(20) ,</v>
      </c>
    </row>
    <row r="104" spans="2:12" s="4" customFormat="1" x14ac:dyDescent="0.25">
      <c r="J104" s="5"/>
      <c r="L104" s="7" t="str">
        <f>"PRIMARY KEY (InvID)"</f>
        <v>PRIMARY KEY (InvID)</v>
      </c>
    </row>
    <row r="105" spans="2:12" s="4" customFormat="1" x14ac:dyDescent="0.25">
      <c r="J105" s="5"/>
      <c r="L105" s="7" t="s">
        <v>10</v>
      </c>
    </row>
    <row r="106" spans="2:12" s="4" customFormat="1" x14ac:dyDescent="0.25">
      <c r="B106" s="4" t="s">
        <v>173</v>
      </c>
      <c r="D106" s="4" t="s">
        <v>174</v>
      </c>
      <c r="J106" s="5"/>
      <c r="L106" s="7"/>
    </row>
    <row r="107" spans="2:12" s="4" customFormat="1" x14ac:dyDescent="0.25">
      <c r="B107" s="4" t="s">
        <v>15</v>
      </c>
      <c r="C107" s="4" t="s">
        <v>1</v>
      </c>
      <c r="D107" s="4" t="s">
        <v>11</v>
      </c>
      <c r="E107" s="4" t="s">
        <v>2</v>
      </c>
      <c r="F107" s="4" t="s">
        <v>16</v>
      </c>
      <c r="G107" s="4" t="s">
        <v>7</v>
      </c>
      <c r="H107" s="4" t="s">
        <v>17</v>
      </c>
      <c r="I107" s="4" t="s">
        <v>8</v>
      </c>
      <c r="J107" s="5" t="s">
        <v>18</v>
      </c>
      <c r="L107" s="7" t="str">
        <f>"create table "&amp;B106&amp;" ("</f>
        <v>create table PackageItem (</v>
      </c>
    </row>
    <row r="108" spans="2:12" s="6" customFormat="1" x14ac:dyDescent="0.25">
      <c r="B108" s="6">
        <v>1</v>
      </c>
      <c r="C108" s="6" t="s">
        <v>168</v>
      </c>
      <c r="D108" s="6" t="s">
        <v>169</v>
      </c>
      <c r="E108" s="6" t="s">
        <v>35</v>
      </c>
      <c r="F108" s="6">
        <v>20</v>
      </c>
      <c r="G108" s="6">
        <v>1</v>
      </c>
      <c r="J108" s="9"/>
      <c r="L108" s="10"/>
    </row>
    <row r="109" spans="2:12" s="6" customFormat="1" ht="15" customHeight="1" x14ac:dyDescent="0.25">
      <c r="B109" s="6">
        <v>2</v>
      </c>
      <c r="C109" s="6" t="s">
        <v>50</v>
      </c>
      <c r="D109" s="6" t="s">
        <v>178</v>
      </c>
      <c r="E109" s="6" t="s">
        <v>37</v>
      </c>
      <c r="F109" s="6">
        <v>2</v>
      </c>
      <c r="G109" s="6">
        <v>2</v>
      </c>
      <c r="J109" s="9" t="s">
        <v>51</v>
      </c>
      <c r="L109" s="10" t="str">
        <f>" "&amp;C109&amp;"  "&amp;E109&amp;"("&amp;F109&amp;") ,"</f>
        <v xml:space="preserve"> ProdType  Number(2) ,</v>
      </c>
    </row>
    <row r="110" spans="2:12" s="6" customFormat="1" ht="13.5" customHeight="1" x14ac:dyDescent="0.25">
      <c r="B110" s="6">
        <v>3</v>
      </c>
      <c r="C110" s="6" t="s">
        <v>175</v>
      </c>
      <c r="D110" s="6" t="s">
        <v>53</v>
      </c>
      <c r="E110" s="6" t="s">
        <v>35</v>
      </c>
      <c r="F110" s="6">
        <v>20</v>
      </c>
      <c r="G110" s="6">
        <v>3</v>
      </c>
      <c r="J110" s="9" t="s">
        <v>54</v>
      </c>
      <c r="L110" s="10" t="str">
        <f t="shared" ref="L110:L112" si="4">" "&amp;C110&amp;"  "&amp;E110&amp;"("&amp;F110&amp;") ,"</f>
        <v xml:space="preserve"> ProdID  Varchar2(20) ,</v>
      </c>
    </row>
    <row r="111" spans="2:12" s="4" customFormat="1" ht="14.25" customHeight="1" x14ac:dyDescent="0.25">
      <c r="B111" s="4">
        <v>4</v>
      </c>
      <c r="C111" s="4" t="s">
        <v>44</v>
      </c>
      <c r="D111" s="4" t="s">
        <v>176</v>
      </c>
      <c r="E111" s="4" t="s">
        <v>37</v>
      </c>
      <c r="F111" s="4">
        <v>4</v>
      </c>
      <c r="I111" s="4">
        <v>0</v>
      </c>
      <c r="J111" s="5" t="s">
        <v>55</v>
      </c>
      <c r="L111" s="7" t="str">
        <f t="shared" si="4"/>
        <v xml:space="preserve"> Count  Number(4) ,</v>
      </c>
    </row>
    <row r="112" spans="2:12" s="4" customFormat="1" ht="45" x14ac:dyDescent="0.25">
      <c r="B112" s="4">
        <v>5</v>
      </c>
      <c r="C112" s="4" t="s">
        <v>177</v>
      </c>
      <c r="D112" s="5" t="s">
        <v>179</v>
      </c>
      <c r="E112" s="4" t="s">
        <v>37</v>
      </c>
      <c r="F112" s="4">
        <v>2</v>
      </c>
      <c r="I112" s="4">
        <v>0</v>
      </c>
      <c r="J112" s="5" t="s">
        <v>56</v>
      </c>
      <c r="L112" s="7" t="str">
        <f t="shared" si="4"/>
        <v xml:space="preserve"> Option  Number(2) ,</v>
      </c>
    </row>
    <row r="113" spans="2:12" s="4" customFormat="1" x14ac:dyDescent="0.25">
      <c r="J113" s="5"/>
      <c r="L113" s="7"/>
    </row>
    <row r="114" spans="2:12" s="4" customFormat="1" x14ac:dyDescent="0.25">
      <c r="J114" s="5"/>
      <c r="L114" s="7"/>
    </row>
    <row r="115" spans="2:12" s="4" customFormat="1" x14ac:dyDescent="0.25">
      <c r="B115" s="4" t="s">
        <v>180</v>
      </c>
      <c r="D115" s="4" t="s">
        <v>63</v>
      </c>
      <c r="J115" s="5"/>
    </row>
    <row r="116" spans="2:12" s="4" customFormat="1" x14ac:dyDescent="0.25">
      <c r="B116" s="4" t="s">
        <v>15</v>
      </c>
      <c r="C116" s="4" t="s">
        <v>1</v>
      </c>
      <c r="D116" s="4" t="s">
        <v>11</v>
      </c>
      <c r="E116" s="4" t="s">
        <v>2</v>
      </c>
      <c r="F116" s="4" t="s">
        <v>16</v>
      </c>
      <c r="G116" s="4" t="s">
        <v>7</v>
      </c>
      <c r="H116" s="4" t="s">
        <v>17</v>
      </c>
      <c r="I116" s="4" t="s">
        <v>8</v>
      </c>
      <c r="J116" s="5" t="s">
        <v>18</v>
      </c>
      <c r="L116" s="7" t="str">
        <f>"create table "&amp;B115&amp;" ("</f>
        <v>create table PackageCust (</v>
      </c>
    </row>
    <row r="117" spans="2:12" s="6" customFormat="1" x14ac:dyDescent="0.25">
      <c r="B117" s="6">
        <v>1</v>
      </c>
      <c r="C117" s="6" t="s">
        <v>168</v>
      </c>
      <c r="D117" s="6" t="s">
        <v>60</v>
      </c>
      <c r="E117" s="6" t="s">
        <v>62</v>
      </c>
      <c r="F117" s="6">
        <v>20</v>
      </c>
      <c r="G117" s="6">
        <v>1</v>
      </c>
      <c r="J117" s="9"/>
      <c r="L117" s="10" t="str">
        <f>" "&amp;C117&amp;"  "&amp;E117&amp;"("&amp;F117&amp;") ,"</f>
        <v xml:space="preserve"> PackageID  Varchar(20) ,</v>
      </c>
    </row>
    <row r="118" spans="2:12" s="6" customFormat="1" x14ac:dyDescent="0.25">
      <c r="B118" s="6">
        <v>2</v>
      </c>
      <c r="C118" s="6" t="s">
        <v>4</v>
      </c>
      <c r="D118" s="6" t="s">
        <v>64</v>
      </c>
      <c r="E118" s="6" t="s">
        <v>62</v>
      </c>
      <c r="F118" s="6">
        <v>20</v>
      </c>
      <c r="G118" s="6">
        <v>2</v>
      </c>
      <c r="J118" s="9" t="s">
        <v>65</v>
      </c>
      <c r="L118" s="10" t="str">
        <f>" "&amp;C118&amp;"  "&amp;E118&amp;"("&amp;F118&amp;") ,"</f>
        <v xml:space="preserve"> CustNo  Varchar(20) ,</v>
      </c>
    </row>
    <row r="119" spans="2:12" s="4" customFormat="1" x14ac:dyDescent="0.25">
      <c r="J119" s="5"/>
      <c r="L119" s="7" t="str">
        <f>"PRIMARY KEY (PackID, CustNo)"</f>
        <v>PRIMARY KEY (PackID, CustNo)</v>
      </c>
    </row>
    <row r="120" spans="2:12" s="4" customFormat="1" x14ac:dyDescent="0.25">
      <c r="J120" s="5"/>
      <c r="L120" s="7" t="s">
        <v>10</v>
      </c>
    </row>
    <row r="121" spans="2:12" s="4" customFormat="1" x14ac:dyDescent="0.25">
      <c r="B121" s="4" t="s">
        <v>181</v>
      </c>
      <c r="D121" s="4" t="s">
        <v>66</v>
      </c>
      <c r="J121" s="5"/>
    </row>
    <row r="122" spans="2:12" s="4" customFormat="1" x14ac:dyDescent="0.25">
      <c r="B122" s="4" t="s">
        <v>15</v>
      </c>
      <c r="C122" s="4" t="s">
        <v>1</v>
      </c>
      <c r="D122" s="4" t="s">
        <v>11</v>
      </c>
      <c r="E122" s="4" t="s">
        <v>2</v>
      </c>
      <c r="F122" s="4" t="s">
        <v>16</v>
      </c>
      <c r="G122" s="4" t="s">
        <v>7</v>
      </c>
      <c r="H122" s="4" t="s">
        <v>17</v>
      </c>
      <c r="I122" s="4" t="s">
        <v>8</v>
      </c>
      <c r="J122" s="5" t="s">
        <v>18</v>
      </c>
      <c r="L122" s="7" t="str">
        <f>"create table "&amp;B121&amp;" ("</f>
        <v>create table PackageUser (</v>
      </c>
    </row>
    <row r="123" spans="2:12" s="6" customFormat="1" x14ac:dyDescent="0.25">
      <c r="B123" s="6">
        <v>1</v>
      </c>
      <c r="C123" s="6" t="s">
        <v>168</v>
      </c>
      <c r="D123" s="6" t="s">
        <v>60</v>
      </c>
      <c r="E123" s="6" t="s">
        <v>62</v>
      </c>
      <c r="F123" s="6">
        <v>20</v>
      </c>
      <c r="H123" s="6">
        <v>1</v>
      </c>
      <c r="J123" s="9"/>
      <c r="L123" s="10" t="str">
        <f>" "&amp;C123&amp;"  "&amp;E123&amp;"("&amp;F123&amp;") ,"</f>
        <v xml:space="preserve"> PackageID  Varchar(20) ,</v>
      </c>
    </row>
    <row r="124" spans="2:12" s="6" customFormat="1" x14ac:dyDescent="0.25">
      <c r="B124" s="6">
        <v>2</v>
      </c>
      <c r="C124" s="6" t="s">
        <v>6</v>
      </c>
      <c r="D124" s="6" t="s">
        <v>5</v>
      </c>
      <c r="E124" s="6" t="s">
        <v>9</v>
      </c>
      <c r="F124" s="6">
        <v>5</v>
      </c>
      <c r="H124" s="6">
        <v>2</v>
      </c>
      <c r="J124" s="9" t="s">
        <v>67</v>
      </c>
      <c r="L124" s="10" t="str">
        <f>" "&amp;C124&amp;"  "&amp;E124&amp;"("&amp;F124&amp;") ,"</f>
        <v xml:space="preserve"> UserNo  number(5) ,</v>
      </c>
    </row>
    <row r="125" spans="2:12" s="4" customFormat="1" x14ac:dyDescent="0.25">
      <c r="J125" s="5"/>
      <c r="L125" s="7" t="str">
        <f>"PRIMARY KEY (PackID, UserNo)"</f>
        <v>PRIMARY KEY (PackID, UserNo)</v>
      </c>
    </row>
    <row r="126" spans="2:12" s="4" customFormat="1" x14ac:dyDescent="0.25">
      <c r="J126" s="5"/>
      <c r="L126" s="7" t="s">
        <v>10</v>
      </c>
    </row>
    <row r="127" spans="2:12" s="4" customFormat="1" x14ac:dyDescent="0.25">
      <c r="B127" s="4" t="s">
        <v>48</v>
      </c>
      <c r="D127" s="4" t="s">
        <v>49</v>
      </c>
      <c r="J127" s="5"/>
      <c r="L127" s="7"/>
    </row>
    <row r="128" spans="2:12" s="4" customFormat="1" x14ac:dyDescent="0.25">
      <c r="B128" s="4" t="s">
        <v>15</v>
      </c>
      <c r="C128" s="4" t="s">
        <v>1</v>
      </c>
      <c r="D128" s="4" t="s">
        <v>11</v>
      </c>
      <c r="E128" s="4" t="s">
        <v>2</v>
      </c>
      <c r="F128" s="4" t="s">
        <v>16</v>
      </c>
      <c r="G128" s="4" t="s">
        <v>7</v>
      </c>
      <c r="H128" s="4" t="s">
        <v>17</v>
      </c>
      <c r="I128" s="4" t="s">
        <v>8</v>
      </c>
      <c r="J128" s="5" t="s">
        <v>18</v>
      </c>
      <c r="L128" s="7" t="str">
        <f>"create table "&amp;B127&amp;" ("</f>
        <v>create table ProdPrice (</v>
      </c>
    </row>
    <row r="129" spans="2:12" s="4" customFormat="1" ht="15.75" customHeight="1" x14ac:dyDescent="0.25">
      <c r="B129" s="6">
        <v>1</v>
      </c>
      <c r="C129" s="6" t="s">
        <v>50</v>
      </c>
      <c r="D129" s="6" t="s">
        <v>39</v>
      </c>
      <c r="E129" s="6" t="s">
        <v>37</v>
      </c>
      <c r="F129" s="6">
        <v>2</v>
      </c>
      <c r="G129" s="6">
        <v>1</v>
      </c>
      <c r="H129" s="6"/>
      <c r="I129" s="6"/>
      <c r="J129" s="5" t="s">
        <v>51</v>
      </c>
      <c r="L129" s="7" t="str">
        <f>" "&amp;C129&amp;"  "&amp;E129&amp;"("&amp;F129&amp;") ,"</f>
        <v xml:space="preserve"> ProdType  Number(2) ,</v>
      </c>
    </row>
    <row r="130" spans="2:12" s="4" customFormat="1" ht="14.25" customHeight="1" x14ac:dyDescent="0.25">
      <c r="B130" s="6">
        <v>2</v>
      </c>
      <c r="C130" s="6" t="s">
        <v>52</v>
      </c>
      <c r="D130" s="6" t="s">
        <v>53</v>
      </c>
      <c r="E130" s="6" t="s">
        <v>35</v>
      </c>
      <c r="F130" s="6">
        <v>20</v>
      </c>
      <c r="G130" s="6">
        <v>2</v>
      </c>
      <c r="H130" s="6"/>
      <c r="I130" s="6"/>
      <c r="J130" s="5" t="s">
        <v>54</v>
      </c>
      <c r="L130" s="7" t="str">
        <f t="shared" ref="L130:L132" si="5">" "&amp;C130&amp;"  "&amp;E130&amp;"("&amp;F130&amp;") ,"</f>
        <v xml:space="preserve"> ProdId  Varchar2(20) ,</v>
      </c>
    </row>
    <row r="131" spans="2:12" s="4" customFormat="1" ht="12" customHeight="1" x14ac:dyDescent="0.25">
      <c r="B131" s="6">
        <v>3</v>
      </c>
      <c r="C131" s="6" t="s">
        <v>69</v>
      </c>
      <c r="D131" s="6" t="s">
        <v>68</v>
      </c>
      <c r="E131" s="6" t="s">
        <v>35</v>
      </c>
      <c r="F131" s="6">
        <v>20</v>
      </c>
      <c r="G131" s="6">
        <v>3</v>
      </c>
      <c r="H131" s="6"/>
      <c r="I131" s="6"/>
      <c r="J131" s="5" t="s">
        <v>55</v>
      </c>
      <c r="L131" s="7" t="str">
        <f t="shared" si="5"/>
        <v xml:space="preserve"> PriceTypeID  Varchar2(20) ,</v>
      </c>
    </row>
    <row r="132" spans="2:12" s="4" customFormat="1" x14ac:dyDescent="0.25">
      <c r="B132" s="4">
        <v>4</v>
      </c>
      <c r="C132" s="4" t="s">
        <v>57</v>
      </c>
      <c r="D132" s="4" t="s">
        <v>58</v>
      </c>
      <c r="E132" s="4" t="s">
        <v>37</v>
      </c>
      <c r="F132" s="24" t="s">
        <v>43</v>
      </c>
      <c r="I132" s="4">
        <v>0</v>
      </c>
      <c r="J132" s="5" t="s">
        <v>59</v>
      </c>
      <c r="L132" s="7" t="str">
        <f t="shared" si="5"/>
        <v xml:space="preserve"> Price  Number(18,2) ,</v>
      </c>
    </row>
    <row r="133" spans="2:12" s="4" customFormat="1" x14ac:dyDescent="0.25">
      <c r="J133" s="5"/>
      <c r="L133" s="7" t="str">
        <f>"PRIMARY KEY (ProdType, ProdID, DayType, StartTime)"</f>
        <v>PRIMARY KEY (ProdType, ProdID, DayType, StartTime)</v>
      </c>
    </row>
    <row r="134" spans="2:12" s="4" customFormat="1" x14ac:dyDescent="0.25">
      <c r="J134" s="5"/>
      <c r="L134" s="7" t="s">
        <v>10</v>
      </c>
    </row>
    <row r="135" spans="2:12" s="4" customFormat="1" x14ac:dyDescent="0.25">
      <c r="J135" s="5"/>
    </row>
    <row r="136" spans="2:12" s="4" customFormat="1" x14ac:dyDescent="0.25">
      <c r="J136" s="5"/>
    </row>
    <row r="137" spans="2:12" s="4" customFormat="1" x14ac:dyDescent="0.25">
      <c r="J137" s="5"/>
    </row>
    <row r="138" spans="2:12" s="4" customFormat="1" x14ac:dyDescent="0.25">
      <c r="J138" s="5"/>
    </row>
    <row r="139" spans="2:12" s="4" customFormat="1" x14ac:dyDescent="0.25">
      <c r="J139" s="5"/>
    </row>
    <row r="140" spans="2:12" s="4" customFormat="1" x14ac:dyDescent="0.25">
      <c r="J140" s="5"/>
    </row>
    <row r="141" spans="2:12" s="4" customFormat="1" x14ac:dyDescent="0.25">
      <c r="J141" s="5"/>
    </row>
    <row r="154" spans="2:12" s="4" customFormat="1" x14ac:dyDescent="0.25">
      <c r="B154" s="4" t="s">
        <v>12</v>
      </c>
      <c r="D154" s="4" t="s">
        <v>13</v>
      </c>
      <c r="J154" s="8" t="s">
        <v>14</v>
      </c>
    </row>
    <row r="155" spans="2:12" s="4" customFormat="1" x14ac:dyDescent="0.25">
      <c r="B155" s="4" t="s">
        <v>15</v>
      </c>
      <c r="C155" s="4" t="s">
        <v>1</v>
      </c>
      <c r="D155" s="4" t="s">
        <v>11</v>
      </c>
      <c r="E155" s="4" t="s">
        <v>2</v>
      </c>
      <c r="F155" s="4" t="s">
        <v>16</v>
      </c>
      <c r="G155" s="4" t="s">
        <v>7</v>
      </c>
      <c r="H155" s="4" t="s">
        <v>17</v>
      </c>
      <c r="I155" s="4" t="s">
        <v>8</v>
      </c>
      <c r="J155" s="5" t="s">
        <v>18</v>
      </c>
      <c r="L155" s="7" t="str">
        <f>"create table "&amp;B154&amp;" ("</f>
        <v>create table ProductTree (</v>
      </c>
    </row>
    <row r="156" spans="2:12" s="4" customFormat="1" x14ac:dyDescent="0.25">
      <c r="C156" s="4" t="s">
        <v>19</v>
      </c>
      <c r="D156" s="5" t="s">
        <v>20</v>
      </c>
      <c r="E156" s="4" t="s">
        <v>21</v>
      </c>
      <c r="F156" s="4">
        <v>20</v>
      </c>
      <c r="G156" s="4">
        <v>1</v>
      </c>
      <c r="J156" s="5"/>
      <c r="L156" s="7" t="str">
        <f>" "&amp;C156&amp;"  "&amp;E156&amp;"("&amp;F156&amp;") ,"</f>
        <v xml:space="preserve"> ParentId  VARCHAR2(20) ,</v>
      </c>
    </row>
    <row r="157" spans="2:12" s="4" customFormat="1" x14ac:dyDescent="0.25">
      <c r="C157" s="4" t="s">
        <v>22</v>
      </c>
      <c r="D157" s="4" t="s">
        <v>23</v>
      </c>
      <c r="E157" s="4" t="s">
        <v>21</v>
      </c>
      <c r="F157" s="4">
        <v>20</v>
      </c>
      <c r="G157" s="4">
        <v>2</v>
      </c>
      <c r="J157" s="5"/>
      <c r="L157" s="7" t="str">
        <f>" "&amp;C157&amp;"  "&amp;E157&amp;"("&amp;F157&amp;") ,"</f>
        <v xml:space="preserve"> ItemId  VARCHAR2(20) ,</v>
      </c>
    </row>
    <row r="158" spans="2:12" s="4" customFormat="1" x14ac:dyDescent="0.25">
      <c r="C158" s="4" t="s">
        <v>24</v>
      </c>
      <c r="D158" s="4" t="s">
        <v>25</v>
      </c>
      <c r="E158" s="4" t="s">
        <v>26</v>
      </c>
      <c r="F158" s="4">
        <v>1</v>
      </c>
      <c r="J158" s="5" t="s">
        <v>27</v>
      </c>
      <c r="L158" s="7" t="str">
        <f>" "&amp;C158&amp;"  "&amp;E158&amp;"("&amp;F158&amp;") ,"</f>
        <v xml:space="preserve"> ItemType  NUMBER(1) ,</v>
      </c>
    </row>
    <row r="159" spans="2:12" s="4" customFormat="1" x14ac:dyDescent="0.25">
      <c r="J159" s="5"/>
      <c r="L159" s="7" t="str">
        <f>"PRIMARY KEY (ParentId, ItemId)"</f>
        <v>PRIMARY KEY (ParentId, ItemId)</v>
      </c>
    </row>
    <row r="160" spans="2:12" s="4" customFormat="1" x14ac:dyDescent="0.25">
      <c r="J160" s="5"/>
      <c r="L160" s="7" t="s">
        <v>10</v>
      </c>
    </row>
    <row r="161" spans="2:12" s="4" customFormat="1" x14ac:dyDescent="0.25">
      <c r="B161" s="4" t="s">
        <v>28</v>
      </c>
      <c r="D161" s="4" t="s">
        <v>29</v>
      </c>
      <c r="J161" s="8" t="s">
        <v>14</v>
      </c>
    </row>
    <row r="162" spans="2:12" s="4" customFormat="1" x14ac:dyDescent="0.25">
      <c r="B162" s="4" t="s">
        <v>15</v>
      </c>
      <c r="C162" s="4" t="s">
        <v>1</v>
      </c>
      <c r="D162" s="4" t="s">
        <v>11</v>
      </c>
      <c r="E162" s="4" t="s">
        <v>2</v>
      </c>
      <c r="F162" s="4" t="s">
        <v>16</v>
      </c>
      <c r="G162" s="4" t="s">
        <v>7</v>
      </c>
      <c r="H162" s="4" t="s">
        <v>17</v>
      </c>
      <c r="I162" s="4" t="s">
        <v>8</v>
      </c>
      <c r="J162" s="5" t="s">
        <v>18</v>
      </c>
      <c r="L162" s="7" t="str">
        <f>"create table "&amp;B161&amp;" ("</f>
        <v>create table ProductTreeDesc (</v>
      </c>
    </row>
    <row r="163" spans="2:12" s="4" customFormat="1" x14ac:dyDescent="0.25">
      <c r="C163" s="4" t="s">
        <v>22</v>
      </c>
      <c r="D163" s="4" t="s">
        <v>23</v>
      </c>
      <c r="E163" s="4" t="s">
        <v>21</v>
      </c>
      <c r="F163" s="4">
        <v>20</v>
      </c>
      <c r="G163" s="4">
        <v>2</v>
      </c>
      <c r="J163" s="5"/>
      <c r="L163" s="7" t="str">
        <f>" "&amp;C163&amp;"  "&amp;E163&amp;"("&amp;F163&amp;") ,"</f>
        <v xml:space="preserve"> ItemId  VARCHAR2(20) ,</v>
      </c>
    </row>
    <row r="164" spans="2:12" s="4" customFormat="1" ht="33.75" x14ac:dyDescent="0.25">
      <c r="C164" s="4" t="s">
        <v>30</v>
      </c>
      <c r="D164" s="4" t="s">
        <v>31</v>
      </c>
      <c r="E164" s="4" t="s">
        <v>32</v>
      </c>
      <c r="F164" s="4">
        <v>100</v>
      </c>
      <c r="J164" s="5" t="s">
        <v>33</v>
      </c>
      <c r="L164" s="7" t="str">
        <f>" "&amp;C164&amp;"  "&amp;E164&amp;"("&amp;F164&amp;") ,"</f>
        <v xml:space="preserve"> Name  NVARCHAR2(100) ,</v>
      </c>
    </row>
    <row r="165" spans="2:12" s="4" customFormat="1" x14ac:dyDescent="0.25">
      <c r="C165" s="4" t="s">
        <v>34</v>
      </c>
      <c r="D165" s="4" t="s">
        <v>31</v>
      </c>
      <c r="E165" s="4" t="s">
        <v>32</v>
      </c>
      <c r="F165" s="4">
        <v>100</v>
      </c>
      <c r="J165" s="5"/>
      <c r="L165" s="7" t="str">
        <f>" "&amp;C165&amp;"  "&amp;E165&amp;"("&amp;F165&amp;") ,"</f>
        <v xml:space="preserve"> Name2  NVARCHAR2(100) ,</v>
      </c>
    </row>
    <row r="166" spans="2:12" s="4" customFormat="1" x14ac:dyDescent="0.25">
      <c r="J166" s="5"/>
    </row>
    <row r="167" spans="2:12" s="4" customFormat="1" x14ac:dyDescent="0.25">
      <c r="J167" s="5"/>
    </row>
    <row r="168" spans="2:12" s="4" customFormat="1" x14ac:dyDescent="0.25">
      <c r="J168" s="5"/>
    </row>
    <row r="169" spans="2:12" s="4" customFormat="1" x14ac:dyDescent="0.25">
      <c r="J169" s="5"/>
    </row>
    <row r="170" spans="2:12" s="4" customFormat="1" x14ac:dyDescent="0.25">
      <c r="J170" s="5"/>
    </row>
    <row r="171" spans="2:12" s="4" customFormat="1" x14ac:dyDescent="0.25">
      <c r="J171" s="5"/>
    </row>
    <row r="172" spans="2:12" s="4" customFormat="1" x14ac:dyDescent="0.25">
      <c r="J172" s="5"/>
    </row>
    <row r="173" spans="2:12" s="4" customFormat="1" x14ac:dyDescent="0.25">
      <c r="J173" s="5"/>
    </row>
    <row r="174" spans="2:12" s="4" customFormat="1" x14ac:dyDescent="0.25">
      <c r="J174" s="5"/>
    </row>
    <row r="175" spans="2:12" s="4" customFormat="1" x14ac:dyDescent="0.25">
      <c r="J175" s="5"/>
    </row>
    <row r="176" spans="2:12" s="4" customFormat="1" x14ac:dyDescent="0.25">
      <c r="J176" s="5"/>
    </row>
    <row r="177" spans="10:10" s="4" customFormat="1" x14ac:dyDescent="0.25">
      <c r="J177" s="5"/>
    </row>
    <row r="178" spans="10:10" s="4" customFormat="1" x14ac:dyDescent="0.25">
      <c r="J178" s="5"/>
    </row>
  </sheetData>
  <pageMargins left="0.25" right="0.25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workbookViewId="0">
      <selection activeCell="D9" sqref="D9"/>
    </sheetView>
  </sheetViews>
  <sheetFormatPr defaultRowHeight="11.25" x14ac:dyDescent="0.2"/>
  <cols>
    <col min="1" max="1" width="9.140625" style="1"/>
    <col min="2" max="2" width="9.140625" style="3"/>
    <col min="3" max="3" width="9.140625" style="1"/>
    <col min="4" max="4" width="9.140625" style="2"/>
    <col min="5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2013-07-28T04:06:09Z</dcterms:modified>
</cp:coreProperties>
</file>