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<sst xmlns="http://schemas.openxmlformats.org/spreadsheetml/2006/main" count="37" uniqueCount="37">
  <si>
    <t>Team Member</t>
  </si>
  <si>
    <t>Enlik -</t>
  </si>
  <si>
    <t>B96323</t>
  </si>
  <si>
    <t>Maria Angelica Medina Angarita</t>
  </si>
  <si>
    <t>Solagbade Enitilo</t>
  </si>
  <si>
    <t>B96343</t>
  </si>
  <si>
    <t>3000 visits per month since deployment</t>
  </si>
  <si>
    <t>20% of these visits lead to purchases.</t>
  </si>
  <si>
    <t>YEAR</t>
  </si>
  <si>
    <t xml:space="preserve">On average, each purchase is 2 shirts and
each shirt costs an average of EUR 20. </t>
  </si>
  <si>
    <t>Purchases (traditional shirts)</t>
  </si>
  <si>
    <t>The profit margin per shirt is EUR 4.</t>
  </si>
  <si>
    <t>2000/2 * 80</t>
  </si>
  <si>
    <t>Purchases (customized shirts)</t>
  </si>
  <si>
    <t>50% of these online purchases would not occur if the
manufacturer did not have an online presence</t>
  </si>
  <si>
    <t>Total Revenue</t>
  </si>
  <si>
    <t>customized shirts higher margin (EUR 8 per customized shirt,
as opposed to EUR 4 for traditional shirts).</t>
  </si>
  <si>
    <t>Shirt Production Cost</t>
  </si>
  <si>
    <t>If different languages, 2000 visits per month
(in addition to the existing customer visits),</t>
  </si>
  <si>
    <t>Software development cost</t>
  </si>
  <si>
    <t xml:space="preserve"> conversion rate of customers who
design their own customized shirts would be 50%.</t>
  </si>
  <si>
    <t>Marketing</t>
  </si>
  <si>
    <t>Software maintenance employees</t>
  </si>
  <si>
    <t>Customers of customized shirts
would buy 2 customized shirts per purchase on average and no standard shirts.</t>
  </si>
  <si>
    <t>Website design</t>
  </si>
  <si>
    <t>Image processing tool</t>
  </si>
  <si>
    <t>Translating the website</t>
  </si>
  <si>
    <t>Discount Factor</t>
  </si>
  <si>
    <t>Software Development Cost</t>
  </si>
  <si>
    <t>Total Cost</t>
  </si>
  <si>
    <t>1. Calculate NPV, IRR, ROI, and in which year the payback will occur?</t>
  </si>
  <si>
    <t>Cashflow</t>
  </si>
  <si>
    <t>NPV</t>
  </si>
  <si>
    <t>Sum Revenue increase</t>
  </si>
  <si>
    <t>Cost of investments</t>
  </si>
  <si>
    <t>ROI</t>
  </si>
  <si>
    <t>IRR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</si>
</sst>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</font>
    <font/>
    <font>
      <color theme="1"/>
      <name val="Arial"/>
    </font>
    <font>
      <sz val="12.0"/>
      <color rgb="FF000000"/>
      <name val="Calibri"/>
    </font>
    <font>
      <b/>
      <sz val="12.0"/>
      <color rgb="FF000000"/>
      <name val="Calibri"/>
    </font>
    <font>
      <b/>
      <sz val="12.0"/>
      <color rgb="FF000000"/>
      <name val="Arial"/>
    </font>
    <font>
      <sz val="12.0"/>
      <color rgb="FF000000"/>
      <name val="Arial"/>
    </font>
    <font>
      <sz val="12.0"/>
    </font>
    <font>
      <sz val="12.0"/>
      <color theme="1"/>
      <name val="Arial"/>
    </font>
    <font>
      <b/>
      <sz val="12.0"/>
    </font>
    <font>
      <b/>
      <sz val="12.0"/>
      <color theme="1"/>
      <name val="Arial"/>
    </font>
    <font>
      <sz val="12.0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2" fontId="5" numFmtId="0" xfId="0" applyAlignment="1" applyFill="1" applyFont="1">
      <alignment readingOrder="0" shrinkToFit="0" vertical="bottom" wrapText="0"/>
    </xf>
    <xf borderId="0" fillId="2" fontId="5" numFmtId="0" xfId="0" applyAlignment="1" applyFont="1">
      <alignment horizontal="right" readingOrder="0" shrinkToFit="0" vertical="bottom" wrapText="0"/>
    </xf>
    <xf borderId="0" fillId="2" fontId="6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/>
    </xf>
    <xf borderId="0" fillId="0" fontId="9" numFmtId="0" xfId="0" applyFont="1"/>
    <xf borderId="0" fillId="3" fontId="10" numFmtId="0" xfId="0" applyAlignment="1" applyFill="1" applyFont="1">
      <alignment readingOrder="0"/>
    </xf>
    <xf borderId="0" fillId="3" fontId="11" numFmtId="0" xfId="0" applyFont="1"/>
    <xf borderId="0" fillId="0" fontId="9" numFmtId="0" xfId="0" applyAlignment="1" applyFont="1">
      <alignment readingOrder="0"/>
    </xf>
    <xf borderId="0" fillId="0" fontId="4" numFmtId="9" xfId="0" applyAlignment="1" applyFont="1" applyNumberFormat="1">
      <alignment horizontal="right" readingOrder="0" shrinkToFit="0" vertical="bottom" wrapText="0"/>
    </xf>
    <xf borderId="0" fillId="0" fontId="12" numFmtId="0" xfId="0" applyAlignment="1" applyFont="1">
      <alignment readingOrder="0"/>
    </xf>
    <xf borderId="0" fillId="0" fontId="12" numFmtId="0" xfId="0" applyFont="1"/>
    <xf borderId="0" fillId="0" fontId="3" numFmtId="9" xfId="0" applyAlignment="1" applyFont="1" applyNumberFormat="1">
      <alignment readingOrder="0"/>
    </xf>
    <xf borderId="0" fillId="4" fontId="10" numFmtId="0" xfId="0" applyAlignment="1" applyFill="1" applyFont="1">
      <alignment readingOrder="0"/>
    </xf>
    <xf borderId="0" fillId="4" fontId="11" numFmtId="0" xfId="0" applyAlignment="1" applyFont="1">
      <alignment readingOrder="0"/>
    </xf>
    <xf borderId="0" fillId="5" fontId="10" numFmtId="0" xfId="0" applyAlignment="1" applyFill="1" applyFont="1">
      <alignment readingOrder="0"/>
    </xf>
    <xf borderId="0" fillId="5" fontId="11" numFmtId="0" xfId="0" applyFont="1"/>
    <xf borderId="0" fillId="6" fontId="10" numFmtId="0" xfId="0" applyAlignment="1" applyFill="1" applyFont="1">
      <alignment readingOrder="0"/>
    </xf>
    <xf borderId="0" fillId="6" fontId="11" numFmtId="0" xfId="0" applyFont="1"/>
    <xf borderId="0" fillId="0" fontId="11" numFmtId="0" xfId="0" applyFont="1"/>
    <xf borderId="0" fillId="0" fontId="13" numFmtId="0" xfId="0" applyFont="1"/>
    <xf borderId="0" fillId="6" fontId="3" numFmtId="0" xfId="0" applyFont="1"/>
    <xf borderId="0" fillId="6" fontId="5" numFmtId="0" xfId="0" applyAlignment="1" applyFont="1">
      <alignment readingOrder="0" shrinkToFit="0" vertical="bottom" wrapText="0"/>
    </xf>
    <xf borderId="0" fillId="6" fontId="11" numFmtId="10" xfId="0" applyFont="1" applyNumberFormat="1"/>
    <xf borderId="0" fillId="6" fontId="1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86"/>
    <col customWidth="1" min="3" max="3" width="27.57"/>
    <col customWidth="1" min="5" max="5" width="32.57"/>
    <col customWidth="1" min="6" max="6" width="28.71"/>
    <col customWidth="1" min="7" max="7" width="42.29"/>
  </cols>
  <sheetData>
    <row r="1">
      <c r="A1" s="1" t="s">
        <v>0</v>
      </c>
    </row>
    <row r="2">
      <c r="A2" s="2" t="s">
        <v>1</v>
      </c>
      <c r="B2" s="3" t="s">
        <v>2</v>
      </c>
    </row>
    <row r="3">
      <c r="A3" s="2" t="s">
        <v>3</v>
      </c>
    </row>
    <row r="4">
      <c r="A4" s="3" t="s">
        <v>4</v>
      </c>
      <c r="B4" s="3" t="s">
        <v>5</v>
      </c>
    </row>
    <row r="7">
      <c r="A7" s="2" t="s">
        <v>6</v>
      </c>
    </row>
    <row r="8">
      <c r="A8" s="4" t="s">
        <v>7</v>
      </c>
      <c r="B8" s="5"/>
      <c r="C8" s="5"/>
      <c r="G8" s="6" t="s">
        <v>8</v>
      </c>
      <c r="H8" s="7">
        <v>0.0</v>
      </c>
      <c r="I8" s="7">
        <v>1.0</v>
      </c>
      <c r="J8" s="7">
        <v>2.0</v>
      </c>
      <c r="K8" s="7">
        <v>3.0</v>
      </c>
      <c r="L8" s="7">
        <v>4.0</v>
      </c>
      <c r="M8" s="8">
        <v>5.0</v>
      </c>
      <c r="N8" s="8">
        <v>6.0</v>
      </c>
    </row>
    <row r="9">
      <c r="A9" s="4" t="s">
        <v>9</v>
      </c>
      <c r="B9" s="9"/>
      <c r="C9" s="4"/>
      <c r="G9" s="10" t="s">
        <v>10</v>
      </c>
      <c r="H9" s="10">
        <f t="shared" ref="H9:N9" si="1">600*2*4*12</f>
        <v>57600</v>
      </c>
      <c r="I9" s="10">
        <f t="shared" si="1"/>
        <v>57600</v>
      </c>
      <c r="J9" s="10">
        <f t="shared" si="1"/>
        <v>57600</v>
      </c>
      <c r="K9" s="10">
        <f t="shared" si="1"/>
        <v>57600</v>
      </c>
      <c r="L9" s="10">
        <f t="shared" si="1"/>
        <v>57600</v>
      </c>
      <c r="M9" s="10">
        <f t="shared" si="1"/>
        <v>57600</v>
      </c>
      <c r="N9" s="10">
        <f t="shared" si="1"/>
        <v>57600</v>
      </c>
    </row>
    <row r="10">
      <c r="A10" s="4" t="s">
        <v>11</v>
      </c>
      <c r="B10" s="9"/>
      <c r="C10" s="4"/>
      <c r="F10" s="2" t="s">
        <v>12</v>
      </c>
      <c r="G10" s="11" t="s">
        <v>13</v>
      </c>
      <c r="I10" s="12">
        <f t="shared" ref="I10:N10" si="2">1000*2*8*12</f>
        <v>192000</v>
      </c>
      <c r="J10" s="12">
        <f t="shared" si="2"/>
        <v>192000</v>
      </c>
      <c r="K10" s="12">
        <f t="shared" si="2"/>
        <v>192000</v>
      </c>
      <c r="L10" s="12">
        <f t="shared" si="2"/>
        <v>192000</v>
      </c>
      <c r="M10" s="12">
        <f t="shared" si="2"/>
        <v>192000</v>
      </c>
      <c r="N10" s="12">
        <f t="shared" si="2"/>
        <v>192000</v>
      </c>
    </row>
    <row r="11">
      <c r="A11" s="5"/>
      <c r="B11" s="5"/>
      <c r="C11" s="5"/>
    </row>
    <row r="12">
      <c r="A12" s="10" t="s">
        <v>14</v>
      </c>
      <c r="B12" s="9"/>
      <c r="C12" s="4"/>
    </row>
    <row r="13">
      <c r="A13" s="4"/>
      <c r="B13" s="9"/>
      <c r="C13" s="4"/>
      <c r="G13" s="13" t="s">
        <v>15</v>
      </c>
      <c r="H13" s="14">
        <f t="shared" ref="H13:N13" si="3">SUM(H9:H12)</f>
        <v>57600</v>
      </c>
      <c r="I13" s="14">
        <f t="shared" si="3"/>
        <v>249600</v>
      </c>
      <c r="J13" s="14">
        <f t="shared" si="3"/>
        <v>249600</v>
      </c>
      <c r="K13" s="14">
        <f t="shared" si="3"/>
        <v>249600</v>
      </c>
      <c r="L13" s="14">
        <f t="shared" si="3"/>
        <v>249600</v>
      </c>
      <c r="M13" s="14">
        <f t="shared" si="3"/>
        <v>249600</v>
      </c>
      <c r="N13" s="14">
        <f t="shared" si="3"/>
        <v>249600</v>
      </c>
    </row>
    <row r="14">
      <c r="A14" s="4" t="s">
        <v>16</v>
      </c>
      <c r="B14" s="5"/>
      <c r="C14" s="5"/>
    </row>
    <row r="15">
      <c r="A15" s="5"/>
      <c r="B15" s="5"/>
      <c r="C15" s="5"/>
      <c r="G15" s="11" t="s">
        <v>17</v>
      </c>
      <c r="H15" s="15">
        <f>600*2*20</f>
        <v>24000</v>
      </c>
      <c r="I15" s="12">
        <f t="shared" ref="I15:N15" si="4">1600*2*20</f>
        <v>64000</v>
      </c>
      <c r="J15" s="12">
        <f t="shared" si="4"/>
        <v>64000</v>
      </c>
      <c r="K15" s="12">
        <f t="shared" si="4"/>
        <v>64000</v>
      </c>
      <c r="L15" s="12">
        <f t="shared" si="4"/>
        <v>64000</v>
      </c>
      <c r="M15" s="12">
        <f t="shared" si="4"/>
        <v>64000</v>
      </c>
      <c r="N15" s="12">
        <f t="shared" si="4"/>
        <v>64000</v>
      </c>
    </row>
    <row r="16">
      <c r="A16" s="10" t="s">
        <v>18</v>
      </c>
      <c r="B16" s="9"/>
      <c r="C16" s="4"/>
      <c r="G16" s="10" t="s">
        <v>19</v>
      </c>
      <c r="H16" s="10">
        <v>75000.0</v>
      </c>
      <c r="I16" s="10">
        <v>75000.0</v>
      </c>
      <c r="J16" s="5"/>
      <c r="K16" s="5"/>
      <c r="L16" s="5"/>
      <c r="M16" s="5"/>
    </row>
    <row r="17">
      <c r="A17" s="4" t="s">
        <v>20</v>
      </c>
      <c r="B17" s="16"/>
      <c r="C17" s="5"/>
      <c r="G17" s="10" t="s">
        <v>21</v>
      </c>
      <c r="H17" s="5"/>
      <c r="I17" s="5"/>
      <c r="J17" s="10">
        <v>100000.0</v>
      </c>
      <c r="K17" s="10"/>
      <c r="L17" s="5"/>
      <c r="M17" s="5"/>
    </row>
    <row r="18">
      <c r="A18" s="5"/>
      <c r="B18" s="5"/>
      <c r="C18" s="5"/>
      <c r="G18" s="10" t="s">
        <v>22</v>
      </c>
      <c r="H18" s="5"/>
      <c r="I18" s="10">
        <v>50000.0</v>
      </c>
      <c r="J18" s="10">
        <v>50000.0</v>
      </c>
      <c r="K18" s="10">
        <v>50000.0</v>
      </c>
      <c r="L18" s="10">
        <v>50000.0</v>
      </c>
      <c r="M18" s="10">
        <v>50000.0</v>
      </c>
      <c r="N18" s="10">
        <v>50000.0</v>
      </c>
    </row>
    <row r="19">
      <c r="A19" s="4" t="s">
        <v>23</v>
      </c>
      <c r="B19" s="5"/>
      <c r="C19" s="5"/>
      <c r="G19" s="10" t="s">
        <v>24</v>
      </c>
      <c r="H19" s="5"/>
      <c r="I19" s="10">
        <v>30000.0</v>
      </c>
      <c r="J19" s="5"/>
      <c r="K19" s="5"/>
      <c r="L19" s="5"/>
      <c r="M19" s="5"/>
    </row>
    <row r="20">
      <c r="A20" s="5"/>
      <c r="B20" s="5"/>
      <c r="C20" s="5"/>
      <c r="G20" s="17" t="s">
        <v>25</v>
      </c>
      <c r="H20" s="18"/>
      <c r="I20" s="17">
        <v>50000.0</v>
      </c>
      <c r="J20" s="5"/>
      <c r="K20" s="5"/>
      <c r="L20" s="5"/>
      <c r="M20" s="5"/>
      <c r="N20" s="12"/>
    </row>
    <row r="21">
      <c r="A21" s="5"/>
      <c r="B21" s="5"/>
      <c r="C21" s="5"/>
      <c r="G21" s="11" t="s">
        <v>26</v>
      </c>
      <c r="H21" s="12"/>
      <c r="I21" s="11">
        <v>20000.0</v>
      </c>
      <c r="J21" s="5"/>
      <c r="K21" s="5"/>
      <c r="L21" s="5"/>
      <c r="M21" s="5"/>
      <c r="N21" s="12"/>
    </row>
    <row r="22">
      <c r="A22" s="3" t="s">
        <v>27</v>
      </c>
      <c r="B22" s="19">
        <v>0.25</v>
      </c>
      <c r="G22" s="5"/>
      <c r="H22" s="5"/>
      <c r="I22" s="5"/>
      <c r="J22" s="5"/>
      <c r="K22" s="5"/>
      <c r="L22" s="5"/>
      <c r="M22" s="5"/>
    </row>
    <row r="23">
      <c r="A23" s="2" t="s">
        <v>28</v>
      </c>
      <c r="B23" s="3">
        <v>150000.0</v>
      </c>
      <c r="G23" s="20" t="s">
        <v>29</v>
      </c>
      <c r="H23" s="21">
        <f t="shared" ref="H23:N23" si="5">SUM(H15:H21)</f>
        <v>99000</v>
      </c>
      <c r="I23" s="21">
        <f t="shared" si="5"/>
        <v>289000</v>
      </c>
      <c r="J23" s="21">
        <f t="shared" si="5"/>
        <v>214000</v>
      </c>
      <c r="K23" s="21">
        <f t="shared" si="5"/>
        <v>114000</v>
      </c>
      <c r="L23" s="21">
        <f t="shared" si="5"/>
        <v>114000</v>
      </c>
      <c r="M23" s="21">
        <f t="shared" si="5"/>
        <v>114000</v>
      </c>
      <c r="N23" s="21">
        <f t="shared" si="5"/>
        <v>114000</v>
      </c>
    </row>
    <row r="25">
      <c r="D25" s="3" t="s">
        <v>30</v>
      </c>
      <c r="G25" s="22" t="s">
        <v>31</v>
      </c>
      <c r="H25" s="23">
        <f t="shared" ref="H25:N25" si="6">H13-H23</f>
        <v>-41400</v>
      </c>
      <c r="I25" s="23">
        <f t="shared" si="6"/>
        <v>-39400</v>
      </c>
      <c r="J25" s="23">
        <f t="shared" si="6"/>
        <v>35600</v>
      </c>
      <c r="K25" s="23">
        <f t="shared" si="6"/>
        <v>135600</v>
      </c>
      <c r="L25" s="23">
        <f t="shared" si="6"/>
        <v>135600</v>
      </c>
      <c r="M25" s="23">
        <f t="shared" si="6"/>
        <v>135600</v>
      </c>
      <c r="N25" s="23">
        <f t="shared" si="6"/>
        <v>135600</v>
      </c>
    </row>
    <row r="28">
      <c r="F28" s="24" t="s">
        <v>32</v>
      </c>
      <c r="G28" s="25">
        <f>SUM(H28:M28)</f>
        <v>119266.368</v>
      </c>
      <c r="H28" s="26">
        <f t="shared" ref="H28:N28" si="7">H25/(1+$B$22)^H8</f>
        <v>-41400</v>
      </c>
      <c r="I28" s="26">
        <f t="shared" si="7"/>
        <v>-31520</v>
      </c>
      <c r="J28" s="26">
        <f t="shared" si="7"/>
        <v>22784</v>
      </c>
      <c r="K28" s="26">
        <f t="shared" si="7"/>
        <v>69427.2</v>
      </c>
      <c r="L28" s="26">
        <f t="shared" si="7"/>
        <v>55541.76</v>
      </c>
      <c r="M28" s="27">
        <f t="shared" si="7"/>
        <v>44433.408</v>
      </c>
      <c r="N28" s="27">
        <f t="shared" si="7"/>
        <v>35546.7264</v>
      </c>
    </row>
    <row r="29">
      <c r="F29" s="28"/>
      <c r="G29" s="28"/>
    </row>
    <row r="30">
      <c r="F30" s="29" t="s">
        <v>33</v>
      </c>
      <c r="G30" s="25">
        <f>SUM(I13:N13)</f>
        <v>1497600</v>
      </c>
    </row>
    <row r="31">
      <c r="F31" s="29" t="s">
        <v>34</v>
      </c>
      <c r="G31" s="25">
        <f>SUM(H23:N23)</f>
        <v>1058000</v>
      </c>
    </row>
    <row r="32">
      <c r="F32" s="29" t="s">
        <v>35</v>
      </c>
      <c r="G32" s="30">
        <f>(G30-G31)/G31</f>
        <v>0.4155009452</v>
      </c>
    </row>
    <row r="33">
      <c r="F33" s="24" t="s">
        <v>36</v>
      </c>
      <c r="G33" s="31">
        <f>IRR(H25:N25)</f>
        <v>0.753900655</v>
      </c>
    </row>
  </sheetData>
  <drawing r:id="rId1"/>
</worksheet>
</file>