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i/Desktop/"/>
    </mc:Choice>
  </mc:AlternateContent>
  <xr:revisionPtr revIDLastSave="0" documentId="8_{6FFB2049-6438-2246-B07A-56097511D186}" xr6:coauthVersionLast="45" xr6:coauthVersionMax="45" xr10:uidLastSave="{00000000-0000-0000-0000-000000000000}"/>
  <bookViews>
    <workbookView xWindow="-40100" yWindow="2160" windowWidth="30260" windowHeight="23360" xr2:uid="{A50D8A5B-8C40-F140-AC1F-24E296E2193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F30" i="1"/>
  <c r="F29" i="1"/>
  <c r="F28" i="1"/>
  <c r="G25" i="1"/>
  <c r="H25" i="1"/>
  <c r="I25" i="1"/>
  <c r="J25" i="1"/>
  <c r="K25" i="1"/>
  <c r="E25" i="1"/>
  <c r="F25" i="1"/>
  <c r="E24" i="1"/>
  <c r="H18" i="1"/>
  <c r="G22" i="1"/>
  <c r="H20" i="1"/>
  <c r="H22" i="1"/>
  <c r="I18" i="1"/>
  <c r="I20" i="1"/>
  <c r="I22" i="1"/>
  <c r="J18" i="1"/>
  <c r="J20" i="1"/>
  <c r="J22" i="1"/>
  <c r="K18" i="1"/>
  <c r="K20" i="1"/>
  <c r="K22" i="1"/>
  <c r="F22" i="1"/>
  <c r="G18" i="1"/>
  <c r="G20" i="1"/>
  <c r="F20" i="1"/>
  <c r="I17" i="1"/>
  <c r="J17" i="1"/>
  <c r="K17" i="1"/>
  <c r="H17" i="1"/>
  <c r="G17" i="1"/>
  <c r="F16" i="1"/>
  <c r="G15" i="1"/>
  <c r="F15" i="1"/>
  <c r="H14" i="1"/>
  <c r="G14" i="1"/>
  <c r="I13" i="1"/>
  <c r="J13" i="1"/>
  <c r="K13" i="1"/>
  <c r="H13" i="1"/>
  <c r="G13" i="1"/>
  <c r="F12" i="1"/>
  <c r="H10" i="1"/>
  <c r="I10" i="1"/>
  <c r="J10" i="1"/>
  <c r="K10" i="1"/>
  <c r="G10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</calcChain>
</file>

<file path=xl/sharedStrings.xml><?xml version="1.0" encoding="utf-8"?>
<sst xmlns="http://schemas.openxmlformats.org/spreadsheetml/2006/main" count="44" uniqueCount="40">
  <si>
    <t>Selver Pick Up</t>
  </si>
  <si>
    <t>Investment costs</t>
  </si>
  <si>
    <t>Project Manager</t>
  </si>
  <si>
    <t>year</t>
  </si>
  <si>
    <t>Marketing</t>
  </si>
  <si>
    <t>year 0 and 1</t>
  </si>
  <si>
    <t>Software</t>
  </si>
  <si>
    <t>Software Maintenance</t>
  </si>
  <si>
    <t>annual beginning from year 1</t>
  </si>
  <si>
    <t xml:space="preserve">Curbside pickup </t>
  </si>
  <si>
    <t>Curbside maintenance</t>
  </si>
  <si>
    <t>upfront per store</t>
  </si>
  <si>
    <t>annual</t>
  </si>
  <si>
    <t>Salary</t>
  </si>
  <si>
    <t>per year and cashier</t>
  </si>
  <si>
    <t>Additional revenue</t>
  </si>
  <si>
    <t>Gross Margin</t>
  </si>
  <si>
    <t>Stores</t>
  </si>
  <si>
    <t>Min order size</t>
  </si>
  <si>
    <t>Euro</t>
  </si>
  <si>
    <t>Average order size</t>
  </si>
  <si>
    <t>Purchaases</t>
  </si>
  <si>
    <t>per store and day</t>
  </si>
  <si>
    <t xml:space="preserve">Days </t>
  </si>
  <si>
    <t>Discount factor</t>
  </si>
  <si>
    <t>Year</t>
  </si>
  <si>
    <t>Purchases</t>
  </si>
  <si>
    <t>Handling</t>
  </si>
  <si>
    <t>Savings from Cashiers</t>
  </si>
  <si>
    <t>Sum Revenue increase</t>
  </si>
  <si>
    <t>Curbside</t>
  </si>
  <si>
    <t>Maintenance</t>
  </si>
  <si>
    <t>Project Management</t>
  </si>
  <si>
    <t>Software maintenance</t>
  </si>
  <si>
    <t>Employees</t>
  </si>
  <si>
    <t>Total cost</t>
  </si>
  <si>
    <t>Cash Flow</t>
  </si>
  <si>
    <t>Cost of investments</t>
  </si>
  <si>
    <t>ROI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</si>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</sst>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;[Red]\-&quot;€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9" fontId="0" fillId="0" borderId="0" xfId="1" applyFont="1"/>
    <xf numFmtId="8" fontId="0" fillId="5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9AB7-4CD9-EB4E-9FDC-D0142514136B}">
  <dimension ref="A3:K32"/>
  <sheetViews>
    <sheetView tabSelected="1" zoomScale="140" zoomScaleNormal="140" workbookViewId="0">
      <selection activeCell="F32" sqref="F32"/>
    </sheetView>
  </sheetViews>
  <sheetFormatPr baseColWidth="10" defaultRowHeight="16" x14ac:dyDescent="0.2"/>
  <cols>
    <col min="1" max="1" width="17.6640625" customWidth="1"/>
    <col min="3" max="3" width="25.6640625" bestFit="1" customWidth="1"/>
    <col min="4" max="4" width="4" customWidth="1"/>
    <col min="5" max="5" width="25.1640625" customWidth="1"/>
  </cols>
  <sheetData>
    <row r="3" spans="1:11" x14ac:dyDescent="0.2">
      <c r="A3" t="s">
        <v>0</v>
      </c>
    </row>
    <row r="4" spans="1:11" x14ac:dyDescent="0.2">
      <c r="E4" s="3" t="s">
        <v>25</v>
      </c>
      <c r="F4" s="3">
        <v>0</v>
      </c>
      <c r="G4" s="3">
        <v>1</v>
      </c>
      <c r="H4" s="3">
        <v>2</v>
      </c>
      <c r="I4" s="3">
        <v>3</v>
      </c>
      <c r="J4" s="3">
        <v>4</v>
      </c>
      <c r="K4" s="3">
        <v>5</v>
      </c>
    </row>
    <row r="6" spans="1:11" x14ac:dyDescent="0.2">
      <c r="A6" t="s">
        <v>1</v>
      </c>
      <c r="E6" t="s">
        <v>26</v>
      </c>
      <c r="G6">
        <f>B22*B23*B20*B24*B18*B19</f>
        <v>105000</v>
      </c>
      <c r="H6">
        <f>G6*2</f>
        <v>210000</v>
      </c>
      <c r="I6">
        <f>H6*1.5</f>
        <v>315000</v>
      </c>
      <c r="J6">
        <f>I6</f>
        <v>315000</v>
      </c>
      <c r="K6">
        <f>J6</f>
        <v>315000</v>
      </c>
    </row>
    <row r="7" spans="1:11" x14ac:dyDescent="0.2">
      <c r="E7" t="s">
        <v>27</v>
      </c>
      <c r="G7">
        <f>1*B23*B24*B20</f>
        <v>175000</v>
      </c>
      <c r="H7">
        <f>G7*2</f>
        <v>350000</v>
      </c>
      <c r="I7">
        <f>H7*1.5</f>
        <v>525000</v>
      </c>
      <c r="J7">
        <f>I7</f>
        <v>525000</v>
      </c>
      <c r="K7">
        <f>J7</f>
        <v>525000</v>
      </c>
    </row>
    <row r="8" spans="1:11" x14ac:dyDescent="0.2">
      <c r="A8" t="s">
        <v>2</v>
      </c>
      <c r="B8">
        <v>30000</v>
      </c>
      <c r="C8" t="s">
        <v>3</v>
      </c>
      <c r="E8" t="s">
        <v>28</v>
      </c>
      <c r="G8">
        <f>B16*B20</f>
        <v>150000</v>
      </c>
      <c r="H8">
        <f>G8*2</f>
        <v>300000</v>
      </c>
      <c r="I8">
        <f>H8*1.5</f>
        <v>450000</v>
      </c>
      <c r="J8">
        <f>I8</f>
        <v>450000</v>
      </c>
      <c r="K8">
        <f>J8</f>
        <v>450000</v>
      </c>
    </row>
    <row r="9" spans="1:11" x14ac:dyDescent="0.2">
      <c r="A9" t="s">
        <v>4</v>
      </c>
      <c r="B9">
        <v>50000</v>
      </c>
      <c r="C9" t="s">
        <v>5</v>
      </c>
    </row>
    <row r="10" spans="1:11" x14ac:dyDescent="0.2">
      <c r="A10" t="s">
        <v>6</v>
      </c>
      <c r="B10">
        <v>100000</v>
      </c>
      <c r="E10" s="5" t="s">
        <v>29</v>
      </c>
      <c r="F10" s="5"/>
      <c r="G10" s="6">
        <f>SUM(G6:G9)</f>
        <v>430000</v>
      </c>
      <c r="H10" s="6">
        <f t="shared" ref="H10:K10" si="0">SUM(H6:H9)</f>
        <v>860000</v>
      </c>
      <c r="I10" s="6">
        <f t="shared" si="0"/>
        <v>1290000</v>
      </c>
      <c r="J10" s="6">
        <f t="shared" si="0"/>
        <v>1290000</v>
      </c>
      <c r="K10" s="6">
        <f t="shared" si="0"/>
        <v>1290000</v>
      </c>
    </row>
    <row r="11" spans="1:11" x14ac:dyDescent="0.2">
      <c r="A11" t="s">
        <v>7</v>
      </c>
      <c r="B11">
        <v>10000</v>
      </c>
      <c r="C11" t="s">
        <v>8</v>
      </c>
    </row>
    <row r="12" spans="1:11" x14ac:dyDescent="0.2">
      <c r="E12" t="s">
        <v>30</v>
      </c>
      <c r="F12">
        <f>B13*B20</f>
        <v>200000</v>
      </c>
    </row>
    <row r="13" spans="1:11" x14ac:dyDescent="0.2">
      <c r="A13" t="s">
        <v>9</v>
      </c>
      <c r="B13">
        <v>20000</v>
      </c>
      <c r="C13" t="s">
        <v>11</v>
      </c>
      <c r="E13" t="s">
        <v>31</v>
      </c>
      <c r="G13">
        <f>B14*B20</f>
        <v>20000</v>
      </c>
      <c r="H13">
        <f>+G13</f>
        <v>20000</v>
      </c>
      <c r="I13">
        <f t="shared" ref="I13:K13" si="1">+H13</f>
        <v>20000</v>
      </c>
      <c r="J13">
        <f t="shared" si="1"/>
        <v>20000</v>
      </c>
      <c r="K13">
        <f t="shared" si="1"/>
        <v>20000</v>
      </c>
    </row>
    <row r="14" spans="1:11" x14ac:dyDescent="0.2">
      <c r="A14" t="s">
        <v>10</v>
      </c>
      <c r="B14">
        <v>2000</v>
      </c>
      <c r="C14" t="s">
        <v>12</v>
      </c>
      <c r="E14" t="s">
        <v>32</v>
      </c>
      <c r="G14">
        <f>B8</f>
        <v>30000</v>
      </c>
      <c r="H14">
        <f>G14</f>
        <v>30000</v>
      </c>
    </row>
    <row r="15" spans="1:11" x14ac:dyDescent="0.2">
      <c r="E15" t="s">
        <v>4</v>
      </c>
      <c r="F15">
        <f>B9</f>
        <v>50000</v>
      </c>
      <c r="G15">
        <f>B9</f>
        <v>50000</v>
      </c>
    </row>
    <row r="16" spans="1:11" x14ac:dyDescent="0.2">
      <c r="A16" t="s">
        <v>13</v>
      </c>
      <c r="B16">
        <v>15000</v>
      </c>
      <c r="C16" t="s">
        <v>14</v>
      </c>
      <c r="E16" t="s">
        <v>6</v>
      </c>
      <c r="F16">
        <f>B10</f>
        <v>100000</v>
      </c>
    </row>
    <row r="17" spans="1:11" x14ac:dyDescent="0.2">
      <c r="E17" t="s">
        <v>33</v>
      </c>
      <c r="G17">
        <f>B11</f>
        <v>10000</v>
      </c>
      <c r="H17">
        <f>G17</f>
        <v>10000</v>
      </c>
      <c r="I17">
        <f t="shared" ref="I17:K17" si="2">H17</f>
        <v>10000</v>
      </c>
      <c r="J17">
        <f t="shared" si="2"/>
        <v>10000</v>
      </c>
      <c r="K17">
        <f t="shared" si="2"/>
        <v>10000</v>
      </c>
    </row>
    <row r="18" spans="1:11" x14ac:dyDescent="0.2">
      <c r="A18" t="s">
        <v>15</v>
      </c>
      <c r="B18" s="1">
        <v>0.1</v>
      </c>
      <c r="E18" t="s">
        <v>34</v>
      </c>
      <c r="G18">
        <f>B16*2*B20</f>
        <v>300000</v>
      </c>
      <c r="H18">
        <f>4*B16*B20</f>
        <v>600000</v>
      </c>
      <c r="I18">
        <f>H18</f>
        <v>600000</v>
      </c>
      <c r="J18">
        <f t="shared" ref="J18:K18" si="3">I18</f>
        <v>600000</v>
      </c>
      <c r="K18">
        <f t="shared" si="3"/>
        <v>600000</v>
      </c>
    </row>
    <row r="19" spans="1:11" x14ac:dyDescent="0.2">
      <c r="A19" t="s">
        <v>16</v>
      </c>
      <c r="B19" s="2">
        <v>0.12</v>
      </c>
    </row>
    <row r="20" spans="1:11" x14ac:dyDescent="0.2">
      <c r="A20" t="s">
        <v>17</v>
      </c>
      <c r="B20">
        <v>10</v>
      </c>
      <c r="E20" s="5" t="s">
        <v>35</v>
      </c>
      <c r="F20" s="5">
        <f>SUM(F12:F19)</f>
        <v>350000</v>
      </c>
      <c r="G20" s="5">
        <f t="shared" ref="G20:K20" si="4">SUM(G12:G19)</f>
        <v>410000</v>
      </c>
      <c r="H20" s="5">
        <f t="shared" si="4"/>
        <v>660000</v>
      </c>
      <c r="I20" s="5">
        <f t="shared" si="4"/>
        <v>630000</v>
      </c>
      <c r="J20" s="5">
        <f t="shared" si="4"/>
        <v>630000</v>
      </c>
      <c r="K20" s="5">
        <f t="shared" si="4"/>
        <v>630000</v>
      </c>
    </row>
    <row r="21" spans="1:11" x14ac:dyDescent="0.2">
      <c r="A21" t="s">
        <v>18</v>
      </c>
      <c r="B21">
        <v>30</v>
      </c>
      <c r="C21" t="s">
        <v>19</v>
      </c>
    </row>
    <row r="22" spans="1:11" x14ac:dyDescent="0.2">
      <c r="A22" t="s">
        <v>20</v>
      </c>
      <c r="B22">
        <v>50</v>
      </c>
      <c r="C22" t="s">
        <v>19</v>
      </c>
      <c r="E22" s="7" t="s">
        <v>36</v>
      </c>
      <c r="F22" s="7">
        <f>F10-F20</f>
        <v>-350000</v>
      </c>
      <c r="G22" s="7">
        <f t="shared" ref="G22:K22" si="5">G10-G20</f>
        <v>20000</v>
      </c>
      <c r="H22" s="7">
        <f t="shared" si="5"/>
        <v>200000</v>
      </c>
      <c r="I22" s="7">
        <f t="shared" si="5"/>
        <v>660000</v>
      </c>
      <c r="J22" s="7">
        <f t="shared" si="5"/>
        <v>660000</v>
      </c>
      <c r="K22" s="7">
        <f t="shared" si="5"/>
        <v>660000</v>
      </c>
    </row>
    <row r="23" spans="1:11" x14ac:dyDescent="0.2">
      <c r="A23" t="s">
        <v>21</v>
      </c>
      <c r="B23">
        <v>50</v>
      </c>
      <c r="C23" t="s">
        <v>22</v>
      </c>
    </row>
    <row r="24" spans="1:11" x14ac:dyDescent="0.2">
      <c r="A24" t="s">
        <v>23</v>
      </c>
      <c r="B24">
        <v>350</v>
      </c>
      <c r="E24" s="9">
        <f>NPV(B26,G22:K22)+F22</f>
        <v>618524.80000000005</v>
      </c>
    </row>
    <row r="25" spans="1:11" x14ac:dyDescent="0.2">
      <c r="E25">
        <f>SUM(F25:K25)</f>
        <v>618524.80000000005</v>
      </c>
      <c r="F25">
        <f>F22</f>
        <v>-350000</v>
      </c>
      <c r="G25">
        <f>G22/(1+$B$26)^G4</f>
        <v>16000</v>
      </c>
      <c r="H25">
        <f t="shared" ref="H25:K25" si="6">H22/(1+$B$26)^H4</f>
        <v>128000</v>
      </c>
      <c r="I25">
        <f t="shared" si="6"/>
        <v>337920</v>
      </c>
      <c r="J25">
        <f t="shared" si="6"/>
        <v>270336</v>
      </c>
      <c r="K25">
        <f t="shared" si="6"/>
        <v>216268.79999999999</v>
      </c>
    </row>
    <row r="26" spans="1:11" x14ac:dyDescent="0.2">
      <c r="A26" t="s">
        <v>24</v>
      </c>
      <c r="B26" s="1">
        <v>0.25</v>
      </c>
    </row>
    <row r="28" spans="1:11" x14ac:dyDescent="0.2">
      <c r="E28" t="s">
        <v>29</v>
      </c>
      <c r="F28" s="4">
        <f>SUM(G10:K10)</f>
        <v>5160000</v>
      </c>
    </row>
    <row r="29" spans="1:11" x14ac:dyDescent="0.2">
      <c r="E29" t="s">
        <v>37</v>
      </c>
      <c r="F29">
        <f>SUM(F20:K20)</f>
        <v>3310000</v>
      </c>
    </row>
    <row r="30" spans="1:11" x14ac:dyDescent="0.2">
      <c r="E30" t="s">
        <v>38</v>
      </c>
      <c r="F30" s="8">
        <f>(F28-F29)/F29</f>
        <v>0.55891238670694865</v>
      </c>
    </row>
    <row r="32" spans="1:11" x14ac:dyDescent="0.2">
      <c r="E32" t="s">
        <v>39</v>
      </c>
      <c r="F32" s="1">
        <f>IRR(F22:K22)</f>
        <v>0.68608596169147362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2020-04-24T05:29:02Z</dcterms:created>
  <dcterms:modified xsi:type="dcterms:W3CDTF">2020-04-24T10:29:03Z</dcterms:modified>
</cp:coreProperties>
</file>