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showObjects="none" defaultThemeVersion="124226"/>
  <mc:AlternateContent xmlns:mc="http://schemas.openxmlformats.org/markup-compatibility/2006">
    <mc:Choice Requires="x15">
      <x15ac:absPath xmlns:x15ac="http://schemas.microsoft.com/office/spreadsheetml/2010/11/ac" url="C:\Users\coems\OneDrive\Remesas 2025\Silverlink\Armadas\"/>
    </mc:Choice>
  </mc:AlternateContent>
  <xr:revisionPtr revIDLastSave="0" documentId="13_ncr:1_{67211D99-EDDC-44D9-A684-0C4B75A0D77C}" xr6:coauthVersionLast="47" xr6:coauthVersionMax="47" xr10:uidLastSave="{00000000-0000-0000-0000-000000000000}"/>
  <bookViews>
    <workbookView xWindow="11985" yWindow="705" windowWidth="15060" windowHeight="14955" xr2:uid="{00000000-000D-0000-FFFF-FFFF00000000}"/>
  </bookViews>
  <sheets>
    <sheet name="Registro" sheetId="1" r:id="rId1"/>
    <sheet name="Mayores exportadores" sheetId="2" r:id="rId2"/>
    <sheet name="Resumen" sheetId="3" r:id="rId3"/>
  </sheets>
  <externalReferences>
    <externalReference r:id="rId4"/>
  </externalReferences>
  <definedNames>
    <definedName name="_xlnm._FilterDatabase" localSheetId="1" hidden="1">'Mayores exportadores'!$A$1:$D$1573</definedName>
    <definedName name="_xlnm._FilterDatabase" localSheetId="0" hidden="1">Registro!$A$1:$N$1568</definedName>
    <definedName name="Productos">[1]!Tabla7[Productos]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3" l="1"/>
  <c r="D3" i="3"/>
  <c r="D2" i="3"/>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1539" i="1"/>
  <c r="C1540" i="1"/>
  <c r="C1541" i="1"/>
  <c r="C1542" i="1"/>
  <c r="C1543" i="1"/>
  <c r="C1544" i="1"/>
  <c r="C1545" i="1"/>
  <c r="C1546" i="1"/>
  <c r="C1547" i="1"/>
  <c r="C1548" i="1"/>
  <c r="C1549" i="1"/>
  <c r="C1550" i="1"/>
  <c r="C1551" i="1"/>
  <c r="C1552" i="1"/>
  <c r="C1553" i="1"/>
  <c r="C1554" i="1"/>
  <c r="C1555" i="1"/>
  <c r="C1556" i="1"/>
  <c r="C1557" i="1"/>
  <c r="C1558" i="1"/>
  <c r="C1559" i="1"/>
  <c r="C1560" i="1"/>
  <c r="C1561" i="1"/>
  <c r="C1562" i="1"/>
  <c r="C1563" i="1"/>
  <c r="C1564" i="1"/>
  <c r="C1565" i="1"/>
  <c r="C1566" i="1"/>
  <c r="C1567" i="1"/>
  <c r="C1568" i="1"/>
  <c r="C2" i="1"/>
  <c r="E2" i="3" l="1"/>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2" i="2"/>
  <c r="N6" i="2" a="1"/>
  <c r="N6" i="2" l="1"/>
  <c r="D10" i="3" l="1"/>
  <c r="D9" i="3"/>
  <c r="D8" i="3"/>
  <c r="D7" i="3"/>
  <c r="D6" i="3"/>
  <c r="D5" i="3"/>
  <c r="Q3" i="2"/>
  <c r="D454" i="2"/>
  <c r="J1552" i="1"/>
  <c r="Q5" i="2"/>
  <c r="Q4" i="2"/>
  <c r="D2"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5" i="2"/>
  <c r="D456" i="2"/>
  <c r="D457" i="2"/>
  <c r="D458" i="2"/>
  <c r="D459" i="2"/>
  <c r="J150" i="1"/>
  <c r="N5" i="2" a="1"/>
  <c r="N3" i="2" a="1"/>
  <c r="N4" i="2" a="1"/>
  <c r="N2" i="2" a="1"/>
  <c r="O2" i="2" a="1"/>
  <c r="E5" i="3" l="1"/>
  <c r="E7" i="3"/>
  <c r="B437" i="2" a="1"/>
  <c r="B437" i="2" s="1"/>
  <c r="B438" i="2" a="1"/>
  <c r="B438" i="2" s="1"/>
  <c r="B10" i="2" a="1"/>
  <c r="B10" i="2" s="1"/>
  <c r="B4" i="2" a="1"/>
  <c r="B4" i="2" s="1"/>
  <c r="B2" i="2" a="1"/>
  <c r="B2" i="2" s="1"/>
  <c r="B453" i="2" a="1"/>
  <c r="B453" i="2" s="1"/>
  <c r="B1573" i="2" a="1"/>
  <c r="B1573" i="2" s="1"/>
  <c r="B413" i="2" a="1"/>
  <c r="B413" i="2" s="1"/>
  <c r="B397" i="2" a="1"/>
  <c r="B397" i="2" s="1"/>
  <c r="B377" i="2" a="1"/>
  <c r="B377" i="2" s="1"/>
  <c r="B445" i="2" a="1"/>
  <c r="B445" i="2" s="1"/>
  <c r="B442" i="2" a="1"/>
  <c r="B442" i="2" s="1"/>
  <c r="B426" i="2" a="1"/>
  <c r="B426" i="2" s="1"/>
  <c r="B410" i="2" a="1"/>
  <c r="B410" i="2" s="1"/>
  <c r="B394" i="2" a="1"/>
  <c r="B394" i="2" s="1"/>
  <c r="B374" i="2" a="1"/>
  <c r="B374" i="2" s="1"/>
  <c r="B458" i="2" a="1"/>
  <c r="B458" i="2" s="1"/>
  <c r="B429" i="2" a="1"/>
  <c r="B429" i="2" s="1"/>
  <c r="B457" i="2" a="1"/>
  <c r="B457" i="2" s="1"/>
  <c r="B454" i="2" a="1"/>
  <c r="B454" i="2" s="1"/>
  <c r="B441" i="2" a="1"/>
  <c r="B441" i="2" s="1"/>
  <c r="B425" i="2" a="1"/>
  <c r="B425" i="2" s="1"/>
  <c r="B409" i="2" a="1"/>
  <c r="B409" i="2" s="1"/>
  <c r="B393" i="2" a="1"/>
  <c r="B393" i="2" s="1"/>
  <c r="B370" i="2" a="1"/>
  <c r="B370" i="2" s="1"/>
  <c r="B422" i="2" a="1"/>
  <c r="B422" i="2" s="1"/>
  <c r="B406" i="2" a="1"/>
  <c r="B406" i="2" s="1"/>
  <c r="B390" i="2" a="1"/>
  <c r="B390" i="2" s="1"/>
  <c r="B366" i="2" a="1"/>
  <c r="B366" i="2" s="1"/>
  <c r="B421" i="2" a="1"/>
  <c r="B421" i="2" s="1"/>
  <c r="B405" i="2" a="1"/>
  <c r="B405" i="2" s="1"/>
  <c r="B386" i="2" a="1"/>
  <c r="B386" i="2" s="1"/>
  <c r="B362" i="2" a="1"/>
  <c r="B362" i="2" s="1"/>
  <c r="B450" i="2" a="1"/>
  <c r="B450" i="2" s="1"/>
  <c r="B434" i="2" a="1"/>
  <c r="B434" i="2" s="1"/>
  <c r="B418" i="2" a="1"/>
  <c r="B418" i="2" s="1"/>
  <c r="B402" i="2" a="1"/>
  <c r="B402" i="2" s="1"/>
  <c r="B385" i="2" a="1"/>
  <c r="B385" i="2" s="1"/>
  <c r="B358" i="2" a="1"/>
  <c r="B358" i="2" s="1"/>
  <c r="B449" i="2" a="1"/>
  <c r="B449" i="2" s="1"/>
  <c r="B448" i="2" a="1"/>
  <c r="B448" i="2" s="1"/>
  <c r="B433" i="2" a="1"/>
  <c r="B433" i="2" s="1"/>
  <c r="B417" i="2" a="1"/>
  <c r="B417" i="2" s="1"/>
  <c r="B401" i="2" a="1"/>
  <c r="B401" i="2" s="1"/>
  <c r="B382" i="2" a="1"/>
  <c r="B382" i="2" s="1"/>
  <c r="B350" i="2" a="1"/>
  <c r="B350" i="2" s="1"/>
  <c r="B446" i="2" a="1"/>
  <c r="B446" i="2" s="1"/>
  <c r="B430" i="2" a="1"/>
  <c r="B430" i="2" s="1"/>
  <c r="B414" i="2" a="1"/>
  <c r="B414" i="2" s="1"/>
  <c r="B398" i="2" a="1"/>
  <c r="B398" i="2" s="1"/>
  <c r="B378" i="2" a="1"/>
  <c r="B378" i="2" s="1"/>
  <c r="B389" i="2" a="1"/>
  <c r="B389" i="2" s="1"/>
  <c r="B381" i="2" a="1"/>
  <c r="B381" i="2" s="1"/>
  <c r="B373" i="2" a="1"/>
  <c r="B373" i="2" s="1"/>
  <c r="B365" i="2" a="1"/>
  <c r="B365" i="2" s="1"/>
  <c r="B357" i="2" a="1"/>
  <c r="B357" i="2" s="1"/>
  <c r="B349" i="2" a="1"/>
  <c r="B349" i="2" s="1"/>
  <c r="B341" i="2" a="1"/>
  <c r="B341" i="2" s="1"/>
  <c r="B333" i="2" a="1"/>
  <c r="B333" i="2" s="1"/>
  <c r="B325" i="2" a="1"/>
  <c r="B325" i="2" s="1"/>
  <c r="B317" i="2" a="1"/>
  <c r="B317" i="2" s="1"/>
  <c r="B309" i="2" a="1"/>
  <c r="B309" i="2" s="1"/>
  <c r="B301" i="2" a="1"/>
  <c r="B301" i="2" s="1"/>
  <c r="B293" i="2" a="1"/>
  <c r="B293" i="2" s="1"/>
  <c r="B285" i="2" a="1"/>
  <c r="B285" i="2" s="1"/>
  <c r="B277" i="2" a="1"/>
  <c r="B277" i="2" s="1"/>
  <c r="B269" i="2" a="1"/>
  <c r="B269" i="2" s="1"/>
  <c r="B261" i="2" a="1"/>
  <c r="B261" i="2" s="1"/>
  <c r="B253" i="2" a="1"/>
  <c r="B253" i="2" s="1"/>
  <c r="B245" i="2" a="1"/>
  <c r="B245" i="2" s="1"/>
  <c r="B237" i="2" a="1"/>
  <c r="B237" i="2" s="1"/>
  <c r="B229" i="2" a="1"/>
  <c r="B229" i="2" s="1"/>
  <c r="B221" i="2" a="1"/>
  <c r="B221" i="2" s="1"/>
  <c r="B213" i="2" a="1"/>
  <c r="B213" i="2" s="1"/>
  <c r="B205" i="2" a="1"/>
  <c r="B205" i="2" s="1"/>
  <c r="B197" i="2" a="1"/>
  <c r="B197" i="2" s="1"/>
  <c r="B189" i="2" a="1"/>
  <c r="B189" i="2" s="1"/>
  <c r="B181" i="2" a="1"/>
  <c r="B181" i="2" s="1"/>
  <c r="B173" i="2" a="1"/>
  <c r="B173" i="2" s="1"/>
  <c r="B165" i="2" a="1"/>
  <c r="B165" i="2" s="1"/>
  <c r="B157" i="2" a="1"/>
  <c r="B157" i="2" s="1"/>
  <c r="B149" i="2" a="1"/>
  <c r="B149" i="2" s="1"/>
  <c r="B141" i="2" a="1"/>
  <c r="B141" i="2" s="1"/>
  <c r="B133" i="2" a="1"/>
  <c r="B133" i="2" s="1"/>
  <c r="B125" i="2" a="1"/>
  <c r="B125" i="2" s="1"/>
  <c r="B117" i="2" a="1"/>
  <c r="B117" i="2" s="1"/>
  <c r="B109" i="2" a="1"/>
  <c r="B109" i="2" s="1"/>
  <c r="B101" i="2" a="1"/>
  <c r="B101" i="2" s="1"/>
  <c r="B93" i="2" a="1"/>
  <c r="B93" i="2" s="1"/>
  <c r="B85" i="2" a="1"/>
  <c r="B85" i="2" s="1"/>
  <c r="B77" i="2" a="1"/>
  <c r="B77" i="2" s="1"/>
  <c r="B69" i="2" a="1"/>
  <c r="B69" i="2" s="1"/>
  <c r="B61" i="2" a="1"/>
  <c r="B61" i="2" s="1"/>
  <c r="B53" i="2" a="1"/>
  <c r="B53" i="2" s="1"/>
  <c r="B45" i="2" a="1"/>
  <c r="B45" i="2" s="1"/>
  <c r="B37" i="2" a="1"/>
  <c r="B37" i="2" s="1"/>
  <c r="B29" i="2" a="1"/>
  <c r="B29" i="2" s="1"/>
  <c r="B21" i="2" a="1"/>
  <c r="B21" i="2" s="1"/>
  <c r="B13" i="2" a="1"/>
  <c r="B13" i="2" s="1"/>
  <c r="B5" i="2" a="1"/>
  <c r="B5" i="2" s="1"/>
  <c r="B452" i="2" a="1"/>
  <c r="B452" i="2" s="1"/>
  <c r="B444" i="2" a="1"/>
  <c r="B444" i="2" s="1"/>
  <c r="B428" i="2" a="1"/>
  <c r="B428" i="2" s="1"/>
  <c r="B404" i="2" a="1"/>
  <c r="B404" i="2" s="1"/>
  <c r="B388" i="2" a="1"/>
  <c r="B388" i="2" s="1"/>
  <c r="B364" i="2" a="1"/>
  <c r="B364" i="2" s="1"/>
  <c r="B348" i="2" a="1"/>
  <c r="B348" i="2" s="1"/>
  <c r="B332" i="2" a="1"/>
  <c r="B332" i="2" s="1"/>
  <c r="B316" i="2" a="1"/>
  <c r="B316" i="2" s="1"/>
  <c r="B292" i="2" a="1"/>
  <c r="B292" i="2" s="1"/>
  <c r="B284" i="2" a="1"/>
  <c r="B284" i="2" s="1"/>
  <c r="B276" i="2" a="1"/>
  <c r="B276" i="2" s="1"/>
  <c r="B268" i="2" a="1"/>
  <c r="B268" i="2" s="1"/>
  <c r="B260" i="2" a="1"/>
  <c r="B260" i="2" s="1"/>
  <c r="B252" i="2" a="1"/>
  <c r="B252" i="2" s="1"/>
  <c r="B244" i="2" a="1"/>
  <c r="B244" i="2" s="1"/>
  <c r="B236" i="2" a="1"/>
  <c r="B236" i="2" s="1"/>
  <c r="B228" i="2" a="1"/>
  <c r="B228" i="2" s="1"/>
  <c r="B220" i="2" a="1"/>
  <c r="B220" i="2" s="1"/>
  <c r="B212" i="2" a="1"/>
  <c r="B212" i="2" s="1"/>
  <c r="B204" i="2" a="1"/>
  <c r="B204" i="2" s="1"/>
  <c r="B196" i="2" a="1"/>
  <c r="B196" i="2" s="1"/>
  <c r="B188" i="2" a="1"/>
  <c r="B188" i="2" s="1"/>
  <c r="B180" i="2" a="1"/>
  <c r="B180" i="2" s="1"/>
  <c r="B172" i="2" a="1"/>
  <c r="B172" i="2" s="1"/>
  <c r="B164" i="2" a="1"/>
  <c r="B164" i="2" s="1"/>
  <c r="B156" i="2" a="1"/>
  <c r="B156" i="2" s="1"/>
  <c r="B148" i="2" a="1"/>
  <c r="B148" i="2" s="1"/>
  <c r="B140" i="2" a="1"/>
  <c r="B140" i="2" s="1"/>
  <c r="B132" i="2" a="1"/>
  <c r="B132" i="2" s="1"/>
  <c r="B124" i="2" a="1"/>
  <c r="B124" i="2" s="1"/>
  <c r="B116" i="2" a="1"/>
  <c r="B116" i="2" s="1"/>
  <c r="B108" i="2" a="1"/>
  <c r="B108" i="2" s="1"/>
  <c r="B100" i="2" a="1"/>
  <c r="B100" i="2" s="1"/>
  <c r="B92" i="2" a="1"/>
  <c r="B92" i="2" s="1"/>
  <c r="B84" i="2" a="1"/>
  <c r="B84" i="2" s="1"/>
  <c r="B76" i="2" a="1"/>
  <c r="B76" i="2" s="1"/>
  <c r="B68" i="2" a="1"/>
  <c r="B68" i="2" s="1"/>
  <c r="B60" i="2" a="1"/>
  <c r="B60" i="2" s="1"/>
  <c r="B52" i="2" a="1"/>
  <c r="B52" i="2" s="1"/>
  <c r="B44" i="2" a="1"/>
  <c r="B44" i="2" s="1"/>
  <c r="B36" i="2" a="1"/>
  <c r="B36" i="2" s="1"/>
  <c r="B28" i="2" a="1"/>
  <c r="B28" i="2" s="1"/>
  <c r="B20" i="2" a="1"/>
  <c r="B20" i="2" s="1"/>
  <c r="B12" i="2" a="1"/>
  <c r="B12" i="2" s="1"/>
  <c r="B436" i="2" a="1"/>
  <c r="B436" i="2" s="1"/>
  <c r="B420" i="2" a="1"/>
  <c r="B420" i="2" s="1"/>
  <c r="B412" i="2" a="1"/>
  <c r="B412" i="2" s="1"/>
  <c r="B396" i="2" a="1"/>
  <c r="B396" i="2" s="1"/>
  <c r="B380" i="2" a="1"/>
  <c r="B380" i="2" s="1"/>
  <c r="B372" i="2" a="1"/>
  <c r="B372" i="2" s="1"/>
  <c r="B356" i="2" a="1"/>
  <c r="B356" i="2" s="1"/>
  <c r="B340" i="2" a="1"/>
  <c r="B340" i="2" s="1"/>
  <c r="B324" i="2" a="1"/>
  <c r="B324" i="2" s="1"/>
  <c r="B308" i="2" a="1"/>
  <c r="B308" i="2" s="1"/>
  <c r="B300" i="2" a="1"/>
  <c r="B300" i="2" s="1"/>
  <c r="B459" i="2" a="1"/>
  <c r="B459" i="2" s="1"/>
  <c r="B451" i="2" a="1"/>
  <c r="B451" i="2" s="1"/>
  <c r="B443" i="2" a="1"/>
  <c r="B443" i="2" s="1"/>
  <c r="B435" i="2" a="1"/>
  <c r="B435" i="2" s="1"/>
  <c r="B427" i="2" a="1"/>
  <c r="B427" i="2" s="1"/>
  <c r="B419" i="2" a="1"/>
  <c r="B419" i="2" s="1"/>
  <c r="B411" i="2" a="1"/>
  <c r="B411" i="2" s="1"/>
  <c r="B403" i="2" a="1"/>
  <c r="B403" i="2" s="1"/>
  <c r="B395" i="2" a="1"/>
  <c r="B395" i="2" s="1"/>
  <c r="B387" i="2" a="1"/>
  <c r="B387" i="2" s="1"/>
  <c r="B379" i="2" a="1"/>
  <c r="B379" i="2" s="1"/>
  <c r="B371" i="2" a="1"/>
  <c r="B371" i="2" s="1"/>
  <c r="B363" i="2" a="1"/>
  <c r="B363" i="2" s="1"/>
  <c r="B355" i="2" a="1"/>
  <c r="B355" i="2" s="1"/>
  <c r="B347" i="2" a="1"/>
  <c r="B347" i="2" s="1"/>
  <c r="B339" i="2" a="1"/>
  <c r="B339" i="2" s="1"/>
  <c r="B331" i="2" a="1"/>
  <c r="B331" i="2" s="1"/>
  <c r="B323" i="2" a="1"/>
  <c r="B323" i="2" s="1"/>
  <c r="B315" i="2" a="1"/>
  <c r="B315" i="2" s="1"/>
  <c r="B307" i="2" a="1"/>
  <c r="B307" i="2" s="1"/>
  <c r="B299" i="2" a="1"/>
  <c r="B299" i="2" s="1"/>
  <c r="B291" i="2" a="1"/>
  <c r="B291" i="2" s="1"/>
  <c r="B283" i="2" a="1"/>
  <c r="B283" i="2" s="1"/>
  <c r="B275" i="2" a="1"/>
  <c r="B275" i="2" s="1"/>
  <c r="B267" i="2" a="1"/>
  <c r="B267" i="2" s="1"/>
  <c r="B259" i="2" a="1"/>
  <c r="B259" i="2" s="1"/>
  <c r="B251" i="2" a="1"/>
  <c r="B251" i="2" s="1"/>
  <c r="B243" i="2" a="1"/>
  <c r="B243" i="2" s="1"/>
  <c r="B235" i="2" a="1"/>
  <c r="B235" i="2" s="1"/>
  <c r="B227" i="2" a="1"/>
  <c r="B227" i="2" s="1"/>
  <c r="B219" i="2" a="1"/>
  <c r="B219" i="2" s="1"/>
  <c r="B211" i="2" a="1"/>
  <c r="B211" i="2" s="1"/>
  <c r="B203" i="2" a="1"/>
  <c r="B203" i="2" s="1"/>
  <c r="B195" i="2" a="1"/>
  <c r="B195" i="2" s="1"/>
  <c r="B187" i="2" a="1"/>
  <c r="B187" i="2" s="1"/>
  <c r="B179" i="2" a="1"/>
  <c r="B179" i="2" s="1"/>
  <c r="B171" i="2" a="1"/>
  <c r="B171" i="2" s="1"/>
  <c r="B163" i="2" a="1"/>
  <c r="B163" i="2" s="1"/>
  <c r="B155" i="2" a="1"/>
  <c r="B155" i="2" s="1"/>
  <c r="B147" i="2" a="1"/>
  <c r="B147" i="2" s="1"/>
  <c r="B139" i="2" a="1"/>
  <c r="B139" i="2" s="1"/>
  <c r="B131" i="2" a="1"/>
  <c r="B131" i="2" s="1"/>
  <c r="B123" i="2" a="1"/>
  <c r="B123" i="2" s="1"/>
  <c r="B115" i="2" a="1"/>
  <c r="B115" i="2" s="1"/>
  <c r="B107" i="2" a="1"/>
  <c r="B107" i="2" s="1"/>
  <c r="B99" i="2" a="1"/>
  <c r="B99" i="2" s="1"/>
  <c r="B91" i="2" a="1"/>
  <c r="B91" i="2" s="1"/>
  <c r="B83" i="2" a="1"/>
  <c r="B83" i="2" s="1"/>
  <c r="B75" i="2" a="1"/>
  <c r="B75" i="2" s="1"/>
  <c r="B67" i="2" a="1"/>
  <c r="B67" i="2" s="1"/>
  <c r="B59" i="2" a="1"/>
  <c r="B59" i="2" s="1"/>
  <c r="B51" i="2" a="1"/>
  <c r="B51" i="2" s="1"/>
  <c r="B43" i="2" a="1"/>
  <c r="B43" i="2" s="1"/>
  <c r="B35" i="2" a="1"/>
  <c r="B35" i="2" s="1"/>
  <c r="B27" i="2" a="1"/>
  <c r="B27" i="2" s="1"/>
  <c r="B19" i="2" a="1"/>
  <c r="B19" i="2" s="1"/>
  <c r="B11" i="2" a="1"/>
  <c r="B11" i="2" s="1"/>
  <c r="B3" i="2" a="1"/>
  <c r="B3" i="2" s="1"/>
  <c r="B354" i="2" a="1"/>
  <c r="B354" i="2" s="1"/>
  <c r="B346" i="2" a="1"/>
  <c r="B346" i="2" s="1"/>
  <c r="B338" i="2" a="1"/>
  <c r="B338" i="2" s="1"/>
  <c r="B330" i="2" a="1"/>
  <c r="B330" i="2" s="1"/>
  <c r="B322" i="2" a="1"/>
  <c r="B322" i="2" s="1"/>
  <c r="B314" i="2" a="1"/>
  <c r="B314" i="2" s="1"/>
  <c r="B306" i="2" a="1"/>
  <c r="B306" i="2" s="1"/>
  <c r="B298" i="2" a="1"/>
  <c r="B298" i="2" s="1"/>
  <c r="B290" i="2" a="1"/>
  <c r="B290" i="2" s="1"/>
  <c r="B282" i="2" a="1"/>
  <c r="B282" i="2" s="1"/>
  <c r="B274" i="2" a="1"/>
  <c r="B274" i="2" s="1"/>
  <c r="B266" i="2" a="1"/>
  <c r="B266" i="2" s="1"/>
  <c r="B258" i="2" a="1"/>
  <c r="B258" i="2" s="1"/>
  <c r="B250" i="2" a="1"/>
  <c r="B250" i="2" s="1"/>
  <c r="B242" i="2" a="1"/>
  <c r="B242" i="2" s="1"/>
  <c r="B234" i="2" a="1"/>
  <c r="B234" i="2" s="1"/>
  <c r="B226" i="2" a="1"/>
  <c r="B226" i="2" s="1"/>
  <c r="B218" i="2" a="1"/>
  <c r="B218" i="2" s="1"/>
  <c r="B210" i="2" a="1"/>
  <c r="B210" i="2" s="1"/>
  <c r="B202" i="2" a="1"/>
  <c r="B202" i="2" s="1"/>
  <c r="B194" i="2" a="1"/>
  <c r="B194" i="2" s="1"/>
  <c r="B186" i="2" a="1"/>
  <c r="B186" i="2" s="1"/>
  <c r="B178" i="2" a="1"/>
  <c r="B178" i="2" s="1"/>
  <c r="B170" i="2" a="1"/>
  <c r="B170" i="2" s="1"/>
  <c r="B162" i="2" a="1"/>
  <c r="B162" i="2" s="1"/>
  <c r="B154" i="2" a="1"/>
  <c r="B154" i="2" s="1"/>
  <c r="B146" i="2" a="1"/>
  <c r="B146" i="2" s="1"/>
  <c r="B138" i="2" a="1"/>
  <c r="B138" i="2" s="1"/>
  <c r="B130" i="2" a="1"/>
  <c r="B130" i="2" s="1"/>
  <c r="B122" i="2" a="1"/>
  <c r="B122" i="2" s="1"/>
  <c r="B114" i="2" a="1"/>
  <c r="B114" i="2" s="1"/>
  <c r="B106" i="2" a="1"/>
  <c r="B106" i="2" s="1"/>
  <c r="B98" i="2" a="1"/>
  <c r="B98" i="2" s="1"/>
  <c r="B90" i="2" a="1"/>
  <c r="B90" i="2" s="1"/>
  <c r="B82" i="2" a="1"/>
  <c r="B82" i="2" s="1"/>
  <c r="B74" i="2" a="1"/>
  <c r="B74" i="2" s="1"/>
  <c r="B66" i="2" a="1"/>
  <c r="B66" i="2" s="1"/>
  <c r="B58" i="2" a="1"/>
  <c r="B58" i="2" s="1"/>
  <c r="B50" i="2" a="1"/>
  <c r="B50" i="2" s="1"/>
  <c r="B42" i="2" a="1"/>
  <c r="B42" i="2" s="1"/>
  <c r="B34" i="2" a="1"/>
  <c r="B34" i="2" s="1"/>
  <c r="B26" i="2" a="1"/>
  <c r="B26" i="2" s="1"/>
  <c r="B18" i="2" a="1"/>
  <c r="B18" i="2" s="1"/>
  <c r="B369" i="2" a="1"/>
  <c r="B369" i="2" s="1"/>
  <c r="B361" i="2" a="1"/>
  <c r="B361" i="2" s="1"/>
  <c r="B353" i="2" a="1"/>
  <c r="B353" i="2" s="1"/>
  <c r="B345" i="2" a="1"/>
  <c r="B345" i="2" s="1"/>
  <c r="B337" i="2" a="1"/>
  <c r="B337" i="2" s="1"/>
  <c r="B329" i="2" a="1"/>
  <c r="B329" i="2" s="1"/>
  <c r="B321" i="2" a="1"/>
  <c r="B321" i="2" s="1"/>
  <c r="B313" i="2" a="1"/>
  <c r="B313" i="2" s="1"/>
  <c r="B305" i="2" a="1"/>
  <c r="B305" i="2" s="1"/>
  <c r="B297" i="2" a="1"/>
  <c r="B297" i="2" s="1"/>
  <c r="B289" i="2" a="1"/>
  <c r="B289" i="2" s="1"/>
  <c r="B281" i="2" a="1"/>
  <c r="B281" i="2" s="1"/>
  <c r="B273" i="2" a="1"/>
  <c r="B273" i="2" s="1"/>
  <c r="B265" i="2" a="1"/>
  <c r="B265" i="2" s="1"/>
  <c r="B257" i="2" a="1"/>
  <c r="B257" i="2" s="1"/>
  <c r="B249" i="2" a="1"/>
  <c r="B249" i="2" s="1"/>
  <c r="B241" i="2" a="1"/>
  <c r="B241" i="2" s="1"/>
  <c r="B233" i="2" a="1"/>
  <c r="B233" i="2" s="1"/>
  <c r="B225" i="2" a="1"/>
  <c r="B225" i="2" s="1"/>
  <c r="B217" i="2" a="1"/>
  <c r="B217" i="2" s="1"/>
  <c r="B209" i="2" a="1"/>
  <c r="B209" i="2" s="1"/>
  <c r="B201" i="2" a="1"/>
  <c r="B201" i="2" s="1"/>
  <c r="B193" i="2" a="1"/>
  <c r="B193" i="2" s="1"/>
  <c r="B185" i="2" a="1"/>
  <c r="B185" i="2" s="1"/>
  <c r="B177" i="2" a="1"/>
  <c r="B177" i="2" s="1"/>
  <c r="B169" i="2" a="1"/>
  <c r="B169" i="2" s="1"/>
  <c r="B161" i="2" a="1"/>
  <c r="B161" i="2" s="1"/>
  <c r="B153" i="2" a="1"/>
  <c r="B153" i="2" s="1"/>
  <c r="B145" i="2" a="1"/>
  <c r="B145" i="2" s="1"/>
  <c r="B137" i="2" a="1"/>
  <c r="B137" i="2" s="1"/>
  <c r="B129" i="2" a="1"/>
  <c r="B129" i="2" s="1"/>
  <c r="B121" i="2" a="1"/>
  <c r="B121" i="2" s="1"/>
  <c r="B113" i="2" a="1"/>
  <c r="B113" i="2" s="1"/>
  <c r="B105" i="2" a="1"/>
  <c r="B105" i="2" s="1"/>
  <c r="B97" i="2" a="1"/>
  <c r="B97" i="2" s="1"/>
  <c r="B89" i="2" a="1"/>
  <c r="B89" i="2" s="1"/>
  <c r="B81" i="2" a="1"/>
  <c r="B81" i="2" s="1"/>
  <c r="B73" i="2" a="1"/>
  <c r="B73" i="2" s="1"/>
  <c r="B65" i="2" a="1"/>
  <c r="B65" i="2" s="1"/>
  <c r="B57" i="2" a="1"/>
  <c r="B57" i="2" s="1"/>
  <c r="B49" i="2" a="1"/>
  <c r="B49" i="2" s="1"/>
  <c r="B41" i="2" a="1"/>
  <c r="B41" i="2" s="1"/>
  <c r="B33" i="2" a="1"/>
  <c r="B33" i="2" s="1"/>
  <c r="B25" i="2" a="1"/>
  <c r="B25" i="2" s="1"/>
  <c r="B17" i="2" a="1"/>
  <c r="B17" i="2" s="1"/>
  <c r="B9" i="2" a="1"/>
  <c r="B9" i="2" s="1"/>
  <c r="B456" i="2" a="1"/>
  <c r="B456" i="2" s="1"/>
  <c r="B440" i="2" a="1"/>
  <c r="B440" i="2" s="1"/>
  <c r="B424" i="2" a="1"/>
  <c r="B424" i="2" s="1"/>
  <c r="B408" i="2" a="1"/>
  <c r="B408" i="2" s="1"/>
  <c r="B392" i="2" a="1"/>
  <c r="B392" i="2" s="1"/>
  <c r="B368" i="2" a="1"/>
  <c r="B368" i="2" s="1"/>
  <c r="B352" i="2" a="1"/>
  <c r="B352" i="2" s="1"/>
  <c r="B336" i="2" a="1"/>
  <c r="B336" i="2" s="1"/>
  <c r="B320" i="2" a="1"/>
  <c r="B320" i="2" s="1"/>
  <c r="B304" i="2" a="1"/>
  <c r="B304" i="2" s="1"/>
  <c r="B296" i="2" a="1"/>
  <c r="B296" i="2" s="1"/>
  <c r="B288" i="2" a="1"/>
  <c r="B288" i="2" s="1"/>
  <c r="B280" i="2" a="1"/>
  <c r="B280" i="2" s="1"/>
  <c r="B272" i="2" a="1"/>
  <c r="B272" i="2" s="1"/>
  <c r="B264" i="2" a="1"/>
  <c r="B264" i="2" s="1"/>
  <c r="B256" i="2" a="1"/>
  <c r="B256" i="2" s="1"/>
  <c r="B248" i="2" a="1"/>
  <c r="B248" i="2" s="1"/>
  <c r="B240" i="2" a="1"/>
  <c r="B240" i="2" s="1"/>
  <c r="B232" i="2" a="1"/>
  <c r="B232" i="2" s="1"/>
  <c r="B224" i="2" a="1"/>
  <c r="B224" i="2" s="1"/>
  <c r="B216" i="2" a="1"/>
  <c r="B216" i="2" s="1"/>
  <c r="B208" i="2" a="1"/>
  <c r="B208" i="2" s="1"/>
  <c r="B200" i="2" a="1"/>
  <c r="B200" i="2" s="1"/>
  <c r="B192" i="2" a="1"/>
  <c r="B192" i="2" s="1"/>
  <c r="B184" i="2" a="1"/>
  <c r="B184" i="2" s="1"/>
  <c r="B176" i="2" a="1"/>
  <c r="B176" i="2" s="1"/>
  <c r="B168" i="2" a="1"/>
  <c r="B168" i="2" s="1"/>
  <c r="B160" i="2" a="1"/>
  <c r="B160" i="2" s="1"/>
  <c r="B152" i="2" a="1"/>
  <c r="B152" i="2" s="1"/>
  <c r="B144" i="2" a="1"/>
  <c r="B144" i="2" s="1"/>
  <c r="B136" i="2" a="1"/>
  <c r="B136" i="2" s="1"/>
  <c r="B128" i="2" a="1"/>
  <c r="B128" i="2" s="1"/>
  <c r="B120" i="2" a="1"/>
  <c r="B120" i="2" s="1"/>
  <c r="B112" i="2" a="1"/>
  <c r="B112" i="2" s="1"/>
  <c r="B104" i="2" a="1"/>
  <c r="B104" i="2" s="1"/>
  <c r="B96" i="2" a="1"/>
  <c r="B96" i="2" s="1"/>
  <c r="B88" i="2" a="1"/>
  <c r="B88" i="2" s="1"/>
  <c r="B80" i="2" a="1"/>
  <c r="B80" i="2" s="1"/>
  <c r="B72" i="2" a="1"/>
  <c r="B72" i="2" s="1"/>
  <c r="B64" i="2" a="1"/>
  <c r="B64" i="2" s="1"/>
  <c r="B56" i="2" a="1"/>
  <c r="B56" i="2" s="1"/>
  <c r="B48" i="2" a="1"/>
  <c r="B48" i="2" s="1"/>
  <c r="B40" i="2" a="1"/>
  <c r="B40" i="2" s="1"/>
  <c r="B32" i="2" a="1"/>
  <c r="B32" i="2" s="1"/>
  <c r="B24" i="2" a="1"/>
  <c r="B24" i="2" s="1"/>
  <c r="B16" i="2" a="1"/>
  <c r="B16" i="2" s="1"/>
  <c r="B8" i="2" a="1"/>
  <c r="B8" i="2" s="1"/>
  <c r="B432" i="2" a="1"/>
  <c r="B432" i="2" s="1"/>
  <c r="B416" i="2" a="1"/>
  <c r="B416" i="2" s="1"/>
  <c r="B400" i="2" a="1"/>
  <c r="B400" i="2" s="1"/>
  <c r="B384" i="2" a="1"/>
  <c r="B384" i="2" s="1"/>
  <c r="B376" i="2" a="1"/>
  <c r="B376" i="2" s="1"/>
  <c r="B360" i="2" a="1"/>
  <c r="B360" i="2" s="1"/>
  <c r="B344" i="2" a="1"/>
  <c r="B344" i="2" s="1"/>
  <c r="B328" i="2" a="1"/>
  <c r="B328" i="2" s="1"/>
  <c r="B312" i="2" a="1"/>
  <c r="B312" i="2" s="1"/>
  <c r="B455" i="2" a="1"/>
  <c r="B455" i="2" s="1"/>
  <c r="B447" i="2" a="1"/>
  <c r="B447" i="2" s="1"/>
  <c r="B439" i="2" a="1"/>
  <c r="B439" i="2" s="1"/>
  <c r="B431" i="2" a="1"/>
  <c r="B431" i="2" s="1"/>
  <c r="B423" i="2" a="1"/>
  <c r="B423" i="2" s="1"/>
  <c r="B415" i="2" a="1"/>
  <c r="B415" i="2" s="1"/>
  <c r="B407" i="2" a="1"/>
  <c r="B407" i="2" s="1"/>
  <c r="B399" i="2" a="1"/>
  <c r="B399" i="2" s="1"/>
  <c r="B391" i="2" a="1"/>
  <c r="B391" i="2" s="1"/>
  <c r="B383" i="2" a="1"/>
  <c r="B383" i="2" s="1"/>
  <c r="B375" i="2" a="1"/>
  <c r="B375" i="2" s="1"/>
  <c r="B367" i="2" a="1"/>
  <c r="B367" i="2" s="1"/>
  <c r="B359" i="2" a="1"/>
  <c r="B359" i="2" s="1"/>
  <c r="B351" i="2" a="1"/>
  <c r="B351" i="2" s="1"/>
  <c r="B343" i="2" a="1"/>
  <c r="B343" i="2" s="1"/>
  <c r="B335" i="2" a="1"/>
  <c r="B335" i="2" s="1"/>
  <c r="B327" i="2" a="1"/>
  <c r="B327" i="2" s="1"/>
  <c r="B319" i="2" a="1"/>
  <c r="B319" i="2" s="1"/>
  <c r="B311" i="2" a="1"/>
  <c r="B311" i="2" s="1"/>
  <c r="B303" i="2" a="1"/>
  <c r="B303" i="2" s="1"/>
  <c r="B295" i="2" a="1"/>
  <c r="B295" i="2" s="1"/>
  <c r="B287" i="2" a="1"/>
  <c r="B287" i="2" s="1"/>
  <c r="B279" i="2" a="1"/>
  <c r="B279" i="2" s="1"/>
  <c r="B271" i="2" a="1"/>
  <c r="B271" i="2" s="1"/>
  <c r="B263" i="2" a="1"/>
  <c r="B263" i="2" s="1"/>
  <c r="B255" i="2" a="1"/>
  <c r="B255" i="2" s="1"/>
  <c r="B247" i="2" a="1"/>
  <c r="B247" i="2" s="1"/>
  <c r="B239" i="2" a="1"/>
  <c r="B239" i="2" s="1"/>
  <c r="B231" i="2" a="1"/>
  <c r="B231" i="2" s="1"/>
  <c r="B223" i="2" a="1"/>
  <c r="B223" i="2" s="1"/>
  <c r="B215" i="2" a="1"/>
  <c r="B215" i="2" s="1"/>
  <c r="B207" i="2" a="1"/>
  <c r="B207" i="2" s="1"/>
  <c r="B199" i="2" a="1"/>
  <c r="B199" i="2" s="1"/>
  <c r="B191" i="2" a="1"/>
  <c r="B191" i="2" s="1"/>
  <c r="B183" i="2" a="1"/>
  <c r="B183" i="2" s="1"/>
  <c r="B175" i="2" a="1"/>
  <c r="B175" i="2" s="1"/>
  <c r="B167" i="2" a="1"/>
  <c r="B167" i="2" s="1"/>
  <c r="B159" i="2" a="1"/>
  <c r="B159" i="2" s="1"/>
  <c r="B151" i="2" a="1"/>
  <c r="B151" i="2" s="1"/>
  <c r="B143" i="2" a="1"/>
  <c r="B143" i="2" s="1"/>
  <c r="B135" i="2" a="1"/>
  <c r="B135" i="2" s="1"/>
  <c r="B127" i="2" a="1"/>
  <c r="B127" i="2" s="1"/>
  <c r="B119" i="2" a="1"/>
  <c r="B119" i="2" s="1"/>
  <c r="B111" i="2" a="1"/>
  <c r="B111" i="2" s="1"/>
  <c r="B103" i="2" a="1"/>
  <c r="B103" i="2" s="1"/>
  <c r="B95" i="2" a="1"/>
  <c r="B95" i="2" s="1"/>
  <c r="B87" i="2" a="1"/>
  <c r="B87" i="2" s="1"/>
  <c r="B79" i="2" a="1"/>
  <c r="B79" i="2" s="1"/>
  <c r="B71" i="2" a="1"/>
  <c r="B71" i="2" s="1"/>
  <c r="B63" i="2" a="1"/>
  <c r="B63" i="2" s="1"/>
  <c r="B55" i="2" a="1"/>
  <c r="B55" i="2" s="1"/>
  <c r="B47" i="2" a="1"/>
  <c r="B47" i="2" s="1"/>
  <c r="B39" i="2" a="1"/>
  <c r="B39" i="2" s="1"/>
  <c r="B31" i="2" a="1"/>
  <c r="B31" i="2" s="1"/>
  <c r="B23" i="2" a="1"/>
  <c r="B23" i="2" s="1"/>
  <c r="B15" i="2" a="1"/>
  <c r="B15" i="2" s="1"/>
  <c r="B7" i="2" a="1"/>
  <c r="B7" i="2" s="1"/>
  <c r="B342" i="2" a="1"/>
  <c r="B342" i="2" s="1"/>
  <c r="B334" i="2" a="1"/>
  <c r="B334" i="2" s="1"/>
  <c r="B326" i="2" a="1"/>
  <c r="B326" i="2" s="1"/>
  <c r="B318" i="2" a="1"/>
  <c r="B318" i="2" s="1"/>
  <c r="B310" i="2" a="1"/>
  <c r="B310" i="2" s="1"/>
  <c r="B302" i="2" a="1"/>
  <c r="B302" i="2" s="1"/>
  <c r="B294" i="2" a="1"/>
  <c r="B294" i="2" s="1"/>
  <c r="B286" i="2" a="1"/>
  <c r="B286" i="2" s="1"/>
  <c r="B278" i="2" a="1"/>
  <c r="B278" i="2" s="1"/>
  <c r="B270" i="2" a="1"/>
  <c r="B270" i="2" s="1"/>
  <c r="B262" i="2" a="1"/>
  <c r="B262" i="2" s="1"/>
  <c r="B254" i="2" a="1"/>
  <c r="B254" i="2" s="1"/>
  <c r="B246" i="2" a="1"/>
  <c r="B246" i="2" s="1"/>
  <c r="B238" i="2" a="1"/>
  <c r="B238" i="2" s="1"/>
  <c r="B230" i="2" a="1"/>
  <c r="B230" i="2" s="1"/>
  <c r="B222" i="2" a="1"/>
  <c r="B222" i="2" s="1"/>
  <c r="B214" i="2" a="1"/>
  <c r="B214" i="2" s="1"/>
  <c r="B206" i="2" a="1"/>
  <c r="B206" i="2" s="1"/>
  <c r="B198" i="2" a="1"/>
  <c r="B198" i="2" s="1"/>
  <c r="B190" i="2" a="1"/>
  <c r="B190" i="2" s="1"/>
  <c r="B182" i="2" a="1"/>
  <c r="B182" i="2" s="1"/>
  <c r="B174" i="2" a="1"/>
  <c r="B174" i="2" s="1"/>
  <c r="B166" i="2" a="1"/>
  <c r="B166" i="2" s="1"/>
  <c r="B158" i="2" a="1"/>
  <c r="B158" i="2" s="1"/>
  <c r="B150" i="2" a="1"/>
  <c r="B150" i="2" s="1"/>
  <c r="B142" i="2" a="1"/>
  <c r="B142" i="2" s="1"/>
  <c r="B134" i="2" a="1"/>
  <c r="B134" i="2" s="1"/>
  <c r="B126" i="2" a="1"/>
  <c r="B126" i="2" s="1"/>
  <c r="B118" i="2" a="1"/>
  <c r="B118" i="2" s="1"/>
  <c r="B110" i="2" a="1"/>
  <c r="B110" i="2" s="1"/>
  <c r="B102" i="2" a="1"/>
  <c r="B102" i="2" s="1"/>
  <c r="B94" i="2" a="1"/>
  <c r="B94" i="2" s="1"/>
  <c r="B86" i="2" a="1"/>
  <c r="B86" i="2" s="1"/>
  <c r="B78" i="2" a="1"/>
  <c r="B78" i="2" s="1"/>
  <c r="B70" i="2" a="1"/>
  <c r="B70" i="2" s="1"/>
  <c r="B62" i="2" a="1"/>
  <c r="B62" i="2" s="1"/>
  <c r="B54" i="2" a="1"/>
  <c r="B54" i="2" s="1"/>
  <c r="B46" i="2" a="1"/>
  <c r="B46" i="2" s="1"/>
  <c r="B38" i="2" a="1"/>
  <c r="B38" i="2" s="1"/>
  <c r="B30" i="2" a="1"/>
  <c r="B30" i="2" s="1"/>
  <c r="B22" i="2" a="1"/>
  <c r="B22" i="2" s="1"/>
  <c r="B14" i="2" a="1"/>
  <c r="B14" i="2" s="1"/>
  <c r="B6" i="2" a="1"/>
  <c r="B6" i="2" s="1"/>
  <c r="O2" i="2"/>
  <c r="N5" i="2"/>
  <c r="N4" i="2"/>
  <c r="N3" i="2"/>
  <c r="N2" i="2"/>
  <c r="P2" i="2" s="1"/>
  <c r="B1572" i="2" a="1"/>
  <c r="B1572" i="2" s="1"/>
  <c r="B1571" i="2" a="1"/>
  <c r="B1571" i="2" s="1"/>
  <c r="B1570" i="2" a="1"/>
  <c r="B1570" i="2" s="1"/>
  <c r="F2" i="3" l="1"/>
  <c r="J3" i="2"/>
  <c r="I5" i="2"/>
  <c r="J5" i="2"/>
  <c r="P3" i="2"/>
  <c r="O5" i="2"/>
  <c r="O3" i="2"/>
  <c r="O6" i="2"/>
  <c r="O4" i="2"/>
  <c r="P4" i="2"/>
  <c r="P5" i="2"/>
  <c r="I2" i="2"/>
  <c r="J413" i="2"/>
  <c r="J21" i="2"/>
  <c r="J22" i="2"/>
  <c r="J30" i="2"/>
  <c r="J13" i="2"/>
  <c r="J25" i="2"/>
  <c r="J19" i="2"/>
  <c r="J56" i="2"/>
  <c r="J120" i="2"/>
  <c r="J184" i="2"/>
  <c r="J248" i="2"/>
  <c r="J319" i="2"/>
  <c r="J383" i="2"/>
  <c r="J455" i="2"/>
  <c r="J65" i="2"/>
  <c r="J129" i="2"/>
  <c r="J193" i="2"/>
  <c r="J265" i="2"/>
  <c r="J336" i="2"/>
  <c r="J66" i="2"/>
  <c r="J130" i="2"/>
  <c r="J194" i="2"/>
  <c r="J258" i="2"/>
  <c r="J321" i="2"/>
  <c r="J35" i="2"/>
  <c r="J99" i="2"/>
  <c r="J163" i="2"/>
  <c r="J227" i="2"/>
  <c r="J290" i="2"/>
  <c r="J36" i="2"/>
  <c r="J100" i="2"/>
  <c r="J164" i="2"/>
  <c r="J228" i="2"/>
  <c r="J291" i="2"/>
  <c r="J355" i="2"/>
  <c r="J419" i="2"/>
  <c r="J37" i="2"/>
  <c r="J101" i="2"/>
  <c r="J165" i="2"/>
  <c r="J229" i="2"/>
  <c r="J292" i="2"/>
  <c r="J54" i="2"/>
  <c r="J118" i="2"/>
  <c r="J182" i="2"/>
  <c r="J55" i="2"/>
  <c r="J119" i="2"/>
  <c r="J183" i="2"/>
  <c r="J247" i="2"/>
  <c r="J310" i="2"/>
  <c r="J401" i="2"/>
  <c r="J346" i="2"/>
  <c r="J453" i="2"/>
  <c r="J404" i="2"/>
  <c r="J325" i="2"/>
  <c r="J238" i="2"/>
  <c r="J366" i="2"/>
  <c r="J456" i="2"/>
  <c r="J408" i="2"/>
  <c r="J410" i="2"/>
  <c r="J381" i="2"/>
  <c r="J414" i="2"/>
  <c r="J27" i="2"/>
  <c r="J64" i="2"/>
  <c r="J128" i="2"/>
  <c r="J192" i="2"/>
  <c r="J256" i="2"/>
  <c r="J327" i="2"/>
  <c r="J391" i="2"/>
  <c r="J73" i="2"/>
  <c r="J137" i="2"/>
  <c r="J201" i="2"/>
  <c r="J273" i="2"/>
  <c r="J344" i="2"/>
  <c r="J74" i="2"/>
  <c r="J138" i="2"/>
  <c r="J202" i="2"/>
  <c r="J266" i="2"/>
  <c r="J329" i="2"/>
  <c r="J43" i="2"/>
  <c r="J107" i="2"/>
  <c r="J171" i="2"/>
  <c r="J235" i="2"/>
  <c r="J298" i="2"/>
  <c r="J44" i="2"/>
  <c r="J108" i="2"/>
  <c r="J172" i="2"/>
  <c r="J236" i="2"/>
  <c r="J299" i="2"/>
  <c r="J363" i="2"/>
  <c r="J427" i="2"/>
  <c r="J45" i="2"/>
  <c r="J109" i="2"/>
  <c r="J173" i="2"/>
  <c r="J237" i="2"/>
  <c r="J300" i="2"/>
  <c r="J62" i="2"/>
  <c r="J126" i="2"/>
  <c r="J190" i="2"/>
  <c r="J63" i="2"/>
  <c r="J127" i="2"/>
  <c r="J191" i="2"/>
  <c r="J255" i="2"/>
  <c r="J318" i="2"/>
  <c r="J409" i="2"/>
  <c r="J354" i="2"/>
  <c r="J420" i="2"/>
  <c r="J333" i="2"/>
  <c r="J246" i="2"/>
  <c r="J374" i="2"/>
  <c r="J416" i="2"/>
  <c r="J434" i="2"/>
  <c r="J389" i="2"/>
  <c r="J438" i="2"/>
  <c r="J10" i="2"/>
  <c r="J4" i="2"/>
  <c r="J72" i="2"/>
  <c r="J136" i="2"/>
  <c r="J200" i="2"/>
  <c r="J264" i="2"/>
  <c r="J335" i="2"/>
  <c r="J399" i="2"/>
  <c r="J81" i="2"/>
  <c r="J145" i="2"/>
  <c r="J209" i="2"/>
  <c r="J281" i="2"/>
  <c r="J352" i="2"/>
  <c r="J82" i="2"/>
  <c r="J146" i="2"/>
  <c r="J210" i="2"/>
  <c r="J274" i="2"/>
  <c r="J337" i="2"/>
  <c r="J51" i="2"/>
  <c r="J115" i="2"/>
  <c r="J179" i="2"/>
  <c r="J243" i="2"/>
  <c r="J306" i="2"/>
  <c r="J52" i="2"/>
  <c r="J116" i="2"/>
  <c r="J180" i="2"/>
  <c r="J244" i="2"/>
  <c r="J307" i="2"/>
  <c r="J371" i="2"/>
  <c r="J435" i="2"/>
  <c r="J53" i="2"/>
  <c r="J117" i="2"/>
  <c r="J181" i="2"/>
  <c r="J245" i="2"/>
  <c r="J308" i="2"/>
  <c r="J70" i="2"/>
  <c r="J134" i="2"/>
  <c r="J7" i="2"/>
  <c r="J71" i="2"/>
  <c r="J135" i="2"/>
  <c r="J199" i="2"/>
  <c r="J263" i="2"/>
  <c r="J326" i="2"/>
  <c r="J417" i="2"/>
  <c r="J362" i="2"/>
  <c r="J340" i="2"/>
  <c r="J436" i="2"/>
  <c r="J341" i="2"/>
  <c r="J254" i="2"/>
  <c r="J382" i="2"/>
  <c r="J424" i="2"/>
  <c r="J446" i="2"/>
  <c r="J405" i="2"/>
  <c r="J437" i="2"/>
  <c r="J6" i="2"/>
  <c r="J18" i="2"/>
  <c r="J12" i="2"/>
  <c r="J80" i="2"/>
  <c r="J144" i="2"/>
  <c r="J208" i="2"/>
  <c r="J272" i="2"/>
  <c r="J343" i="2"/>
  <c r="J407" i="2"/>
  <c r="J89" i="2"/>
  <c r="J153" i="2"/>
  <c r="J225" i="2"/>
  <c r="J296" i="2"/>
  <c r="J360" i="2"/>
  <c r="J90" i="2"/>
  <c r="J154" i="2"/>
  <c r="J218" i="2"/>
  <c r="J282" i="2"/>
  <c r="J345" i="2"/>
  <c r="J59" i="2"/>
  <c r="J123" i="2"/>
  <c r="J187" i="2"/>
  <c r="J251" i="2"/>
  <c r="J314" i="2"/>
  <c r="J60" i="2"/>
  <c r="J124" i="2"/>
  <c r="J188" i="2"/>
  <c r="J252" i="2"/>
  <c r="J315" i="2"/>
  <c r="J379" i="2"/>
  <c r="J443" i="2"/>
  <c r="J61" i="2"/>
  <c r="J125" i="2"/>
  <c r="J189" i="2"/>
  <c r="J253" i="2"/>
  <c r="J316" i="2"/>
  <c r="J78" i="2"/>
  <c r="J142" i="2"/>
  <c r="J15" i="2"/>
  <c r="J79" i="2"/>
  <c r="J143" i="2"/>
  <c r="J207" i="2"/>
  <c r="J271" i="2"/>
  <c r="J334" i="2"/>
  <c r="J425" i="2"/>
  <c r="J370" i="2"/>
  <c r="J380" i="2"/>
  <c r="J348" i="2"/>
  <c r="J349" i="2"/>
  <c r="J262" i="2"/>
  <c r="J198" i="2"/>
  <c r="J2" i="2"/>
  <c r="J432" i="2"/>
  <c r="J394" i="2"/>
  <c r="J454" i="2"/>
  <c r="J430" i="2"/>
  <c r="J14" i="2"/>
  <c r="J8" i="2"/>
  <c r="J26" i="2"/>
  <c r="J20" i="2"/>
  <c r="J88" i="2"/>
  <c r="J152" i="2"/>
  <c r="J216" i="2"/>
  <c r="J280" i="2"/>
  <c r="J351" i="2"/>
  <c r="J415" i="2"/>
  <c r="J33" i="2"/>
  <c r="J97" i="2"/>
  <c r="J161" i="2"/>
  <c r="J233" i="2"/>
  <c r="J304" i="2"/>
  <c r="J368" i="2"/>
  <c r="J98" i="2"/>
  <c r="J162" i="2"/>
  <c r="J226" i="2"/>
  <c r="J289" i="2"/>
  <c r="J353" i="2"/>
  <c r="J67" i="2"/>
  <c r="J131" i="2"/>
  <c r="J195" i="2"/>
  <c r="J259" i="2"/>
  <c r="J322" i="2"/>
  <c r="J68" i="2"/>
  <c r="J132" i="2"/>
  <c r="J196" i="2"/>
  <c r="J260" i="2"/>
  <c r="J323" i="2"/>
  <c r="J387" i="2"/>
  <c r="J451" i="2"/>
  <c r="J69" i="2"/>
  <c r="J133" i="2"/>
  <c r="J197" i="2"/>
  <c r="J261" i="2"/>
  <c r="J324" i="2"/>
  <c r="J86" i="2"/>
  <c r="J150" i="2"/>
  <c r="J23" i="2"/>
  <c r="J87" i="2"/>
  <c r="J151" i="2"/>
  <c r="J215" i="2"/>
  <c r="J279" i="2"/>
  <c r="J342" i="2"/>
  <c r="J433" i="2"/>
  <c r="J378" i="2"/>
  <c r="J396" i="2"/>
  <c r="J356" i="2"/>
  <c r="J293" i="2"/>
  <c r="J357" i="2"/>
  <c r="J270" i="2"/>
  <c r="J206" i="2"/>
  <c r="J376" i="2"/>
  <c r="J441" i="2"/>
  <c r="J402" i="2"/>
  <c r="J390" i="2"/>
  <c r="J16" i="2"/>
  <c r="J34" i="2"/>
  <c r="J32" i="2"/>
  <c r="J96" i="2"/>
  <c r="J160" i="2"/>
  <c r="J224" i="2"/>
  <c r="J295" i="2"/>
  <c r="J359" i="2"/>
  <c r="J423" i="2"/>
  <c r="J41" i="2"/>
  <c r="J105" i="2"/>
  <c r="J169" i="2"/>
  <c r="J241" i="2"/>
  <c r="J312" i="2"/>
  <c r="J42" i="2"/>
  <c r="J106" i="2"/>
  <c r="J170" i="2"/>
  <c r="J234" i="2"/>
  <c r="J297" i="2"/>
  <c r="J361" i="2"/>
  <c r="J75" i="2"/>
  <c r="J139" i="2"/>
  <c r="J203" i="2"/>
  <c r="J267" i="2"/>
  <c r="J330" i="2"/>
  <c r="J76" i="2"/>
  <c r="J140" i="2"/>
  <c r="J204" i="2"/>
  <c r="J268" i="2"/>
  <c r="J331" i="2"/>
  <c r="J395" i="2"/>
  <c r="J459" i="2"/>
  <c r="J77" i="2"/>
  <c r="J141" i="2"/>
  <c r="J205" i="2"/>
  <c r="J269" i="2"/>
  <c r="J332" i="2"/>
  <c r="J94" i="2"/>
  <c r="J158" i="2"/>
  <c r="J31" i="2"/>
  <c r="J95" i="2"/>
  <c r="J159" i="2"/>
  <c r="J223" i="2"/>
  <c r="J287" i="2"/>
  <c r="J350" i="2"/>
  <c r="J442" i="2"/>
  <c r="J386" i="2"/>
  <c r="J412" i="2"/>
  <c r="J364" i="2"/>
  <c r="J301" i="2"/>
  <c r="J365" i="2"/>
  <c r="J278" i="2"/>
  <c r="J214" i="2"/>
  <c r="J384" i="2"/>
  <c r="J449" i="2"/>
  <c r="J426" i="2"/>
  <c r="J397" i="2"/>
  <c r="J418" i="2"/>
  <c r="J24" i="2"/>
  <c r="J9" i="2"/>
  <c r="J40" i="2"/>
  <c r="J104" i="2"/>
  <c r="J168" i="2"/>
  <c r="J232" i="2"/>
  <c r="J303" i="2"/>
  <c r="J367" i="2"/>
  <c r="J431" i="2"/>
  <c r="J49" i="2"/>
  <c r="J113" i="2"/>
  <c r="J177" i="2"/>
  <c r="J249" i="2"/>
  <c r="J320" i="2"/>
  <c r="J50" i="2"/>
  <c r="J114" i="2"/>
  <c r="J178" i="2"/>
  <c r="J242" i="2"/>
  <c r="J305" i="2"/>
  <c r="J369" i="2"/>
  <c r="J83" i="2"/>
  <c r="J147" i="2"/>
  <c r="J211" i="2"/>
  <c r="J275" i="2"/>
  <c r="J338" i="2"/>
  <c r="J84" i="2"/>
  <c r="J148" i="2"/>
  <c r="J212" i="2"/>
  <c r="J276" i="2"/>
  <c r="J339" i="2"/>
  <c r="J403" i="2"/>
  <c r="J85" i="2"/>
  <c r="J149" i="2"/>
  <c r="J213" i="2"/>
  <c r="J277" i="2"/>
  <c r="J38" i="2"/>
  <c r="J102" i="2"/>
  <c r="J166" i="2"/>
  <c r="J39" i="2"/>
  <c r="J103" i="2"/>
  <c r="J167" i="2"/>
  <c r="J231" i="2"/>
  <c r="J294" i="2"/>
  <c r="J385" i="2"/>
  <c r="J450" i="2"/>
  <c r="J444" i="2"/>
  <c r="J428" i="2"/>
  <c r="J372" i="2"/>
  <c r="J309" i="2"/>
  <c r="J222" i="2"/>
  <c r="J286" i="2"/>
  <c r="J440" i="2"/>
  <c r="J392" i="2"/>
  <c r="J457" i="2"/>
  <c r="J421" i="2"/>
  <c r="J429" i="2"/>
  <c r="J398" i="2"/>
  <c r="J439" i="2"/>
  <c r="I9" i="2"/>
  <c r="I17" i="2"/>
  <c r="I25" i="2"/>
  <c r="I33" i="2"/>
  <c r="I41" i="2"/>
  <c r="I49" i="2"/>
  <c r="I57" i="2"/>
  <c r="I65" i="2"/>
  <c r="I73" i="2"/>
  <c r="I81" i="2"/>
  <c r="I89" i="2"/>
  <c r="I97" i="2"/>
  <c r="I105" i="2"/>
  <c r="I113" i="2"/>
  <c r="I121" i="2"/>
  <c r="I129" i="2"/>
  <c r="I137" i="2"/>
  <c r="I145" i="2"/>
  <c r="I153" i="2"/>
  <c r="I161" i="2"/>
  <c r="I169" i="2"/>
  <c r="I177" i="2"/>
  <c r="I185" i="2"/>
  <c r="I193" i="2"/>
  <c r="I201" i="2"/>
  <c r="I209" i="2"/>
  <c r="I217" i="2"/>
  <c r="I225" i="2"/>
  <c r="I233" i="2"/>
  <c r="J217" i="2"/>
  <c r="J288" i="2"/>
  <c r="I6" i="2"/>
  <c r="I15" i="2"/>
  <c r="I24" i="2"/>
  <c r="I34" i="2"/>
  <c r="I43" i="2"/>
  <c r="I52" i="2"/>
  <c r="I61" i="2"/>
  <c r="I70" i="2"/>
  <c r="I79" i="2"/>
  <c r="I88" i="2"/>
  <c r="I98" i="2"/>
  <c r="I107" i="2"/>
  <c r="I116" i="2"/>
  <c r="I125" i="2"/>
  <c r="I134" i="2"/>
  <c r="I143" i="2"/>
  <c r="I152" i="2"/>
  <c r="I162" i="2"/>
  <c r="I171" i="2"/>
  <c r="I180" i="2"/>
  <c r="I189" i="2"/>
  <c r="I198" i="2"/>
  <c r="I207" i="2"/>
  <c r="I216" i="2"/>
  <c r="I226" i="2"/>
  <c r="I235" i="2"/>
  <c r="I243" i="2"/>
  <c r="I251" i="2"/>
  <c r="I259" i="2"/>
  <c r="I267" i="2"/>
  <c r="I275" i="2"/>
  <c r="I283" i="2"/>
  <c r="I291" i="2"/>
  <c r="I299" i="2"/>
  <c r="I307" i="2"/>
  <c r="I315" i="2"/>
  <c r="I323" i="2"/>
  <c r="I331" i="2"/>
  <c r="I339" i="2"/>
  <c r="I347" i="2"/>
  <c r="I355" i="2"/>
  <c r="I363" i="2"/>
  <c r="I371" i="2"/>
  <c r="I379" i="2"/>
  <c r="I387" i="2"/>
  <c r="I395" i="2"/>
  <c r="I403" i="2"/>
  <c r="I411" i="2"/>
  <c r="I419" i="2"/>
  <c r="I427" i="2"/>
  <c r="I435" i="2"/>
  <c r="I443" i="2"/>
  <c r="I451" i="2"/>
  <c r="I459" i="2"/>
  <c r="I7" i="2"/>
  <c r="I16" i="2"/>
  <c r="I26" i="2"/>
  <c r="I35" i="2"/>
  <c r="I44" i="2"/>
  <c r="I53" i="2"/>
  <c r="I62" i="2"/>
  <c r="I71" i="2"/>
  <c r="I80" i="2"/>
  <c r="I90" i="2"/>
  <c r="I99" i="2"/>
  <c r="I108" i="2"/>
  <c r="I117" i="2"/>
  <c r="I126" i="2"/>
  <c r="I135" i="2"/>
  <c r="I144" i="2"/>
  <c r="I154" i="2"/>
  <c r="I11" i="2"/>
  <c r="I20" i="2"/>
  <c r="I29" i="2"/>
  <c r="I38" i="2"/>
  <c r="I47" i="2"/>
  <c r="I56" i="2"/>
  <c r="I66" i="2"/>
  <c r="I75" i="2"/>
  <c r="I84" i="2"/>
  <c r="I93" i="2"/>
  <c r="I102" i="2"/>
  <c r="I111" i="2"/>
  <c r="I120" i="2"/>
  <c r="I130" i="2"/>
  <c r="I139" i="2"/>
  <c r="I148" i="2"/>
  <c r="I157" i="2"/>
  <c r="I166" i="2"/>
  <c r="I175" i="2"/>
  <c r="I184" i="2"/>
  <c r="I194" i="2"/>
  <c r="I203" i="2"/>
  <c r="I212" i="2"/>
  <c r="I221" i="2"/>
  <c r="I230" i="2"/>
  <c r="I239" i="2"/>
  <c r="I247" i="2"/>
  <c r="I255" i="2"/>
  <c r="I263" i="2"/>
  <c r="I271" i="2"/>
  <c r="I279" i="2"/>
  <c r="I287" i="2"/>
  <c r="I295" i="2"/>
  <c r="I303" i="2"/>
  <c r="I311" i="2"/>
  <c r="I319" i="2"/>
  <c r="I327" i="2"/>
  <c r="I335" i="2"/>
  <c r="I343" i="2"/>
  <c r="I351" i="2"/>
  <c r="I359" i="2"/>
  <c r="I367" i="2"/>
  <c r="I375" i="2"/>
  <c r="I383" i="2"/>
  <c r="I391" i="2"/>
  <c r="I399" i="2"/>
  <c r="I407" i="2"/>
  <c r="I415" i="2"/>
  <c r="I423" i="2"/>
  <c r="I431" i="2"/>
  <c r="I439" i="2"/>
  <c r="I447" i="2"/>
  <c r="I455" i="2"/>
  <c r="I21" i="2"/>
  <c r="I36" i="2"/>
  <c r="I50" i="2"/>
  <c r="I64" i="2"/>
  <c r="I78" i="2"/>
  <c r="I94" i="2"/>
  <c r="I109" i="2"/>
  <c r="I123" i="2"/>
  <c r="I138" i="2"/>
  <c r="I151" i="2"/>
  <c r="I165" i="2"/>
  <c r="I178" i="2"/>
  <c r="I190" i="2"/>
  <c r="I202" i="2"/>
  <c r="I214" i="2"/>
  <c r="I227" i="2"/>
  <c r="I238" i="2"/>
  <c r="I249" i="2"/>
  <c r="I260" i="2"/>
  <c r="I270" i="2"/>
  <c r="I281" i="2"/>
  <c r="I292" i="2"/>
  <c r="I302" i="2"/>
  <c r="I313" i="2"/>
  <c r="I324" i="2"/>
  <c r="I334" i="2"/>
  <c r="I345" i="2"/>
  <c r="I356" i="2"/>
  <c r="I366" i="2"/>
  <c r="I377" i="2"/>
  <c r="I388" i="2"/>
  <c r="I398" i="2"/>
  <c r="I409" i="2"/>
  <c r="I420" i="2"/>
  <c r="I430" i="2"/>
  <c r="I441" i="2"/>
  <c r="I452" i="2"/>
  <c r="I442" i="2"/>
  <c r="I10" i="2"/>
  <c r="I23" i="2"/>
  <c r="I39" i="2"/>
  <c r="I54" i="2"/>
  <c r="I68" i="2"/>
  <c r="I83" i="2"/>
  <c r="I96" i="2"/>
  <c r="I112" i="2"/>
  <c r="I127" i="2"/>
  <c r="I141" i="2"/>
  <c r="I156" i="2"/>
  <c r="I168" i="2"/>
  <c r="I181" i="2"/>
  <c r="I192" i="2"/>
  <c r="I205" i="2"/>
  <c r="I218" i="2"/>
  <c r="I229" i="2"/>
  <c r="I241" i="2"/>
  <c r="I252" i="2"/>
  <c r="I262" i="2"/>
  <c r="I273" i="2"/>
  <c r="I284" i="2"/>
  <c r="I294" i="2"/>
  <c r="I305" i="2"/>
  <c r="I316" i="2"/>
  <c r="I326" i="2"/>
  <c r="I337" i="2"/>
  <c r="I348" i="2"/>
  <c r="I358" i="2"/>
  <c r="I369" i="2"/>
  <c r="I380" i="2"/>
  <c r="I390" i="2"/>
  <c r="I401" i="2"/>
  <c r="I412" i="2"/>
  <c r="I422" i="2"/>
  <c r="I433" i="2"/>
  <c r="I444" i="2"/>
  <c r="I454" i="2"/>
  <c r="I14" i="2"/>
  <c r="I30" i="2"/>
  <c r="I45" i="2"/>
  <c r="I59" i="2"/>
  <c r="I74" i="2"/>
  <c r="I87" i="2"/>
  <c r="I103" i="2"/>
  <c r="I118" i="2"/>
  <c r="I132" i="2"/>
  <c r="I147" i="2"/>
  <c r="I160" i="2"/>
  <c r="I173" i="2"/>
  <c r="I186" i="2"/>
  <c r="I197" i="2"/>
  <c r="I210" i="2"/>
  <c r="I222" i="2"/>
  <c r="I234" i="2"/>
  <c r="I245" i="2"/>
  <c r="I256" i="2"/>
  <c r="I266" i="2"/>
  <c r="I277" i="2"/>
  <c r="I288" i="2"/>
  <c r="I298" i="2"/>
  <c r="I309" i="2"/>
  <c r="I320" i="2"/>
  <c r="I330" i="2"/>
  <c r="I341" i="2"/>
  <c r="I352" i="2"/>
  <c r="I362" i="2"/>
  <c r="I373" i="2"/>
  <c r="I384" i="2"/>
  <c r="I394" i="2"/>
  <c r="I405" i="2"/>
  <c r="I416" i="2"/>
  <c r="I426" i="2"/>
  <c r="I437" i="2"/>
  <c r="I448" i="2"/>
  <c r="I458" i="2"/>
  <c r="I12" i="2"/>
  <c r="I27" i="2"/>
  <c r="I40" i="2"/>
  <c r="I55" i="2"/>
  <c r="I69" i="2"/>
  <c r="I85" i="2"/>
  <c r="I100" i="2"/>
  <c r="I114" i="2"/>
  <c r="I128" i="2"/>
  <c r="I142" i="2"/>
  <c r="I158" i="2"/>
  <c r="I170" i="2"/>
  <c r="I182" i="2"/>
  <c r="I195" i="2"/>
  <c r="I206" i="2"/>
  <c r="I219" i="2"/>
  <c r="I231" i="2"/>
  <c r="I242" i="2"/>
  <c r="I253" i="2"/>
  <c r="I264" i="2"/>
  <c r="I274" i="2"/>
  <c r="I285" i="2"/>
  <c r="I296" i="2"/>
  <c r="I306" i="2"/>
  <c r="I317" i="2"/>
  <c r="I328" i="2"/>
  <c r="I338" i="2"/>
  <c r="I349" i="2"/>
  <c r="I360" i="2"/>
  <c r="I370" i="2"/>
  <c r="I381" i="2"/>
  <c r="I392" i="2"/>
  <c r="I402" i="2"/>
  <c r="I413" i="2"/>
  <c r="I424" i="2"/>
  <c r="I434" i="2"/>
  <c r="I445" i="2"/>
  <c r="I456" i="2"/>
  <c r="I3" i="2"/>
  <c r="I18" i="2"/>
  <c r="I31" i="2"/>
  <c r="I46" i="2"/>
  <c r="I60" i="2"/>
  <c r="I76" i="2"/>
  <c r="I91" i="2"/>
  <c r="I104" i="2"/>
  <c r="I119" i="2"/>
  <c r="I133" i="2"/>
  <c r="I149" i="2"/>
  <c r="I163" i="2"/>
  <c r="I174" i="2"/>
  <c r="I187" i="2"/>
  <c r="I199" i="2"/>
  <c r="I211" i="2"/>
  <c r="I223" i="2"/>
  <c r="I236" i="2"/>
  <c r="I246" i="2"/>
  <c r="I257" i="2"/>
  <c r="I268" i="2"/>
  <c r="I278" i="2"/>
  <c r="I289" i="2"/>
  <c r="I300" i="2"/>
  <c r="I310" i="2"/>
  <c r="I321" i="2"/>
  <c r="I332" i="2"/>
  <c r="I342" i="2"/>
  <c r="I353" i="2"/>
  <c r="I364" i="2"/>
  <c r="I374" i="2"/>
  <c r="I385" i="2"/>
  <c r="I396" i="2"/>
  <c r="I406" i="2"/>
  <c r="I417" i="2"/>
  <c r="I428" i="2"/>
  <c r="I438" i="2"/>
  <c r="I449" i="2"/>
  <c r="I4" i="2"/>
  <c r="I19" i="2"/>
  <c r="I32" i="2"/>
  <c r="I48" i="2"/>
  <c r="I63" i="2"/>
  <c r="I77" i="2"/>
  <c r="I92" i="2"/>
  <c r="I106" i="2"/>
  <c r="I122" i="2"/>
  <c r="I136" i="2"/>
  <c r="I150" i="2"/>
  <c r="I164" i="2"/>
  <c r="I176" i="2"/>
  <c r="I188" i="2"/>
  <c r="I200" i="2"/>
  <c r="I213" i="2"/>
  <c r="I224" i="2"/>
  <c r="I237" i="2"/>
  <c r="I248" i="2"/>
  <c r="I258" i="2"/>
  <c r="I269" i="2"/>
  <c r="I280" i="2"/>
  <c r="I290" i="2"/>
  <c r="I301" i="2"/>
  <c r="I312" i="2"/>
  <c r="I322" i="2"/>
  <c r="I333" i="2"/>
  <c r="I344" i="2"/>
  <c r="I354" i="2"/>
  <c r="I365" i="2"/>
  <c r="I376" i="2"/>
  <c r="I386" i="2"/>
  <c r="I397" i="2"/>
  <c r="I408" i="2"/>
  <c r="I418" i="2"/>
  <c r="I429" i="2"/>
  <c r="I440" i="2"/>
  <c r="I450" i="2"/>
  <c r="I8" i="2"/>
  <c r="I22" i="2"/>
  <c r="I37" i="2"/>
  <c r="I51" i="2"/>
  <c r="I67" i="2"/>
  <c r="I82" i="2"/>
  <c r="I95" i="2"/>
  <c r="I110" i="2"/>
  <c r="I124" i="2"/>
  <c r="I140" i="2"/>
  <c r="I155" i="2"/>
  <c r="I167" i="2"/>
  <c r="I179" i="2"/>
  <c r="I191" i="2"/>
  <c r="I204" i="2"/>
  <c r="I215" i="2"/>
  <c r="I228" i="2"/>
  <c r="I240" i="2"/>
  <c r="I250" i="2"/>
  <c r="I261" i="2"/>
  <c r="I272" i="2"/>
  <c r="I282" i="2"/>
  <c r="I293" i="2"/>
  <c r="I304" i="2"/>
  <c r="I314" i="2"/>
  <c r="I325" i="2"/>
  <c r="I336" i="2"/>
  <c r="I346" i="2"/>
  <c r="I357" i="2"/>
  <c r="I368" i="2"/>
  <c r="I378" i="2"/>
  <c r="I389" i="2"/>
  <c r="I400" i="2"/>
  <c r="I410" i="2"/>
  <c r="I421" i="2"/>
  <c r="I432" i="2"/>
  <c r="I453" i="2"/>
  <c r="I13" i="2"/>
  <c r="I28" i="2"/>
  <c r="I42" i="2"/>
  <c r="I58" i="2"/>
  <c r="I72" i="2"/>
  <c r="I86" i="2"/>
  <c r="I101" i="2"/>
  <c r="I115" i="2"/>
  <c r="I131" i="2"/>
  <c r="I146" i="2"/>
  <c r="I159" i="2"/>
  <c r="I172" i="2"/>
  <c r="I183" i="2"/>
  <c r="I196" i="2"/>
  <c r="I208" i="2"/>
  <c r="I220" i="2"/>
  <c r="I232" i="2"/>
  <c r="I244" i="2"/>
  <c r="I254" i="2"/>
  <c r="I265" i="2"/>
  <c r="I276" i="2"/>
  <c r="I286" i="2"/>
  <c r="I297" i="2"/>
  <c r="I308" i="2"/>
  <c r="I318" i="2"/>
  <c r="I329" i="2"/>
  <c r="I340" i="2"/>
  <c r="I350" i="2"/>
  <c r="I361" i="2"/>
  <c r="I372" i="2"/>
  <c r="I382" i="2"/>
  <c r="I393" i="2"/>
  <c r="I404" i="2"/>
  <c r="I414" i="2"/>
  <c r="I425" i="2"/>
  <c r="I436" i="2"/>
  <c r="I446" i="2"/>
  <c r="I457" i="2"/>
  <c r="J17" i="2"/>
  <c r="J11" i="2"/>
  <c r="J48" i="2"/>
  <c r="J112" i="2"/>
  <c r="J176" i="2"/>
  <c r="J240" i="2"/>
  <c r="J311" i="2"/>
  <c r="J375" i="2"/>
  <c r="J447" i="2"/>
  <c r="J57" i="2"/>
  <c r="J121" i="2"/>
  <c r="J185" i="2"/>
  <c r="J257" i="2"/>
  <c r="J328" i="2"/>
  <c r="J58" i="2"/>
  <c r="J122" i="2"/>
  <c r="J186" i="2"/>
  <c r="J250" i="2"/>
  <c r="J313" i="2"/>
  <c r="J377" i="2"/>
  <c r="J91" i="2"/>
  <c r="J155" i="2"/>
  <c r="J219" i="2"/>
  <c r="J283" i="2"/>
  <c r="J28" i="2"/>
  <c r="J92" i="2"/>
  <c r="J156" i="2"/>
  <c r="J220" i="2"/>
  <c r="J284" i="2"/>
  <c r="J347" i="2"/>
  <c r="J411" i="2"/>
  <c r="J29" i="2"/>
  <c r="J93" i="2"/>
  <c r="J157" i="2"/>
  <c r="J221" i="2"/>
  <c r="J285" i="2"/>
  <c r="J46" i="2"/>
  <c r="J110" i="2"/>
  <c r="J174" i="2"/>
  <c r="J47" i="2"/>
  <c r="J111" i="2"/>
  <c r="J175" i="2"/>
  <c r="J239" i="2"/>
  <c r="J302" i="2"/>
  <c r="J393" i="2"/>
  <c r="J458" i="2"/>
  <c r="J452" i="2"/>
  <c r="J445" i="2"/>
  <c r="J388" i="2"/>
  <c r="J317" i="2"/>
  <c r="J230" i="2"/>
  <c r="J358" i="2"/>
  <c r="J448" i="2"/>
  <c r="J400" i="2"/>
  <c r="J373" i="2"/>
  <c r="J406" i="2"/>
  <c r="J42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<sst xmlns="http://schemas.openxmlformats.org/spreadsheetml/2006/main" count="7808" uniqueCount="1971">
  <si>
    <t>Fecha</t>
  </si>
  <si>
    <t>09.XI.1681</t>
  </si>
  <si>
    <t>Dueño de la recua</t>
  </si>
  <si>
    <t>Juan Collado</t>
  </si>
  <si>
    <t>1r</t>
  </si>
  <si>
    <t>Folio</t>
  </si>
  <si>
    <t>Cargo</t>
  </si>
  <si>
    <t>Valor (pesos de a 8)</t>
  </si>
  <si>
    <t>Reales</t>
  </si>
  <si>
    <t>Producto sin gravar / comentarios</t>
  </si>
  <si>
    <t>12.XI.1681</t>
  </si>
  <si>
    <t>Diego Bernal</t>
  </si>
  <si>
    <t>07.XI.1681</t>
  </si>
  <si>
    <t>1v</t>
  </si>
  <si>
    <t>11.XI.1681</t>
  </si>
  <si>
    <t>10.XI.1681</t>
  </si>
  <si>
    <t>2r</t>
  </si>
  <si>
    <t>13.XI.1681</t>
  </si>
  <si>
    <t>No se indica</t>
  </si>
  <si>
    <t>Producto</t>
  </si>
  <si>
    <t>2v</t>
  </si>
  <si>
    <t>15.XI.1681</t>
  </si>
  <si>
    <t>Alférez</t>
  </si>
  <si>
    <t>Capitán</t>
  </si>
  <si>
    <t>3r</t>
  </si>
  <si>
    <t>3v</t>
  </si>
  <si>
    <t>17.XI.1681</t>
  </si>
  <si>
    <t>4r</t>
  </si>
  <si>
    <t>Fraile</t>
  </si>
  <si>
    <t>03.XI.1681</t>
  </si>
  <si>
    <t>03.XII.1681</t>
  </si>
  <si>
    <t>22.XII.1681</t>
  </si>
  <si>
    <t>"passo a Puertovelo en una mula de cavalleria y por mano de Francisco Venegas de Guevara"</t>
  </si>
  <si>
    <t>23.XII.1681</t>
  </si>
  <si>
    <t>4v</t>
  </si>
  <si>
    <t>25.XII.1681</t>
  </si>
  <si>
    <t>Total (pesos de a 8) "paso a Portovelo"</t>
  </si>
  <si>
    <t>"en un terçio de colchon"</t>
  </si>
  <si>
    <t>Juan de Santa Maria</t>
  </si>
  <si>
    <t>26.XII.1681</t>
  </si>
  <si>
    <t>5r</t>
  </si>
  <si>
    <t>17.XII.1681</t>
  </si>
  <si>
    <t>Juan Esteban</t>
  </si>
  <si>
    <t xml:space="preserve">"en un caxonçito aforrado". Al final de la entrada se advierte, "Y en dicho passe se advierte que aviendo dado passe a Joseph de Mendizaval en 17 de diziembre de 9 caxones de reales no son mas que 8 caxones y que en lugar del otro caxon lleva una barra de 231 marcos 2 onzas lo qual a parezido ser assi" </t>
  </si>
  <si>
    <t>18.XII.1681</t>
  </si>
  <si>
    <t>Siete por ciento (pagado en pesos)* (el oro paga menos)</t>
  </si>
  <si>
    <t>5v</t>
  </si>
  <si>
    <t>Pedro Trejo</t>
  </si>
  <si>
    <t>6r</t>
  </si>
  <si>
    <t>13.XII.1681</t>
  </si>
  <si>
    <t>27.XII.1681</t>
  </si>
  <si>
    <t>28.XII.1681</t>
  </si>
  <si>
    <t>6v</t>
  </si>
  <si>
    <t>15.XII.1681</t>
  </si>
  <si>
    <t>7r</t>
  </si>
  <si>
    <t>Sargento mayor</t>
  </si>
  <si>
    <t>"y manifesto llevava en una mula de cavalleria"</t>
  </si>
  <si>
    <t>7v</t>
  </si>
  <si>
    <t>8r</t>
  </si>
  <si>
    <t>30.XII.1681</t>
  </si>
  <si>
    <t>Felipe de la Cruz</t>
  </si>
  <si>
    <t>8v</t>
  </si>
  <si>
    <t>Joseph Masias</t>
  </si>
  <si>
    <t>01.I.1682</t>
  </si>
  <si>
    <t>9r</t>
  </si>
  <si>
    <t>20.XII.1681</t>
  </si>
  <si>
    <t>9v</t>
  </si>
  <si>
    <t>24.XII.1681</t>
  </si>
  <si>
    <t>Joseph Enriquez</t>
  </si>
  <si>
    <t>Error de suma. La suma de las partidas debió ser 128 673</t>
  </si>
  <si>
    <t>Marcos de Arcos</t>
  </si>
  <si>
    <t>La última partida indica lo siguiente: "Por 300 pesos sueltos".</t>
  </si>
  <si>
    <t>10r</t>
  </si>
  <si>
    <t>29.XII.1681</t>
  </si>
  <si>
    <t>10v</t>
  </si>
  <si>
    <t>30.XI.1681</t>
  </si>
  <si>
    <t>Ignacio Manuel</t>
  </si>
  <si>
    <t>"y en su mula de caballeria manifesto"</t>
  </si>
  <si>
    <t>Diego Sanchez</t>
  </si>
  <si>
    <t>11r</t>
  </si>
  <si>
    <t>11v</t>
  </si>
  <si>
    <t>Plata</t>
  </si>
  <si>
    <t>La plata fue llevada en una balandra "aviendo venido por el rio de Cruzes".</t>
  </si>
  <si>
    <t>31.XII.1681</t>
  </si>
  <si>
    <t>12r</t>
  </si>
  <si>
    <t>Pasó la plata en una balandra "aviendo venido por el rio de Cruzes".</t>
  </si>
  <si>
    <t>12v</t>
  </si>
  <si>
    <t>Pedro Lozano</t>
  </si>
  <si>
    <t>Las dos últimas partidas fueron consignadas así: "148 marcos de plata de iglesia en un cajon rotulado de plata para España con 2 frontales y 6 vlandones y aunque en el dicho cajon van tres calizes con sus patenas, salvillas y vinajeras que tienen 16 marcos de los quales no se pagan derechos y dichos 148 a 8 pesos".</t>
  </si>
  <si>
    <t>13r</t>
  </si>
  <si>
    <t>13v</t>
  </si>
  <si>
    <t>Santamaria</t>
  </si>
  <si>
    <t>02.I.1682</t>
  </si>
  <si>
    <t>Diego de Iglesias</t>
  </si>
  <si>
    <t>14r</t>
  </si>
  <si>
    <t>Error de suma. La suma de las partidas debió ser 55 632</t>
  </si>
  <si>
    <t>14v</t>
  </si>
  <si>
    <t>Gabriel de Segura (don, se menciona que es 24)</t>
  </si>
  <si>
    <t>15r</t>
  </si>
  <si>
    <t>Gabriel de Segura</t>
  </si>
  <si>
    <t>15v</t>
  </si>
  <si>
    <t>03.I.1682</t>
  </si>
  <si>
    <t>Diego Galan</t>
  </si>
  <si>
    <t>16r</t>
  </si>
  <si>
    <t>Cajones</t>
  </si>
  <si>
    <t>La entrada señala lo siguiente: "El capitan Antonio Dias Gordan pago en esta ciudad de Puertovelo ochenta pessos por unos cajoncitos que trajo a esta ciudad de encomienda para España".</t>
  </si>
  <si>
    <t>16v</t>
  </si>
  <si>
    <t>17r</t>
  </si>
  <si>
    <r>
      <t>Juan Lozano [</t>
    </r>
    <r>
      <rPr>
        <i/>
        <sz val="11"/>
        <color theme="1"/>
        <rFont val="Calibri"/>
        <family val="2"/>
        <scheme val="minor"/>
      </rPr>
      <t>sic</t>
    </r>
    <r>
      <rPr>
        <sz val="11"/>
        <color theme="1"/>
        <rFont val="Calibri"/>
        <family val="2"/>
        <scheme val="minor"/>
      </rPr>
      <t>]</t>
    </r>
  </si>
  <si>
    <t>05.I.1682</t>
  </si>
  <si>
    <t>17v</t>
  </si>
  <si>
    <t>La plata labrada (130 marcos) iba "en una caxon rotulado para Nuestra Señora del Rossario de Añorve en el reino de Navarra".</t>
  </si>
  <si>
    <t>18r</t>
  </si>
  <si>
    <t>La viuda de Gales</t>
  </si>
  <si>
    <t>"plata labrada en un pozuelo y dos petacas a 8 pesos"</t>
  </si>
  <si>
    <t>18v</t>
  </si>
  <si>
    <t>Antonio de Ahumada</t>
  </si>
  <si>
    <t>Error del agente en calcular el monto de la plata en barras. La segunda partida solo indica: "Por 280 marcos de plata en una petaca a 8 pesos". ¿Es plata en barras o labrada? Debe ser labrada porque si no se hubiese anotado al margen con las demás barras.</t>
  </si>
  <si>
    <t>19r</t>
  </si>
  <si>
    <t>19v</t>
  </si>
  <si>
    <t>Sencillos</t>
  </si>
  <si>
    <t>20r</t>
  </si>
  <si>
    <t>La plata estaba labrada en 7 pozuelos</t>
  </si>
  <si>
    <t>20v</t>
  </si>
  <si>
    <t>20V</t>
  </si>
  <si>
    <t xml:space="preserve">21r </t>
  </si>
  <si>
    <t>05.XI.1561</t>
  </si>
  <si>
    <t>21v</t>
  </si>
  <si>
    <t>Plata amonedada</t>
  </si>
  <si>
    <t>Cantidad</t>
  </si>
  <si>
    <t>25 barras con 5 140 marcos</t>
  </si>
  <si>
    <t>Plata labrada</t>
  </si>
  <si>
    <t>38 marcos</t>
  </si>
  <si>
    <t>22r</t>
  </si>
  <si>
    <t>Pasó la plata en "dos petacas de su ropa". La partida indica textualmente: "Julian Romero paso a Puertovelo en requa de Juan Collado en 9 de noviembre de 81: dos petcas de su ropa y en ellas 2 100 pesos. Y a 7 por ciento pago 147 pesos".</t>
  </si>
  <si>
    <t>11 barras con 1694 marcos</t>
  </si>
  <si>
    <t>2 cajones</t>
  </si>
  <si>
    <t>230 marcos</t>
  </si>
  <si>
    <t>Juan Tamayo</t>
  </si>
  <si>
    <t>5 cajones</t>
  </si>
  <si>
    <t>pesos en reales</t>
  </si>
  <si>
    <t>1 barra con 101 marcos</t>
  </si>
  <si>
    <t>11 marcos</t>
  </si>
  <si>
    <t>7 barras con 1352 marcos</t>
  </si>
  <si>
    <t>3 cajones de reales</t>
  </si>
  <si>
    <t>1061 marcos</t>
  </si>
  <si>
    <t>22v</t>
  </si>
  <si>
    <t>12 barras con 2502 marcos</t>
  </si>
  <si>
    <t>1180 marcos</t>
  </si>
  <si>
    <t>18 cajones de reales</t>
  </si>
  <si>
    <t>330 marcos</t>
  </si>
  <si>
    <r>
      <t>DEVOLUCIÓN: "De los 330 marcos de plata labrada los 36 eran quintados en 16 platillos con que se le volvio los quatro reales que son 18 pesos los quales recivi oy 28 de feberero de 1682 años. Pedro de Ortega [</t>
    </r>
    <r>
      <rPr>
        <i/>
        <sz val="11"/>
        <color theme="1"/>
        <rFont val="Calibri"/>
        <family val="2"/>
        <scheme val="minor"/>
      </rPr>
      <t>rubricado</t>
    </r>
    <r>
      <rPr>
        <sz val="11"/>
        <color theme="1"/>
        <rFont val="Calibri"/>
        <family val="2"/>
        <scheme val="minor"/>
      </rPr>
      <t>]". Se indica que Juan Tamayo era capitán. Con barreton se refiere a una barra.</t>
    </r>
  </si>
  <si>
    <t>Juan Tamayo (capitán)</t>
  </si>
  <si>
    <t>23r</t>
  </si>
  <si>
    <t>4 cajones de reales</t>
  </si>
  <si>
    <t>100 marcos</t>
  </si>
  <si>
    <t>3 cajones</t>
  </si>
  <si>
    <t>1 cajón</t>
  </si>
  <si>
    <t>578 marcos</t>
  </si>
  <si>
    <t>12 marcos</t>
  </si>
  <si>
    <t>23v</t>
  </si>
  <si>
    <t>463 marcos</t>
  </si>
  <si>
    <t>reales</t>
  </si>
  <si>
    <t>3 barras con 628 marcos</t>
  </si>
  <si>
    <t>224 marcos</t>
  </si>
  <si>
    <t>24r</t>
  </si>
  <si>
    <t>2 barras con 335 marcos</t>
  </si>
  <si>
    <t>Gregorio Blanco</t>
  </si>
  <si>
    <t>23 cajones</t>
  </si>
  <si>
    <t>50 marcos</t>
  </si>
  <si>
    <t>678 marcos</t>
  </si>
  <si>
    <t>10 marcos</t>
  </si>
  <si>
    <t>"3 barretones quintados [...] con 197 marcos y 5 onzas"</t>
  </si>
  <si>
    <t>24v</t>
  </si>
  <si>
    <t>4 barras con 1000 marcos</t>
  </si>
  <si>
    <t>49 marcos</t>
  </si>
  <si>
    <t>6 barras con 528 marcos</t>
  </si>
  <si>
    <t>414 marcos</t>
  </si>
  <si>
    <t>573 marcos</t>
  </si>
  <si>
    <t>pesos</t>
  </si>
  <si>
    <t>25r</t>
  </si>
  <si>
    <t>Juan de Bracamonte</t>
  </si>
  <si>
    <t>17 cajones</t>
  </si>
  <si>
    <t>500 marcos</t>
  </si>
  <si>
    <t>26 marcos</t>
  </si>
  <si>
    <t>920 castellanos de oro quintado</t>
  </si>
  <si>
    <t>200 marcos</t>
  </si>
  <si>
    <t>25v</t>
  </si>
  <si>
    <t>11.XII.1681</t>
  </si>
  <si>
    <t>8 barras con 1282 marcos</t>
  </si>
  <si>
    <t>30 marcos</t>
  </si>
  <si>
    <t>26r</t>
  </si>
  <si>
    <t>Manuel de Santa Maria</t>
  </si>
  <si>
    <t>4370 marcos</t>
  </si>
  <si>
    <t>17 cajones de reales</t>
  </si>
  <si>
    <t>La última partida indica "por una petaca en que trajo la ropa de vestir Cristoval Galves 1800 pesos".</t>
  </si>
  <si>
    <t>"5780 pesos castellanos"</t>
  </si>
  <si>
    <t>26v</t>
  </si>
  <si>
    <t>12 cajones de reales</t>
  </si>
  <si>
    <t>Joseph de Peñalosa</t>
  </si>
  <si>
    <t>9 cajones</t>
  </si>
  <si>
    <t>93 marcos 2 onzas "de un barreton quintado"</t>
  </si>
  <si>
    <t>47 marcos</t>
  </si>
  <si>
    <t>Joseph Mendez</t>
  </si>
  <si>
    <t>180 marcos</t>
  </si>
  <si>
    <t>27r</t>
  </si>
  <si>
    <t>400 marcos</t>
  </si>
  <si>
    <t>2 barras con 396 marcos 6 onzas</t>
  </si>
  <si>
    <t>1 "barretón quintado" con 64 marcos</t>
  </si>
  <si>
    <t>Joseph Maldonado (don)</t>
  </si>
  <si>
    <t>220 marcos</t>
  </si>
  <si>
    <t>20 marcos</t>
  </si>
  <si>
    <t>27v</t>
  </si>
  <si>
    <t>Pedro de Rivera (don)</t>
  </si>
  <si>
    <t>8 cajones de reales</t>
  </si>
  <si>
    <t>800 marcos</t>
  </si>
  <si>
    <t>60 marcos</t>
  </si>
  <si>
    <t>Joseph Mendez (don)</t>
  </si>
  <si>
    <t>1 cajón de reales</t>
  </si>
  <si>
    <t>150 marcos</t>
  </si>
  <si>
    <t>14 cajones de reales</t>
  </si>
  <si>
    <t>28r</t>
  </si>
  <si>
    <t>634 marcos</t>
  </si>
  <si>
    <t>600 marcos</t>
  </si>
  <si>
    <t>64 marcos</t>
  </si>
  <si>
    <t>28v</t>
  </si>
  <si>
    <t>13 barras con 2274 marcos 3 onzas</t>
  </si>
  <si>
    <t>Juan Esteban Bautista</t>
  </si>
  <si>
    <t>7 cajones de reales</t>
  </si>
  <si>
    <t>700 marcos</t>
  </si>
  <si>
    <t>29r</t>
  </si>
  <si>
    <t>475 marcos</t>
  </si>
  <si>
    <t>12.XII.1681</t>
  </si>
  <si>
    <t>6 cajones de reales</t>
  </si>
  <si>
    <t>275 marcos 4 onzas</t>
  </si>
  <si>
    <t>3 barras con 689 marcos</t>
  </si>
  <si>
    <t>29v</t>
  </si>
  <si>
    <t>4 barras con 727 marcos 7 onzas</t>
  </si>
  <si>
    <t>2 cajones de plata</t>
  </si>
  <si>
    <t>5 cajones de reales</t>
  </si>
  <si>
    <r>
      <t>DEVOLUCIÓN: "Allaronse 200 pesos menos de lo manifestado con que se volvieron tre</t>
    </r>
    <r>
      <rPr>
        <sz val="11"/>
        <color theme="1"/>
        <rFont val="Calibri"/>
        <family val="2"/>
      </rPr>
      <t xml:space="preserve">çe pesos los quales rezivio Lorenzo Cortes por pertenecerle esta plata de arriva </t>
    </r>
    <r>
      <rPr>
        <b/>
        <sz val="11"/>
        <color theme="1"/>
        <rFont val="Calibri"/>
        <family val="2"/>
      </rPr>
      <t>que por estar enfermo le suplico al sarjento de la Peña le sacasse el passe</t>
    </r>
    <r>
      <rPr>
        <sz val="11"/>
        <color theme="1"/>
        <rFont val="Calibri"/>
        <family val="2"/>
      </rPr>
      <t xml:space="preserve"> y lo firmo en Puertovelo en 14 de febrero de 82 años. Lorenzo Cortes [</t>
    </r>
    <r>
      <rPr>
        <i/>
        <sz val="11"/>
        <color theme="1"/>
        <rFont val="Calibri"/>
        <family val="2"/>
      </rPr>
      <t>rubricado</t>
    </r>
    <r>
      <rPr>
        <sz val="11"/>
        <color theme="1"/>
        <rFont val="Calibri"/>
        <family val="2"/>
      </rPr>
      <t>]".</t>
    </r>
  </si>
  <si>
    <t>7 barras con 715 marcos</t>
  </si>
  <si>
    <t>10 cajones de reales</t>
  </si>
  <si>
    <t>465 marcos</t>
  </si>
  <si>
    <t>30r</t>
  </si>
  <si>
    <t>8 barras con 1405 marcos 4 onzas</t>
  </si>
  <si>
    <t>207 marcos</t>
  </si>
  <si>
    <t>27 marcos</t>
  </si>
  <si>
    <t>2 barras con 486 marcos 5 onzas</t>
  </si>
  <si>
    <t>250 marcos</t>
  </si>
  <si>
    <t>Pedro de Rivera</t>
  </si>
  <si>
    <t>4 barras con 893 marcos 3 onzas</t>
  </si>
  <si>
    <t>30v</t>
  </si>
  <si>
    <t>8 barras con 1554 marcos 1 onza</t>
  </si>
  <si>
    <t>140 marcos</t>
  </si>
  <si>
    <t>Hay un error en la suma de las partidas. El error es de un peso contra el manifestante.</t>
  </si>
  <si>
    <t>880 marcos</t>
  </si>
  <si>
    <t>1 barretón quintado con 62 marcos y 4 onzas</t>
  </si>
  <si>
    <t>79 marcos</t>
  </si>
  <si>
    <r>
      <t>DEVOLUCIÓN: "De los 490 marcos de plata labrada los onze marcos se reconocio por los guardas ser quintados con que se le volvieron al contenido los 5 pesos 4 reales que pago en Panama y lo firme en Puertovelo en primero de marzo de 1682 años. Diego Ximenes de Guevera [</t>
    </r>
    <r>
      <rPr>
        <i/>
        <sz val="11"/>
        <color theme="1"/>
        <rFont val="Calibri"/>
        <family val="2"/>
        <scheme val="minor"/>
      </rPr>
      <t>rubricado</t>
    </r>
    <r>
      <rPr>
        <sz val="11"/>
        <color theme="1"/>
        <rFont val="Calibri"/>
        <family val="2"/>
        <scheme val="minor"/>
      </rPr>
      <t>]".</t>
    </r>
  </si>
  <si>
    <t>DEVOLUCIÓN: "Allaronsele al contenido 30 marcos de plata labrada menos de los manifestado con que se le volvio el indulto del 7 por ciento con mas los 4 reales que uno y otro importo 31 pesos 5 reales".</t>
  </si>
  <si>
    <r>
      <t>DEVOLUCIÓN: "Allaronse quinze marcos menos de lo manifestado en los 465 marcos de plata labrada y se le volvio el 7 por ciento y los quatro reales que uno y otra importa 15 pesos 7 de que dio recivo en Puertovelo en 11 de febrero de 1682 años. Bernardo de Solisvango [</t>
    </r>
    <r>
      <rPr>
        <i/>
        <sz val="11"/>
        <color theme="1"/>
        <rFont val="Calibri"/>
        <family val="2"/>
        <scheme val="minor"/>
      </rPr>
      <t>rubricado</t>
    </r>
    <r>
      <rPr>
        <sz val="11"/>
        <color theme="1"/>
        <rFont val="Calibri"/>
        <family val="2"/>
        <scheme val="minor"/>
      </rPr>
      <t>]".</t>
    </r>
  </si>
  <si>
    <t>Joseph Correa</t>
  </si>
  <si>
    <t>16.XII.1681</t>
  </si>
  <si>
    <t>16 barras con 1078 marcos 4 onzas</t>
  </si>
  <si>
    <t>211 marcos</t>
  </si>
  <si>
    <t>31r</t>
  </si>
  <si>
    <t>7 barras con 1361 marcos 3 onzas</t>
  </si>
  <si>
    <t>2 cajones de reales</t>
  </si>
  <si>
    <t>35 marcos</t>
  </si>
  <si>
    <t>14 barras con 2960 marcos y 5 onzas</t>
  </si>
  <si>
    <t>31v</t>
  </si>
  <si>
    <t>1 barretón quintado con 79 marcos</t>
  </si>
  <si>
    <t>Juan de Collado</t>
  </si>
  <si>
    <t>18 barras con 3271 marcos 5 onzas</t>
  </si>
  <si>
    <t>554 marcos</t>
  </si>
  <si>
    <t>ERROR DE SUMA del total en 1000 pesos contra el manifestante.</t>
  </si>
  <si>
    <t>La entrada señala lo siguiente: "Yten asimesmo manifesto en Panama en 4 y 6 de henero 2 000 pesos en reales [...]".</t>
  </si>
  <si>
    <t>32r</t>
  </si>
  <si>
    <t>20 barras con 4735 marcos 3 onzas</t>
  </si>
  <si>
    <t>32v</t>
  </si>
  <si>
    <t>Miguel de Quiñones</t>
  </si>
  <si>
    <t>14 barras con 3014 marcos</t>
  </si>
  <si>
    <t>4 cajones de a 2000 pesos</t>
  </si>
  <si>
    <t>Lana de vicuña</t>
  </si>
  <si>
    <t>446 marcos</t>
  </si>
  <si>
    <t>1100 marcos</t>
  </si>
  <si>
    <t>85 marcos</t>
  </si>
  <si>
    <t>1 cajón con 2000 pesos</t>
  </si>
  <si>
    <t>33r</t>
  </si>
  <si>
    <t>3 barras con 578 marcos 6 onzas</t>
  </si>
  <si>
    <t>Hay un error de multiplicación por un peso en contra del manifestante del total de la plata en barras</t>
  </si>
  <si>
    <t>3 barras con 308 marcos 4 onzas</t>
  </si>
  <si>
    <t>280 marcos</t>
  </si>
  <si>
    <t>Ayudante</t>
  </si>
  <si>
    <t>Luis Morales y Pedro de Rivero (don)</t>
  </si>
  <si>
    <t>33v</t>
  </si>
  <si>
    <t>04.I.1682</t>
  </si>
  <si>
    <t>Capitanes</t>
  </si>
  <si>
    <r>
      <t>Toribio de Enmedio [</t>
    </r>
    <r>
      <rPr>
        <i/>
        <sz val="11"/>
        <color theme="1"/>
        <rFont val="Calibri"/>
        <family val="2"/>
        <scheme val="minor"/>
      </rPr>
      <t>sic</t>
    </r>
    <r>
      <rPr>
        <sz val="11"/>
        <color theme="1"/>
        <rFont val="Calibri"/>
        <family val="2"/>
        <scheme val="minor"/>
      </rPr>
      <t>]</t>
    </r>
  </si>
  <si>
    <t>19 barras con 3338 marcos y 7 onzas</t>
  </si>
  <si>
    <t>19 barras con 3406 marcos</t>
  </si>
  <si>
    <t>420 marcos</t>
  </si>
  <si>
    <t>34r</t>
  </si>
  <si>
    <t>Juan Vasquez</t>
  </si>
  <si>
    <t>380 marcos</t>
  </si>
  <si>
    <t>16 marcos</t>
  </si>
  <si>
    <t>70 marcos</t>
  </si>
  <si>
    <t>50 barras con 8980 marcos 2 onzas</t>
  </si>
  <si>
    <t>20 cajones de reales</t>
  </si>
  <si>
    <t>1644 marcos</t>
  </si>
  <si>
    <t>34v</t>
  </si>
  <si>
    <t>8 barras con 1553 marcos 7 onzas</t>
  </si>
  <si>
    <t>264 marcos</t>
  </si>
  <si>
    <t>66 marcos</t>
  </si>
  <si>
    <t>900 castellanos de oro quintado</t>
  </si>
  <si>
    <t>20 barretones de oro quintado con 3128 castellanos 4 tomines</t>
  </si>
  <si>
    <r>
      <t xml:space="preserve">1 barretón de oro quintado con 253 castellanos 2 tomines </t>
    </r>
    <r>
      <rPr>
        <sz val="11"/>
        <color theme="1"/>
        <rFont val="Calibri"/>
        <family val="2"/>
      </rPr>
      <t>½</t>
    </r>
  </si>
  <si>
    <r>
      <t xml:space="preserve">1 barretón de oro quintado con 149 castellanos 2 tomines </t>
    </r>
    <r>
      <rPr>
        <sz val="11"/>
        <color theme="1"/>
        <rFont val="Calibri"/>
        <family val="2"/>
      </rPr>
      <t>½</t>
    </r>
  </si>
  <si>
    <t>580 doblones</t>
  </si>
  <si>
    <t>35r</t>
  </si>
  <si>
    <t>Luis de Haro</t>
  </si>
  <si>
    <t>40 marcos</t>
  </si>
  <si>
    <t>El bachiller (br) Chiquillejo</t>
  </si>
  <si>
    <t>32 barras con 5127 marcos</t>
  </si>
  <si>
    <t>35v</t>
  </si>
  <si>
    <t>Juan de Roa</t>
  </si>
  <si>
    <t>Plata en barra</t>
  </si>
  <si>
    <t>1 barra con 235 marcos 6 onzas</t>
  </si>
  <si>
    <t>2 cajones de rales</t>
  </si>
  <si>
    <t>300 marcos</t>
  </si>
  <si>
    <t>36r</t>
  </si>
  <si>
    <t>33 barras con 5858 marcos</t>
  </si>
  <si>
    <t>120 marcos</t>
  </si>
  <si>
    <t>36v</t>
  </si>
  <si>
    <r>
      <t>El bachiller (br) Juan de Chiquillegos [</t>
    </r>
    <r>
      <rPr>
        <i/>
        <sz val="11"/>
        <color theme="1"/>
        <rFont val="Calibri"/>
        <family val="2"/>
        <scheme val="minor"/>
      </rPr>
      <t>sic</t>
    </r>
    <r>
      <rPr>
        <sz val="11"/>
        <color theme="1"/>
        <rFont val="Calibri"/>
        <family val="2"/>
        <scheme val="minor"/>
      </rPr>
      <t>]</t>
    </r>
  </si>
  <si>
    <t>3 barras con 497 marcos</t>
  </si>
  <si>
    <t>Favian de Chiquillegos (don)</t>
  </si>
  <si>
    <t>1 barra con 275 marcos</t>
  </si>
  <si>
    <t>20 barras con 4718 marcos 6</t>
  </si>
  <si>
    <t>37r</t>
  </si>
  <si>
    <t>4 barras con 824 marcos</t>
  </si>
  <si>
    <t>Juan Gallardo (don)</t>
  </si>
  <si>
    <t>900 marcos</t>
  </si>
  <si>
    <t>37v</t>
  </si>
  <si>
    <t>Juan Ramos</t>
  </si>
  <si>
    <t>6 cajones de 2000 pesos</t>
  </si>
  <si>
    <t>2 cajones de 2500 pesos</t>
  </si>
  <si>
    <t>340 marcos</t>
  </si>
  <si>
    <t>7 barras con 1317 marcos 2 onzas</t>
  </si>
  <si>
    <t>410 marcos</t>
  </si>
  <si>
    <t>19 barras con 3695 marcos 5 gs.</t>
  </si>
  <si>
    <t>8 cajones de 2000 pesos</t>
  </si>
  <si>
    <t>38r</t>
  </si>
  <si>
    <t>08.I.1682</t>
  </si>
  <si>
    <t>12 barras con 2564 marcos</t>
  </si>
  <si>
    <t>31 marcos</t>
  </si>
  <si>
    <t>750 castellanos de oro quintado</t>
  </si>
  <si>
    <t>38v</t>
  </si>
  <si>
    <t>450 marcos</t>
  </si>
  <si>
    <t>39v</t>
  </si>
  <si>
    <t>18 barras con 3442 marcos 2 onzas</t>
  </si>
  <si>
    <t>39r</t>
  </si>
  <si>
    <t>09.I.1682</t>
  </si>
  <si>
    <t>12 barras con 1926 marcos</t>
  </si>
  <si>
    <t>21.XII.1681</t>
  </si>
  <si>
    <t>"Los 70 pesos pago aparte por aver sacado el despacho de los 1000 pesos en 8 de henero y el primero en 21 de 9re".</t>
  </si>
  <si>
    <t>115 marcos</t>
  </si>
  <si>
    <t>476 marcos</t>
  </si>
  <si>
    <t>73 marcos</t>
  </si>
  <si>
    <t>51 marcos</t>
  </si>
  <si>
    <t>La quinta entrada indica lo siguiente: "Por un cajoncito rotulado a don Francisco de Yrrulegui".</t>
  </si>
  <si>
    <t>Se indica: "El capitan Pedro de Espinoso remitio a esta ciudad en requa de [...]". Lo usual es que se diga "paso" en lugar de "remitio".</t>
  </si>
  <si>
    <t>24 marcos</t>
  </si>
  <si>
    <t>40r</t>
  </si>
  <si>
    <t>305 marcos 2 onzas</t>
  </si>
  <si>
    <t>405 marcos</t>
  </si>
  <si>
    <t>58 marcos</t>
  </si>
  <si>
    <t>Hay un error de multiplicación en el valor de los marcos de plata cometido por el agente del Consulado.</t>
  </si>
  <si>
    <t>1 barra con 241 marcos 2 onzas</t>
  </si>
  <si>
    <t>Juan de la Cerda</t>
  </si>
  <si>
    <t>40v</t>
  </si>
  <si>
    <t>Miguel Rodriguez</t>
  </si>
  <si>
    <t>2 barras con 410 marcos</t>
  </si>
  <si>
    <t>135 marcos</t>
  </si>
  <si>
    <t>2 cajones de 2200</t>
  </si>
  <si>
    <t>41r</t>
  </si>
  <si>
    <t>4 barretones quintados con 260 marcos 3 onzas</t>
  </si>
  <si>
    <t>390 marcos</t>
  </si>
  <si>
    <t>2 barras con 281 marcos 2 onzas</t>
  </si>
  <si>
    <t>41v</t>
  </si>
  <si>
    <t>Juan de Vergara</t>
  </si>
  <si>
    <t>16 cajones de reales</t>
  </si>
  <si>
    <t>167 marcos</t>
  </si>
  <si>
    <t>Hay un error de 1000 pesos en la suma total de las partidas. Reconocido el error, pagó 70 pesos adicionales por el indulto.</t>
  </si>
  <si>
    <t>7 barras con 1112 marcos y 7 onzas</t>
  </si>
  <si>
    <t>201 marcos</t>
  </si>
  <si>
    <t>14 marcos</t>
  </si>
  <si>
    <t>42r</t>
  </si>
  <si>
    <t>La viuda de Francisco de Quintana</t>
  </si>
  <si>
    <t>10 barras con 1549 marcos</t>
  </si>
  <si>
    <t>80 marcos</t>
  </si>
  <si>
    <t>1 barra con 138 marcos</t>
  </si>
  <si>
    <t>9 barras con 1299 marcos</t>
  </si>
  <si>
    <t>1 barra con 153 marcos 2 onzas</t>
  </si>
  <si>
    <t>118 marcos 7</t>
  </si>
  <si>
    <t>42v</t>
  </si>
  <si>
    <t>228 marcos</t>
  </si>
  <si>
    <t>10 marcos de plata labrada quintada</t>
  </si>
  <si>
    <t>3 barretones quintados con 226 marcos 1</t>
  </si>
  <si>
    <t>20 barrentoncillos de oro quintado con 3041 castellanos</t>
  </si>
  <si>
    <t>07.I.1682</t>
  </si>
  <si>
    <t>456 marcos</t>
  </si>
  <si>
    <t>43r</t>
  </si>
  <si>
    <t>Maestre de campo</t>
  </si>
  <si>
    <t>12 barras con 2540 marcos 6 onzas</t>
  </si>
  <si>
    <r>
      <t>DEVOLUCIÓN: "Allose menos en este pase 100 marcos [...] a 8 pesos son 800 pesos y su 7 por ciento 56 pesos y de estos el 7 por ciento son 4 pesos con que quedan en 52 pesos los quales se le bolvieron oy 16 de febrero de 82 y lo firmo. Gregorio de Baño Escudero [</t>
    </r>
    <r>
      <rPr>
        <i/>
        <sz val="11"/>
        <color theme="1"/>
        <rFont val="Calibri"/>
        <family val="2"/>
        <scheme val="minor"/>
      </rPr>
      <t>sic</t>
    </r>
    <r>
      <rPr>
        <sz val="11"/>
        <color theme="1"/>
        <rFont val="Calibri"/>
        <family val="2"/>
        <scheme val="minor"/>
      </rPr>
      <t>]". ¿error en el cálculo de devolución?</t>
    </r>
  </si>
  <si>
    <t>175 marcos</t>
  </si>
  <si>
    <t>43v</t>
  </si>
  <si>
    <t>3 barras con 447 marcos</t>
  </si>
  <si>
    <t>89 marcos</t>
  </si>
  <si>
    <t>1 barra con 219 marcos 4 onzas</t>
  </si>
  <si>
    <t>452 marcos</t>
  </si>
  <si>
    <t>2 barras con 389 marcos 6 de plata labrada quintada</t>
  </si>
  <si>
    <t>448 marcos</t>
  </si>
  <si>
    <r>
      <t>DEVOLUCIÓN: "Allosele veinte y ocho marcos menos de plata labrada de lo manifestado con que se le volvio el indulto y los quatro reales de dichos 28 marcos que son 27 pesos 5 los quales rezivio y lo firmo en Puertovelo en 12 de febrero de 1682 años. Pedro de Ayspuru [</t>
    </r>
    <r>
      <rPr>
        <i/>
        <sz val="11"/>
        <color theme="1"/>
        <rFont val="Calibri"/>
        <family val="2"/>
        <scheme val="minor"/>
      </rPr>
      <t>rubricado</t>
    </r>
    <r>
      <rPr>
        <sz val="11"/>
        <color theme="1"/>
        <rFont val="Calibri"/>
        <family val="2"/>
        <scheme val="minor"/>
      </rPr>
      <t>]".</t>
    </r>
  </si>
  <si>
    <t>Devolución: "En los 1350 marcos se allaron 15 marcos de plata labrada menos y 200 ¿p.? Que uno y otro monta 327 pesos de los quales se le volvio el indulto y los quatro reales de la plata labrada que son 21 pesos 3".</t>
  </si>
  <si>
    <t>44r</t>
  </si>
  <si>
    <t>1 cajón con 1900 pesos</t>
  </si>
  <si>
    <t>1 barra con 141 marcos 6</t>
  </si>
  <si>
    <t>Manuel de Alarcon</t>
  </si>
  <si>
    <t>13 cajones de reales</t>
  </si>
  <si>
    <t>937 marcos</t>
  </si>
  <si>
    <t>40 marcos de plata labrada quintada</t>
  </si>
  <si>
    <t>Joseph Manuel</t>
  </si>
  <si>
    <t>1 cajón de 2000 pesos</t>
  </si>
  <si>
    <t>107 marcos</t>
  </si>
  <si>
    <t>13 marcos de plata labrada quintada</t>
  </si>
  <si>
    <t>44v</t>
  </si>
  <si>
    <t>8 marcos</t>
  </si>
  <si>
    <t>468 marcos</t>
  </si>
  <si>
    <t>Pedro Ortiz</t>
  </si>
  <si>
    <t>34 barras con 7811 marcos 4 onzas</t>
  </si>
  <si>
    <t>780 marcos</t>
  </si>
  <si>
    <t>45r</t>
  </si>
  <si>
    <t>33 barras con 6842 marcos y 5 onzas</t>
  </si>
  <si>
    <t>270 marcos</t>
  </si>
  <si>
    <t>"El dicho arriva manifesto en Panama en 8 de henero 200 pesos que trajo en sus petaquillas [...]".</t>
  </si>
  <si>
    <t>45v</t>
  </si>
  <si>
    <t>Joseph Manuel de Alarcon</t>
  </si>
  <si>
    <t>Lazaro Quintero</t>
  </si>
  <si>
    <t>1 barretón con 131 marcos</t>
  </si>
  <si>
    <t>Lazaro Bravo</t>
  </si>
  <si>
    <t>10 barras con 1720 marcos 5 onzas</t>
  </si>
  <si>
    <t>46r</t>
  </si>
  <si>
    <t>34 marcos</t>
  </si>
  <si>
    <t>12 barras con 2651 marcos</t>
  </si>
  <si>
    <t>46v</t>
  </si>
  <si>
    <t>Isabel de Espinosa (doña)</t>
  </si>
  <si>
    <t>22 barras con 4256 marcos 4 onzas</t>
  </si>
  <si>
    <t>Diego de Escobar</t>
  </si>
  <si>
    <t>OJO. En la última partida se indica que la plata labrada también puede ir en cajones "Por 12 cajones de plata labrada con 250 marcos cada uno que azen 3 mil marcos".</t>
  </si>
  <si>
    <t>47r</t>
  </si>
  <si>
    <t>Se indica que "remitió" no que "pasó" como los demás.</t>
  </si>
  <si>
    <t>5 barretones quintados con 257 marcos 4 onzas</t>
  </si>
  <si>
    <t>5 barretones quintados con 251 marcos</t>
  </si>
  <si>
    <t>19 cajones de reales</t>
  </si>
  <si>
    <t>47v</t>
  </si>
  <si>
    <t>12.I.1682</t>
  </si>
  <si>
    <t>Pedro de Trejo</t>
  </si>
  <si>
    <t>23 barras con 4835 marcos 3 onzas</t>
  </si>
  <si>
    <t>2614 marcos</t>
  </si>
  <si>
    <t>50 marcos de plata labrada quintada</t>
  </si>
  <si>
    <t>La piedras iban en un cajón y se avaluaron solo en 6 pesos (no en 8) "por ser lo mas de ello polvo y echo arina".</t>
  </si>
  <si>
    <t>Pedro Trejo (alférez)</t>
  </si>
  <si>
    <t>9 barras con 1901 marcos 7 onzas</t>
  </si>
  <si>
    <t>48r</t>
  </si>
  <si>
    <t>30 barras con 7154 marcos y 4 onzas</t>
  </si>
  <si>
    <t>10 barras con 2392 marcos 7 onzas</t>
  </si>
  <si>
    <t>14.I.1682</t>
  </si>
  <si>
    <t>Mulas propias</t>
  </si>
  <si>
    <t>8 docenas</t>
  </si>
  <si>
    <t>48v</t>
  </si>
  <si>
    <t>Miguel Sanchez</t>
  </si>
  <si>
    <t>13 barras con 2958 marcos 2</t>
  </si>
  <si>
    <t>Maria de Guzman (doña)</t>
  </si>
  <si>
    <t>25 barras y barretones con 6147 marcos y 2 onzas</t>
  </si>
  <si>
    <t>790 marcos</t>
  </si>
  <si>
    <t>Miguel Sanchez y Maria de Guzman (doña)</t>
  </si>
  <si>
    <r>
      <t>DEVOLUCIÓN: "Allaronse sesenta y quatro marcos de plata labrada menos de lo manifestado y se le volvio 65 pesos y tres reales del indulto y los 4 reales de la plata labrada los quales rezivio en 26 de febrero de 1682 y lo firmo. Francisco Rodrigues de Rivadeneira [</t>
    </r>
    <r>
      <rPr>
        <i/>
        <sz val="11"/>
        <color theme="1"/>
        <rFont val="Calibri"/>
        <family val="2"/>
        <scheme val="minor"/>
      </rPr>
      <t>rubricado</t>
    </r>
    <r>
      <rPr>
        <sz val="11"/>
        <color theme="1"/>
        <rFont val="Calibri"/>
        <family val="2"/>
        <scheme val="minor"/>
      </rPr>
      <t>]".</t>
    </r>
  </si>
  <si>
    <t>49r</t>
  </si>
  <si>
    <t>28 barras con 6178 marcos 3 onzas</t>
  </si>
  <si>
    <t>158 marcos</t>
  </si>
  <si>
    <t>12 marcos de plata labrada quintada</t>
  </si>
  <si>
    <t>2 barras con 505 marcos</t>
  </si>
  <si>
    <t>11 cajones de reales</t>
  </si>
  <si>
    <t>100 marcos de plata labrada quintada</t>
  </si>
  <si>
    <t>49v</t>
  </si>
  <si>
    <t>13.I.1682</t>
  </si>
  <si>
    <t>"Remitio", no "pasó".</t>
  </si>
  <si>
    <t>1 barra con 248 marcos</t>
  </si>
  <si>
    <t>9 barras con 1941 marcos 1 onza</t>
  </si>
  <si>
    <t>"Esta errado contra la administrazion en 100 marcos de barra por ser la de 145-2 de 245 marcos y esta partida se contrapessa con la que avia de aver a f. 45". Ver f. 45</t>
  </si>
  <si>
    <t>6 barras y 1 barretón con 1052 marcos 3 onzas</t>
  </si>
  <si>
    <t>50r</t>
  </si>
  <si>
    <t>Al inicio se indica que "paso", pero en el detalle de la partida se menciona que había "remitido" los pesos.</t>
  </si>
  <si>
    <t>20.XII.1682</t>
  </si>
  <si>
    <t>94 marcos</t>
  </si>
  <si>
    <t>Juan de Quiñones</t>
  </si>
  <si>
    <t>6 barras con 1227 marcos 6 onzas</t>
  </si>
  <si>
    <t>195 marcos</t>
  </si>
  <si>
    <t>2 cajones de 2000 pesos</t>
  </si>
  <si>
    <t>Se indica que "passo a Puertovelo en una petaca de Estevan de Munariz [...]".</t>
  </si>
  <si>
    <t>50v</t>
  </si>
  <si>
    <t>11 barras con 2351 marcos 2 onzas</t>
  </si>
  <si>
    <t>460 marcos</t>
  </si>
  <si>
    <t>Se menciona "y por ser de vaja ley se abaluaron a 2 pesos el castellano".</t>
  </si>
  <si>
    <t>1 barra con 265 marcos 4 onzas</t>
  </si>
  <si>
    <t>225 marcos</t>
  </si>
  <si>
    <t>51r</t>
  </si>
  <si>
    <t>90 marcos</t>
  </si>
  <si>
    <t>546 castellanos de oro quintado</t>
  </si>
  <si>
    <t>6 barras con 1024 marcos 6 onzas</t>
  </si>
  <si>
    <t>440 marcos</t>
  </si>
  <si>
    <t>10 barras con 1997 marcos 1 onza</t>
  </si>
  <si>
    <t>51v</t>
  </si>
  <si>
    <t>15 barras con 2495 marcos 1 onza</t>
  </si>
  <si>
    <t>10 barras con 1365 marcos 5 onzas</t>
  </si>
  <si>
    <t>160 marcos</t>
  </si>
  <si>
    <t>ERROR: La suma del monto total es de 18133. El 7 por ciento se calculó sobre dicha cantidad.</t>
  </si>
  <si>
    <t>10 barras con 1353 marcos 6 onzas</t>
  </si>
  <si>
    <t>216 marcos</t>
  </si>
  <si>
    <t>52r</t>
  </si>
  <si>
    <t>10 barras con 2112 marcos 2 onzas</t>
  </si>
  <si>
    <t>4 barras con 774 marcos 5 onzas</t>
  </si>
  <si>
    <t>3 barras con 624 marcos 7 onzas</t>
  </si>
  <si>
    <t>"en mulas de cavalleria"</t>
  </si>
  <si>
    <t>400 pesos</t>
  </si>
  <si>
    <t>16.I.1682</t>
  </si>
  <si>
    <t>52v</t>
  </si>
  <si>
    <t>1290 castellanos de oro quintado</t>
  </si>
  <si>
    <t>21 barras con 3662 marcos</t>
  </si>
  <si>
    <t>15.I.1682</t>
  </si>
  <si>
    <t>"remitio a esta ciudad de Puertovelo en requa de [...]".</t>
  </si>
  <si>
    <t>306 marcos</t>
  </si>
  <si>
    <t>8 marcos de plata labrada quintada</t>
  </si>
  <si>
    <t>53r</t>
  </si>
  <si>
    <t>19.XII.1681</t>
  </si>
  <si>
    <t>51 barras con 10274 marcos 7 onzas</t>
  </si>
  <si>
    <t>2640 marcos</t>
  </si>
  <si>
    <t>14 barras con 3282 marcos 7 onzas</t>
  </si>
  <si>
    <t>6 barras con 1476 marcos 6 onzas</t>
  </si>
  <si>
    <t>53v</t>
  </si>
  <si>
    <t>8 barras con 1571 marcos 2 onzas</t>
  </si>
  <si>
    <t>229 marcos</t>
  </si>
  <si>
    <t>84 marcos</t>
  </si>
  <si>
    <t>35 barras con 6711 marcos</t>
  </si>
  <si>
    <t>54r</t>
  </si>
  <si>
    <t>13 barras con 2846 marcos 3 onzas</t>
  </si>
  <si>
    <t>980 marcos</t>
  </si>
  <si>
    <t>"remitio a Puertovelo en requa de [...]"</t>
  </si>
  <si>
    <t>2 cajones de 2100 pesos</t>
  </si>
  <si>
    <t>54v</t>
  </si>
  <si>
    <t>18 barras con 3814 marcos</t>
  </si>
  <si>
    <t>Alfonso de Rivera</t>
  </si>
  <si>
    <t>810 marcos</t>
  </si>
  <si>
    <t>20 marcos de plata labrada quintada</t>
  </si>
  <si>
    <t>"19 pas. de oro quintado vajo de Saroma que reduzido a 2 pesos 1650 castellanos"</t>
  </si>
  <si>
    <t>55r</t>
  </si>
  <si>
    <t>Joseph Masias (alferez)</t>
  </si>
  <si>
    <r>
      <t xml:space="preserve">Pasó "dos cajoncitos en que trae una custodia, un caliz, vinageras, selvilla [...] y todo dedicado al culto divino de su convento de Balladolid </t>
    </r>
    <r>
      <rPr>
        <b/>
        <sz val="11"/>
        <color theme="1"/>
        <rFont val="Calibri"/>
        <family val="2"/>
        <scheme val="minor"/>
      </rPr>
      <t>y aunque no se a permitido esta concecion por constarme de que esta se emplea en el efecto referido y darlo de limosna passo sin pagar derecho de contribuzion".</t>
    </r>
  </si>
  <si>
    <t>55v</t>
  </si>
  <si>
    <t>Diego Sanchez de Galde</t>
  </si>
  <si>
    <t>47 cajones de reales</t>
  </si>
  <si>
    <t>5 cajones de 2000 pesos</t>
  </si>
  <si>
    <t>896 marcos</t>
  </si>
  <si>
    <t>Alonso de Rivera</t>
  </si>
  <si>
    <t>2 barras con 547 marcos 5 onzas</t>
  </si>
  <si>
    <t>261 castellanos de oro quintado</t>
  </si>
  <si>
    <t>56r</t>
  </si>
  <si>
    <t>2 baras con 437 marcos 5 onzas</t>
  </si>
  <si>
    <t>16 barras con 2258 marcos 2 onzas</t>
  </si>
  <si>
    <t>5 barretones quintados con 328 marcos 7 onzas</t>
  </si>
  <si>
    <t>130 marcos</t>
  </si>
  <si>
    <t>"10 marcos de plata quintada"</t>
  </si>
  <si>
    <t>11 barras con 2149 marcos 5 onzas</t>
  </si>
  <si>
    <t>1 barra "moclona" con 138 marcos</t>
  </si>
  <si>
    <t>408 marcos</t>
  </si>
  <si>
    <t>56v</t>
  </si>
  <si>
    <t>27 barras con 3287 marcos 5 onzas</t>
  </si>
  <si>
    <t>564 marcos</t>
  </si>
  <si>
    <t>31 barras con 4759 marcos 5 onzas</t>
  </si>
  <si>
    <t>1000 marcos</t>
  </si>
  <si>
    <t>57r</t>
  </si>
  <si>
    <t>Remitió</t>
  </si>
  <si>
    <t>148 marcos</t>
  </si>
  <si>
    <t>1 barretón con 89 marcos 7 onzas</t>
  </si>
  <si>
    <t>1481 marcos 1 onza</t>
  </si>
  <si>
    <t>6 barras con 1322 marcos 4 onzas</t>
  </si>
  <si>
    <t>3 barras con 611 marcos 2 onzas</t>
  </si>
  <si>
    <t>57v</t>
  </si>
  <si>
    <t>Juan de La Mar (alférez)</t>
  </si>
  <si>
    <t>19 barras con 3099 marcos 7 onzas</t>
  </si>
  <si>
    <t>Joseph de La Mar</t>
  </si>
  <si>
    <t>12 barras con 1956 marcos 1 onza</t>
  </si>
  <si>
    <t>1 barretón quintado con 100 marcos 5 onzas</t>
  </si>
  <si>
    <t>1 barretón quintado con 70 marcos</t>
  </si>
  <si>
    <r>
      <t>REBAJA: "Revajanse 150 pesos por los mismos que lleva para la enfermeria de la Recole</t>
    </r>
    <r>
      <rPr>
        <sz val="11"/>
        <color theme="1"/>
        <rFont val="Calibri"/>
        <family val="2"/>
      </rPr>
      <t>çion de San Franciso de Lima".</t>
    </r>
  </si>
  <si>
    <t>58r</t>
  </si>
  <si>
    <t>10.I.1682</t>
  </si>
  <si>
    <t xml:space="preserve">16 barras con 2963 marcos </t>
  </si>
  <si>
    <t>19 barras con 3136 marcos 2 onzas</t>
  </si>
  <si>
    <t>955 marcos 7 onzas</t>
  </si>
  <si>
    <r>
      <t>REBAJA: "Revajanse 1000 pesos que lelva en su poder de quenta de Francisco Vazquez de Vonilla, procurador y ajente de este comer</t>
    </r>
    <r>
      <rPr>
        <sz val="11"/>
        <color theme="1"/>
        <rFont val="Calibri"/>
        <family val="2"/>
      </rPr>
      <t>çio en la çiudad de Panama".</t>
    </r>
  </si>
  <si>
    <t>58v</t>
  </si>
  <si>
    <t>4 barras con 929 marcos 4 onzas</t>
  </si>
  <si>
    <t xml:space="preserve">954 marcos </t>
  </si>
  <si>
    <t>6 fardos</t>
  </si>
  <si>
    <t>11 barras con 2007 marcos</t>
  </si>
  <si>
    <t>74 marcos</t>
  </si>
  <si>
    <t>59r</t>
  </si>
  <si>
    <t>Gobernador</t>
  </si>
  <si>
    <t>Ana de Ozes</t>
  </si>
  <si>
    <t>1528 marcos</t>
  </si>
  <si>
    <t>4050 castellanos de oro quintado</t>
  </si>
  <si>
    <t>9 cajones de reales</t>
  </si>
  <si>
    <t>59v</t>
  </si>
  <si>
    <t>"1 cajon con 2400 pesos"</t>
  </si>
  <si>
    <t>36 barras con 7575 marcos 1 onza</t>
  </si>
  <si>
    <t>1650 marcos</t>
  </si>
  <si>
    <t>7 barras con 1494 marcos y 3 onzas</t>
  </si>
  <si>
    <t>60r</t>
  </si>
  <si>
    <t>2 barras y un barretón con 339 marcos 4 onzas</t>
  </si>
  <si>
    <t>Contador</t>
  </si>
  <si>
    <t>Gabriel del Castillo (24, don)</t>
  </si>
  <si>
    <t>4 barras con 753 marcos</t>
  </si>
  <si>
    <t>19 barras con 3422 marcos</t>
  </si>
  <si>
    <t>60v</t>
  </si>
  <si>
    <t>15 barras con 2811 marcos</t>
  </si>
  <si>
    <t>850 marcos</t>
  </si>
  <si>
    <t>13 barras con 2745 marcos</t>
  </si>
  <si>
    <t>2 barras con 417 marcos</t>
  </si>
  <si>
    <t>13 barras con 2791 marcos</t>
  </si>
  <si>
    <t>61r</t>
  </si>
  <si>
    <t>68 marcos</t>
  </si>
  <si>
    <t>290 marcos</t>
  </si>
  <si>
    <t>1513 castellanos de oro quintado "en 8 barretoncillos"</t>
  </si>
  <si>
    <t>Gabriel de Segura (don, 24)</t>
  </si>
  <si>
    <t>61v</t>
  </si>
  <si>
    <t>20 barras con 4339 marcos 7 onzas</t>
  </si>
  <si>
    <t>331 marcos</t>
  </si>
  <si>
    <t>ERROR. Hay un error en la suma total. Debió ser 52567 (también afecta al 7 por ciento)</t>
  </si>
  <si>
    <t>2 barras con 443 marcos 2 onzas</t>
  </si>
  <si>
    <t>62r</t>
  </si>
  <si>
    <t>24 barras con 5435 marcos 5 onzas</t>
  </si>
  <si>
    <t>69 marcos</t>
  </si>
  <si>
    <t>1472 castellanos de oro quintado</t>
  </si>
  <si>
    <t>62v</t>
  </si>
  <si>
    <t>1 barra con 113 marcos</t>
  </si>
  <si>
    <t>Juan de la Coba (capitán)</t>
  </si>
  <si>
    <t>7 barras con 1206 marcos 2 onzas</t>
  </si>
  <si>
    <t>63r</t>
  </si>
  <si>
    <t>38 barras con 6587 marcos y 7 onzas</t>
  </si>
  <si>
    <t>1 barretón con 110 marcos 3 onzas</t>
  </si>
  <si>
    <t>Juan de la Coba</t>
  </si>
  <si>
    <t>1 barra con 205 marcos 3 onzas</t>
  </si>
  <si>
    <t>131 marcos</t>
  </si>
  <si>
    <t>63v</t>
  </si>
  <si>
    <t>11 marcos de plata labrada quintada</t>
  </si>
  <si>
    <t>Padre jesuita</t>
  </si>
  <si>
    <t>21 barras con 3858 marcos 2 onzas</t>
  </si>
  <si>
    <t>190 marcos</t>
  </si>
  <si>
    <t>64r</t>
  </si>
  <si>
    <t>19.I.1682</t>
  </si>
  <si>
    <t>3 barras con 623 marcos</t>
  </si>
  <si>
    <t>260 marcos</t>
  </si>
  <si>
    <t>21.I.1682</t>
  </si>
  <si>
    <t>1 barretón quintado con 74 marcos 7 onzas</t>
  </si>
  <si>
    <t>Mulas de caballería</t>
  </si>
  <si>
    <t>17.I.1682</t>
  </si>
  <si>
    <t>6501 castellanos de oro quintado bajo de Saroma</t>
  </si>
  <si>
    <t>64v</t>
  </si>
  <si>
    <t>En nombre de Gabriel Romero de Zamora</t>
  </si>
  <si>
    <t>27 barras con 5116 marcos 6 onzas</t>
  </si>
  <si>
    <t>"30 marcos de plata que vinieron por el rio"</t>
  </si>
  <si>
    <t>22 cajones de reales</t>
  </si>
  <si>
    <t>540 marcos</t>
  </si>
  <si>
    <t>65r</t>
  </si>
  <si>
    <t>2 barras con 483 marcos</t>
  </si>
  <si>
    <t>91 marcos</t>
  </si>
  <si>
    <t>4 barras con 990 marcos</t>
  </si>
  <si>
    <t>Gregorio ¿?</t>
  </si>
  <si>
    <r>
      <t>El general don Joseph de Alzamora Ursino, presidente, gobernador y capitán general "de este reino passo [...] 47 petacas con vastimentos y la plata lavrada del adorno y servi</t>
    </r>
    <r>
      <rPr>
        <sz val="11"/>
        <color theme="1"/>
        <rFont val="Calibri"/>
        <family val="2"/>
      </rPr>
      <t>çio de su ssa. Y dos terçios de camas". No indica monto total ni el indulto, así que asumo que fue eximido.</t>
    </r>
  </si>
  <si>
    <t>65v</t>
  </si>
  <si>
    <t>20.I.1682</t>
  </si>
  <si>
    <t>4 barras con 1138 marcos 6 onzas</t>
  </si>
  <si>
    <t>4 barras con 952 marcos 1 onza</t>
  </si>
  <si>
    <t>2790 marcos</t>
  </si>
  <si>
    <t>66r</t>
  </si>
  <si>
    <t>8 barras con 1862 marcos</t>
  </si>
  <si>
    <t>2800 marcos</t>
  </si>
  <si>
    <t>4000 marcos</t>
  </si>
  <si>
    <t>66v</t>
  </si>
  <si>
    <t>"procurador general por las provinzias del Peru"</t>
  </si>
  <si>
    <t>1347 castellanos de oro quintado</t>
  </si>
  <si>
    <t>39 barras con 7395 marcos y 6 onzas</t>
  </si>
  <si>
    <t>1 barra con 228 marcos 4 onzas</t>
  </si>
  <si>
    <t>67r</t>
  </si>
  <si>
    <t>8 barras con 1472 marcos 5 onzas</t>
  </si>
  <si>
    <t>En nombre de Juan del Viso y Morillo</t>
  </si>
  <si>
    <t>Juan Gallardo</t>
  </si>
  <si>
    <t>25 barras con 4629 6 onzas</t>
  </si>
  <si>
    <t>8 barras con 1631 marcos y 2 onzas</t>
  </si>
  <si>
    <t>15 cajones de reales</t>
  </si>
  <si>
    <t>1850 marcos</t>
  </si>
  <si>
    <t>760 marcos de plata labrada quintada</t>
  </si>
  <si>
    <t>67v</t>
  </si>
  <si>
    <t>25 barras con 4771 marcos</t>
  </si>
  <si>
    <t>702 marcos</t>
  </si>
  <si>
    <r>
      <t>REBAJA: "Revajanse 1200 pesos que los señores priores y consules hi</t>
    </r>
    <r>
      <rPr>
        <sz val="11"/>
        <color theme="1"/>
        <rFont val="Calibri"/>
        <family val="2"/>
      </rPr>
      <t>çieron de conçesion por ser para çera de la cofradia de Nuestra Señora del Rosario".</t>
    </r>
  </si>
  <si>
    <t>6 barras con 916 marcos 3 onzas</t>
  </si>
  <si>
    <t>68r</t>
  </si>
  <si>
    <t>4 barras con 768 marcos</t>
  </si>
  <si>
    <t>240 marcos</t>
  </si>
  <si>
    <t>2 barras con 273 marcos</t>
  </si>
  <si>
    <t>6 barras con 1289 marcos</t>
  </si>
  <si>
    <t>2500 marcos</t>
  </si>
  <si>
    <t>68v</t>
  </si>
  <si>
    <t>2000 marcos</t>
  </si>
  <si>
    <t>3 barras con 547 marcos</t>
  </si>
  <si>
    <t>134 marcos</t>
  </si>
  <si>
    <t>69r</t>
  </si>
  <si>
    <t>14 barras con 2572 marcos 4 onzas</t>
  </si>
  <si>
    <t>668 marcos</t>
  </si>
  <si>
    <t>En nombre de Diego Barba</t>
  </si>
  <si>
    <t>69v</t>
  </si>
  <si>
    <t>6 barras con 1261 marcos 6 onzas</t>
  </si>
  <si>
    <t>2640 castellanos de oro quintado</t>
  </si>
  <si>
    <t>1600 marcos</t>
  </si>
  <si>
    <t>"Por 1025 pesos en reales en un caxon con otro reales del capitan Joseph de Lizarriturri".</t>
  </si>
  <si>
    <t>70r</t>
  </si>
  <si>
    <r>
      <t>EXIMIDO: "y asimesmo tre</t>
    </r>
    <r>
      <rPr>
        <sz val="11"/>
        <color theme="1"/>
        <rFont val="Calibri"/>
        <family val="2"/>
      </rPr>
      <t>çientos pessos en una petaca que son del padre lector fray Pedro de Ulloa del Horden de Predicadores por constarme son de limosnas que a juntado para la fundaçion de un conbento de monkas de la Santa Rossa de Santamaria en yslas de Canaria".</t>
    </r>
  </si>
  <si>
    <t>"Antonio Marques passo a Puertovelo en requa de Luis de Aro y aunque saco el passe para en requa de Juan Estevan no lo trajo esta sino la de Aro en 29 de diziembre"</t>
  </si>
  <si>
    <t>1 barra con 248 marcos 4 onzas</t>
  </si>
  <si>
    <t>1 cajón con 2100 pesos</t>
  </si>
  <si>
    <t>664 marcos</t>
  </si>
  <si>
    <t>70v</t>
  </si>
  <si>
    <t>778 marcos 7 onzas</t>
  </si>
  <si>
    <t>12 barras con 2737 marcos 5 onzas</t>
  </si>
  <si>
    <t>624 marcos</t>
  </si>
  <si>
    <r>
      <t>ERROR: "Esta errado este passe contra la administra</t>
    </r>
    <r>
      <rPr>
        <sz val="11"/>
        <color theme="1"/>
        <rFont val="Calibri"/>
        <family val="2"/>
      </rPr>
      <t>çion en el indulto de 2000 pesos por estar errado en la mulitplicazion de las barras a pesos y pago en esta Real Hadministrazion 129 pesos aviendo revajado 11 pesos del 7 por ciento y demas costos de 140 pesos que importavan los 2000 pesos".</t>
    </r>
  </si>
  <si>
    <t>10 libras de 18 quilates</t>
  </si>
  <si>
    <t>71r</t>
  </si>
  <si>
    <t>En nombre del capitán Juan del Viso</t>
  </si>
  <si>
    <t>1716 marcos</t>
  </si>
  <si>
    <t>2 barretones con 137 marcos</t>
  </si>
  <si>
    <t>218 marcos 4 onzas</t>
  </si>
  <si>
    <t>"6200 pesos en 3 cajones"</t>
  </si>
  <si>
    <t>1 barretón con 116 marcos 1 onza</t>
  </si>
  <si>
    <t>Originalmente se había consignado 200 pesos, pero se corrigió con tinta.</t>
  </si>
  <si>
    <t>71v</t>
  </si>
  <si>
    <t>3 cajones de a 2000 pesos</t>
  </si>
  <si>
    <t>72r</t>
  </si>
  <si>
    <t>21 barras con 4299 marcos</t>
  </si>
  <si>
    <r>
      <t xml:space="preserve">DEVOLUCIÓN: "Esta errado este passe contra el contenido en 100 marcos de varra por ser la de 221 marcos 3 de la segunda coluna 121 marcos 3 onzas con que se le volvio al contenido </t>
    </r>
    <r>
      <rPr>
        <sz val="11"/>
        <color theme="1"/>
        <rFont val="Calibri"/>
        <family val="2"/>
      </rPr>
      <t>çinquenta y dos pessos y lo firmo en Puertovelo en 1 de março. Diego de Quesada [</t>
    </r>
    <r>
      <rPr>
        <i/>
        <sz val="11"/>
        <color theme="1"/>
        <rFont val="Calibri"/>
        <family val="2"/>
      </rPr>
      <t>rubricado</t>
    </r>
    <r>
      <rPr>
        <sz val="11"/>
        <color theme="1"/>
        <rFont val="Calibri"/>
        <family val="2"/>
      </rPr>
      <t>]".</t>
    </r>
  </si>
  <si>
    <t>23 barras con 3410 marcos 2</t>
  </si>
  <si>
    <t>1218 marcos</t>
  </si>
  <si>
    <t>17 barras con 3061 marcos 3 onzas</t>
  </si>
  <si>
    <t>72v</t>
  </si>
  <si>
    <t>11 barras con 2034 marcos 2 onzas</t>
  </si>
  <si>
    <t>974 marcos</t>
  </si>
  <si>
    <t>2 cajones de a 2000 pesos</t>
  </si>
  <si>
    <t>2 barras con 460 marcos 5 onzas</t>
  </si>
  <si>
    <t>546 marcos</t>
  </si>
  <si>
    <t>Abadesa</t>
  </si>
  <si>
    <r>
      <t>"Doña Magdalena de Yvarra, abadessa del monesterio de monjas de la Purisima Con</t>
    </r>
    <r>
      <rPr>
        <sz val="11"/>
        <color theme="1"/>
        <rFont val="Calibri"/>
        <family val="2"/>
      </rPr>
      <t>çepçion de la virgen nuestra señora la çiudad de Panama, remitio a esta çiudad de Puertovelo ochoçientos y çinquenta pesos que son para que en la feria se empleen en çera y ornamentos para la sacristia del dicho monasterio y porque son para el adorno del culto divino y en considerazion de la mucha proveza [</t>
    </r>
    <r>
      <rPr>
        <i/>
        <sz val="11"/>
        <color theme="1"/>
        <rFont val="Calibri"/>
        <family val="2"/>
      </rPr>
      <t>sic</t>
    </r>
    <r>
      <rPr>
        <sz val="11"/>
        <color theme="1"/>
        <rFont val="Calibri"/>
        <family val="2"/>
      </rPr>
      <t>] con que se alla el dicho monasterio no pago derechos ningunos de contribuçion".</t>
    </r>
  </si>
  <si>
    <t>73r</t>
  </si>
  <si>
    <t>En nombre del capitán Pedro de Ocerin Jauregui</t>
  </si>
  <si>
    <t>Favian de Chiquillejo (licenciado)</t>
  </si>
  <si>
    <t>33 barras con 6320 marcos 2 onzas</t>
  </si>
  <si>
    <t>Joseph Maldonado</t>
  </si>
  <si>
    <t>73v</t>
  </si>
  <si>
    <t>Favian de Chiquillejo (licenciado, don)</t>
  </si>
  <si>
    <t>23.I.1682</t>
  </si>
  <si>
    <t>22.I.1682</t>
  </si>
  <si>
    <t>34 barras con 5977 marcos 3 onzas</t>
  </si>
  <si>
    <t>38 barras y barretones con 6656 marcos 4 onzas</t>
  </si>
  <si>
    <t>1 cajón con 800 pesos</t>
  </si>
  <si>
    <t>1 cajón con 874 pesos</t>
  </si>
  <si>
    <t>74r</t>
  </si>
  <si>
    <t>15 barras con 2166 marcos</t>
  </si>
  <si>
    <t>24.I.1682</t>
  </si>
  <si>
    <t>2 barras con 487 marcos 1 onza</t>
  </si>
  <si>
    <t>74v</t>
  </si>
  <si>
    <t>88 barras con 15036 marcos</t>
  </si>
  <si>
    <t>75r</t>
  </si>
  <si>
    <t>60 barras con 12166 marcos y 1 onza</t>
  </si>
  <si>
    <t>34 barras con 6886 marcos 3 onzas</t>
  </si>
  <si>
    <t>Luis de Morales (alferez)</t>
  </si>
  <si>
    <t>75v</t>
  </si>
  <si>
    <t>18.I.1682</t>
  </si>
  <si>
    <t>En nombre de Juan del Viso Morillo</t>
  </si>
  <si>
    <t>24 barras con 3187 marcos 2 onzas</t>
  </si>
  <si>
    <t>76r</t>
  </si>
  <si>
    <t>438 marcos</t>
  </si>
  <si>
    <t>1835 castellanos de oro quintado</t>
  </si>
  <si>
    <t>76v</t>
  </si>
  <si>
    <t>25 marcos</t>
  </si>
  <si>
    <t>4 barras con 927 marcos 2 onzas</t>
  </si>
  <si>
    <t>En nombre del capitán Diego Capetillo de la Torre</t>
  </si>
  <si>
    <t>8 barras con 1742 marcos 7 onzas</t>
  </si>
  <si>
    <t>77r</t>
  </si>
  <si>
    <t>1 barretón quintado con 63 marcos 3 onzas</t>
  </si>
  <si>
    <t>1124 castellanos de oro quintado</t>
  </si>
  <si>
    <t>77v</t>
  </si>
  <si>
    <t>Luis de Morales</t>
  </si>
  <si>
    <t>1 barretón quintado con 61 marcos</t>
  </si>
  <si>
    <t>78r</t>
  </si>
  <si>
    <t>Trujillo de Mena</t>
  </si>
  <si>
    <t>13 barras con 2582 marcos</t>
  </si>
  <si>
    <t>272 marcos</t>
  </si>
  <si>
    <r>
      <t>DEVOLUCIÓN: "Esta errada en la suma de los marcos de las varras en 28 marcos contra el contenido en este passe y se le volvieron 13 pesos 2 reales los quales rezivio y lo firmo en 28 de febrero de 1682 años en Puertovelo. Francisco de Gomendio Urrutia [</t>
    </r>
    <r>
      <rPr>
        <i/>
        <sz val="11"/>
        <color theme="1"/>
        <rFont val="Calibri"/>
        <family val="2"/>
        <scheme val="minor"/>
      </rPr>
      <t>rubricado</t>
    </r>
    <r>
      <rPr>
        <sz val="11"/>
        <color theme="1"/>
        <rFont val="Calibri"/>
        <family val="2"/>
        <scheme val="minor"/>
      </rPr>
      <t>]".</t>
    </r>
  </si>
  <si>
    <t>Comisario</t>
  </si>
  <si>
    <t>43 marcos</t>
  </si>
  <si>
    <t>78v</t>
  </si>
  <si>
    <t>33 barras con 5284 marcos 4 onzas</t>
  </si>
  <si>
    <t>12 barras con 2699 marcos 6 onzas</t>
  </si>
  <si>
    <t>Recua propia</t>
  </si>
  <si>
    <t>14 docenas en 4 fardos</t>
  </si>
  <si>
    <t>2 cajones de a 2200 pesos</t>
  </si>
  <si>
    <t>79r</t>
  </si>
  <si>
    <t>Era padre lector [...] de la Orden de Nuestra Señora de las Mercedes.</t>
  </si>
  <si>
    <t>26.I.1682</t>
  </si>
  <si>
    <t>11.I.1682</t>
  </si>
  <si>
    <t>18 barras con 3998 marcos</t>
  </si>
  <si>
    <t>2022 marcos</t>
  </si>
  <si>
    <t>"697 marcos de plata quintada"</t>
  </si>
  <si>
    <t>ERROR de sumatoria de parte del Consulado (afecta al 7 por ciento)</t>
  </si>
  <si>
    <t>79v</t>
  </si>
  <si>
    <t>17 barras con 4074 marcos 5 onzas</t>
  </si>
  <si>
    <t>132 marcos</t>
  </si>
  <si>
    <t>28 barras con 4638 marcos 7 onzas</t>
  </si>
  <si>
    <t>811 marcos y 2 onzas</t>
  </si>
  <si>
    <t>"50 marcos de plata quintada"</t>
  </si>
  <si>
    <t>80r</t>
  </si>
  <si>
    <t>Alfonso Picon</t>
  </si>
  <si>
    <t>141 marcos</t>
  </si>
  <si>
    <t>25.I.1682</t>
  </si>
  <si>
    <t>En nombre del capitán Lucas de Eraustieta</t>
  </si>
  <si>
    <t>31 barras con 6311 marcos y 2 onzas</t>
  </si>
  <si>
    <t>80v</t>
  </si>
  <si>
    <t>80V</t>
  </si>
  <si>
    <t>Maria Moreno</t>
  </si>
  <si>
    <t>32 barras con 5187 marcos 3 onzas</t>
  </si>
  <si>
    <t>244 marcos</t>
  </si>
  <si>
    <t>81r</t>
  </si>
  <si>
    <t>14 barras con 2367 marcos y 2 onzas</t>
  </si>
  <si>
    <t>Licenciado</t>
  </si>
  <si>
    <t>4 barras con 928 marcos y 3 onzas</t>
  </si>
  <si>
    <t>19 marcos</t>
  </si>
  <si>
    <t>81v</t>
  </si>
  <si>
    <t>2 barras con 388 marcos</t>
  </si>
  <si>
    <t>26 barras con 5015 marcos 2 onzas</t>
  </si>
  <si>
    <t>2 barretones con 142 marcos 3 onzas</t>
  </si>
  <si>
    <t>82r</t>
  </si>
  <si>
    <t>66 baras con 14996 marcos y 6 onzas</t>
  </si>
  <si>
    <t>1123 marcos</t>
  </si>
  <si>
    <t>473 marcos</t>
  </si>
  <si>
    <t>25 cajones de reales</t>
  </si>
  <si>
    <t>Error en la sumatoria final. Debió ser 178 952</t>
  </si>
  <si>
    <t>"una petaca de ropa de su vestuario sin otra cossa que deva derecho de contribuzion".</t>
  </si>
  <si>
    <t>82v</t>
  </si>
  <si>
    <t>37 barras con 7733 marcos</t>
  </si>
  <si>
    <t>16 cajones de a 2000 pesos</t>
  </si>
  <si>
    <t>14 marcos 2 onzas de plata labrada quintada</t>
  </si>
  <si>
    <t>2120 castellanos de oro quintado</t>
  </si>
  <si>
    <t>Maestro de campo</t>
  </si>
  <si>
    <t>78 marcos</t>
  </si>
  <si>
    <t>"19 marcos de plata quintada"</t>
  </si>
  <si>
    <t>83r</t>
  </si>
  <si>
    <t>En nombre de Lorenzo de Elguea (o Delguea)</t>
  </si>
  <si>
    <t>General</t>
  </si>
  <si>
    <t>29 barras con 4911 marcos 1 onza</t>
  </si>
  <si>
    <t>1288 marcos</t>
  </si>
  <si>
    <t>28.I.1682</t>
  </si>
  <si>
    <r>
      <t>"400 pesos en reales y no pago mas que de los 300 pesos que los cien pesos se le revajan por 12 marcos de plata labrada que hubo menos que los manifestado [</t>
    </r>
    <r>
      <rPr>
        <i/>
        <sz val="11"/>
        <color theme="1"/>
        <rFont val="Calibri"/>
        <family val="2"/>
        <scheme val="minor"/>
      </rPr>
      <t>sic</t>
    </r>
    <r>
      <rPr>
        <sz val="11"/>
        <color theme="1"/>
        <rFont val="Calibri"/>
        <family val="2"/>
        <scheme val="minor"/>
      </rPr>
      <t>] en la guia de arriva"</t>
    </r>
  </si>
  <si>
    <t>83v</t>
  </si>
  <si>
    <t>1 barra con 244 marcos 4 onzas</t>
  </si>
  <si>
    <t>87 marcos</t>
  </si>
  <si>
    <t>2460 castellanos de oro quintado</t>
  </si>
  <si>
    <t>"por el rio Chagre"</t>
  </si>
  <si>
    <t>71 marcos</t>
  </si>
  <si>
    <t>84r</t>
  </si>
  <si>
    <t>27 barras con 5485 marcos 5 onzas</t>
  </si>
  <si>
    <t>38 barras con 7189 marcos 4 onzas</t>
  </si>
  <si>
    <r>
      <t>DEVOLUCIÓN: "Allarosenle 32 marcos menos de los manifestado con que se le volvio el yndulto con los quatro reales que se cobraron de este derecho que to [</t>
    </r>
    <r>
      <rPr>
        <i/>
        <sz val="11"/>
        <color theme="1"/>
        <rFont val="Calibri"/>
        <family val="2"/>
        <scheme val="minor"/>
      </rPr>
      <t>sic</t>
    </r>
    <r>
      <rPr>
        <sz val="11"/>
        <color theme="1"/>
        <rFont val="Calibri"/>
        <family val="2"/>
        <scheme val="minor"/>
      </rPr>
      <t>] azen 31 pesos 5 los quales recivio y lo firmo. Phelipe Garma de la Puente [</t>
    </r>
    <r>
      <rPr>
        <i/>
        <sz val="11"/>
        <color theme="1"/>
        <rFont val="Calibri"/>
        <family val="2"/>
        <scheme val="minor"/>
      </rPr>
      <t>rubricado</t>
    </r>
    <r>
      <rPr>
        <sz val="11"/>
        <color theme="1"/>
        <rFont val="Calibri"/>
        <family val="2"/>
        <scheme val="minor"/>
      </rPr>
      <t>]".</t>
    </r>
  </si>
  <si>
    <t>84v</t>
  </si>
  <si>
    <t>1658 castellanos de oro quintado</t>
  </si>
  <si>
    <r>
      <t>"como pare</t>
    </r>
    <r>
      <rPr>
        <sz val="11"/>
        <color theme="1"/>
        <rFont val="Calibri"/>
        <family val="2"/>
      </rPr>
      <t>çio por las fes que manifesto"</t>
    </r>
  </si>
  <si>
    <t>56 marcos</t>
  </si>
  <si>
    <t>30 barras con 6266 marcos y 3 onzas</t>
  </si>
  <si>
    <t>776 marcos</t>
  </si>
  <si>
    <t>24 marcos plata quintada</t>
  </si>
  <si>
    <t>2 fardos</t>
  </si>
  <si>
    <t>85r</t>
  </si>
  <si>
    <t>44 barras con 7656 marcos 7 onzas</t>
  </si>
  <si>
    <t>1500 marcos</t>
  </si>
  <si>
    <t>29.I.1682</t>
  </si>
  <si>
    <t>Comisario general</t>
  </si>
  <si>
    <t>1 barra con 187 marcos 5 onzas</t>
  </si>
  <si>
    <t>85v</t>
  </si>
  <si>
    <t>400 castellanos de oro quintado</t>
  </si>
  <si>
    <t>27.I.1682</t>
  </si>
  <si>
    <t>Juan del Mar</t>
  </si>
  <si>
    <t>192 marcos</t>
  </si>
  <si>
    <t>Apoderado de don Juan Barroso</t>
  </si>
  <si>
    <t>Apoderado de don Juan Barroso y Pozo</t>
  </si>
  <si>
    <t>3083 castellanos de oro quintado</t>
  </si>
  <si>
    <t>86r</t>
  </si>
  <si>
    <t>31.I.1682</t>
  </si>
  <si>
    <t>30.I.1682</t>
  </si>
  <si>
    <t>Apoderado del capitán don Juan Barroso y Pozo</t>
  </si>
  <si>
    <t>01.II.1682</t>
  </si>
  <si>
    <t>2419 marcos</t>
  </si>
  <si>
    <t>86v</t>
  </si>
  <si>
    <t>9 barras con 1749 marcos</t>
  </si>
  <si>
    <t>4 barras con 641 marcos 3 onzas</t>
  </si>
  <si>
    <t>87r</t>
  </si>
  <si>
    <t>789 marcos 3 onzas</t>
  </si>
  <si>
    <t>1 barretón quintado con 68 marcos</t>
  </si>
  <si>
    <t>185 marcos</t>
  </si>
  <si>
    <t>18 marcos</t>
  </si>
  <si>
    <t>13 fardos</t>
  </si>
  <si>
    <t>22 fardos</t>
  </si>
  <si>
    <t>864 marcos</t>
  </si>
  <si>
    <t>87v</t>
  </si>
  <si>
    <t>170 marcos</t>
  </si>
  <si>
    <t>1 barra con 232 marcos</t>
  </si>
  <si>
    <t>03.II.1682</t>
  </si>
  <si>
    <t>88r</t>
  </si>
  <si>
    <t>8 barras con 1601 marcos 4 onzas</t>
  </si>
  <si>
    <t>276 marcos</t>
  </si>
  <si>
    <t>958 marcos</t>
  </si>
  <si>
    <r>
      <t>DEVOLUCIÓN: "Allaronsele 32 marcos menos de los manifestado [</t>
    </r>
    <r>
      <rPr>
        <i/>
        <sz val="11"/>
        <color theme="1"/>
        <rFont val="Calibri"/>
        <family val="2"/>
        <scheme val="minor"/>
      </rPr>
      <t>sic</t>
    </r>
    <r>
      <rPr>
        <sz val="11"/>
        <color theme="1"/>
        <rFont val="Calibri"/>
        <family val="2"/>
        <scheme val="minor"/>
      </rPr>
      <t>] y se le volvio con indulto y los quatro reales treinta y un pesos y cinco reales los quales recivio en 12 de febrero de 1682 años. Antonio Centeno [</t>
    </r>
    <r>
      <rPr>
        <i/>
        <sz val="11"/>
        <color theme="1"/>
        <rFont val="Calibri"/>
        <family val="2"/>
        <scheme val="minor"/>
      </rPr>
      <t>rubricado</t>
    </r>
    <r>
      <rPr>
        <sz val="11"/>
        <color theme="1"/>
        <rFont val="Calibri"/>
        <family val="2"/>
        <scheme val="minor"/>
      </rPr>
      <t>]".</t>
    </r>
  </si>
  <si>
    <t>7 marcos</t>
  </si>
  <si>
    <t>En el original, no se indica cuánto pagó de indulto.</t>
  </si>
  <si>
    <t>88v</t>
  </si>
  <si>
    <t>1400 marcos</t>
  </si>
  <si>
    <t>40 barras y 5 barretones con 9399 marcos y 5 onzas</t>
  </si>
  <si>
    <t>1156 marcos</t>
  </si>
  <si>
    <t>89r</t>
  </si>
  <si>
    <t>50 marcos de plata labrada</t>
  </si>
  <si>
    <t>Santa Maria</t>
  </si>
  <si>
    <t>1705 marcos</t>
  </si>
  <si>
    <t>75 barras con 14018 marcos</t>
  </si>
  <si>
    <t>30 cajones de reales</t>
  </si>
  <si>
    <t>509 marcos</t>
  </si>
  <si>
    <t>89r-89v</t>
  </si>
  <si>
    <t>89v</t>
  </si>
  <si>
    <t>1859 castellanos de oro quintado</t>
  </si>
  <si>
    <t>22 barras con 4595 marcos 2 onzas</t>
  </si>
  <si>
    <t>1270 marcos</t>
  </si>
  <si>
    <t>30 marcos de "plata labrada quintada"</t>
  </si>
  <si>
    <t>90r</t>
  </si>
  <si>
    <t>1 barra con 233 marcos</t>
  </si>
  <si>
    <t>Pedro Ortiz de Mendoza</t>
  </si>
  <si>
    <t>9 marcos</t>
  </si>
  <si>
    <t>90v</t>
  </si>
  <si>
    <t>Juan Masias</t>
  </si>
  <si>
    <t>02.II.1682</t>
  </si>
  <si>
    <t>Pedro de Trejo (alférez)</t>
  </si>
  <si>
    <t>222 marcos</t>
  </si>
  <si>
    <t>91r</t>
  </si>
  <si>
    <t>18 barras con 2625 marcos y 6 onzas</t>
  </si>
  <si>
    <t>1 barretón quintado con 31 marcos 4 onzas</t>
  </si>
  <si>
    <t>91v</t>
  </si>
  <si>
    <t>8 barras con 1793 marcos 4 onzas</t>
  </si>
  <si>
    <t>Pedro Lozano (alférez)</t>
  </si>
  <si>
    <t>10 barras con 2150 marcos 4 onzas</t>
  </si>
  <si>
    <t>ERROR: La suma total debió ser 23 240. El 7 por ciento se calculó sobre el monto equivocado.</t>
  </si>
  <si>
    <t>04.II.1682</t>
  </si>
  <si>
    <t>24 fardos</t>
  </si>
  <si>
    <t>92r</t>
  </si>
  <si>
    <t xml:space="preserve">Manuel de Mar (o Mas) Careñas </t>
  </si>
  <si>
    <t>12 barras con 1989 marcos y 2 onzas</t>
  </si>
  <si>
    <t>210 marcos</t>
  </si>
  <si>
    <t>92v</t>
  </si>
  <si>
    <t>95 barras con 13991 marcos 5 onzas</t>
  </si>
  <si>
    <t>32 cajones de reales</t>
  </si>
  <si>
    <t>1580 marcos</t>
  </si>
  <si>
    <t>"100 marcos de plata quintada con la real de su magestad"</t>
  </si>
  <si>
    <t>24 sacas</t>
  </si>
  <si>
    <r>
      <t>En nombre del capitan Joseph de Lizarriturri. REBAJA: "Revajanse de esta cantidad 1000 pesos por los mismos que van envevidos en esta cantidad para traer mede</t>
    </r>
    <r>
      <rPr>
        <sz val="11"/>
        <color theme="1"/>
        <rFont val="Calibri"/>
        <family val="2"/>
      </rPr>
      <t>çinas y dietas para los enfermos del Ospital Real de mi señora Santa Ana de Lima por conçeçion de los señores prior y consules del Tribunal del Consulado como pareze del capitulo de la ynstruzion numero 94".</t>
    </r>
  </si>
  <si>
    <t>93r</t>
  </si>
  <si>
    <t>Gabriel de Carcomo</t>
  </si>
  <si>
    <t>"passo a Puertovelo por el rio de Chagre y a la cassa de Cruzes en requa de ...".</t>
  </si>
  <si>
    <t>Cacao</t>
  </si>
  <si>
    <t>12 cargas</t>
  </si>
  <si>
    <t>268 fardos</t>
  </si>
  <si>
    <t>93v</t>
  </si>
  <si>
    <t>07.II.1682</t>
  </si>
  <si>
    <t>14 barras con 2749 marcos 5 onzas</t>
  </si>
  <si>
    <t>188 marcos</t>
  </si>
  <si>
    <t>19 barras con 3723 marcos 1 onza</t>
  </si>
  <si>
    <t>Barretones quintados con 333 marcos 3 onzas</t>
  </si>
  <si>
    <t>94r</t>
  </si>
  <si>
    <t>30 barras con 6223 marcos 6 onzas</t>
  </si>
  <si>
    <r>
      <t>REBAJA: "Por 30 barras de arriva con 6223 marcos 6 onzas que son los que quedan aviendo revajado los 499 marcos 6 onzas que se revajaron por ser pertenezientes a la canonicazion [</t>
    </r>
    <r>
      <rPr>
        <i/>
        <sz val="11"/>
        <color theme="1"/>
        <rFont val="Calibri"/>
        <family val="2"/>
        <scheme val="minor"/>
      </rPr>
      <t>sic</t>
    </r>
    <r>
      <rPr>
        <sz val="11"/>
        <color theme="1"/>
        <rFont val="Calibri"/>
        <family val="2"/>
        <scheme val="minor"/>
      </rPr>
      <t>] de San Francisco Solano cuio permisso se dio por capitulo de instruzion de los señores prior y consules del Tribunal del Consulado de Lima como dello pareze a que me remito [...]".</t>
    </r>
  </si>
  <si>
    <t>Bernabe de Garay</t>
  </si>
  <si>
    <t>94v</t>
  </si>
  <si>
    <t>56 barras con 7000 marcos 6 onzas</t>
  </si>
  <si>
    <t>2317 marcos</t>
  </si>
  <si>
    <t>Barretones quintados con 113 marcos</t>
  </si>
  <si>
    <t>275 marcos</t>
  </si>
  <si>
    <t>95r</t>
  </si>
  <si>
    <t>10 barras con 2147 marcos y 3 onzas</t>
  </si>
  <si>
    <t>06.II.1682</t>
  </si>
  <si>
    <t>08.II.1682</t>
  </si>
  <si>
    <t>95v</t>
  </si>
  <si>
    <t>"del cargo de don Pedro de Amez"</t>
  </si>
  <si>
    <t>Juan de Vega</t>
  </si>
  <si>
    <t>18 barras con 4208 marcos 6 onzas</t>
  </si>
  <si>
    <t>96r</t>
  </si>
  <si>
    <t>Juan de Espinola</t>
  </si>
  <si>
    <t>Juana de Vega (doña)</t>
  </si>
  <si>
    <t>Juan Esteban Nieto</t>
  </si>
  <si>
    <t>14 barras con 3156 marcos 6 onzas</t>
  </si>
  <si>
    <t>97r</t>
  </si>
  <si>
    <t>96v</t>
  </si>
  <si>
    <t>113 marcos</t>
  </si>
  <si>
    <t>8 barras con 1634 marcos y 1 onza</t>
  </si>
  <si>
    <t>372 marcos</t>
  </si>
  <si>
    <t>28 marcos</t>
  </si>
  <si>
    <t>3867 castellanos de oro quintado</t>
  </si>
  <si>
    <t>La segunda entrada indica: "en un pozuelo rotulado a doña Ysavel de Sada Barrionuevo en los reinos de España".</t>
  </si>
  <si>
    <t>97v</t>
  </si>
  <si>
    <t>29 barras con 4972 marcos 1 onza</t>
  </si>
  <si>
    <t>Juan de Quiros</t>
  </si>
  <si>
    <t>7 barras con 1319 marcos</t>
  </si>
  <si>
    <t>325 marcos de plata labarada quintada</t>
  </si>
  <si>
    <t>98r</t>
  </si>
  <si>
    <t>3 fardos</t>
  </si>
  <si>
    <t>Diego de Iglesias (alférez)</t>
  </si>
  <si>
    <t>Cajones de reales</t>
  </si>
  <si>
    <t>4 barras con 934 marcos 6 onzas</t>
  </si>
  <si>
    <t>26 fardos</t>
  </si>
  <si>
    <t>14 barras con 2315 marcos</t>
  </si>
  <si>
    <t>98v</t>
  </si>
  <si>
    <t>09.II.1682</t>
  </si>
  <si>
    <t>99r</t>
  </si>
  <si>
    <t>48 fardos</t>
  </si>
  <si>
    <t>Era de la Orden de Nuestra Señora de las Mercedes.</t>
  </si>
  <si>
    <t>99v</t>
  </si>
  <si>
    <t>1500 castellanos de oro quintado</t>
  </si>
  <si>
    <t>13.II.1682</t>
  </si>
  <si>
    <t>6 barras con 1378 marcos 3 onzas</t>
  </si>
  <si>
    <t>1 barretón con 65 marcos</t>
  </si>
  <si>
    <t>100r</t>
  </si>
  <si>
    <t>9 barras con 2149 marcos</t>
  </si>
  <si>
    <t>ss°</t>
  </si>
  <si>
    <t>100v</t>
  </si>
  <si>
    <t>En nombre del capitán don Antonio de Cheverz°</t>
  </si>
  <si>
    <t>15.II.1682</t>
  </si>
  <si>
    <t>212 castellanos labrados en una cadena</t>
  </si>
  <si>
    <t>2 barras con 364 marcos 2 onzas</t>
  </si>
  <si>
    <t>101r</t>
  </si>
  <si>
    <t>49 barras con 7218 marcos 3 onzas</t>
  </si>
  <si>
    <t>1250 marcos</t>
  </si>
  <si>
    <t>101v</t>
  </si>
  <si>
    <t>102r</t>
  </si>
  <si>
    <t>18.II.1682</t>
  </si>
  <si>
    <t>Doctor</t>
  </si>
  <si>
    <t>2 barras con 445 marcos 5 onzas</t>
  </si>
  <si>
    <t>16.II.1682</t>
  </si>
  <si>
    <t>102v</t>
  </si>
  <si>
    <t>19.II.1682</t>
  </si>
  <si>
    <t>3 barretoncillos quintados con 124 marcos 4 onzas</t>
  </si>
  <si>
    <t>17.II.1682</t>
  </si>
  <si>
    <t>103r</t>
  </si>
  <si>
    <t>21.II.1682</t>
  </si>
  <si>
    <t>20.II.1682</t>
  </si>
  <si>
    <t>263 marcos</t>
  </si>
  <si>
    <r>
      <t>"El dicho en dicho passe a la buelta d[</t>
    </r>
    <r>
      <rPr>
        <i/>
        <sz val="11"/>
        <color theme="1"/>
        <rFont val="Calibri"/>
        <family val="2"/>
        <scheme val="minor"/>
      </rPr>
      <t>e</t>
    </r>
    <r>
      <rPr>
        <sz val="11"/>
        <color theme="1"/>
        <rFont val="Calibri"/>
        <family val="2"/>
        <scheme val="minor"/>
      </rPr>
      <t>] él manifestó [...]".</t>
    </r>
  </si>
  <si>
    <t>103v</t>
  </si>
  <si>
    <t>Los pasó a la "Casa de Cruzes". Al final se añade, "como pareze del libro de Panama a f. 98 buelta del borrador".</t>
  </si>
  <si>
    <t>48 marcos</t>
  </si>
  <si>
    <t>806 castellanos de oro quintado</t>
  </si>
  <si>
    <t>36 marcos</t>
  </si>
  <si>
    <t>104r</t>
  </si>
  <si>
    <t>1516 marcos</t>
  </si>
  <si>
    <t>Juan Lorenzo de Almazavar</t>
  </si>
  <si>
    <t>284 marcos</t>
  </si>
  <si>
    <r>
      <t>De la primera entrada, se indica que iba "en dos caxones en dos lamparas para Nuestra Señora de Almudena en la Real de Madrid y seis blandoncillos y una cruz de altar para San Justo y pastor de la villa de Alcala d[</t>
    </r>
    <r>
      <rPr>
        <i/>
        <sz val="11"/>
        <color theme="1"/>
        <rFont val="Calibri"/>
        <family val="2"/>
        <scheme val="minor"/>
      </rPr>
      <t>e</t>
    </r>
    <r>
      <rPr>
        <sz val="11"/>
        <color theme="1"/>
        <rFont val="Calibri"/>
        <family val="2"/>
        <scheme val="minor"/>
      </rPr>
      <t>] Enares que lo remite el ilustrisimo señor doctor don Manuel de Mollinedo y Angulo, obispo del Cuzco".</t>
    </r>
  </si>
  <si>
    <t>22.II.1682</t>
  </si>
  <si>
    <t>"por 1000 pesos en reales que trajo el capitan don Pedro de Soto".</t>
  </si>
  <si>
    <t>104v</t>
  </si>
  <si>
    <t>10.II.1682</t>
  </si>
  <si>
    <t>34 cajones de reales</t>
  </si>
  <si>
    <t>1096 marcos</t>
  </si>
  <si>
    <t>2 barras con 472 marcos 3 onzas</t>
  </si>
  <si>
    <t>105r</t>
  </si>
  <si>
    <t>Alcalde</t>
  </si>
  <si>
    <t>28.II.1682</t>
  </si>
  <si>
    <t>6 barras con 862 marcos 5 onzas</t>
  </si>
  <si>
    <t>105v</t>
  </si>
  <si>
    <t>11 barras con 2098 marcos y 6 onzas</t>
  </si>
  <si>
    <t>480 marcos</t>
  </si>
  <si>
    <r>
      <t>DEVOLUCIÓN: "En estos marcos de plata labrada se allaron 4 marcos quintados y se le volvieron dos pesos por aver pagado los quatro reales en Panama. Manuel de Zevallos [</t>
    </r>
    <r>
      <rPr>
        <i/>
        <sz val="11"/>
        <color theme="1"/>
        <rFont val="Calibri"/>
        <family val="2"/>
        <scheme val="minor"/>
      </rPr>
      <t>rubricado</t>
    </r>
    <r>
      <rPr>
        <sz val="11"/>
        <color theme="1"/>
        <rFont val="Calibri"/>
        <family val="2"/>
        <scheme val="minor"/>
      </rPr>
      <t>]".</t>
    </r>
  </si>
  <si>
    <t>26.II.1682</t>
  </si>
  <si>
    <t>106r</t>
  </si>
  <si>
    <t>04.III.1682</t>
  </si>
  <si>
    <t>106v</t>
  </si>
  <si>
    <r>
      <t>"y por no aver pagado en Panama el 7 por ciento pago en Puertovelo  130 pesos qu[</t>
    </r>
    <r>
      <rPr>
        <i/>
        <sz val="11"/>
        <color theme="1"/>
        <rFont val="Calibri"/>
        <family val="2"/>
        <scheme val="minor"/>
      </rPr>
      <t>e</t>
    </r>
    <r>
      <rPr>
        <sz val="11"/>
        <color theme="1"/>
        <rFont val="Calibri"/>
        <family val="2"/>
        <scheme val="minor"/>
      </rPr>
      <t>] es lo que le corresponde".</t>
    </r>
  </si>
  <si>
    <t>107r</t>
  </si>
  <si>
    <r>
      <t>No pagó derechos porque la plata era para el rescate de un hijo y un sobrino "y proque el comer</t>
    </r>
    <r>
      <rPr>
        <sz val="11"/>
        <color theme="1"/>
        <rFont val="Calibri"/>
        <family val="2"/>
      </rPr>
      <t>çio del peru desde la creaçion de los asientos de averias permitio que la plata de redempçion y santos luigares de Jerusalem vaia libre sin pagar derechos de ambos mares en fuerz de la dicha capitulazion [...] Asimismo passo a las espaldas de dichos pases manifesto 600 pesos que junto en la çiudad de Panama para el mesmo efecto del rescate de su hijo y un sobrino".</t>
    </r>
  </si>
  <si>
    <t>Pesos</t>
  </si>
  <si>
    <t>558 marcos</t>
  </si>
  <si>
    <t>4 barras con 841 marcos y 4 onzas</t>
  </si>
  <si>
    <t>370 marcos</t>
  </si>
  <si>
    <t>216 marcos en una barra y un barretión</t>
  </si>
  <si>
    <t>61 marcos</t>
  </si>
  <si>
    <t>1 barretón quintado con 29 marcos y 3 onzas</t>
  </si>
  <si>
    <t>3 cargas</t>
  </si>
  <si>
    <t>Al inicio se indica lo siguiente: "Juan Sanz de Sicilia y en su nombre el capitan Phelipe del Castillo [...]". Ver entrada 34.</t>
  </si>
  <si>
    <t>"que vino por el crio de Cruzes [...] de los quales no pago derechos de contribuzion por ser para el rescate de un padre suio que esta captivo".</t>
  </si>
  <si>
    <t>64 cargas</t>
  </si>
  <si>
    <t>75 marcos</t>
  </si>
  <si>
    <t>16 barras con 2123 marcos y 2 granos</t>
  </si>
  <si>
    <t>24 cajas de reales</t>
  </si>
  <si>
    <t>15 barras con 2701 marcos 2 granos</t>
  </si>
  <si>
    <t>231 marcos y 2 onzas</t>
  </si>
  <si>
    <t>3898 marcos y 6 onzas</t>
  </si>
  <si>
    <t>412 marcos</t>
  </si>
  <si>
    <t>37 barras con 6070 marcos</t>
  </si>
  <si>
    <t>353 marcos</t>
  </si>
  <si>
    <t>10 barras con 2265 marcos</t>
  </si>
  <si>
    <t>6 barras con 947 marcos 7 onzas</t>
  </si>
  <si>
    <r>
      <t>DEVOLUCIÓN: "Allaronse onze marcos menos de los 79 que manifesto y se le volvio el indulto de los dichos 11 marcos con mas los quatro reales que pago este derecho que todo azen seis pesos y seis reales y lo firmo en primero de março de 1682 años Juan Gon</t>
    </r>
    <r>
      <rPr>
        <sz val="11"/>
        <color theme="1"/>
        <rFont val="Calibri"/>
        <family val="2"/>
      </rPr>
      <t>çales Carrasco [</t>
    </r>
    <r>
      <rPr>
        <i/>
        <sz val="11"/>
        <color theme="1"/>
        <rFont val="Calibri"/>
        <family val="2"/>
      </rPr>
      <t>rubricado</t>
    </r>
    <r>
      <rPr>
        <sz val="11"/>
        <color theme="1"/>
        <rFont val="Calibri"/>
        <family val="2"/>
      </rPr>
      <t>]</t>
    </r>
    <r>
      <rPr>
        <sz val="11"/>
        <color theme="1"/>
        <rFont val="Calibri"/>
        <family val="2"/>
        <scheme val="minor"/>
      </rPr>
      <t>".</t>
    </r>
  </si>
  <si>
    <t>14 barras con 2208 marcos</t>
  </si>
  <si>
    <t>54 marcos</t>
  </si>
  <si>
    <t>51 barras con 8656 marcos 7 onzas</t>
  </si>
  <si>
    <t>479 marcos</t>
  </si>
  <si>
    <t>25 marcos de plata labrada quintada</t>
  </si>
  <si>
    <t>3 barras con 621 marcos</t>
  </si>
  <si>
    <t>9214 castellanos quintados</t>
  </si>
  <si>
    <t>80 barras con 12017 marcos</t>
  </si>
  <si>
    <t>24 barras con 4365 marcos 2 onzas</t>
  </si>
  <si>
    <t>254 marcos</t>
  </si>
  <si>
    <t>La última partido iba en petacas.</t>
  </si>
  <si>
    <t>3582 castellanos</t>
  </si>
  <si>
    <t>212 marcos</t>
  </si>
  <si>
    <t>20 libras</t>
  </si>
  <si>
    <t>"Por 20 ls. de piedras verales a 8 pesos"</t>
  </si>
  <si>
    <t>Cordobán</t>
  </si>
  <si>
    <r>
      <t xml:space="preserve">"Por 3 pozuelos de plata lavrada que a 8 pesos marco valen con 851 marcos 6 801 pesos". </t>
    </r>
    <r>
      <rPr>
        <b/>
        <sz val="11"/>
        <color theme="1"/>
        <rFont val="Calibri"/>
        <family val="2"/>
        <scheme val="minor"/>
      </rPr>
      <t>¿Se trata del comisario del Consulado?</t>
    </r>
  </si>
  <si>
    <t>71 barras con 14260 marcos</t>
  </si>
  <si>
    <t>851 marcos</t>
  </si>
  <si>
    <t>3 barras con 742 marcos 4 onzas</t>
  </si>
  <si>
    <t>235 marcos</t>
  </si>
  <si>
    <t>3 barras con 598 marcos 1 onza</t>
  </si>
  <si>
    <t>2 barras con 480 marcos 7 onzas</t>
  </si>
  <si>
    <t>525 marcos</t>
  </si>
  <si>
    <t>59 barras con 12189 marcos 1 onza</t>
  </si>
  <si>
    <t>2 barras con 424 marcos 4 onzas</t>
  </si>
  <si>
    <t>28 fardos</t>
  </si>
  <si>
    <t>3 barras con 731 marcos 7 onzas</t>
  </si>
  <si>
    <t>164 marcos</t>
  </si>
  <si>
    <t>16 barras con 3165 marcos 4 onzas</t>
  </si>
  <si>
    <t>576 marcos</t>
  </si>
  <si>
    <t>10 fardos</t>
  </si>
  <si>
    <t>10 barras con 1746 marcos 6 onzas</t>
  </si>
  <si>
    <t>800 castellanos</t>
  </si>
  <si>
    <r>
      <t xml:space="preserve">Lo pasó en una balandra. </t>
    </r>
    <r>
      <rPr>
        <b/>
        <sz val="11"/>
        <color theme="1"/>
        <rFont val="Calibri"/>
        <family val="2"/>
        <scheme val="minor"/>
      </rPr>
      <t>No se indica si es plata en barra o labrada</t>
    </r>
    <r>
      <rPr>
        <sz val="11"/>
        <color theme="1"/>
        <rFont val="Calibri"/>
        <family val="2"/>
        <scheme val="minor"/>
      </rPr>
      <t>. Solo se menciona "60 marcos".</t>
    </r>
  </si>
  <si>
    <t>4 barras con 691 marcos 6 onzas</t>
  </si>
  <si>
    <t>285 marcos</t>
  </si>
  <si>
    <t>8 barras con 1543 marcos 3 onzas</t>
  </si>
  <si>
    <t>490 marcos</t>
  </si>
  <si>
    <t>111 marcos</t>
  </si>
  <si>
    <t>15 barras con 3202 marcos 4 onzas</t>
  </si>
  <si>
    <t>308 marcos</t>
  </si>
  <si>
    <t>7 barras con 1095 marcos 4 onzas</t>
  </si>
  <si>
    <t>478 marcos</t>
  </si>
  <si>
    <t>5 barras con 871 marcos 6 onzas</t>
  </si>
  <si>
    <t>498 marcos</t>
  </si>
  <si>
    <t>971 marcos 3 onzas</t>
  </si>
  <si>
    <t>10 barras con 1759 marcos 2 onzas</t>
  </si>
  <si>
    <t>570 marcos</t>
  </si>
  <si>
    <t>60 barras con 12201 marcos</t>
  </si>
  <si>
    <t>8225 marcos</t>
  </si>
  <si>
    <t>9 barras con 1669 marcos 7 onzas</t>
  </si>
  <si>
    <t>106 marcos</t>
  </si>
  <si>
    <t>11500 castellanos de oro quintado</t>
  </si>
  <si>
    <t>668 doblones</t>
  </si>
  <si>
    <t>668 doblones de "¿arqueacen?"</t>
  </si>
  <si>
    <t>750 marcos</t>
  </si>
  <si>
    <t>2 barras con 460 marcos 7 onzas</t>
  </si>
  <si>
    <t>81 marcos</t>
  </si>
  <si>
    <t>34 marcos de plata labrada quintada</t>
  </si>
  <si>
    <t>La última partida indica solo "plata quintada"</t>
  </si>
  <si>
    <t>8586 castellanos de oro quintado</t>
  </si>
  <si>
    <t>350 doblones</t>
  </si>
  <si>
    <t>Al final de la segunda partida aparece esta anotación añadida: "a 7 por ciento pago 7 pesos".</t>
  </si>
  <si>
    <t>La tinta no es clara y no se puede leer el impuesto pagado, pero al final de la primera partida aparece esta anotación añadida: "Y a mi pago 109 pesos 7 [reales]".</t>
  </si>
  <si>
    <t>14 barras con 2989 marcos 4 onzas</t>
  </si>
  <si>
    <t>4 fardos</t>
  </si>
  <si>
    <t>2 barretones con 124 marcos 1 onza</t>
  </si>
  <si>
    <t>5 barras con 905 marcos 2 onzas</t>
  </si>
  <si>
    <t>515 marcos 5 onzas</t>
  </si>
  <si>
    <t>153 marcos 6 onzas</t>
  </si>
  <si>
    <t>1 barra con 59 marcos 2 onzas</t>
  </si>
  <si>
    <t>432 marcos</t>
  </si>
  <si>
    <t>13 barras con 2844 marcos 5 onzas</t>
  </si>
  <si>
    <t>2103 marcos 2 onzas</t>
  </si>
  <si>
    <t>45 barras con 7237 marcos 5 onzas</t>
  </si>
  <si>
    <t>680 marcos</t>
  </si>
  <si>
    <t>10 barras con 1255 marcos 5 onzas</t>
  </si>
  <si>
    <t>30 libras</t>
  </si>
  <si>
    <t>4 barras con 890 marcos 4 onzas</t>
  </si>
  <si>
    <t>140 marcos de plata labrada quintada</t>
  </si>
  <si>
    <t>En la cuarta partida se indica: "Por 1000 pesos en reales en petacas de Blas Ortiz y en requa de Juan de Roa".</t>
  </si>
  <si>
    <t>29 barras con 4355 marcos 1 onza</t>
  </si>
  <si>
    <t>27 cajones de reales</t>
  </si>
  <si>
    <t>Error de cálculo en la plata labrada (cada marco se avalúa en 8 pesos). Error de suma del total. Debió ser 92 752 pesos (en realidad 92 760). También se ve afectado el cálculo del impuesto.</t>
  </si>
  <si>
    <t>50 barras con 11 854 marcos 7 onzas</t>
  </si>
  <si>
    <t>189 marcos</t>
  </si>
  <si>
    <t>43 marcos de plata labrada quintada</t>
  </si>
  <si>
    <t>1 barra con 137 marcos</t>
  </si>
  <si>
    <t>8 barras con 10012 marcos 3 onzas</t>
  </si>
  <si>
    <t>512 marcos</t>
  </si>
  <si>
    <t>17 barras con 2559 marcos 5 onzas</t>
  </si>
  <si>
    <t>792 marcos 1 onza</t>
  </si>
  <si>
    <t>12 barras con 2 436 marcos 3 onzas</t>
  </si>
  <si>
    <t>21 marcos</t>
  </si>
  <si>
    <t>13 barras con 3074 marcos 1 onza</t>
  </si>
  <si>
    <t>34 barras con 6874 marcos 2 onzas</t>
  </si>
  <si>
    <t>249 marcos</t>
  </si>
  <si>
    <t>117 marcos</t>
  </si>
  <si>
    <t>3178 castellanos de oro quintado</t>
  </si>
  <si>
    <t>5 barras con 1 143 marcos 6 onzas</t>
  </si>
  <si>
    <t>6 barras con 1 237 marcos</t>
  </si>
  <si>
    <t>284 marcos 6 onzas</t>
  </si>
  <si>
    <t>2 barretones quintados con 63 marcos 6 onzas</t>
  </si>
  <si>
    <t>28 marcos de plata quintada</t>
  </si>
  <si>
    <t>3 barras con 671 marcos 7 onzas</t>
  </si>
  <si>
    <t>13 barras con 2322 marcos 3 onzas</t>
  </si>
  <si>
    <t>43 barras con 8 379 marcos 7 onzas</t>
  </si>
  <si>
    <t>1 barra con 206 marcos 2 onzas</t>
  </si>
  <si>
    <t>3000 doblones</t>
  </si>
  <si>
    <t>15000 castellanos de oro quintado</t>
  </si>
  <si>
    <t>81 piezas de oro quintado que tienen 15000 castellanos</t>
  </si>
  <si>
    <t>23 piezas</t>
  </si>
  <si>
    <t>500 marcos de plata quintada</t>
  </si>
  <si>
    <t>1350 marcos</t>
  </si>
  <si>
    <t>8 barras con 1689 marcos 1 onza</t>
  </si>
  <si>
    <t>3000 doblones de ¿arqueacen?</t>
  </si>
  <si>
    <t>3000 castellanos de oro de Zaruma</t>
  </si>
  <si>
    <t>10 barras con 1917 marcos 3 onzas</t>
  </si>
  <si>
    <t>535 marcos</t>
  </si>
  <si>
    <t>Hay un error en el cálculo del monto de la plata en barras (debió ser 15339). El total sí está bien.</t>
  </si>
  <si>
    <t>La plata pasó en una balandra "y manifesto en Panama en 15 de dixiembre [...]".</t>
  </si>
  <si>
    <t>6 barras con 1 045 marcos 2 onzas</t>
  </si>
  <si>
    <t>2 barras con 474 marcos 4 onzas</t>
  </si>
  <si>
    <r>
      <t>DEVOLUCIÓN: "Allaronsele 27 marcos de plata lavrada menos de los manifestados y dichos 27 marcos valen 216 pesos de los quales se le volvio el indulto con los 13 pesos 4 del derecho de la plata labrada y todo hace 26 pesos 5 los quales recivi y lo firme. Juan de Grajeda [</t>
    </r>
    <r>
      <rPr>
        <i/>
        <sz val="11"/>
        <color theme="1"/>
        <rFont val="Calibri"/>
        <family val="2"/>
        <scheme val="minor"/>
      </rPr>
      <t>rubricado</t>
    </r>
    <r>
      <rPr>
        <sz val="11"/>
        <color theme="1"/>
        <rFont val="Calibri"/>
        <family val="2"/>
        <scheme val="minor"/>
      </rPr>
      <t>]".</t>
    </r>
  </si>
  <si>
    <t>12 marcos de plata quintada</t>
  </si>
  <si>
    <r>
      <t>Aclaración de la tercera partida: "Por una cajon de 2 000 pesos y le pone la parte por 2 600 pesos respecto de que le llevo con su Juia [</t>
    </r>
    <r>
      <rPr>
        <i/>
        <sz val="11"/>
        <color theme="1"/>
        <rFont val="Calibri"/>
        <family val="2"/>
        <scheme val="minor"/>
      </rPr>
      <t>sic</t>
    </r>
    <r>
      <rPr>
        <sz val="11"/>
        <color theme="1"/>
        <rFont val="Calibri"/>
        <family val="2"/>
        <scheme val="minor"/>
      </rPr>
      <t>] Roque de Arizpe por averse trocado que ser todo de una marca con que la demasia que trajo esta otra guia que no la manifesto la manifiesta aora siendo de 2 000 pesos por 2 600 pesos".</t>
    </r>
  </si>
  <si>
    <t>23 barras con 4284 marcos 4 onzas</t>
  </si>
  <si>
    <t>4 barras con 696 marcos 1 onza</t>
  </si>
  <si>
    <t>6 barras con 1364 marcos 4 onzas</t>
  </si>
  <si>
    <t>7 barras con 1310 marcos 6 onzas</t>
  </si>
  <si>
    <t>16 barras con 2992 marcos 2 onzas</t>
  </si>
  <si>
    <t>20 barras con 4807 marcos 4 onzas</t>
  </si>
  <si>
    <r>
      <t xml:space="preserve">NUEVO COBRO: "Esta herrado este passe contra la administrazion en la multiplicazion de los marcos de las barras en el 7 por ciento de 1990 pesos cuio producto son 139 pesos 2 y revajose de esta cantidad 9 pesos 2 reales que importa el 7 por ciento de dichos 139 pesos 2 por averlos entregado en esta </t>
    </r>
    <r>
      <rPr>
        <sz val="11"/>
        <color theme="1"/>
        <rFont val="Calibri"/>
        <family val="2"/>
      </rPr>
      <t>çiudad el contenido que son 130 pesos".</t>
    </r>
  </si>
  <si>
    <t>NUEVO COBRO: "Allaronse 10 marcos menos de los 370 con que quedan en 360 marcos y estos a 8 pesos valen 2 880 pesos y quinientos pessos de varreton acen 3380 pesos cuio 7 por ciento monta 236 pesos 6 reales. Y los que pago son 219 pesos 7 y con 5 pesos de los 4 reales acen 224 pesos 7 con que al cumplimiento de dichos 236 pesos 6 deve el contenido 11 pesos 7 reales". Al margen: "de los 10 marcos a de aver 5 pesos".</t>
  </si>
  <si>
    <t>800 castellanos de oro quintado</t>
  </si>
  <si>
    <t>Esta partida apareció como adicional de otra partida: "El dicho arriva manifesto en 2 de enero en Panama 800 castellanos de oro quintado que a 20 reales [?] son 2 000 pesos y a medio por ciento pago 10 pesos".</t>
  </si>
  <si>
    <r>
      <t>NUEVO COBRO: "El dicho arriva manifesto en 2 de enero en Panama 800 castellanos de oro quintado que a 20 reales [</t>
    </r>
    <r>
      <rPr>
        <i/>
        <sz val="11"/>
        <color theme="1"/>
        <rFont val="Calibri"/>
        <family val="2"/>
        <scheme val="minor"/>
      </rPr>
      <t>?</t>
    </r>
    <r>
      <rPr>
        <sz val="11"/>
        <color theme="1"/>
        <rFont val="Calibri"/>
        <family val="2"/>
        <scheme val="minor"/>
      </rPr>
      <t>] son 2 000 pesos y a medio por ciento pago 10 pesos". Realicé una nueva entrada al final de la hoja para que se incluye en el cómputo total.</t>
    </r>
  </si>
  <si>
    <t>21 barras con 2170 marcos 7 onzas</t>
  </si>
  <si>
    <t>DEVOLUCIÓN: "Esta errado este passe contra el contenido en la multiplicazion de los marcos de las barras a pessos en 2000 pesos de cuia cantidad se le volvio el indulto que son 130 pesos 1".</t>
  </si>
  <si>
    <t>2 barras con 475 marcos 2 onzas</t>
  </si>
  <si>
    <t>50 barras y barretones con 6968 marcos 7 onzas</t>
  </si>
  <si>
    <t>13 barras con 2942 marcos 3 onzas</t>
  </si>
  <si>
    <t>6 barras con 1121 marcos 6 onzas</t>
  </si>
  <si>
    <t>36 barras con 7918 marcos 7 onzas</t>
  </si>
  <si>
    <t>13 barras con 2909 marcos 1 onza</t>
  </si>
  <si>
    <t>20 barras con 4468 marcos 7 onzas</t>
  </si>
  <si>
    <t>16 barras con 2862 marcos 2 onzas</t>
  </si>
  <si>
    <t>4 barrass con 944 marcos 4 onzas</t>
  </si>
  <si>
    <t>27 libras</t>
  </si>
  <si>
    <t>3 barretones con 402 marcos 3 onzas</t>
  </si>
  <si>
    <t>27 barras con 5269 marcos y 3 onzas</t>
  </si>
  <si>
    <r>
      <t>DEVOLUCIÓN: "Allaronse 54 marcos de plata labrada menos de lo manifestado y 1200 pesos en reales los quales dize pago al arriero despues de aber sacado el passe y de anbas partidas se le volvio en esta ciudad el 7 por ciento con mas 27 pesos de los quatro reales y todo importo 131 pesos 3. Y lo firmo en Puertovelo en 28 de febrero de 1682 años. Domingo de Rotalde [</t>
    </r>
    <r>
      <rPr>
        <i/>
        <sz val="11"/>
        <color theme="1"/>
        <rFont val="Calibri"/>
        <family val="2"/>
        <scheme val="minor"/>
      </rPr>
      <t>rubricado</t>
    </r>
    <r>
      <rPr>
        <sz val="11"/>
        <color theme="1"/>
        <rFont val="Calibri"/>
        <family val="2"/>
        <scheme val="minor"/>
      </rPr>
      <t>]".</t>
    </r>
  </si>
  <si>
    <t>14 barras con 3344 marcos 1 onza</t>
  </si>
  <si>
    <t>12 barras con 1805 marcos 2 onzas</t>
  </si>
  <si>
    <t>27 marcos de plata labrada quintada</t>
  </si>
  <si>
    <t>10 barras con 2220 marcos 2 onzas</t>
  </si>
  <si>
    <t>7 barras con 1374 marcos 6 onzas</t>
  </si>
  <si>
    <r>
      <t>"El capitan Pedro de Urrutia como alva</t>
    </r>
    <r>
      <rPr>
        <sz val="11"/>
        <color theme="1"/>
        <rFont val="Calibri"/>
        <family val="2"/>
      </rPr>
      <t>çea y consignatario de Graviel de Nuñovero [...]". Hay un ERROR EN LA SUMA del total de 2 000 pesos contra el manifestante. En la tercera partida se encuentra esta anotación: "Por 530 marcos de plata lavrada que no se allo mas y aunque el passe vino de 600 marcos y lo advierte de si son mas o menos no se hallaron mas de dichos 530 marcos a 8 pesos valen 4 800 pesos. Por aver sido tanta falta se volvio a pedir otra vez y se allaron los 600 marcos cavales que traya el passe".</t>
    </r>
  </si>
  <si>
    <t>4 barras con 704 marcos 2 onzas</t>
  </si>
  <si>
    <t>9 barras con 15667 marcos 7 onzas</t>
  </si>
  <si>
    <t>7 barras con 1630 marcos 7 onzas</t>
  </si>
  <si>
    <t>Al inicio se indica lo siguiente: "[...] y trajeron sus caudales por mitad". No se distinguen partidas individualmente.</t>
  </si>
  <si>
    <t>66 marcos de plata labarada quintada</t>
  </si>
  <si>
    <t>15 barras con 2500 marcos 2 onzas</t>
  </si>
  <si>
    <t>6 barras con 1406 marcos 5 onzas</t>
  </si>
  <si>
    <t>8 tejos de oro quintado de Zaruma con 456 castellanos bruto a 2 pesos</t>
  </si>
  <si>
    <t>200 castellanos de oro labrado</t>
  </si>
  <si>
    <t>686 castellanos de oro de Zaruma</t>
  </si>
  <si>
    <t>16 barras con 3271 marcos 6 onzas</t>
  </si>
  <si>
    <t>24 barras con 4741 marcos 6 onzas</t>
  </si>
  <si>
    <t>6 barras con 1141 marcos 4 onzas</t>
  </si>
  <si>
    <t>4 barras con 909 marcos 3 onzas</t>
  </si>
  <si>
    <t>4 barras con 706 marcos 4 onzas</t>
  </si>
  <si>
    <t>21 barras con 4592 marcos 1 onza</t>
  </si>
  <si>
    <r>
      <t>DEVOLUCIÓN: "Allosele al contenido 34 marcos  de plata labrada menos de lo manifetado y se le volvio 33 pesos 4 reales del 7 por ciento y los quatro reales. Portovelo, 11 de febrero de 1682 años. Phelipe del Castillo [</t>
    </r>
    <r>
      <rPr>
        <i/>
        <sz val="11"/>
        <color theme="1"/>
        <rFont val="Calibri"/>
        <family val="2"/>
        <scheme val="minor"/>
      </rPr>
      <t>rubricado</t>
    </r>
    <r>
      <rPr>
        <sz val="11"/>
        <color theme="1"/>
        <rFont val="Calibri"/>
        <family val="2"/>
        <scheme val="minor"/>
      </rPr>
      <t>]".</t>
    </r>
  </si>
  <si>
    <t>3 barras con 734 marcos 4 onzas</t>
  </si>
  <si>
    <t>17 barras con 2821 marcos 2 onzas</t>
  </si>
  <si>
    <t>"Sevastian de Orbea remitio a esta ciudad en requa de [...]".</t>
  </si>
  <si>
    <t>"El dicho arriva don Antonio Muñoz manifesto en Panama 500 pesos que trajo en sus petaquillas en la dicha requa".</t>
  </si>
  <si>
    <t>15 barras con 2664 marcos 4 onzas</t>
  </si>
  <si>
    <t>1 barra con 111 marcos 5 onzas</t>
  </si>
  <si>
    <t>No se anotó al margen la cantidad de marcos de cada barra de plata.</t>
  </si>
  <si>
    <t>Los 80 maros iban en cajoncitos "para Madrid y Vilvao".</t>
  </si>
  <si>
    <t>10 barras con 2071 marcos 2 onzas</t>
  </si>
  <si>
    <t>6 barras con 1387 marcos 6 onzas</t>
  </si>
  <si>
    <t>6 barras con 1426 marcos 6 onzas</t>
  </si>
  <si>
    <t>ERROR DE PORCENTAJE: el indulto debió ser 501 pesos 2 reales.</t>
  </si>
  <si>
    <t>6529 marcos 2 onzas</t>
  </si>
  <si>
    <t>4 barras con 964 marcos 3 onzas</t>
  </si>
  <si>
    <t>DEVOLUCIÓN: "Esta errado este passe en la suma de las barras contra el contenido en 100 marcos con que se le deve el indulto de dichos 100 marcos". Ver f. 49v se hace ajuste.</t>
  </si>
  <si>
    <t>36 barras con 8773 marcos 7 onzas</t>
  </si>
  <si>
    <t>3000 marcos</t>
  </si>
  <si>
    <t>27 barras con 3216 marcos 6 onzas</t>
  </si>
  <si>
    <t>100 libras</t>
  </si>
  <si>
    <t>785 marcos 1 onza</t>
  </si>
  <si>
    <t>1 barretón quintado con 62 marcos 2 onzas</t>
  </si>
  <si>
    <t xml:space="preserve">¿Es posible que los 2 cajones sean de plata labrada o en barras? </t>
  </si>
  <si>
    <t>1500 castellanos de oro quintado de Zaruma</t>
  </si>
  <si>
    <t>DEVOLUCIÓN: "Allaronsele 14 marcos de plata labrada menos de lo manifestado y se le volvio al contenido 13 pesos 7 reales del 7 por ciento y los 4 reales".</t>
  </si>
  <si>
    <t>2 barras con 456 marcos 6 onzas</t>
  </si>
  <si>
    <t>2 barras con 360 marcos 7 onzas</t>
  </si>
  <si>
    <t>4 barras con 880 marcos 4 onzas</t>
  </si>
  <si>
    <t>19 piezas de oro quintado con 7740 castellanos</t>
  </si>
  <si>
    <t>Revolledo era comisario general en las provincias del Perú de la Orden San Juan de Dios</t>
  </si>
  <si>
    <t>Era miembro de la Orden San Juan de Dios. Los 5000 pesos "son procedidos de resto de onze mil ciento y ochenta pessos y seis reales que por orden de su magestad cobro en la Real Caxa de Lima para el sustento de los ospitales de la ciudad de Panama y de esta de Puertovelo y por ser para obra tan pia como para el sustento, medezina y curacion de los pobres enfermos los señores prior y consules mandaron por el capitulo n° 95 de la instruzion pasen libres de contribucion".</t>
  </si>
  <si>
    <t>25 barras con 4626 marcos 2 onzas</t>
  </si>
  <si>
    <t>10 marcos de plata quintada</t>
  </si>
  <si>
    <r>
      <t>La última partida señala: "por un po</t>
    </r>
    <r>
      <rPr>
        <sz val="11"/>
        <color theme="1"/>
        <rFont val="Calibri"/>
        <family val="2"/>
      </rPr>
      <t>çuelo en que ban 12 blandones de plata para Nuestra Señora de las Nueves de la ciudad de Almagro con 90 marcos que no pareçio tener mas a 8p.". DEVOLUCIÓN: "Esta errado contra el contenido en 16 pesos en los 90 marcos a 8 pesos y se le volvieron 14 pesos y 7 reales y lo firmo en Puertovelo en 7 de febrero de 1682 años. Pedro de Lascurain [</t>
    </r>
    <r>
      <rPr>
        <i/>
        <sz val="11"/>
        <color theme="1"/>
        <rFont val="Calibri"/>
        <family val="2"/>
      </rPr>
      <t>rubricado</t>
    </r>
    <r>
      <rPr>
        <sz val="11"/>
        <color theme="1"/>
        <rFont val="Calibri"/>
        <family val="2"/>
      </rPr>
      <t>]".</t>
    </r>
  </si>
  <si>
    <t>NUEVO COBRO: "449 marcos de plata se le allo mas de lo manifestado de que devia los quatro reales y pago 224 pesos 4 reales"</t>
  </si>
  <si>
    <t>73 barras con 13411 marcos 2 onzas</t>
  </si>
  <si>
    <t>29 barras con 5928 marcos 2 onzas</t>
  </si>
  <si>
    <t>50 libras</t>
  </si>
  <si>
    <r>
      <t xml:space="preserve">NUEVO COBRO: "Esta errado en 100 pesos contra la administrazion y por averlos pago en esta </t>
    </r>
    <r>
      <rPr>
        <sz val="11"/>
        <color theme="1"/>
        <rFont val="Calibri"/>
        <family val="2"/>
      </rPr>
      <t>çiudad se le revajaron 7 pesos 4 con quedan [</t>
    </r>
    <r>
      <rPr>
        <i/>
        <sz val="11"/>
        <color theme="1"/>
        <rFont val="Calibri"/>
        <family val="2"/>
      </rPr>
      <t>sic</t>
    </r>
    <r>
      <rPr>
        <sz val="11"/>
        <color theme="1"/>
        <rFont val="Calibri"/>
        <family val="2"/>
      </rPr>
      <t>] 92 pesos 4".</t>
    </r>
  </si>
  <si>
    <t>25 barras con 4695 marcos 1 onza</t>
  </si>
  <si>
    <r>
      <t xml:space="preserve">"El capitan Alonso de Baldes como albaçea y tenedor de vienes nombrado por la justiçia ordinaria con venefiçio de imventario de Francisco Tello de Espinosa, difunto, remitio a [...]". Sobre el indulto se indica: "los 552 pesos en una </t>
    </r>
    <r>
      <rPr>
        <sz val="11"/>
        <color theme="1"/>
        <rFont val="Calibri"/>
        <family val="2"/>
      </rPr>
      <t>çertificaçion del Callao y los 1339 pesos en reales en la çiudad de Panama". Al final se le halló más plata: "Yten se le allo mas de lo manifestado 542 marcos de plata labrada en los cajones de reales y petacas y pago 271 pesos por no deber mas que los 4 reales".</t>
    </r>
  </si>
  <si>
    <t>Si indica que era "procurador general para ambas curias por su provinzia del Peru".</t>
  </si>
  <si>
    <r>
      <t xml:space="preserve">No se indica cuánto se le cobróde impuesto: "y a medio por </t>
    </r>
    <r>
      <rPr>
        <sz val="11"/>
        <color theme="1"/>
        <rFont val="Calibri"/>
        <family val="2"/>
      </rPr>
      <t>çiento pago [</t>
    </r>
    <r>
      <rPr>
        <i/>
        <sz val="11"/>
        <color theme="1"/>
        <rFont val="Calibri"/>
        <family val="2"/>
      </rPr>
      <t>en blanco</t>
    </r>
    <r>
      <rPr>
        <sz val="11"/>
        <color theme="1"/>
        <rFont val="Calibri"/>
        <family val="2"/>
      </rPr>
      <t>]".</t>
    </r>
  </si>
  <si>
    <t>9 barras con 1735 marcos 4 onzas</t>
  </si>
  <si>
    <t>3 barras con 517 marcos 2 onzas</t>
  </si>
  <si>
    <r>
      <t>¿NUEVO COBRO?: "Esta errado contra la administra</t>
    </r>
    <r>
      <rPr>
        <sz val="11"/>
        <color theme="1"/>
        <rFont val="Calibri"/>
        <family val="2"/>
      </rPr>
      <t>çion en 30 pesos por importar el 7 por ciento de 29937 pesos 2095 pesos 4". No se indica si se cobró.</t>
    </r>
  </si>
  <si>
    <t>¿NUEVO COBRO?: "esta errado en la suma porque an de ser 33805 pesos y pago 7 por ciento de los 100 pesos que van a dezir".</t>
  </si>
  <si>
    <t>2 barras con 454 marcos 5 onzas</t>
  </si>
  <si>
    <t>3 barras con 733 marcos 3 onzas</t>
  </si>
  <si>
    <t>8 barras con 1922 marcos 7 onzas</t>
  </si>
  <si>
    <r>
      <t>DEVOLUCIÓN: "Esta errado en contra del contenido en el indulto de 200 pesos por no importar las varras mas de 20580 pesos y se le volvieron 13 pesos los quales recivi en primero de mar</t>
    </r>
    <r>
      <rPr>
        <sz val="11"/>
        <color theme="1"/>
        <rFont val="Calibri"/>
        <family val="2"/>
      </rPr>
      <t>ço de 1682 años. Gabriel de Somiano [</t>
    </r>
    <r>
      <rPr>
        <i/>
        <sz val="11"/>
        <color theme="1"/>
        <rFont val="Calibri"/>
        <family val="2"/>
      </rPr>
      <t>rubricado</t>
    </r>
    <r>
      <rPr>
        <sz val="11"/>
        <color theme="1"/>
        <rFont val="Calibri"/>
        <family val="2"/>
      </rPr>
      <t>]".</t>
    </r>
  </si>
  <si>
    <t>8 barras con 1471 marcos 5 onzas</t>
  </si>
  <si>
    <t>1 barretón quintado con 63 marcos 5 onzas</t>
  </si>
  <si>
    <t>8 barras con 1947 marcos 3 onzas</t>
  </si>
  <si>
    <t>19 barras con 3410 marcos 4 onzas</t>
  </si>
  <si>
    <t>Oro en libras</t>
  </si>
  <si>
    <t>1 barra con 245 marcos 6 onzas</t>
  </si>
  <si>
    <t>10 barras con 2044 marcos 6 onzas</t>
  </si>
  <si>
    <r>
      <t xml:space="preserve">DEVOLUCIÓN: "Allosele </t>
    </r>
    <r>
      <rPr>
        <sz val="11"/>
        <color theme="1"/>
        <rFont val="Calibri"/>
        <family val="2"/>
      </rPr>
      <t>çien marcos de plata menos de los quales se le deve no mas que los 4 reales que son 50 pesos y se le volvio 46 pesos 4 reales los quales recivio en primero de março de 1682 años. Pedro de los Rios [</t>
    </r>
    <r>
      <rPr>
        <i/>
        <sz val="11"/>
        <color theme="1"/>
        <rFont val="Calibri"/>
        <family val="2"/>
      </rPr>
      <t>rubricado</t>
    </r>
    <r>
      <rPr>
        <sz val="11"/>
        <color theme="1"/>
        <rFont val="Calibri"/>
        <family val="2"/>
      </rPr>
      <t>].</t>
    </r>
  </si>
  <si>
    <t>17 barras con 3027 marcos 7 onzas</t>
  </si>
  <si>
    <t>1 barra con 241 marcos 7 onzas</t>
  </si>
  <si>
    <r>
      <t>DEVOLUCIÓN: "Esta errado este passe contra el contenido en 44 marcos de una barra que siendo de 116 marcos 1 se pusso en Panama por de 160 - 1 con que se le volvio el yndulto que son 23 pesos y lo firmo [</t>
    </r>
    <r>
      <rPr>
        <i/>
        <sz val="11"/>
        <color theme="1"/>
        <rFont val="Calibri"/>
        <family val="2"/>
        <scheme val="minor"/>
      </rPr>
      <t>rúbrica</t>
    </r>
    <r>
      <rPr>
        <sz val="11"/>
        <color theme="1"/>
        <rFont val="Calibri"/>
        <family val="2"/>
        <scheme val="minor"/>
      </rPr>
      <t>]".</t>
    </r>
  </si>
  <si>
    <t>Vecino de Santiago de Veragua. Pasó en mulas propias.</t>
  </si>
  <si>
    <t>40 barras con 8381 marcos 3 onzas</t>
  </si>
  <si>
    <t>4 barras con 863 marcos 1 onza</t>
  </si>
  <si>
    <r>
      <t>NUEVO COBRO: "Esta errado en la reduzion de los marcos de las barras a pesos en 20 pesos y en la plata labrada en 100 pesos en reales que de uno y otro importa el 7 por ciento 8 pesos 4 reales que de a aver la administrazion". En la segunda partida se indica: "Por 228 marcos de plata lavrada en 3 pozuelos y un [</t>
    </r>
    <r>
      <rPr>
        <i/>
        <sz val="11"/>
        <color theme="1"/>
        <rFont val="Calibri"/>
        <family val="2"/>
        <scheme val="minor"/>
      </rPr>
      <t>sic</t>
    </r>
    <r>
      <rPr>
        <sz val="11"/>
        <color theme="1"/>
        <rFont val="Calibri"/>
        <family val="2"/>
        <scheme val="minor"/>
      </rPr>
      <t>] petaca en las quales dichas piezas vinieron 456 marcos de que saco passe en 7 de henero como pareze por este bor. a f. 42b".</t>
    </r>
  </si>
  <si>
    <t>2 barretones con 132 marcos 1 onza</t>
  </si>
  <si>
    <t>16 barras con 2837 marcos 3 onzas</t>
  </si>
  <si>
    <t>13 barras con 2733 marcos 5 onzas</t>
  </si>
  <si>
    <t>499 marcos 6 onzas</t>
  </si>
  <si>
    <r>
      <t>"650 pesos pertenecientes a la esclavitud del santisimo sacramento de la parroquia de San Lazaro de Lima por conp(on). que hizo el Tribunal del Consulado como pare</t>
    </r>
    <r>
      <rPr>
        <sz val="11"/>
        <color theme="1"/>
        <rFont val="Calibri"/>
        <family val="2"/>
      </rPr>
      <t>çe de un capitulo de instruzion n° 82</t>
    </r>
    <r>
      <rPr>
        <sz val="11"/>
        <color theme="1"/>
        <rFont val="Calibri"/>
        <family val="2"/>
        <scheme val="minor"/>
      </rPr>
      <t>"</t>
    </r>
  </si>
  <si>
    <t>NUEVO COBRO: "La varra de 206 marcos 2 es 260 - 2 y la demasia es 54 marcos y su 7 por ciento 30 pesos 2 los quales pago en esta real administracion".</t>
  </si>
  <si>
    <t>62 barras con 11970 marcos 4 onzas</t>
  </si>
  <si>
    <t>En mulas propias</t>
  </si>
  <si>
    <t>"14 libras de oro quintado reduzido a 250p"</t>
  </si>
  <si>
    <t>1 libra y 3 onzas de oro quintado</t>
  </si>
  <si>
    <t>No indica el total solo el medio por ciento. Lo he calculado a partir de 225 pesos la libra, pues con 250 pesos excede.</t>
  </si>
  <si>
    <t>Dueño de la plata</t>
  </si>
  <si>
    <t>Oro amonedado</t>
  </si>
  <si>
    <t>Total</t>
  </si>
  <si>
    <t>Oro</t>
  </si>
  <si>
    <t>Otros</t>
  </si>
  <si>
    <t>Contribución de los 350 mil ducados. 1681</t>
  </si>
  <si>
    <t xml:space="preserve">Sanz, Juan  </t>
  </si>
  <si>
    <t>Riva, Pedro de la</t>
  </si>
  <si>
    <t>Torre, Joseph de la</t>
  </si>
  <si>
    <t>Escalera, Mateo de la</t>
  </si>
  <si>
    <t>Torre, Santiago de la</t>
  </si>
  <si>
    <t>Cuesta, Pedro de la</t>
  </si>
  <si>
    <t>Cuesta, Manuel de la</t>
  </si>
  <si>
    <t xml:space="preserve">Vargas, Juan de </t>
  </si>
  <si>
    <t>Puente y Garma, Felipe de la</t>
  </si>
  <si>
    <t>Parra, Joseph de la</t>
  </si>
  <si>
    <t>Rocha, Felipe de la</t>
  </si>
  <si>
    <t>Torre, Manuel de la</t>
  </si>
  <si>
    <t>Barrera, Joseph de la</t>
  </si>
  <si>
    <t xml:space="preserve">Caballero Jurrado, Juan  </t>
  </si>
  <si>
    <t>Cantera, Pedro de la</t>
  </si>
  <si>
    <t>Torre, Juan de la</t>
  </si>
  <si>
    <t>Vega, Juan de la</t>
  </si>
  <si>
    <t>Nombre</t>
  </si>
  <si>
    <t>Suma</t>
  </si>
  <si>
    <t>Valores</t>
  </si>
  <si>
    <t>Posición</t>
  </si>
  <si>
    <t>Andrés Francisco</t>
  </si>
  <si>
    <t>Granja, Luis Francisco de</t>
  </si>
  <si>
    <t xml:space="preserve">Vargas, Francisco Javier de  </t>
  </si>
  <si>
    <t>Segundo consignatario</t>
  </si>
  <si>
    <t>Ballesteros, Manuel Antonio de</t>
  </si>
  <si>
    <t>Lastra, Domingo Antonio de</t>
  </si>
  <si>
    <t>Don</t>
  </si>
  <si>
    <t>Figueroa, Francisco Antonio de</t>
  </si>
  <si>
    <t>Anuncibay, Juan Antonio de</t>
  </si>
  <si>
    <t>Alzamora Ursino, Joseph de</t>
  </si>
  <si>
    <t>Piñero, Juan Antonio de</t>
  </si>
  <si>
    <t>Trinidad, Diego de la</t>
  </si>
  <si>
    <t>Rodriguez Galien, Antonio</t>
  </si>
  <si>
    <t>Frías, Juan Manuel de</t>
  </si>
  <si>
    <t>Gallegos, Juan</t>
  </si>
  <si>
    <t>Alejandro Martín</t>
  </si>
  <si>
    <t>Palacios, Juan Martín de</t>
  </si>
  <si>
    <t>Pérez, Juan Matias</t>
  </si>
  <si>
    <t>Juan Mayor</t>
  </si>
  <si>
    <t>Quitos, Juan Manuel Bernardo de</t>
  </si>
  <si>
    <t>Tesorero Capitán</t>
  </si>
  <si>
    <t>Capitán Orden de Calatrava</t>
  </si>
  <si>
    <t>Desempate</t>
  </si>
  <si>
    <t>Fila</t>
  </si>
  <si>
    <t>Columna1</t>
  </si>
  <si>
    <t>Total por % contribuyentes (acumulado)</t>
  </si>
  <si>
    <t xml:space="preserve">Total por % contribuyentes </t>
  </si>
  <si>
    <t xml:space="preserve">% Exportaciones acumulado (pesos de a ocho) </t>
  </si>
  <si>
    <t>N. Contribuyentes</t>
  </si>
  <si>
    <t>Total registrado</t>
  </si>
  <si>
    <t>% Exportaciones relativo</t>
  </si>
  <si>
    <t>Elorza, Miguel de</t>
  </si>
  <si>
    <t>Natividad, Francisco de la</t>
  </si>
  <si>
    <r>
      <t xml:space="preserve">La segunda y la tercera patida consignan: 633 pesos 2 reales y 373 pesos 2 reales, respectivamente. </t>
    </r>
    <r>
      <rPr>
        <sz val="11"/>
        <color rgb="FFFF0000"/>
        <rFont val="Calibri"/>
        <family val="2"/>
        <scheme val="minor"/>
      </rPr>
      <t>Se ha optado por prescindir de ellos y tomar el valor aproximado al peso.</t>
    </r>
  </si>
  <si>
    <t>* No se han considerado a los dos que pasaron cantidades eximidas</t>
  </si>
  <si>
    <t>Primer quintil</t>
  </si>
  <si>
    <t>Segundo quintil</t>
  </si>
  <si>
    <t>Tercer quintil</t>
  </si>
  <si>
    <t>Cuarto Quintil</t>
  </si>
  <si>
    <t>Quinto Quintil</t>
  </si>
  <si>
    <t>%</t>
  </si>
  <si>
    <t>Cantidad exportada</t>
  </si>
  <si>
    <t>Grupo</t>
  </si>
  <si>
    <t>50 primeros</t>
  </si>
  <si>
    <t>Fuente: H3-246</t>
  </si>
  <si>
    <t>Ávila, Juan Luis de</t>
  </si>
  <si>
    <t>Porras, Manuel Gerónimo de</t>
  </si>
  <si>
    <t>Cámara, Manuel Alonso de la</t>
  </si>
  <si>
    <t>Osa, Juan Bautista de</t>
  </si>
  <si>
    <t>Erize, Juan Miguel de</t>
  </si>
  <si>
    <t>Mascardo, Juan Bautista</t>
  </si>
  <si>
    <t>ID</t>
  </si>
  <si>
    <t xml:space="preserve">Pérez de Veteta, Juan  </t>
  </si>
  <si>
    <t>Cuesta, Martín de la</t>
  </si>
  <si>
    <t>DEVOLUCIÓN: "Este pase esta errado en 100 marcos de barra contra el contenido porque la barra de 241 marcos 4 &amp; no tiene mas que 141 marcos  4 &amp; y dichos 100 marcos a 8 pesos valen 800 pesos y su indulto son 54 pesos [sic] que revajados de los 83 335 quedan en 83281 y el 7 por ciento de esta cantidad son  5829 pesos 6 lo quales recivi en Puertovelo en 28 de febrero de 82. Martín de Echevarria Zuloaga [rubricado]". Hay errores de cálculo por parte de los agentes del Consulado.</t>
  </si>
  <si>
    <t>Puente, Martín de la</t>
  </si>
  <si>
    <t>DEVOLUCIÓN: "Allose al contenido 12 marcos de plata menos del manifestado y se le volvieron 11 pesos 7 del yndulto y el derecho de la plata labrada los quales rezivio en 5 de março y lo firmo en Portovelo. Lorenço Martínez [rubricado]".</t>
  </si>
  <si>
    <t>DEVOLUCIÓN: "Los 100 marcos quintados estan inclussos en los 785 marcos como se reconocio por los guardias con que se le volvio al contenido el indulto de dichos 100 marcos con mas los 4 reales del derecho de la plata labrada que uno y otro importo 106 pesos que revajando de estos el 7 por ciento quedan 98 pesos 4 reales los quales recivi en Puertovelo en 28 de febrero de 1682 años. Martín  de Fano y Arteaga [rubricado]".</t>
  </si>
  <si>
    <t>DEVOLUCIÓN: "La barra de la segunda coluna de 210 marcos 7 onzas no tiene mas que 110 marcos 7 onzas con que se le volvio al contenido çinquenta y dos pesos y 2 reales y lo firmo en 11 de febrero de 1682 años. Miguel Martínez de Valle [rubricado]".</t>
  </si>
  <si>
    <t>En nombre de Martín de Maiz</t>
  </si>
  <si>
    <t>En nombre del capitán Martín de Fano y Arteaga</t>
  </si>
  <si>
    <t>Gerónimo Enriquez</t>
  </si>
  <si>
    <t>La viuda de don Gerónimo de Chavez</t>
  </si>
  <si>
    <t>Gerónimo de Chavez</t>
  </si>
  <si>
    <t>DEVOLUCIÓN: "Allaronsele menos de los manifestado 30 marcos de plata labrada de que se le volvio el indulto y los 4 reales que todo son 29 pesos 6. Gerónimo de Mendia [rubricado]".</t>
  </si>
  <si>
    <t>Gerónimo de Ceballos "del Orden de Predicadores, difinidor general para anbas curias por la provinzia de Quito".</t>
  </si>
  <si>
    <t>La viuda de don Gerónimo de Echave</t>
  </si>
  <si>
    <t>En nombre del alferez Gerónimo de Cabrera</t>
  </si>
  <si>
    <t>REBAJA. El total fue 88 947. Se le rebajó 51 274 con lo que quedó 37 673 pesos. Las rebajas fueron por a) 1 920 pesos que lleva de San Juan de Saagun con permiso del Consulado b) 41 000 pesos de donativo del arzobispo de La Plata a su majestad c) 5 015 pesos para el aordono de la Virgen del Rosario del Convento de Predicadores de Lima y d) 3 179 pesos de donativo a su majestad de don Gerónimo de Guia, secretario del obispo de Chile.</t>
  </si>
  <si>
    <t>Juan Fernández</t>
  </si>
  <si>
    <t>Juan Fernández Pérez</t>
  </si>
  <si>
    <t>Fernández Montejo, Melchor</t>
  </si>
  <si>
    <t>"El capitan Diego de Quesada trajo a esta çiudad de Puertovelo un cajon con una lampara y en otro seis vlandones todo de plata que lo remite el ilustrisimo señor don Lucas Fernández de Piedrayta, obispo de la cathedral de esta çiudad, que haze remision de ellos a la yglessia donde estan enterrados sus antepassados y por ser para el adorno y servizio del culto divino y asegurarlo asi su señoria ilustrisima no pago derechos de contribuzion".</t>
  </si>
  <si>
    <t>En nombre del capitán Melchor Fernández Montejo</t>
  </si>
  <si>
    <t>En nombre del capitán Santiago Fernández de Mirones</t>
  </si>
  <si>
    <t>En nombre del capitán Santiago Fernández de Mirones. AJUSTE: "Esta errado contra la administraçion en el indulto de 2000 pesos en la multiplicazion de los marcos de las varras con que esta partida se descuenta por la que esta a f. 24b que avia de aver con que solo pago el contenido el indulto de 10 marcos de barra en que esta errada la suma de las barras como pareze al marxen". La suma correcta de las barras que aparecen al margen era 2709.</t>
  </si>
  <si>
    <t>En la tercera entrada, se indica: "Por 26 marcos de plata labrada en un cajonçito rotulado al señor don Françisco Fernández de Madrigal del Orden de Santiago, secretario del Real y Supremo Consejo de las Indias de la parte del Peru".</t>
  </si>
  <si>
    <t>"El capitan don Antonio de Çamudio entrego a Juan Fernández Pérez, dueño de requa, 14 mil pesos en 7 caxones para pasarlos a Puertovelo y que sacase la lizenzia de ellos y aviendolos reçivido para el efecto referido murio el dicho Juan Fernández Pérez y por allarse la parte de don Antonio en Puertovelo y el alvazea de dicho Juan Fernández Pérez haver ynorado la çircunstançia de la guia entro en Puertovelo con dicho cajones sin voleta del comisario de Panama y aviendo escrudinado se allo ser y pasar lo referido asi por cuio motivo no se le cobraron mas que 915 pesos 6 reales a razon de 7 por ciento".</t>
  </si>
  <si>
    <t>"Juan Ruvio de Amuzio entrego en Panama a Juan Fernández Pérez, dueño de requa, 2000 pesos en un cajon para pasarlos a Puertovelo y que sacase la lizençia y aviendole rezivido para el efecto referido murio el dicho Juan Fernández Pérez y por allarse el referido Juan Ruvio en Puertovelo y el alvazea del dicho Juan Fernández Pérez Haver ynorado la çircunstancia de la guia entro en Puertovelo sin la del comisario de Panama y aviendo escrduiñado se allo ser çierto lo referio con cuio motivo no se le cobro mas que el 7 por ciento que son 140 pesos".</t>
  </si>
  <si>
    <t>La primera partida iba en una cama de Juan Román; la segunda, "en otra cama de Juan Sanz a quien tocan y pertenezen"</t>
  </si>
  <si>
    <t>"El capitan Juan Román Loçano passo a Puertovelo en requa de [...] y lo remitio en su nombre el alferez Gerónimo de Mendia [...]".</t>
  </si>
  <si>
    <t>En nombre de Diego de San Román</t>
  </si>
  <si>
    <t>Uria San Martín, Juan Antonio de</t>
  </si>
  <si>
    <t xml:space="preserve">Bernal, Simón  </t>
  </si>
  <si>
    <t>Andrés Valerio</t>
  </si>
  <si>
    <t>Andrés Valerio (alferez)</t>
  </si>
  <si>
    <t>Andrés de Velasco</t>
  </si>
  <si>
    <t>Andrés Trujillo</t>
  </si>
  <si>
    <t>Andrés Calvo</t>
  </si>
  <si>
    <t>Andrés Vasquez</t>
  </si>
  <si>
    <t>Por concesión del Consulado, se le rebajó 12 279 pesos por los siguientes conceptos: 9 000 pesos "para la canoniçacion del santo rey don Fernando de Castilla", 2 879 pesos "por dicha instruzion del Tribunal del Consulado N° 13 conçeden para la esclavitud del santisimo sacramento de la cathedral de Lima 2 879 pesos y en esta partida esta comprendidos 50 marcos de plata labrada que se an de rebajar de los 390 que estan manifestados para el derecho de los 4 reales con que quedaran en 340 marcos" y 400 pesos "por dicha ynstruçion N° 66 se conçeden 400 pesos para los costos de medizinas que vienen de España para los pobres del hospital real de San Andrés de Lima". El 7 por ciento se aplicó a 17 465 pesos.</t>
  </si>
  <si>
    <t>Andrés Valerio de Mena</t>
  </si>
  <si>
    <t>Andrés Trujillo de Mena (alferez)</t>
  </si>
  <si>
    <t>Andrés Trujillo (alferez)</t>
  </si>
  <si>
    <t>REBAJA: "Revajanse 1120 pesos por los mismos que el Tribunal del Consulado yçieron de conçesion los señores prior y consules para el Ospital Real de señor San Andrés de la çiudad de Lima para dietas y medezinas de los pobres enfermos como pareze de la instruzion numero 66".</t>
  </si>
  <si>
    <t>Andrés Trujillo de Mena</t>
  </si>
  <si>
    <t>EXIMIDO: "de los quales dichos 3 500 pesos no pago derechos de contribuzion respecto de que por un capitulo de instruzion se me ordena que el padre fray Andrés de Santa Theressa del dicho Orden se le yçiese limosna de 450 pesos e el prozedido de quinze mil pesos que avia de pagar tres por çiento y por ser ya difunto y que el dicho padre fray Françisco de la Natividad, su conpañero en quien han recaido estas limosnas que van dedicadas para la canonicazion [sic] de San Juan de la Cruz, declara no lleva mas que 3 500 pesos cuio derecho de siete por ciento importa 245 pesos ha parezido cumpliendo con el orden de los señores prior y consules no pague cossa ninguna respecto de ser para obra tan santa y pia como para la canonicazion de un santo".</t>
  </si>
  <si>
    <t>"Andrés de Montoro se le perdio la lizençia y consta por el libro de Panama a f. 81 buelta del borrador que en requa de Andrés Calvo [...]".</t>
  </si>
  <si>
    <t>Torre, Tomás de la</t>
  </si>
  <si>
    <t>Romero, Julián</t>
  </si>
  <si>
    <t>Ruiz de Gauna, Andrés</t>
  </si>
  <si>
    <t>Delgado Rico, Juan</t>
  </si>
  <si>
    <t>Maiz, Martín de</t>
  </si>
  <si>
    <t>Eraustieta, Lucas de</t>
  </si>
  <si>
    <t>Rubio, Joseph</t>
  </si>
  <si>
    <t>Rojas, Antonio de</t>
  </si>
  <si>
    <t>Serrano, Joseph</t>
  </si>
  <si>
    <t>Martínez de Valle, Domingo</t>
  </si>
  <si>
    <t>Román Lozano, Juan</t>
  </si>
  <si>
    <t>Herboso, Francisco de</t>
  </si>
  <si>
    <t>Flores Pardo, Salvador de</t>
  </si>
  <si>
    <t>Lamilla, Domingo de</t>
  </si>
  <si>
    <t>Martínez Raposo, Manuel</t>
  </si>
  <si>
    <t>Retana, Francisco de</t>
  </si>
  <si>
    <t>Arizpe, Roque de</t>
  </si>
  <si>
    <t>Mieses, Martín de</t>
  </si>
  <si>
    <t>Aranzate, Pedro de</t>
  </si>
  <si>
    <t>Fernández, Alonso</t>
  </si>
  <si>
    <t>Espinosa, Pedro de</t>
  </si>
  <si>
    <t>Elguea, Lorenzo de</t>
  </si>
  <si>
    <t>Barrena, Francisco de</t>
  </si>
  <si>
    <t>Aguilar, Juan de</t>
  </si>
  <si>
    <t>Sotomayor, Diego de</t>
  </si>
  <si>
    <t>Mena Caballero, Juan de</t>
  </si>
  <si>
    <t>Rondon, Roque</t>
  </si>
  <si>
    <t>Pimentel, Antonio</t>
  </si>
  <si>
    <t>Moreno de Vilchez, Andrés</t>
  </si>
  <si>
    <t>Arguello, Jacinto de</t>
  </si>
  <si>
    <t>Sotil, Juan</t>
  </si>
  <si>
    <t>Hurtado, Francisco</t>
  </si>
  <si>
    <t>Pino, Santiago del</t>
  </si>
  <si>
    <t>Ubinza, Manuel de</t>
  </si>
  <si>
    <t>Castillo, Gabriel del</t>
  </si>
  <si>
    <t>Ontañon Lastra, Simón de</t>
  </si>
  <si>
    <t>Castro Cajero, Joseph de</t>
  </si>
  <si>
    <t>Medina, Juan de</t>
  </si>
  <si>
    <t>Pérez de la Hermosa, Francisco</t>
  </si>
  <si>
    <t>Arandia, Francisco de</t>
  </si>
  <si>
    <t>Andueza, Miguel de</t>
  </si>
  <si>
    <t>Pérez Zambrano, Pedro</t>
  </si>
  <si>
    <t>Valle, Gaspar del</t>
  </si>
  <si>
    <t>Medrano, Roque</t>
  </si>
  <si>
    <t>Rueda, Domingo de</t>
  </si>
  <si>
    <t>Ugarte, Juan de</t>
  </si>
  <si>
    <t>Fernández de Valdivieso, Juan</t>
  </si>
  <si>
    <t>Zapata, Manuel</t>
  </si>
  <si>
    <t>Pérez Marchan, Alonso</t>
  </si>
  <si>
    <t>Grajeda, Juan de</t>
  </si>
  <si>
    <t>Lozano, Francisco</t>
  </si>
  <si>
    <t>Hoz, Domingo de</t>
  </si>
  <si>
    <t>Pérez de Miranda, Justo</t>
  </si>
  <si>
    <t>Miranda, Juan de</t>
  </si>
  <si>
    <t>Martínez de la Escalera, Domingo</t>
  </si>
  <si>
    <t>Mirones, Santiago de</t>
  </si>
  <si>
    <t>Serrao, Francisco</t>
  </si>
  <si>
    <t>Aranzaeta, Juan de</t>
  </si>
  <si>
    <t>Martínez de Velasco, Pascual</t>
  </si>
  <si>
    <t>Martínez, Lorenzo</t>
  </si>
  <si>
    <t>Fernández Izquierdo, Francisco</t>
  </si>
  <si>
    <t>Hermosilla, Francisco de</t>
  </si>
  <si>
    <t>Quesada, Diego de</t>
  </si>
  <si>
    <t>Machado de Castro, Martín</t>
  </si>
  <si>
    <t>Fernández Barba, Luis</t>
  </si>
  <si>
    <t>Argarate, Ignacio de</t>
  </si>
  <si>
    <t>Ayala, Tomás de</t>
  </si>
  <si>
    <t>Pérez de la Peña, Jacinto</t>
  </si>
  <si>
    <t>Quesada, Francisco de</t>
  </si>
  <si>
    <t>Royo, Joseph de</t>
  </si>
  <si>
    <t>Castilla, Simón de</t>
  </si>
  <si>
    <t>Espinosa, Francisco Urban de</t>
  </si>
  <si>
    <t>Urrutia, Pedro de</t>
  </si>
  <si>
    <t>Nuñovero, Gabriel de</t>
  </si>
  <si>
    <t>Viso y Morillo, Juan del</t>
  </si>
  <si>
    <t>Riaño, Juan de</t>
  </si>
  <si>
    <t>Unsain, Manuel de</t>
  </si>
  <si>
    <t>Vedia, Joseph de</t>
  </si>
  <si>
    <t>Gudiño, Joseph</t>
  </si>
  <si>
    <t>Noriega, Roque de</t>
  </si>
  <si>
    <t>Mendoza, Antonio de</t>
  </si>
  <si>
    <t>Sanz de Salamanca, Urban</t>
  </si>
  <si>
    <t>Santisteban, Miguel</t>
  </si>
  <si>
    <t>Aguilar, Pedro de</t>
  </si>
  <si>
    <t>Ortiz, Blas</t>
  </si>
  <si>
    <t>Villanueva, Juan Francisco de</t>
  </si>
  <si>
    <t>Pérez de Rivera, Gabriel</t>
  </si>
  <si>
    <t>Pérez de la Torre, Diego</t>
  </si>
  <si>
    <t>Sañudo, Pedro</t>
  </si>
  <si>
    <t>Guerrero, Lazaro</t>
  </si>
  <si>
    <t>Uriarte, Mateo de</t>
  </si>
  <si>
    <t>Castillo, Felipe del</t>
  </si>
  <si>
    <t>Sanz de Sicilia, Juan</t>
  </si>
  <si>
    <t>Merino, Juan</t>
  </si>
  <si>
    <t>Urdanegui, Santiago de</t>
  </si>
  <si>
    <t>Muñoz, Antonio</t>
  </si>
  <si>
    <t>Molleda, Juan de</t>
  </si>
  <si>
    <t>Flores, Luis</t>
  </si>
  <si>
    <t>Baldovinos Quint, Diego de</t>
  </si>
  <si>
    <t>Cartavio, Domingo de</t>
  </si>
  <si>
    <t>Campo, Manuel del</t>
  </si>
  <si>
    <t>Fano y Arteaga, Martín de</t>
  </si>
  <si>
    <t>Goñi, Carlos de</t>
  </si>
  <si>
    <t>Fernández de Villa, Joseph</t>
  </si>
  <si>
    <t>Azpuru, Pedro de</t>
  </si>
  <si>
    <t>Añua, Domingo de</t>
  </si>
  <si>
    <t>Luna, Francisco de</t>
  </si>
  <si>
    <t>Trujillo, Pedro de</t>
  </si>
  <si>
    <t>Rojas Sandoval, Francisco de</t>
  </si>
  <si>
    <t>Aguirre, Joseph de</t>
  </si>
  <si>
    <t>Ayalde, Juan de</t>
  </si>
  <si>
    <t>Salazar, Manuel de</t>
  </si>
  <si>
    <t>Acuña, Francisco de</t>
  </si>
  <si>
    <t>Lamas y Sandi, Andrés de</t>
  </si>
  <si>
    <t>Baños Escudero, Gregorio de</t>
  </si>
  <si>
    <t>Elizalde, Juan de</t>
  </si>
  <si>
    <t>Cartagena, Joseph de</t>
  </si>
  <si>
    <t>Gamarra, Joseph de</t>
  </si>
  <si>
    <t>Ferreira, Antonio</t>
  </si>
  <si>
    <t>Venero, Fernando</t>
  </si>
  <si>
    <t>Llerena, Antonio de</t>
  </si>
  <si>
    <t>Castañeda, Francisco de</t>
  </si>
  <si>
    <t>Martínez del Pino, Andrés</t>
  </si>
  <si>
    <t>Echave, Domingo de</t>
  </si>
  <si>
    <t>Pacheco, Diego</t>
  </si>
  <si>
    <t>Sentis, Juan de</t>
  </si>
  <si>
    <t>Ruiz de los Cobos, Antonio</t>
  </si>
  <si>
    <t>Revolledo, Joseph de</t>
  </si>
  <si>
    <t>Muñoz de Illescas, Pedro</t>
  </si>
  <si>
    <t>Aguirre, Juan de</t>
  </si>
  <si>
    <t>Sagastizabal, Pascual de</t>
  </si>
  <si>
    <t>Vargas, Juan de</t>
  </si>
  <si>
    <t>Larreta, Pedro</t>
  </si>
  <si>
    <t>Cueto, Domingo de</t>
  </si>
  <si>
    <t>Pérez del Castillo, Hipolito</t>
  </si>
  <si>
    <t>Muñoz Chamorro, Antonio de</t>
  </si>
  <si>
    <t>Romero Soriano, Domingo</t>
  </si>
  <si>
    <t>Moreno, Joseph</t>
  </si>
  <si>
    <t>Pino, Lorenzo del</t>
  </si>
  <si>
    <t>Valenzuela y Ojeda, Bernardino de</t>
  </si>
  <si>
    <t>Sabogal, Tomás de</t>
  </si>
  <si>
    <t>Muñiz de Araujo, Francisco</t>
  </si>
  <si>
    <t>Tello de Espinosa, Francisco</t>
  </si>
  <si>
    <t>Zamudio, Antonio de</t>
  </si>
  <si>
    <t>Aberasturi, Juan de</t>
  </si>
  <si>
    <t>Adamo, Joseph María</t>
  </si>
  <si>
    <t>Salvaterra, Juan Gregorio de</t>
  </si>
  <si>
    <t>Aguirre, Francisco de</t>
  </si>
  <si>
    <t>Briones Quintanilla, Pedro de</t>
  </si>
  <si>
    <t>Echeverz y Subiza, Antonio de</t>
  </si>
  <si>
    <t>Navia Salas de Valdez, Juan de</t>
  </si>
  <si>
    <t>Pérez de Ircio, Pedro</t>
  </si>
  <si>
    <t>Zumarraga, Pedro de</t>
  </si>
  <si>
    <t>Somiano, Gabriel de</t>
  </si>
  <si>
    <t>Urdanegui, Domingo de</t>
  </si>
  <si>
    <t>Cabrera, Lorenzo de</t>
  </si>
  <si>
    <t>Mariscal, Juan de</t>
  </si>
  <si>
    <t>Cueto Infiesta, Andrés de</t>
  </si>
  <si>
    <t>Pérez Maldonado, Domingo</t>
  </si>
  <si>
    <t>Martínez de Vargas, Esteban</t>
  </si>
  <si>
    <t>Morales, Fernando de</t>
  </si>
  <si>
    <t>Vergara, Lucas de</t>
  </si>
  <si>
    <t>Ruiz de Zárate, Martín</t>
  </si>
  <si>
    <t>Monasterio Guren, Antonio de</t>
  </si>
  <si>
    <t>Torres, Francisco de</t>
  </si>
  <si>
    <t>Román, Diego de</t>
  </si>
  <si>
    <t>Romero Parrilla, Lucas</t>
  </si>
  <si>
    <t>Ovares, Diego de</t>
  </si>
  <si>
    <t>Salazar, Andrés de</t>
  </si>
  <si>
    <t>Cabrera, Gerónimo de</t>
  </si>
  <si>
    <t>Gomendio Urrutia, Francisco de</t>
  </si>
  <si>
    <t>Fernández de Mirones, Santiago</t>
  </si>
  <si>
    <t>Correa, Joseph</t>
  </si>
  <si>
    <t>Silva, Gregorio de</t>
  </si>
  <si>
    <t>Porras y Silva, Pedro de</t>
  </si>
  <si>
    <t>Beamuz, Fernando de</t>
  </si>
  <si>
    <t>Pérez, Pablo</t>
  </si>
  <si>
    <t>Ortuño y Toledo, Pedro de</t>
  </si>
  <si>
    <t>Cabrera, Gil de</t>
  </si>
  <si>
    <t>Eneira, Antonio</t>
  </si>
  <si>
    <t>Aguilar, Domingo de</t>
  </si>
  <si>
    <t>Pesquera, Diego de</t>
  </si>
  <si>
    <t>Barroso y Pozo, Juan</t>
  </si>
  <si>
    <t>Torres, Antonio de</t>
  </si>
  <si>
    <t>Mendoza y Trujillo, Miguel de</t>
  </si>
  <si>
    <t>Jenes y Espinola, Juan de</t>
  </si>
  <si>
    <t>Gomendio Urrutia, Mateo de</t>
  </si>
  <si>
    <t>Valverde, Esteban de</t>
  </si>
  <si>
    <t>Centeno, Manuel</t>
  </si>
  <si>
    <t>Barrionuevo, Antonio de</t>
  </si>
  <si>
    <t>Villanueva, Melchor de</t>
  </si>
  <si>
    <t>Martínez, Antonio</t>
  </si>
  <si>
    <t>Lozano, Lucas</t>
  </si>
  <si>
    <t>Pineda, Isidro de</t>
  </si>
  <si>
    <t>Escobar, Francisco de</t>
  </si>
  <si>
    <t>Vizueta, Alonso de</t>
  </si>
  <si>
    <t>Ruiz de Velasco, Fernando</t>
  </si>
  <si>
    <t>Rosa, Francisco de</t>
  </si>
  <si>
    <t>Ybarrondo, Pedro de</t>
  </si>
  <si>
    <t>Masias, Alonso</t>
  </si>
  <si>
    <t>Aguado, Pedro de</t>
  </si>
  <si>
    <t>Olivardia, Andrés de</t>
  </si>
  <si>
    <t>Aybar y Eslava, Ignacio de</t>
  </si>
  <si>
    <t>Pérez de Corcha Illescas, Maria</t>
  </si>
  <si>
    <t>Santidueñas y Carrillo, Manuel de</t>
  </si>
  <si>
    <t>Alcaudete, Alonso de</t>
  </si>
  <si>
    <t>Iglesias, Diego de</t>
  </si>
  <si>
    <t>Castillo, Juan del</t>
  </si>
  <si>
    <t>Navarro, Juan</t>
  </si>
  <si>
    <t>Montemayor, Pedro de</t>
  </si>
  <si>
    <t>Pérez de Guadamur, Diego</t>
  </si>
  <si>
    <t>Clavero, Lope</t>
  </si>
  <si>
    <t>Troncoso de Lira, Antonio</t>
  </si>
  <si>
    <t>Yeves, Diego de</t>
  </si>
  <si>
    <t>Amileta, Andrés de</t>
  </si>
  <si>
    <t>Mansilla, Esteban de</t>
  </si>
  <si>
    <t>Lezama, Antonio de</t>
  </si>
  <si>
    <t>Vargas Machuca, Joseph de</t>
  </si>
  <si>
    <t>Chirinos, Francisco</t>
  </si>
  <si>
    <t>Copero, Antonio</t>
  </si>
  <si>
    <t>Montoro, Andrés de</t>
  </si>
  <si>
    <t>Romero de Ysunza, Blas</t>
  </si>
  <si>
    <t>Cartagena, Francisco de</t>
  </si>
  <si>
    <t>Soto, Pedro de</t>
  </si>
  <si>
    <t>Soto, Carlos de</t>
  </si>
  <si>
    <t>Paredes, Francisco de</t>
  </si>
  <si>
    <t>Bolivar, Pedro de</t>
  </si>
  <si>
    <t>Tejada, Juan de</t>
  </si>
  <si>
    <t>Rubio de Amuzio, Juan</t>
  </si>
  <si>
    <t>Peralta, Fernando de</t>
  </si>
  <si>
    <t>Alarcón, Andrés de</t>
  </si>
  <si>
    <t>Alarcón, Pedro de</t>
  </si>
  <si>
    <t>Albuz, Francisco de</t>
  </si>
  <si>
    <t>Azpiunza, Pedro de</t>
  </si>
  <si>
    <t>Bahamonde y Lazos, Tomás de</t>
  </si>
  <si>
    <t>Baquero, Cristóbal</t>
  </si>
  <si>
    <t>Borda, Diego de</t>
  </si>
  <si>
    <t>Benítez, Francisco</t>
  </si>
  <si>
    <t>Blanco de Oliva, Cosme</t>
  </si>
  <si>
    <t>Blásquez, Sancho</t>
  </si>
  <si>
    <t>Aranda, Gabriel de</t>
  </si>
  <si>
    <t>Calderón y Hurtado, Tomás</t>
  </si>
  <si>
    <t>Calderón y Hurtado, Rodrigo</t>
  </si>
  <si>
    <t>Pérez de León, Blas</t>
  </si>
  <si>
    <t>Canseco León, Antonio de</t>
  </si>
  <si>
    <t>"Un caxoncito con la del marxen qu[e] es para la madre Manuela de San Ildefonso, religiosa professa en el convento de la Encarnazion de Griñon en los reynos de España, que se lo remite el ilustrisimo señor don Antonio de León, obispo de Arequipa, y la memoria firmada de dicho señor obispo de lo que va dentro se manifesto y no ai en el cossa de que deva pagar derechos de contribuçion"</t>
  </si>
  <si>
    <t>"El capitan Lucas Romero Parrilla, thessorero juez oficial real de este reino por su magestad, passo a esta çiudad de Puertovelo al despacho de la presente flota y gaLeónes y trajo dos petacas de ropa de su vestuario donde asimesmo lleva veinte y çinco marcos de plata labrada de serviçio y por constarme los a de volver a esta çiudad de Panama no pago derechos de contribuçion"</t>
  </si>
  <si>
    <t>Pro León, Mateo de</t>
  </si>
  <si>
    <t>En nombre del capitán Mateo de Pro León</t>
  </si>
  <si>
    <t>León, Juan de</t>
  </si>
  <si>
    <t>León, Julian de</t>
  </si>
  <si>
    <t>Canseco León, Francisco de</t>
  </si>
  <si>
    <t>Carlos de Soto era alcalde ordinario y juez de bienes de difuntos "de esta ciudad". Remitió las barras de plata de la Caja General de Bienes de Difuntos de Panamá. Dichas barras eran de Ignacio de Argarate, muerto ab intestato en la venta de Pequeni. No se indicó el monto total de la plata ni del indulto, sino solamente: "y respecto de haber pado [sic] el indulto que les pertenezio en la presente armada de gaLeónes del cargo del señor general marques de Brenes y para que en todo tiempo conste como pagaron los derechos de averias de ambos mares las dichas 6 barras arriva espresadas si volvieren a conduzir a esta ciudad de Portovelo podran venir libremente sin pagar nuebos derechos y de este tenor se dio guia este dia para que Tomásen la razon de ello el cavo y guardia que asiste en el sitio del Boqueron y tanvien la persona que haze oficio de comisario en Panama".</t>
  </si>
  <si>
    <t>Sebastián de la Cruz</t>
  </si>
  <si>
    <t>Sebastián Rodriguez</t>
  </si>
  <si>
    <t>Sebastiána Velez (doña)</t>
  </si>
  <si>
    <t>Sebastián? Velez</t>
  </si>
  <si>
    <t>Castañeda, Sebastián de</t>
  </si>
  <si>
    <t>Cantos, Sebastián de</t>
  </si>
  <si>
    <t>Orbea, Sebastián de</t>
  </si>
  <si>
    <t>Antuñano, Sebastián de</t>
  </si>
  <si>
    <t>Ullaure, Sebastián de</t>
  </si>
  <si>
    <t>Guerrero, Sebastián</t>
  </si>
  <si>
    <t>Saavedra, Sebastián de</t>
  </si>
  <si>
    <t>Hidalgo, Sebastián</t>
  </si>
  <si>
    <t>Londoño, Sebastián de</t>
  </si>
  <si>
    <t>Sebastián de los Reyes</t>
  </si>
  <si>
    <t>Sebastián Castellanos</t>
  </si>
  <si>
    <t>"que se an de convertir para el vestuario del padre fray Marcos Marin religio [sic] de mi padre San Agustín que se juntaron de limosna y en esta considerazion no pago derechos de contribuçion"</t>
  </si>
  <si>
    <t>Agustín de la Estrella</t>
  </si>
  <si>
    <t>Cid Salazar, Agustín del</t>
  </si>
  <si>
    <t>Parte de la plata labrada iba en las petacas de Agustín Gueronimo de la Puerta.</t>
  </si>
  <si>
    <t>Concha, Agustín de la</t>
  </si>
  <si>
    <t>Nicolás Centeno</t>
  </si>
  <si>
    <t>"El dicho don Pedro de Soto passo a Puertovelo 500 pesos en reales en sus petaquillas los quales manifesto en el boqueron por averlos cobrado de Juan de Leguizamo en Chagre como consta del passe de Nicolás de Yribarren, guardia en dicho sitio del Boqueron, quien le cobro el 7 por ciento que son 32 pesos".</t>
  </si>
  <si>
    <t>Capetillo, Diego</t>
  </si>
  <si>
    <t>Echevarría y Zuloaga, Martín de</t>
  </si>
  <si>
    <t>Echevarría, Sebastián de</t>
  </si>
  <si>
    <t>Céspedes y Arellano, Juan de</t>
  </si>
  <si>
    <t>Chacón, Fernando</t>
  </si>
  <si>
    <t>Fernández Dávila, Marcos</t>
  </si>
  <si>
    <t>En nombre del capitan don Florian de Frias Dávila</t>
  </si>
  <si>
    <t>Dávila Cornejo, Miguel</t>
  </si>
  <si>
    <t>Catalán, Miguel</t>
  </si>
  <si>
    <t>Fernández de la Sota, Juan</t>
  </si>
  <si>
    <t>Mendizábal, Martín de</t>
  </si>
  <si>
    <t>Mendizábal, Joseph de</t>
  </si>
  <si>
    <t>Cueto, Pascual Joseph</t>
  </si>
  <si>
    <t>Castañiza, Agustín del</t>
  </si>
  <si>
    <t>Cárdenas, Nicolás de</t>
  </si>
  <si>
    <t>Calderón SantIbáñez, Cristóbal</t>
  </si>
  <si>
    <t>Delgado Carbajal, Antonio</t>
  </si>
  <si>
    <t>Carbajal, Antonio de</t>
  </si>
  <si>
    <t>Cabrera, Cristóbal de</t>
  </si>
  <si>
    <t>Fuentes, Félix de</t>
  </si>
  <si>
    <t>Munarriz, Juan Esteban de</t>
  </si>
  <si>
    <t>Frías Dávila, Florián de</t>
  </si>
  <si>
    <t>García Corrales, Gabriel</t>
  </si>
  <si>
    <t>García de las Alas, Francisco</t>
  </si>
  <si>
    <t>García Prieto, Juan</t>
  </si>
  <si>
    <t>García Carrillo, Francisco</t>
  </si>
  <si>
    <t>García Ciudad, Gregorio</t>
  </si>
  <si>
    <t>García de Jerez, Alonso</t>
  </si>
  <si>
    <t>Al inicio se indica lo siguiente: "El capitan Juan del Visso Morrillo y en su nombre Francisco García de Aljarafo [...]".</t>
  </si>
  <si>
    <t>García Varela, Juan</t>
  </si>
  <si>
    <t>DEVOLUCIÓN: "Allaronsele al contenido arriva diez y ocho marcos menos de los manifestados en la plata labrada con que se le volvieron los 4 reales y el indulto que todo monta 17 pesos 6 los quales rezivio en primero de febrero de 1682 años. Juan García Barela [rubricado]".</t>
  </si>
  <si>
    <t>García Pumarino, Rodrigo</t>
  </si>
  <si>
    <t>García de la Cuesta, Juan</t>
  </si>
  <si>
    <t>Pérez, Francisco Gaspar</t>
  </si>
  <si>
    <t>García Trevez, Bartolomé</t>
  </si>
  <si>
    <t>Gómez de la Cruz, Luis</t>
  </si>
  <si>
    <t>Gómez, Jacinto</t>
  </si>
  <si>
    <t>Gómez Martínez, Juan</t>
  </si>
  <si>
    <t>Gómez de Herrera, Diego</t>
  </si>
  <si>
    <t>En nombre de Diego Gómez de Herrera</t>
  </si>
  <si>
    <t>Gómez Presbitero, Juan</t>
  </si>
  <si>
    <t>Gómez Barona, Juan</t>
  </si>
  <si>
    <t>Grados, Diego de</t>
  </si>
  <si>
    <t>Gómez de Lusa, Féliz</t>
  </si>
  <si>
    <t>Gonzáles Galeano, Tomás</t>
  </si>
  <si>
    <t>Gómez de Celis de Lamadrid, Antonio</t>
  </si>
  <si>
    <t>Gortairi, Martín de</t>
  </si>
  <si>
    <t>Gutiérrez, Gabriel</t>
  </si>
  <si>
    <t>Gutiérrez, Francisco</t>
  </si>
  <si>
    <t>Juan Gutiérrez</t>
  </si>
  <si>
    <t>Gutiérrez Freire, Sebastián</t>
  </si>
  <si>
    <t>En nombre de Francisco Gutiérrez</t>
  </si>
  <si>
    <t>Guzmán, Antonio de</t>
  </si>
  <si>
    <t>Ibarra, Magdalena de</t>
  </si>
  <si>
    <t>Íñiguez de Acurio y Zavala, Fortun</t>
  </si>
  <si>
    <t>Izquierdo Jiménez, Martín</t>
  </si>
  <si>
    <t>Jiménez de Guevara, Diego</t>
  </si>
  <si>
    <t>Jiménez, Juan</t>
  </si>
  <si>
    <t>Jiménez Vela de Lara, Sebastián</t>
  </si>
  <si>
    <t>En nombre de don Sebastián Jiménez Vela de Lara</t>
  </si>
  <si>
    <t>Lártiga y de la Torre, Francisco de</t>
  </si>
  <si>
    <t>Liseras, Félix de</t>
  </si>
  <si>
    <t>Lizarriturri, Joseph</t>
  </si>
  <si>
    <t>Lascuraín, Pedro de</t>
  </si>
  <si>
    <t>Llanos, Antonio de</t>
  </si>
  <si>
    <t>Laínez, Diego</t>
  </si>
  <si>
    <t>Ramírez de Arellano, Fernando</t>
  </si>
  <si>
    <t>DEVOLUCIÓN: "Esta boleta esta errada en 34 marcos de plata labrada que tubo menos de lo manifestado en Panamá y se le volvieron al contenido arriva 33 pesos 4 reales del yndulto y de los quatro reales y lo firmo en Puertovelo en 10 de febrero de 1682 años. Son 33 pesos 4 reales. Sebastián Ramírez de Arellano [rubricado]".</t>
  </si>
  <si>
    <t>Ramírez Lozano, Juan</t>
  </si>
  <si>
    <t>"Los 473 de ellos se revajan por petenezer a fray Fernando Ramires de Arellano del Orden de nuestro padre San Francisco que son para el rescate de don Alonsso Ramírez de Arellano su ermano cavalleo del Orden de Santiago y son los mesmos que conzedieron los señores prior y consules por el capitulo n° 78 de la instruzion".</t>
  </si>
  <si>
    <t>"Por 1 000 pesos que trajo sueltos los quales no se sacan fera respeto de ser para el rescate del dicho don Aonsso Ramírez de Arellano del Orden ed Santiago y goçar del previlejio que goça la plata de redençion y santos lugares como se advierte en el capitulo n° 78</t>
  </si>
  <si>
    <t>Lagos Ramírez, Antonio de</t>
  </si>
  <si>
    <t>López Zambrano, Francisco</t>
  </si>
  <si>
    <t>López de Altozano, Juan</t>
  </si>
  <si>
    <t>López de Ron, Alonso</t>
  </si>
  <si>
    <t>López de Armenta, Juan</t>
  </si>
  <si>
    <t>López de Endagoyen, Antonio</t>
  </si>
  <si>
    <t>López de Castilla, Francisco</t>
  </si>
  <si>
    <t>López de Ezeiza, Domingo</t>
  </si>
  <si>
    <t>López de Palomino, Joseph</t>
  </si>
  <si>
    <t>López de San Román, Antonio</t>
  </si>
  <si>
    <t>López Bejarano, Pedro</t>
  </si>
  <si>
    <t>Anescar y Urtasun, Juan Lorenzo de</t>
  </si>
  <si>
    <t>Márquez, Antonio</t>
  </si>
  <si>
    <t>Malaver, Francisco de</t>
  </si>
  <si>
    <t>Márquez, Manuel</t>
  </si>
  <si>
    <t>Poveda, Tomás Martín de</t>
  </si>
  <si>
    <t>Martínez Roldán, Francisco</t>
  </si>
  <si>
    <t>Michaur, Francisco de</t>
  </si>
  <si>
    <t>Mendía, Gerónimo de</t>
  </si>
  <si>
    <t>Martínez Reinoso, Francisco</t>
  </si>
  <si>
    <t>Martínez del Valle, Miguel</t>
  </si>
  <si>
    <t>Moya y Loarte, Joseph de</t>
  </si>
  <si>
    <t>Oriamuño, Juan de</t>
  </si>
  <si>
    <t>Oliva, Joseph de la</t>
  </si>
  <si>
    <t>Muñoz Calera, Juan</t>
  </si>
  <si>
    <t>Monje, Benito</t>
  </si>
  <si>
    <t>Moreno de Vílchez, Andrés</t>
  </si>
  <si>
    <t>Ocerín Jáuregui, Pedro de</t>
  </si>
  <si>
    <t>Ortega y Arroyabe, Pedro de</t>
  </si>
  <si>
    <t>Otárola, Roque de</t>
  </si>
  <si>
    <t>Orozco Mogollón, Juan de</t>
  </si>
  <si>
    <t>Panes, Tomás de</t>
  </si>
  <si>
    <t>Pérez Tarco, Francisco de</t>
  </si>
  <si>
    <t>Peláez del Junco, Agustín</t>
  </si>
  <si>
    <t>Peralta Rincón, Francisco de</t>
  </si>
  <si>
    <t>Padrón de Betancur, Juan</t>
  </si>
  <si>
    <t>Revilla Bustamante, Pedro de</t>
  </si>
  <si>
    <t>Ríos, Juan Francisco de los</t>
  </si>
  <si>
    <t>Ramírez de Arellano, Sebastián</t>
  </si>
  <si>
    <t>Rendón, Pedro</t>
  </si>
  <si>
    <t>Quirós de León, Joseph</t>
  </si>
  <si>
    <t>Rodríguez, Manuel</t>
  </si>
  <si>
    <t>Rodríguez Pantoja, Francisco</t>
  </si>
  <si>
    <t>Sebastián Rodríguez</t>
  </si>
  <si>
    <t>Rodríguez, Andrés</t>
  </si>
  <si>
    <t>Rodríguez de Losada, Alonso</t>
  </si>
  <si>
    <t>Rodríguez, Sebastián</t>
  </si>
  <si>
    <t>"[...] en nombre de Sebastián Rodríguez"</t>
  </si>
  <si>
    <t>Rodríguez, Juan Joseph</t>
  </si>
  <si>
    <t>Rioseco, Felipe de</t>
  </si>
  <si>
    <t>Rotalde, Domingo de</t>
  </si>
  <si>
    <t>Rodríguez Cortés, Antonio</t>
  </si>
  <si>
    <t>Rueda, Bartolomé de</t>
  </si>
  <si>
    <t>Rodríguez Rivadeneira, Francisco</t>
  </si>
  <si>
    <t>Romero, Gabriel</t>
  </si>
  <si>
    <t>Rox del Castillo, Isidro</t>
  </si>
  <si>
    <t>Bartolomé de la Vega</t>
  </si>
  <si>
    <t xml:space="preserve">García y Treves, Bartolomé  </t>
  </si>
  <si>
    <t>No es claro quién es el dueño de la plata: "Bartolomé García y Treves passo a Puertovelo en Joseph Fernández de Villa passo a Puertovelo [sic] en requa [...]". Los datos han sido adulterados. En el total de la plata en barra originalmente se escribió 3 576, pero luego se modificó con tinta a 3 636 pesos. Así, el total de las partidas debió arrojar en reales 10 288 pesos y no 10 248. No obstante, el indulto se cobró sobre 10 348 pesos.</t>
  </si>
  <si>
    <t>Sabogal, Bartolomé de</t>
  </si>
  <si>
    <t xml:space="preserve">Troya, Bartolomé de </t>
  </si>
  <si>
    <t>En nombre de Bartolomé García y Treves. NUEVO COBRO: "Esta errado en 7 pesos contra la administrazion en la reduzion de los marcos de las barras a pesos y pago dichos 7 pesos".</t>
  </si>
  <si>
    <t>Ahumada, Bartolomé de</t>
  </si>
  <si>
    <t>Suárez, Manuel</t>
  </si>
  <si>
    <t>Solís Vango, Bernardo de</t>
  </si>
  <si>
    <t>Diego Sánchez</t>
  </si>
  <si>
    <t>Sánchez Tagle, Francisco</t>
  </si>
  <si>
    <t>Sánchez, Sebastián</t>
  </si>
  <si>
    <t>Sánchez Grande, Martín</t>
  </si>
  <si>
    <t>Sánchez Barragan, Alonso</t>
  </si>
  <si>
    <t>Torres, Juan Simón de</t>
  </si>
  <si>
    <t>Salmon y de la Torre, Ignacio</t>
  </si>
  <si>
    <t>Santos de Lamadrid, Pedro</t>
  </si>
  <si>
    <t>Incháurregui, Ignacio de</t>
  </si>
  <si>
    <t>Vásquez Lozano, Alonso</t>
  </si>
  <si>
    <t>En nombre de Alonso Vásquez Lozano</t>
  </si>
  <si>
    <t>Valdés, Alonso de</t>
  </si>
  <si>
    <t>Vélez de Guevara, Manuel</t>
  </si>
  <si>
    <t>Valdés, Tomás de</t>
  </si>
  <si>
    <t>Zárate, Francisco de</t>
  </si>
  <si>
    <t>Zevallos, Tomás de</t>
  </si>
  <si>
    <t>Zevallos, Antonio de</t>
  </si>
  <si>
    <t>Yeroví, Gabriel de</t>
  </si>
  <si>
    <t>Iturrain, Martín de</t>
  </si>
  <si>
    <t>Ibarzábal, Felipe de</t>
  </si>
  <si>
    <t>Zevallos, Gerónimo de</t>
  </si>
  <si>
    <t>Zevallos, Manuel de</t>
  </si>
  <si>
    <t>Piedras bezoares</t>
  </si>
  <si>
    <t>Rebaja</t>
  </si>
  <si>
    <t>Piedras Bezoares</t>
  </si>
  <si>
    <t>Fernández de Paz, Francisco</t>
  </si>
  <si>
    <t>Hoz, Sebastián de la</t>
  </si>
  <si>
    <t>Puerta, Agustín de la</t>
  </si>
  <si>
    <t>Gonzáles Carrasco, Juan</t>
  </si>
  <si>
    <t>Gonzáles de San Jines, Mateo</t>
  </si>
  <si>
    <t>Gonzáles, Pedro</t>
  </si>
  <si>
    <t>Gonzáles de Ayala, Joseph</t>
  </si>
  <si>
    <t>Arechavaleta, Baltazar de</t>
  </si>
  <si>
    <t>Oñagoitia, Joseph de</t>
  </si>
  <si>
    <t>Espinosa de los Monteros, Juan</t>
  </si>
  <si>
    <t>Ortiz Peroso, Gonzalo</t>
  </si>
  <si>
    <t>Cano Pulgarín, Lorenzo</t>
  </si>
  <si>
    <t>"El capitan Lorenzo Cano Pulgarín passo a Puertovelo en unas petacas que trajo Phelipe Dias del Rincon"</t>
  </si>
  <si>
    <t>Cano Pulgarín, Gonzalo</t>
  </si>
  <si>
    <t>Cid y Salazar, Agustín del</t>
  </si>
  <si>
    <t>Díaz Jordán, Antonio</t>
  </si>
  <si>
    <t>Díaz del Rincón, Felipe</t>
  </si>
  <si>
    <t>Díaz de Sepúlveda, Francisco</t>
  </si>
  <si>
    <t>Pedro Díaz</t>
  </si>
  <si>
    <t>Díaz de Remolino, Pedro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</si>
</sst>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theme="1"/>
      <name val="Calibri"/>
      <family val="2"/>
      <scheme val="minor"/>
    </font>
    <font>
      <b/>
      <sz val="11"/>
      <color theme="1"/>
      <name val="Calibri"/>
      <family val="2"/>
    </font>
    <font>
      <i/>
      <sz val="11"/>
      <color theme="1"/>
      <name val="Calibri"/>
      <family val="2"/>
      <scheme val="minor"/>
    </font>
    <font>
      <sz val="11"/>
      <color theme="1"/>
      <name val="Calibri"/>
      <family val="2"/>
    </font>
    <font>
      <i/>
      <sz val="11"/>
      <color theme="1"/>
      <name val="Calibri"/>
      <family val="2"/>
    </font>
    <font>
      <sz val="11"/>
      <name val="Calibri"/>
      <family val="2"/>
      <scheme val="minor"/>
    </font>
    <font>
      <sz val="11"/>
      <color rgb="FFFF0000"/>
      <name val="Calibri"/>
      <family val="2"/>
      <scheme val="minor"/>
    </font>
  </fonts>
  <fills count="7">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
      <patternFill patternType="solid">
        <fgColor theme="5"/>
        <bgColor indexed="64"/>
      </patternFill>
    </fill>
    <fill>
      <patternFill patternType="solid">
        <fgColor theme="0"/>
        <bgColor indexed="64"/>
      </patternFill>
    </fill>
    <fill>
      <patternFill patternType="solid">
        <fgColor theme="4" tint="0.7999816888943144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style="thin">
        <color theme="8"/>
      </right>
      <top style="thin">
        <color theme="8"/>
      </top>
      <bottom/>
      <diagonal/>
    </border>
    <border>
      <left/>
      <right/>
      <top style="thin">
        <color theme="1"/>
      </top>
      <bottom/>
      <diagonal/>
    </border>
  </borders>
  <cellStyleXfs count="1">
    <xf numFmtId="0" fontId="0" fillId="0" borderId="0"/>
  </cellStyleXfs>
  <cellXfs count="76">
    <xf numFmtId="0" fontId="0" fillId="0" borderId="0" xfId="0"/>
    <xf numFmtId="0" fontId="1" fillId="2" borderId="1"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6" fillId="4"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4" borderId="1" xfId="0" applyFill="1" applyBorder="1" applyAlignment="1">
      <alignment horizontal="center" vertical="center" wrapText="1"/>
    </xf>
    <xf numFmtId="0" fontId="7" fillId="0" borderId="1" xfId="0" applyFont="1" applyBorder="1" applyAlignment="1">
      <alignment horizontal="center" vertical="center" wrapText="1"/>
    </xf>
    <xf numFmtId="0" fontId="0" fillId="3" borderId="5" xfId="0" applyFill="1" applyBorder="1" applyAlignment="1">
      <alignment vertical="center" wrapText="1"/>
    </xf>
    <xf numFmtId="0" fontId="0" fillId="3" borderId="2" xfId="0" applyFill="1" applyBorder="1" applyAlignment="1">
      <alignment vertical="center" wrapText="1"/>
    </xf>
    <xf numFmtId="0" fontId="0" fillId="0" borderId="0" xfId="0" applyAlignment="1">
      <alignment horizontal="center"/>
    </xf>
    <xf numFmtId="1" fontId="0" fillId="0" borderId="0" xfId="0" applyNumberFormat="1"/>
    <xf numFmtId="164" fontId="0" fillId="0" borderId="0" xfId="0" applyNumberFormat="1"/>
    <xf numFmtId="0" fontId="0" fillId="0" borderId="13"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5" xfId="0" applyBorder="1" applyAlignment="1">
      <alignment vertical="center" wrapText="1"/>
    </xf>
    <xf numFmtId="0" fontId="6" fillId="0" borderId="5" xfId="0" applyFont="1" applyBorder="1" applyAlignment="1">
      <alignment vertical="center" wrapText="1"/>
    </xf>
    <xf numFmtId="1" fontId="0" fillId="0" borderId="0" xfId="0" applyNumberFormat="1" applyAlignment="1">
      <alignment horizontal="center"/>
    </xf>
    <xf numFmtId="0" fontId="0" fillId="0" borderId="0" xfId="0" applyAlignment="1">
      <alignment horizontal="center" wrapText="1"/>
    </xf>
    <xf numFmtId="0" fontId="0" fillId="6" borderId="11" xfId="0" applyFill="1" applyBorder="1" applyAlignment="1">
      <alignment horizontal="center" vertical="center" wrapText="1"/>
    </xf>
    <xf numFmtId="3" fontId="0" fillId="0" borderId="0" xfId="0" applyNumberFormat="1"/>
    <xf numFmtId="0" fontId="0" fillId="0" borderId="14" xfId="0" applyBorder="1" applyAlignment="1">
      <alignment horizontal="center" vertical="center" wrapText="1"/>
    </xf>
    <xf numFmtId="0" fontId="0" fillId="0" borderId="18" xfId="0" applyBorder="1" applyAlignment="1">
      <alignment horizontal="center" vertical="center" wrapText="1"/>
    </xf>
    <xf numFmtId="0" fontId="0" fillId="0" borderId="16" xfId="0" applyBorder="1"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4" borderId="5" xfId="0" applyFill="1" applyBorder="1" applyAlignment="1">
      <alignment horizontal="center" vertical="center" wrapText="1"/>
    </xf>
    <xf numFmtId="0" fontId="0" fillId="3" borderId="5" xfId="0" applyFill="1" applyBorder="1" applyAlignment="1">
      <alignment horizontal="center" vertical="center" wrapText="1"/>
    </xf>
    <xf numFmtId="0" fontId="0" fillId="0" borderId="2" xfId="0" applyBorder="1" applyAlignment="1">
      <alignment vertical="center" wrapText="1"/>
    </xf>
    <xf numFmtId="0" fontId="0" fillId="0" borderId="6" xfId="0" applyBorder="1" applyAlignment="1">
      <alignment vertical="center" wrapText="1"/>
    </xf>
    <xf numFmtId="0" fontId="0" fillId="0" borderId="20" xfId="0" applyBorder="1"/>
    <xf numFmtId="0" fontId="4" fillId="0" borderId="0" xfId="0" applyFont="1" applyAlignment="1">
      <alignment horizontal="center" vertical="center" wrapText="1"/>
    </xf>
    <xf numFmtId="0" fontId="0" fillId="0" borderId="1" xfId="0" applyBorder="1" applyAlignment="1">
      <alignment horizontal="left" vertical="center"/>
    </xf>
    <xf numFmtId="0" fontId="0" fillId="0" borderId="20"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xf>
    <xf numFmtId="0" fontId="0" fillId="0" borderId="1" xfId="0" applyBorder="1" applyAlignment="1">
      <alignment horizontal="left"/>
    </xf>
    <xf numFmtId="0" fontId="0" fillId="0" borderId="20" xfId="0" applyBorder="1" applyAlignment="1">
      <alignment horizontal="left"/>
    </xf>
    <xf numFmtId="0" fontId="4" fillId="0" borderId="5" xfId="0" applyFont="1" applyBorder="1" applyAlignment="1">
      <alignment horizontal="left" vertical="center"/>
    </xf>
    <xf numFmtId="0" fontId="0" fillId="3" borderId="20" xfId="0" applyFill="1" applyBorder="1" applyAlignment="1">
      <alignment horizontal="left" vertical="center"/>
    </xf>
    <xf numFmtId="0" fontId="6" fillId="0" borderId="5" xfId="0" applyFont="1" applyBorder="1" applyAlignment="1">
      <alignment horizontal="left" vertical="center"/>
    </xf>
    <xf numFmtId="0" fontId="0" fillId="0" borderId="0" xfId="0" applyAlignment="1">
      <alignment horizontal="left" vertical="center"/>
    </xf>
    <xf numFmtId="0" fontId="0" fillId="0" borderId="0" xfId="0" applyAlignment="1">
      <alignment horizontal="left"/>
    </xf>
    <xf numFmtId="0" fontId="0" fillId="3" borderId="5" xfId="0" applyFill="1" applyBorder="1" applyAlignment="1">
      <alignment horizontal="left" vertical="center"/>
    </xf>
    <xf numFmtId="0" fontId="0" fillId="0" borderId="2" xfId="0" applyBorder="1" applyAlignment="1">
      <alignment horizontal="left" vertical="center"/>
    </xf>
    <xf numFmtId="0" fontId="0" fillId="0" borderId="21" xfId="0" applyBorder="1"/>
    <xf numFmtId="0" fontId="0" fillId="0" borderId="5" xfId="0" applyBorder="1" applyAlignment="1">
      <alignment horizontal="center" vertical="center" wrapText="1"/>
    </xf>
    <xf numFmtId="0" fontId="0" fillId="0" borderId="2" xfId="0" applyBorder="1" applyAlignment="1">
      <alignment horizontal="center" vertical="center" wrapText="1"/>
    </xf>
    <xf numFmtId="0" fontId="0" fillId="0" borderId="6" xfId="0" applyBorder="1" applyAlignment="1">
      <alignment horizontal="center" vertical="center" wrapText="1"/>
    </xf>
    <xf numFmtId="0" fontId="0" fillId="4" borderId="5" xfId="0" applyFill="1" applyBorder="1" applyAlignment="1">
      <alignment horizontal="center" vertical="center" wrapText="1"/>
    </xf>
    <xf numFmtId="0" fontId="0" fillId="4" borderId="2" xfId="0" applyFill="1" applyBorder="1" applyAlignment="1">
      <alignment horizontal="center" vertical="center" wrapText="1"/>
    </xf>
    <xf numFmtId="0" fontId="0" fillId="4" borderId="6" xfId="0" applyFill="1" applyBorder="1" applyAlignment="1">
      <alignment horizontal="center" vertical="center" wrapText="1"/>
    </xf>
    <xf numFmtId="0" fontId="0" fillId="0" borderId="8" xfId="0" applyBorder="1" applyAlignment="1">
      <alignment horizontal="center" vertical="center" wrapText="1"/>
    </xf>
    <xf numFmtId="0" fontId="0" fillId="0" borderId="3" xfId="0" applyBorder="1" applyAlignment="1">
      <alignment horizontal="center" vertical="center" wrapText="1"/>
    </xf>
    <xf numFmtId="0" fontId="0" fillId="0" borderId="7" xfId="0" applyBorder="1" applyAlignment="1">
      <alignment horizontal="center" vertical="center" wrapText="1"/>
    </xf>
    <xf numFmtId="0" fontId="0" fillId="3" borderId="5" xfId="0" applyFill="1" applyBorder="1" applyAlignment="1">
      <alignment horizontal="center" vertical="center" wrapText="1"/>
    </xf>
    <xf numFmtId="0" fontId="0" fillId="3" borderId="2" xfId="0" applyFill="1" applyBorder="1" applyAlignment="1">
      <alignment horizontal="center" vertical="center" wrapText="1"/>
    </xf>
    <xf numFmtId="0" fontId="0" fillId="3" borderId="6" xfId="0" applyFill="1" applyBorder="1"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19" xfId="0" applyBorder="1" applyAlignment="1">
      <alignment horizontal="center" vertical="center" wrapText="1"/>
    </xf>
    <xf numFmtId="0" fontId="0" fillId="0" borderId="17" xfId="0" applyBorder="1" applyAlignment="1">
      <alignment horizontal="center" vertical="center" wrapText="1"/>
    </xf>
    <xf numFmtId="0" fontId="0" fillId="0" borderId="15" xfId="0" applyBorder="1" applyAlignment="1">
      <alignment horizontal="center" vertical="center" wrapText="1"/>
    </xf>
  </cellXfs>
  <cellStyles count="1">
    <cellStyle name="Normal" xfId="0" builtinId="0"/>
  </cellStyles>
  <dxfs count="7">
    <dxf>
      <numFmt numFmtId="1" formatCode="0"/>
    </dxf>
    <dxf>
      <alignment horizontal="center" vertical="center" textRotation="0" wrapText="0" indent="0" justifyLastLine="0" shrinkToFit="0" readingOrder="0"/>
    </dxf>
    <dxf>
      <numFmt numFmtId="164" formatCode="0.0"/>
    </dxf>
    <dxf>
      <numFmt numFmtId="3" formatCode="#,##0"/>
    </dxf>
    <dxf>
      <numFmt numFmtId="3" formatCode="#,##0"/>
    </dxf>
    <dxf>
      <alignment horizontal="center" vertical="bottom" textRotation="0" wrapText="0"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coems\Desktop\Diplomado\Base%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D"/>
      <sheetName val="Productos"/>
      <sheetName val="1662"/>
      <sheetName val="1670"/>
      <sheetName val="1672"/>
      <sheetName val="1675"/>
      <sheetName val="1678"/>
      <sheetName val="1681"/>
      <sheetName val="1686"/>
      <sheetName val="1691"/>
      <sheetName val="1696"/>
      <sheetName val="1708"/>
      <sheetName val="1726"/>
      <sheetName val="Totales"/>
      <sheetName val="Base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E1573" totalsRowShown="0">
  <autoFilter ref="A1:E1573" xr:uid="{00000000-0009-0000-0100-000001000000}"/>
  <tableColumns count="5">
    <tableColumn id="1" xr3:uid="{00000000-0010-0000-0000-000001000000}" name="Columna1"/>
    <tableColumn id="2" xr3:uid="{00000000-0010-0000-0000-000002000000}" name="Suma" dataDxfId="6">
      <calculatedColumnFormula array="1">SUMPRODUCT((Registro!$D$2:$D$1568=A2)*Registro!$J$2:$J$1568)</calculatedColumnFormula>
    </tableColumn>
    <tableColumn id="3" xr3:uid="{00000000-0010-0000-0000-000003000000}" name="Valores"/>
    <tableColumn id="4" xr3:uid="{00000000-0010-0000-0000-000004000000}" name="Desempate">
      <calculatedColumnFormula>C2+0.000001*ROW()</calculatedColumnFormula>
    </tableColumn>
    <tableColumn id="5" xr3:uid="{00000000-0010-0000-0000-000005000000}" name="Posición">
      <calculatedColumnFormula>_xlfn.RANK.EQ(D2,$D$2:$D$1609)</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a3" displayName="Tabla3" ref="H1:J479" totalsRowShown="0">
  <autoFilter ref="H1:J479" xr:uid="{00000000-0009-0000-0100-000003000000}"/>
  <tableColumns count="3">
    <tableColumn id="1" xr3:uid="{00000000-0010-0000-0100-000001000000}" name="Fila" dataDxfId="5"/>
    <tableColumn id="2" xr3:uid="{00000000-0010-0000-0100-000002000000}" name="Nombre">
      <calculatedColumnFormula>INDEX($A$2:$A$1609,MATCH(H2,$E$2:$E$1609,0))</calculatedColumnFormula>
    </tableColumn>
    <tableColumn id="4" xr3:uid="{00000000-0010-0000-0100-000004000000}" name="Suma">
      <calculatedColumnFormula>INDEX($B$2:$B$1609,MATCH(H2,$E$2:$E$1609,0))</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a2" displayName="Tabla2" ref="N1:S6" totalsRowShown="0">
  <autoFilter ref="N1:S6" xr:uid="{00000000-0009-0000-0100-000002000000}"/>
  <tableColumns count="6">
    <tableColumn id="1" xr3:uid="{00000000-0010-0000-0200-000001000000}" name="Total por % contribuyentes (acumulado)" dataDxfId="4"/>
    <tableColumn id="2" xr3:uid="{00000000-0010-0000-0200-000002000000}" name="Total por % contribuyentes " dataDxfId="3"/>
    <tableColumn id="3" xr3:uid="{00000000-0010-0000-0200-000003000000}" name="% Exportaciones acumulado (pesos de a ocho) " dataDxfId="2"/>
    <tableColumn id="4" xr3:uid="{00000000-0010-0000-0200-000004000000}" name="% Exportaciones relativo"/>
    <tableColumn id="5" xr3:uid="{00000000-0010-0000-0200-000005000000}" name="Grupo" dataDxfId="1"/>
    <tableColumn id="6" xr3:uid="{00000000-0010-0000-0200-000006000000}" name="N. Contribuyentes" dataDxfId="0"/>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48562"/>
  <sheetViews>
    <sheetView tabSelected="1" zoomScale="70" zoomScaleNormal="70" workbookViewId="0">
      <selection activeCell="G2" sqref="G2"/>
    </sheetView>
  </sheetViews>
  <sheetFormatPr baseColWidth="10" defaultColWidth="11.5703125" defaultRowHeight="15" x14ac:dyDescent="0.25"/>
  <cols>
    <col min="1" max="1" width="4.28515625" style="4" customWidth="1"/>
    <col min="2" max="3" width="9.28515625" style="4" customWidth="1"/>
    <col min="4" max="4" width="23.28515625" style="4" customWidth="1"/>
    <col min="5" max="5" width="21.42578125" style="4" customWidth="1"/>
    <col min="6" max="6" width="11.28515625" style="4" bestFit="1" customWidth="1"/>
    <col min="7" max="7" width="21.28515625" style="4" customWidth="1"/>
    <col min="8" max="8" width="20" style="4" customWidth="1"/>
    <col min="9" max="9" width="15.42578125" style="4" customWidth="1"/>
    <col min="10" max="11" width="13.140625" style="4" customWidth="1"/>
    <col min="12" max="12" width="14.7109375" style="4" customWidth="1"/>
    <col min="13" max="13" width="5.28515625" style="4" customWidth="1"/>
    <col min="14" max="14" width="62.42578125" style="4" customWidth="1"/>
    <col min="15" max="16384" width="11.5703125" style="4"/>
  </cols>
  <sheetData>
    <row r="1" spans="1:14" ht="75" x14ac:dyDescent="0.25">
      <c r="A1" s="1" t="s">
        <v>5</v>
      </c>
      <c r="B1" s="2" t="s">
        <v>6</v>
      </c>
      <c r="C1" s="2" t="s">
        <v>1468</v>
      </c>
      <c r="D1" s="1" t="s">
        <v>1390</v>
      </c>
      <c r="E1" s="1" t="s">
        <v>1420</v>
      </c>
      <c r="F1" s="1" t="s">
        <v>0</v>
      </c>
      <c r="G1" s="1" t="s">
        <v>2</v>
      </c>
      <c r="H1" s="1" t="s">
        <v>19</v>
      </c>
      <c r="I1" s="1" t="s">
        <v>129</v>
      </c>
      <c r="J1" s="1" t="s">
        <v>7</v>
      </c>
      <c r="K1" s="1" t="s">
        <v>36</v>
      </c>
      <c r="L1" s="1" t="s">
        <v>45</v>
      </c>
      <c r="M1" s="1" t="s">
        <v>8</v>
      </c>
      <c r="N1" s="1" t="s">
        <v>9</v>
      </c>
    </row>
    <row r="2" spans="1:14" ht="60" x14ac:dyDescent="0.25">
      <c r="A2" s="6" t="s">
        <v>4</v>
      </c>
      <c r="C2" s="4" t="e">
        <f>MATCH(D2,[1]!Tabla1[Consignatario],0)</f>
        <v>#REF!</v>
      </c>
      <c r="D2" s="6" t="s">
        <v>1516</v>
      </c>
      <c r="E2" s="6"/>
      <c r="F2" s="6" t="s">
        <v>1</v>
      </c>
      <c r="G2" s="6" t="s">
        <v>3</v>
      </c>
      <c r="H2" s="6" t="s">
        <v>128</v>
      </c>
      <c r="I2" s="6" t="s">
        <v>1115</v>
      </c>
      <c r="J2" s="6">
        <v>2100</v>
      </c>
      <c r="K2" s="6">
        <v>2100</v>
      </c>
      <c r="L2" s="6">
        <v>147</v>
      </c>
      <c r="M2" s="6"/>
      <c r="N2" s="6" t="s">
        <v>134</v>
      </c>
    </row>
    <row r="3" spans="1:14" x14ac:dyDescent="0.25">
      <c r="A3" s="54" t="s">
        <v>4</v>
      </c>
      <c r="B3" s="54"/>
      <c r="C3" s="4" t="e">
        <f>MATCH(D3,[1]!Tabla1[Consignatario],0)</f>
        <v>#REF!</v>
      </c>
      <c r="D3" s="38" t="s">
        <v>1747</v>
      </c>
      <c r="E3" s="31"/>
      <c r="F3" s="54" t="s">
        <v>10</v>
      </c>
      <c r="G3" s="54"/>
      <c r="H3" s="6" t="s">
        <v>128</v>
      </c>
      <c r="I3" s="6" t="s">
        <v>1115</v>
      </c>
      <c r="J3" s="6">
        <v>1500</v>
      </c>
      <c r="K3" s="54">
        <v>1820</v>
      </c>
      <c r="L3" s="54">
        <v>127</v>
      </c>
      <c r="M3" s="54">
        <v>4</v>
      </c>
      <c r="N3" s="54"/>
    </row>
    <row r="4" spans="1:14" x14ac:dyDescent="0.25">
      <c r="A4" s="56"/>
      <c r="B4" s="56"/>
      <c r="C4" s="4" t="e">
        <f>MATCH(D4,[1]!Tabla1[Consignatario],0)</f>
        <v>#REF!</v>
      </c>
      <c r="D4" s="38" t="s">
        <v>1747</v>
      </c>
      <c r="E4" s="32"/>
      <c r="F4" s="56"/>
      <c r="G4" s="56"/>
      <c r="H4" s="6" t="s">
        <v>131</v>
      </c>
      <c r="I4" s="6" t="s">
        <v>322</v>
      </c>
      <c r="J4" s="6">
        <v>320</v>
      </c>
      <c r="K4" s="56"/>
      <c r="L4" s="56"/>
      <c r="M4" s="56"/>
      <c r="N4" s="56"/>
    </row>
    <row r="5" spans="1:14" ht="15" customHeight="1" x14ac:dyDescent="0.25">
      <c r="A5" s="54" t="s">
        <v>4</v>
      </c>
      <c r="B5" s="54" t="s">
        <v>23</v>
      </c>
      <c r="C5" s="4" t="e">
        <f>MATCH(D5,[1]!Tabla1[Consignatario],0)</f>
        <v>#REF!</v>
      </c>
      <c r="D5" s="38" t="s">
        <v>1850</v>
      </c>
      <c r="E5" s="31"/>
      <c r="F5" s="54" t="s">
        <v>12</v>
      </c>
      <c r="G5" s="54" t="s">
        <v>11</v>
      </c>
      <c r="H5" s="6" t="s">
        <v>131</v>
      </c>
      <c r="I5" s="6" t="s">
        <v>1116</v>
      </c>
      <c r="J5" s="6">
        <v>4464</v>
      </c>
      <c r="K5" s="54">
        <v>18196</v>
      </c>
      <c r="L5" s="54">
        <v>1273</v>
      </c>
      <c r="M5" s="54">
        <v>6</v>
      </c>
      <c r="N5" s="54"/>
    </row>
    <row r="6" spans="1:14" ht="30" x14ac:dyDescent="0.25">
      <c r="A6" s="55"/>
      <c r="B6" s="55"/>
      <c r="C6" s="4" t="e">
        <f>MATCH(D6,[1]!Tabla1[Consignatario],0)</f>
        <v>#REF!</v>
      </c>
      <c r="D6" s="38" t="s">
        <v>1850</v>
      </c>
      <c r="E6" s="33"/>
      <c r="F6" s="55"/>
      <c r="G6" s="55"/>
      <c r="H6" s="6" t="s">
        <v>128</v>
      </c>
      <c r="I6" s="6" t="s">
        <v>144</v>
      </c>
      <c r="J6" s="6">
        <v>7000</v>
      </c>
      <c r="K6" s="55"/>
      <c r="L6" s="55"/>
      <c r="M6" s="55"/>
      <c r="N6" s="55"/>
    </row>
    <row r="7" spans="1:14" ht="45" x14ac:dyDescent="0.25">
      <c r="A7" s="56"/>
      <c r="B7" s="56"/>
      <c r="C7" s="4" t="e">
        <f>MATCH(D7,[1]!Tabla1[Consignatario],0)</f>
        <v>#REF!</v>
      </c>
      <c r="D7" s="38" t="s">
        <v>1850</v>
      </c>
      <c r="E7" s="32"/>
      <c r="F7" s="56"/>
      <c r="G7" s="56"/>
      <c r="H7" s="6" t="s">
        <v>327</v>
      </c>
      <c r="I7" s="6" t="s">
        <v>1117</v>
      </c>
      <c r="J7" s="6">
        <v>6732</v>
      </c>
      <c r="K7" s="56"/>
      <c r="L7" s="56"/>
      <c r="M7" s="56"/>
      <c r="N7" s="56"/>
    </row>
    <row r="8" spans="1:14" ht="30" x14ac:dyDescent="0.25">
      <c r="A8" s="54" t="s">
        <v>13</v>
      </c>
      <c r="B8" s="54" t="s">
        <v>23</v>
      </c>
      <c r="C8" s="4" t="e">
        <f>MATCH(D8,[1]!Tabla1[Consignatario],0)</f>
        <v>#REF!</v>
      </c>
      <c r="D8" s="38" t="s">
        <v>1850</v>
      </c>
      <c r="E8" s="31"/>
      <c r="F8" s="54" t="s">
        <v>14</v>
      </c>
      <c r="G8" s="54" t="s">
        <v>11</v>
      </c>
      <c r="H8" s="6" t="s">
        <v>128</v>
      </c>
      <c r="I8" s="6" t="s">
        <v>218</v>
      </c>
      <c r="J8" s="6">
        <v>2500</v>
      </c>
      <c r="K8" s="54">
        <v>2660</v>
      </c>
      <c r="L8" s="54">
        <v>186</v>
      </c>
      <c r="M8" s="54">
        <v>1</v>
      </c>
      <c r="N8" s="54"/>
    </row>
    <row r="9" spans="1:14" x14ac:dyDescent="0.25">
      <c r="A9" s="56"/>
      <c r="B9" s="56"/>
      <c r="C9" s="4" t="e">
        <f>MATCH(D9,[1]!Tabla1[Consignatario],0)</f>
        <v>#REF!</v>
      </c>
      <c r="D9" s="38" t="s">
        <v>1850</v>
      </c>
      <c r="E9" s="32"/>
      <c r="F9" s="56"/>
      <c r="G9" s="56"/>
      <c r="H9" s="6" t="s">
        <v>131</v>
      </c>
      <c r="I9" s="6" t="s">
        <v>211</v>
      </c>
      <c r="J9" s="6">
        <v>160</v>
      </c>
      <c r="K9" s="56"/>
      <c r="L9" s="56"/>
      <c r="M9" s="56"/>
      <c r="N9" s="56"/>
    </row>
    <row r="10" spans="1:14" ht="30" x14ac:dyDescent="0.25">
      <c r="A10" s="54" t="s">
        <v>13</v>
      </c>
      <c r="B10" s="54"/>
      <c r="C10" s="4" t="e">
        <f>MATCH(D10,[1]!Tabla1[Consignatario],0)</f>
        <v>#REF!</v>
      </c>
      <c r="D10" s="20" t="s">
        <v>1517</v>
      </c>
      <c r="E10" s="31"/>
      <c r="F10" s="54" t="s">
        <v>12</v>
      </c>
      <c r="G10" s="54" t="s">
        <v>11</v>
      </c>
      <c r="H10" s="6" t="s">
        <v>128</v>
      </c>
      <c r="I10" s="6" t="s">
        <v>154</v>
      </c>
      <c r="J10" s="6">
        <v>7700</v>
      </c>
      <c r="K10" s="54">
        <v>8060</v>
      </c>
      <c r="L10" s="54">
        <v>564</v>
      </c>
      <c r="M10" s="54">
        <v>2</v>
      </c>
      <c r="N10" s="54"/>
    </row>
    <row r="11" spans="1:14" x14ac:dyDescent="0.25">
      <c r="A11" s="55"/>
      <c r="B11" s="55"/>
      <c r="C11" s="4" t="e">
        <f>MATCH(D11,[1]!Tabla1[Consignatario],0)</f>
        <v>#REF!</v>
      </c>
      <c r="D11" s="20" t="s">
        <v>1517</v>
      </c>
      <c r="E11" s="33"/>
      <c r="F11" s="55"/>
      <c r="G11" s="55"/>
      <c r="H11" s="6" t="s">
        <v>131</v>
      </c>
      <c r="I11" s="6" t="s">
        <v>211</v>
      </c>
      <c r="J11" s="6">
        <v>160</v>
      </c>
      <c r="K11" s="55"/>
      <c r="L11" s="55"/>
      <c r="M11" s="55"/>
      <c r="N11" s="55"/>
    </row>
    <row r="12" spans="1:14" x14ac:dyDescent="0.25">
      <c r="A12" s="56"/>
      <c r="B12" s="56"/>
      <c r="C12" s="4" t="e">
        <f>MATCH(D12,[1]!Tabla1[Consignatario],0)</f>
        <v>#REF!</v>
      </c>
      <c r="D12" s="20" t="s">
        <v>1517</v>
      </c>
      <c r="E12" s="32"/>
      <c r="F12" s="56"/>
      <c r="G12" s="56"/>
      <c r="H12" s="6" t="s">
        <v>128</v>
      </c>
      <c r="I12" s="6" t="s">
        <v>8</v>
      </c>
      <c r="J12" s="6">
        <v>200</v>
      </c>
      <c r="K12" s="56"/>
      <c r="L12" s="56"/>
      <c r="M12" s="56"/>
      <c r="N12" s="56"/>
    </row>
    <row r="13" spans="1:14" ht="45" customHeight="1" x14ac:dyDescent="0.25">
      <c r="A13" s="54" t="s">
        <v>13</v>
      </c>
      <c r="B13" s="54"/>
      <c r="C13" s="4" t="e">
        <f>MATCH(D13,[1]!Tabla1[Consignatario],0)</f>
        <v>#REF!</v>
      </c>
      <c r="D13" s="20" t="s">
        <v>1518</v>
      </c>
      <c r="E13" s="31"/>
      <c r="F13" s="54" t="s">
        <v>15</v>
      </c>
      <c r="G13" s="54" t="s">
        <v>1501</v>
      </c>
      <c r="H13" s="6" t="s">
        <v>131</v>
      </c>
      <c r="I13" s="6" t="s">
        <v>1118</v>
      </c>
      <c r="J13" s="6">
        <v>2640</v>
      </c>
      <c r="K13" s="54">
        <v>3140</v>
      </c>
      <c r="L13" s="54">
        <v>219</v>
      </c>
      <c r="M13" s="54">
        <v>7</v>
      </c>
      <c r="N13" s="54" t="s">
        <v>1272</v>
      </c>
    </row>
    <row r="14" spans="1:14" ht="114" customHeight="1" x14ac:dyDescent="0.25">
      <c r="A14" s="56"/>
      <c r="B14" s="56"/>
      <c r="C14" s="4" t="e">
        <f>MATCH(D14,[1]!Tabla1[Consignatario],0)</f>
        <v>#REF!</v>
      </c>
      <c r="D14" s="20" t="s">
        <v>1518</v>
      </c>
      <c r="E14" s="32"/>
      <c r="F14" s="56"/>
      <c r="G14" s="56"/>
      <c r="H14" s="6" t="s">
        <v>327</v>
      </c>
      <c r="I14" s="6" t="s">
        <v>257</v>
      </c>
      <c r="J14" s="6">
        <v>500</v>
      </c>
      <c r="K14" s="56"/>
      <c r="L14" s="56"/>
      <c r="M14" s="56"/>
      <c r="N14" s="56"/>
    </row>
    <row r="15" spans="1:14" ht="45" x14ac:dyDescent="0.25">
      <c r="A15" s="6" t="s">
        <v>16</v>
      </c>
      <c r="B15" s="3"/>
      <c r="C15" s="4" t="e">
        <f>MATCH(D15,[1]!Tabla1[Consignatario],0)</f>
        <v>#REF!</v>
      </c>
      <c r="D15" s="6" t="s">
        <v>1519</v>
      </c>
      <c r="E15" s="6"/>
      <c r="F15" s="6" t="s">
        <v>15</v>
      </c>
      <c r="G15" s="6" t="s">
        <v>1502</v>
      </c>
      <c r="H15" s="6" t="s">
        <v>327</v>
      </c>
      <c r="I15" s="6" t="s">
        <v>1119</v>
      </c>
      <c r="J15" s="6">
        <v>1728</v>
      </c>
      <c r="K15" s="6">
        <v>1728</v>
      </c>
      <c r="L15" s="6">
        <v>121</v>
      </c>
      <c r="M15" s="6"/>
      <c r="N15" s="6"/>
    </row>
    <row r="16" spans="1:14" ht="15" customHeight="1" x14ac:dyDescent="0.25">
      <c r="A16" s="54" t="s">
        <v>16</v>
      </c>
      <c r="B16" s="54" t="s">
        <v>23</v>
      </c>
      <c r="C16" s="4" t="e">
        <f>MATCH(D16,[1]!Tabla1[Consignatario],0)</f>
        <v>#REF!</v>
      </c>
      <c r="D16" s="20" t="s">
        <v>1520</v>
      </c>
      <c r="E16" s="31"/>
      <c r="F16" s="54" t="s">
        <v>17</v>
      </c>
      <c r="G16" s="54" t="s">
        <v>1502</v>
      </c>
      <c r="H16" s="6" t="s">
        <v>131</v>
      </c>
      <c r="I16" s="6" t="s">
        <v>823</v>
      </c>
      <c r="J16" s="6">
        <v>344</v>
      </c>
      <c r="K16" s="54">
        <v>1344</v>
      </c>
      <c r="L16" s="54">
        <v>94</v>
      </c>
      <c r="M16" s="54"/>
      <c r="N16" s="54"/>
    </row>
    <row r="17" spans="1:14" x14ac:dyDescent="0.25">
      <c r="A17" s="56"/>
      <c r="B17" s="56"/>
      <c r="C17" s="4" t="e">
        <f>MATCH(D17,[1]!Tabla1[Consignatario],0)</f>
        <v>#REF!</v>
      </c>
      <c r="D17" s="20" t="s">
        <v>1520</v>
      </c>
      <c r="E17" s="32"/>
      <c r="F17" s="56"/>
      <c r="G17" s="56"/>
      <c r="H17" s="6" t="s">
        <v>128</v>
      </c>
      <c r="I17" s="6" t="s">
        <v>8</v>
      </c>
      <c r="J17" s="6">
        <v>1000</v>
      </c>
      <c r="K17" s="56"/>
      <c r="L17" s="56"/>
      <c r="M17" s="56"/>
      <c r="N17" s="56"/>
    </row>
    <row r="18" spans="1:14" ht="15" customHeight="1" x14ac:dyDescent="0.25">
      <c r="A18" s="54" t="s">
        <v>16</v>
      </c>
      <c r="B18" s="54" t="s">
        <v>23</v>
      </c>
      <c r="C18" s="4" t="e">
        <f>MATCH(D18,[1]!Tabla1[Consignatario],0)</f>
        <v>#REF!</v>
      </c>
      <c r="D18" s="20" t="s">
        <v>1521</v>
      </c>
      <c r="E18" s="31"/>
      <c r="F18" s="54" t="s">
        <v>18</v>
      </c>
      <c r="G18" s="54" t="s">
        <v>1502</v>
      </c>
      <c r="H18" s="6" t="s">
        <v>131</v>
      </c>
      <c r="I18" s="6" t="s">
        <v>1120</v>
      </c>
      <c r="J18" s="6">
        <v>488</v>
      </c>
      <c r="K18" s="31">
        <v>488</v>
      </c>
      <c r="L18" s="6">
        <v>34</v>
      </c>
      <c r="M18" s="6"/>
      <c r="N18" s="6"/>
    </row>
    <row r="19" spans="1:14" ht="60" x14ac:dyDescent="0.25">
      <c r="A19" s="56"/>
      <c r="B19" s="56"/>
      <c r="C19" s="4" t="e">
        <f>MATCH(D19,[1]!Tabla1[Consignatario],0)</f>
        <v>#REF!</v>
      </c>
      <c r="D19" s="20" t="s">
        <v>1521</v>
      </c>
      <c r="E19" s="32"/>
      <c r="F19" s="56"/>
      <c r="G19" s="56"/>
      <c r="H19" s="6" t="s">
        <v>128</v>
      </c>
      <c r="I19" s="6" t="s">
        <v>1115</v>
      </c>
      <c r="J19" s="6">
        <v>650</v>
      </c>
      <c r="K19" s="32">
        <v>650</v>
      </c>
      <c r="L19" s="6"/>
      <c r="M19" s="6"/>
      <c r="N19" s="6" t="s">
        <v>1383</v>
      </c>
    </row>
    <row r="20" spans="1:14" x14ac:dyDescent="0.25">
      <c r="A20" s="54" t="s">
        <v>20</v>
      </c>
      <c r="B20" s="54" t="s">
        <v>23</v>
      </c>
      <c r="C20" s="4" t="e">
        <f>MATCH(D20,[1]!Tabla1[Consignatario],0)</f>
        <v>#REF!</v>
      </c>
      <c r="D20" s="20" t="s">
        <v>1462</v>
      </c>
      <c r="E20" s="31"/>
      <c r="F20" s="54" t="s">
        <v>21</v>
      </c>
      <c r="G20" s="54" t="s">
        <v>1501</v>
      </c>
      <c r="H20" s="6" t="s">
        <v>128</v>
      </c>
      <c r="I20" s="6" t="s">
        <v>1115</v>
      </c>
      <c r="J20" s="6">
        <v>700</v>
      </c>
      <c r="K20" s="54">
        <v>1015</v>
      </c>
      <c r="L20" s="54">
        <v>71</v>
      </c>
      <c r="M20" s="54"/>
      <c r="N20" s="54"/>
    </row>
    <row r="21" spans="1:14" ht="60" x14ac:dyDescent="0.25">
      <c r="A21" s="55"/>
      <c r="B21" s="55"/>
      <c r="C21" s="4" t="e">
        <f>MATCH(D21,[1]!Tabla1[Consignatario],0)</f>
        <v>#REF!</v>
      </c>
      <c r="D21" s="20" t="s">
        <v>1462</v>
      </c>
      <c r="E21" s="33"/>
      <c r="F21" s="55"/>
      <c r="G21" s="55"/>
      <c r="H21" s="6" t="s">
        <v>327</v>
      </c>
      <c r="I21" s="6" t="s">
        <v>1121</v>
      </c>
      <c r="J21" s="6">
        <v>235</v>
      </c>
      <c r="K21" s="55"/>
      <c r="L21" s="55"/>
      <c r="M21" s="55"/>
      <c r="N21" s="55"/>
    </row>
    <row r="22" spans="1:14" x14ac:dyDescent="0.25">
      <c r="A22" s="56"/>
      <c r="B22" s="56"/>
      <c r="C22" s="4" t="e">
        <f>MATCH(D22,[1]!Tabla1[Consignatario],0)</f>
        <v>#REF!</v>
      </c>
      <c r="D22" s="20" t="s">
        <v>1462</v>
      </c>
      <c r="E22" s="32"/>
      <c r="F22" s="56"/>
      <c r="G22" s="56"/>
      <c r="H22" s="6" t="s">
        <v>131</v>
      </c>
      <c r="I22" s="6" t="s">
        <v>171</v>
      </c>
      <c r="J22" s="6">
        <v>80</v>
      </c>
      <c r="K22" s="56"/>
      <c r="L22" s="56"/>
      <c r="M22" s="56"/>
      <c r="N22" s="56"/>
    </row>
    <row r="23" spans="1:14" ht="28.9" customHeight="1" x14ac:dyDescent="0.25">
      <c r="A23" s="54" t="s">
        <v>20</v>
      </c>
      <c r="B23" s="54"/>
      <c r="C23" s="4" t="e">
        <f>MATCH(D23,[1]!Tabla1[Consignatario],0)</f>
        <v>#REF!</v>
      </c>
      <c r="D23" s="20" t="s">
        <v>1522</v>
      </c>
      <c r="E23" s="31"/>
      <c r="F23" s="54" t="s">
        <v>14</v>
      </c>
      <c r="G23" s="54" t="s">
        <v>1501</v>
      </c>
      <c r="H23" s="6" t="s">
        <v>128</v>
      </c>
      <c r="I23" s="6" t="s">
        <v>8</v>
      </c>
      <c r="J23" s="6">
        <v>1000</v>
      </c>
      <c r="K23" s="54">
        <v>1400</v>
      </c>
      <c r="L23" s="54">
        <v>98</v>
      </c>
      <c r="M23" s="54"/>
      <c r="N23" s="54"/>
    </row>
    <row r="24" spans="1:14" x14ac:dyDescent="0.25">
      <c r="A24" s="56"/>
      <c r="B24" s="56"/>
      <c r="C24" s="4" t="e">
        <f>MATCH(D24,[1]!Tabla1[Consignatario],0)</f>
        <v>#REF!</v>
      </c>
      <c r="D24" s="20" t="s">
        <v>1522</v>
      </c>
      <c r="E24" s="32"/>
      <c r="F24" s="56"/>
      <c r="G24" s="56"/>
      <c r="H24" s="6" t="s">
        <v>131</v>
      </c>
      <c r="I24" s="6" t="s">
        <v>169</v>
      </c>
      <c r="J24" s="6">
        <v>400</v>
      </c>
      <c r="K24" s="56"/>
      <c r="L24" s="56"/>
      <c r="M24" s="56"/>
      <c r="N24" s="56"/>
    </row>
    <row r="25" spans="1:14" x14ac:dyDescent="0.25">
      <c r="A25" s="6" t="s">
        <v>20</v>
      </c>
      <c r="B25" s="6" t="s">
        <v>22</v>
      </c>
      <c r="C25" s="4" t="e">
        <f>MATCH(D25,[1]!Tabla1[Consignatario],0)</f>
        <v>#REF!</v>
      </c>
      <c r="D25" s="6" t="s">
        <v>1523</v>
      </c>
      <c r="E25" s="6"/>
      <c r="F25" s="6" t="s">
        <v>14</v>
      </c>
      <c r="G25" s="6" t="s">
        <v>1501</v>
      </c>
      <c r="H25" s="6" t="s">
        <v>131</v>
      </c>
      <c r="I25" s="6" t="s">
        <v>1087</v>
      </c>
      <c r="J25" s="6">
        <v>288</v>
      </c>
      <c r="K25" s="6">
        <v>288</v>
      </c>
      <c r="L25" s="6">
        <v>20</v>
      </c>
      <c r="M25" s="6">
        <v>1</v>
      </c>
      <c r="N25" s="6"/>
    </row>
    <row r="26" spans="1:14" ht="30" x14ac:dyDescent="0.25">
      <c r="A26" s="6" t="s">
        <v>24</v>
      </c>
      <c r="B26" s="6"/>
      <c r="C26" s="4" t="e">
        <f>MATCH(D26,[1]!Tabla1[Consignatario],0)</f>
        <v>#REF!</v>
      </c>
      <c r="D26" s="6" t="s">
        <v>1935</v>
      </c>
      <c r="E26" s="6"/>
      <c r="F26" s="6" t="s">
        <v>14</v>
      </c>
      <c r="G26" s="6" t="s">
        <v>1502</v>
      </c>
      <c r="H26" s="6" t="s">
        <v>131</v>
      </c>
      <c r="I26" s="6" t="s">
        <v>930</v>
      </c>
      <c r="J26" s="6">
        <v>1480</v>
      </c>
      <c r="K26" s="6">
        <v>1480</v>
      </c>
      <c r="L26" s="6">
        <v>103</v>
      </c>
      <c r="M26" s="6">
        <v>5</v>
      </c>
      <c r="N26" s="6"/>
    </row>
    <row r="27" spans="1:14" ht="43.15" customHeight="1" x14ac:dyDescent="0.25">
      <c r="A27" s="54" t="s">
        <v>24</v>
      </c>
      <c r="B27" s="54"/>
      <c r="C27" s="4" t="e">
        <f>MATCH(D27,[1]!Tabla1[Consignatario],0)</f>
        <v>#REF!</v>
      </c>
      <c r="D27" s="20" t="s">
        <v>1524</v>
      </c>
      <c r="E27" s="31"/>
      <c r="F27" s="54" t="s">
        <v>14</v>
      </c>
      <c r="G27" s="54" t="s">
        <v>1502</v>
      </c>
      <c r="H27" s="6" t="s">
        <v>131</v>
      </c>
      <c r="I27" s="6" t="s">
        <v>686</v>
      </c>
      <c r="J27" s="6">
        <v>4320</v>
      </c>
      <c r="K27" s="54">
        <v>4820</v>
      </c>
      <c r="L27" s="54">
        <v>337</v>
      </c>
      <c r="M27" s="54">
        <v>3</v>
      </c>
      <c r="N27" s="54"/>
    </row>
    <row r="28" spans="1:14" ht="30" x14ac:dyDescent="0.25">
      <c r="A28" s="56"/>
      <c r="B28" s="56"/>
      <c r="C28" s="4" t="e">
        <f>MATCH(D28,[1]!Tabla1[Consignatario],0)</f>
        <v>#REF!</v>
      </c>
      <c r="D28" s="20" t="s">
        <v>1524</v>
      </c>
      <c r="E28" s="32"/>
      <c r="F28" s="56"/>
      <c r="G28" s="56"/>
      <c r="H28" s="6" t="s">
        <v>128</v>
      </c>
      <c r="I28" s="6" t="s">
        <v>8</v>
      </c>
      <c r="J28" s="6">
        <v>500</v>
      </c>
      <c r="K28" s="56"/>
      <c r="L28" s="56"/>
      <c r="M28" s="56"/>
      <c r="N28" s="56"/>
    </row>
    <row r="29" spans="1:14" ht="15" customHeight="1" x14ac:dyDescent="0.25">
      <c r="A29" s="54" t="s">
        <v>24</v>
      </c>
      <c r="B29" s="54"/>
      <c r="C29" s="4" t="e">
        <f>MATCH(D29,[1]!Tabla1[Consignatario],0)</f>
        <v>#REF!</v>
      </c>
      <c r="D29" s="12" t="s">
        <v>1525</v>
      </c>
      <c r="E29" s="12" t="s">
        <v>1396</v>
      </c>
      <c r="F29" s="54" t="s">
        <v>10</v>
      </c>
      <c r="G29" s="54" t="s">
        <v>1501</v>
      </c>
      <c r="H29" s="6" t="s">
        <v>131</v>
      </c>
      <c r="I29" s="6" t="s">
        <v>555</v>
      </c>
      <c r="J29" s="6">
        <v>672</v>
      </c>
      <c r="K29" s="54">
        <v>1312</v>
      </c>
      <c r="L29" s="54">
        <v>91</v>
      </c>
      <c r="M29" s="54">
        <v>7</v>
      </c>
      <c r="N29" s="54" t="s">
        <v>1496</v>
      </c>
    </row>
    <row r="30" spans="1:14" ht="28.15" customHeight="1" x14ac:dyDescent="0.25">
      <c r="A30" s="56"/>
      <c r="B30" s="56"/>
      <c r="C30" s="4" t="e">
        <f>MATCH(D30,[1]!Tabla1[Consignatario],0)</f>
        <v>#REF!</v>
      </c>
      <c r="D30" s="12" t="s">
        <v>1525</v>
      </c>
      <c r="E30" s="12" t="s">
        <v>1396</v>
      </c>
      <c r="F30" s="56"/>
      <c r="G30" s="56"/>
      <c r="H30" s="6" t="s">
        <v>131</v>
      </c>
      <c r="I30" s="6" t="s">
        <v>401</v>
      </c>
      <c r="J30" s="6">
        <v>640</v>
      </c>
      <c r="K30" s="56"/>
      <c r="L30" s="56"/>
      <c r="M30" s="56"/>
      <c r="N30" s="56"/>
    </row>
    <row r="31" spans="1:14" x14ac:dyDescent="0.25">
      <c r="A31" s="6" t="s">
        <v>25</v>
      </c>
      <c r="B31" s="6"/>
      <c r="C31" s="4" t="e">
        <f>MATCH(D31,[1]!Tabla1[Consignatario],0)</f>
        <v>#REF!</v>
      </c>
      <c r="D31" s="6" t="s">
        <v>1812</v>
      </c>
      <c r="E31" s="6"/>
      <c r="F31" s="6" t="s">
        <v>10</v>
      </c>
      <c r="G31" s="6"/>
      <c r="H31" s="6" t="s">
        <v>996</v>
      </c>
      <c r="I31" s="6" t="s">
        <v>1122</v>
      </c>
      <c r="J31" s="6">
        <v>48</v>
      </c>
      <c r="K31" s="6">
        <v>48</v>
      </c>
      <c r="L31" s="6">
        <v>3</v>
      </c>
      <c r="M31" s="6">
        <v>2</v>
      </c>
      <c r="N31" s="6"/>
    </row>
    <row r="32" spans="1:14" ht="15" customHeight="1" x14ac:dyDescent="0.25">
      <c r="A32" s="54" t="s">
        <v>25</v>
      </c>
      <c r="B32" s="54" t="s">
        <v>23</v>
      </c>
      <c r="C32" s="4" t="e">
        <f>MATCH(D32,[1]!Tabla1[Consignatario],0)</f>
        <v>#REF!</v>
      </c>
      <c r="D32" s="20" t="s">
        <v>1526</v>
      </c>
      <c r="E32" s="31"/>
      <c r="F32" s="54" t="s">
        <v>21</v>
      </c>
      <c r="G32" s="54" t="s">
        <v>1502</v>
      </c>
      <c r="H32" s="6" t="s">
        <v>131</v>
      </c>
      <c r="I32" s="6" t="s">
        <v>169</v>
      </c>
      <c r="J32" s="6">
        <v>400</v>
      </c>
      <c r="K32" s="54">
        <v>1100</v>
      </c>
      <c r="L32" s="54">
        <v>77</v>
      </c>
      <c r="M32" s="54"/>
      <c r="N32" s="54"/>
    </row>
    <row r="33" spans="1:14" x14ac:dyDescent="0.25">
      <c r="A33" s="56"/>
      <c r="B33" s="56"/>
      <c r="C33" s="4" t="e">
        <f>MATCH(D33,[1]!Tabla1[Consignatario],0)</f>
        <v>#REF!</v>
      </c>
      <c r="D33" s="20" t="s">
        <v>1526</v>
      </c>
      <c r="E33" s="32"/>
      <c r="F33" s="56"/>
      <c r="G33" s="56"/>
      <c r="H33" s="6" t="s">
        <v>128</v>
      </c>
      <c r="I33" s="6" t="s">
        <v>8</v>
      </c>
      <c r="J33" s="6">
        <v>700</v>
      </c>
      <c r="K33" s="56"/>
      <c r="L33" s="56"/>
      <c r="M33" s="56"/>
      <c r="N33" s="56"/>
    </row>
    <row r="34" spans="1:14" x14ac:dyDescent="0.25">
      <c r="A34" s="6" t="s">
        <v>25</v>
      </c>
      <c r="B34" s="6"/>
      <c r="C34" s="4" t="e">
        <f>MATCH(D34,[1]!Tabla1[Consignatario],0)</f>
        <v>#REF!</v>
      </c>
      <c r="D34" s="6" t="s">
        <v>1902</v>
      </c>
      <c r="E34" s="6"/>
      <c r="F34" s="6" t="s">
        <v>26</v>
      </c>
      <c r="G34" s="6"/>
      <c r="H34" s="6" t="s">
        <v>128</v>
      </c>
      <c r="I34" s="6" t="s">
        <v>1115</v>
      </c>
      <c r="J34" s="6">
        <v>1200</v>
      </c>
      <c r="K34" s="6">
        <v>1200</v>
      </c>
      <c r="L34" s="6">
        <v>84</v>
      </c>
      <c r="M34" s="6"/>
      <c r="N34" s="6"/>
    </row>
    <row r="35" spans="1:14" ht="45" x14ac:dyDescent="0.25">
      <c r="A35" s="6" t="s">
        <v>27</v>
      </c>
      <c r="B35" s="6" t="s">
        <v>28</v>
      </c>
      <c r="C35" s="4" t="e">
        <f>MATCH(D35,[1]!Tabla1[Consignatario],0)</f>
        <v>#REF!</v>
      </c>
      <c r="D35" s="6" t="s">
        <v>1960</v>
      </c>
      <c r="E35" s="6"/>
      <c r="F35" s="6" t="s">
        <v>29</v>
      </c>
      <c r="G35" s="6"/>
      <c r="H35" s="6" t="s">
        <v>128</v>
      </c>
      <c r="I35" s="6"/>
      <c r="J35" s="6">
        <v>1750</v>
      </c>
      <c r="K35" s="6">
        <v>1750</v>
      </c>
      <c r="L35" s="6">
        <v>0</v>
      </c>
      <c r="M35" s="6"/>
      <c r="N35" s="6" t="s">
        <v>1124</v>
      </c>
    </row>
    <row r="36" spans="1:14" ht="30" x14ac:dyDescent="0.25">
      <c r="A36" s="6" t="s">
        <v>27</v>
      </c>
      <c r="B36" s="6"/>
      <c r="C36" s="4" t="e">
        <f>MATCH(D36,[1]!Tabla1[Consignatario],0)</f>
        <v>#REF!</v>
      </c>
      <c r="D36" s="6" t="s">
        <v>1903</v>
      </c>
      <c r="E36" s="6"/>
      <c r="F36" s="6" t="s">
        <v>30</v>
      </c>
      <c r="G36" s="6"/>
      <c r="H36" s="6" t="s">
        <v>996</v>
      </c>
      <c r="I36" s="6" t="s">
        <v>1125</v>
      </c>
      <c r="J36" s="6">
        <v>1024</v>
      </c>
      <c r="K36" s="6">
        <v>1024</v>
      </c>
      <c r="L36" s="6">
        <v>71</v>
      </c>
      <c r="M36" s="6">
        <v>6</v>
      </c>
      <c r="N36" s="6"/>
    </row>
    <row r="37" spans="1:14" ht="30" x14ac:dyDescent="0.25">
      <c r="A37" s="6" t="s">
        <v>27</v>
      </c>
      <c r="B37" s="6"/>
      <c r="C37" s="4" t="e">
        <f>MATCH(D37,[1]!Tabla1[Consignatario],0)</f>
        <v>#REF!</v>
      </c>
      <c r="D37" s="6" t="s">
        <v>1527</v>
      </c>
      <c r="E37" s="6"/>
      <c r="F37" s="6" t="s">
        <v>31</v>
      </c>
      <c r="G37" s="6"/>
      <c r="H37" s="6" t="s">
        <v>128</v>
      </c>
      <c r="I37" s="6" t="s">
        <v>1115</v>
      </c>
      <c r="J37" s="6">
        <v>300</v>
      </c>
      <c r="K37" s="6">
        <v>300</v>
      </c>
      <c r="L37" s="6">
        <v>21</v>
      </c>
      <c r="M37" s="6"/>
      <c r="N37" s="6" t="s">
        <v>32</v>
      </c>
    </row>
    <row r="38" spans="1:14" ht="45" x14ac:dyDescent="0.25">
      <c r="A38" s="6" t="s">
        <v>27</v>
      </c>
      <c r="B38" s="6" t="s">
        <v>23</v>
      </c>
      <c r="C38" s="4" t="e">
        <f>MATCH(D38,[1]!Tabla1[Consignatario],0)</f>
        <v>#REF!</v>
      </c>
      <c r="D38" s="6" t="s">
        <v>1528</v>
      </c>
      <c r="E38" s="6"/>
      <c r="F38" s="6" t="s">
        <v>33</v>
      </c>
      <c r="G38" s="6"/>
      <c r="H38" s="6" t="s">
        <v>128</v>
      </c>
      <c r="I38" s="6"/>
      <c r="J38" s="6">
        <v>125</v>
      </c>
      <c r="K38" s="6">
        <v>125</v>
      </c>
      <c r="L38" s="6">
        <v>0</v>
      </c>
      <c r="M38" s="6"/>
      <c r="N38" s="6" t="s">
        <v>1783</v>
      </c>
    </row>
    <row r="39" spans="1:14" x14ac:dyDescent="0.25">
      <c r="A39" s="6" t="s">
        <v>34</v>
      </c>
      <c r="B39" s="6" t="s">
        <v>23</v>
      </c>
      <c r="C39" s="4" t="e">
        <f>MATCH(D39,[1]!Tabla1[Consignatario],0)</f>
        <v>#REF!</v>
      </c>
      <c r="D39" s="38" t="s">
        <v>1882</v>
      </c>
      <c r="E39" s="6"/>
      <c r="F39" s="6" t="s">
        <v>35</v>
      </c>
      <c r="G39" s="6"/>
      <c r="H39" s="6" t="s">
        <v>131</v>
      </c>
      <c r="I39" s="6" t="s">
        <v>307</v>
      </c>
      <c r="J39" s="6">
        <v>560</v>
      </c>
      <c r="K39" s="6">
        <v>560</v>
      </c>
      <c r="L39" s="6">
        <v>39</v>
      </c>
      <c r="M39" s="6">
        <v>2</v>
      </c>
      <c r="N39" s="6"/>
    </row>
    <row r="40" spans="1:14" x14ac:dyDescent="0.25">
      <c r="A40" s="6" t="s">
        <v>34</v>
      </c>
      <c r="B40" s="6" t="s">
        <v>23</v>
      </c>
      <c r="C40" s="4" t="e">
        <f>MATCH(D40,[1]!Tabla1[Consignatario],0)</f>
        <v>#REF!</v>
      </c>
      <c r="D40" s="6" t="s">
        <v>1470</v>
      </c>
      <c r="E40" s="6"/>
      <c r="F40" s="6" t="s">
        <v>35</v>
      </c>
      <c r="G40" s="6"/>
      <c r="H40" s="6" t="s">
        <v>131</v>
      </c>
      <c r="I40" s="6" t="s">
        <v>1126</v>
      </c>
      <c r="J40" s="6">
        <v>600</v>
      </c>
      <c r="K40" s="6">
        <v>600</v>
      </c>
      <c r="L40" s="6">
        <v>42</v>
      </c>
      <c r="M40" s="6"/>
      <c r="N40" s="6" t="s">
        <v>37</v>
      </c>
    </row>
    <row r="41" spans="1:14" ht="45" customHeight="1" x14ac:dyDescent="0.25">
      <c r="A41" s="54" t="s">
        <v>34</v>
      </c>
      <c r="B41" s="54" t="s">
        <v>23</v>
      </c>
      <c r="C41" s="4" t="e">
        <f>MATCH(D41,[1]!Tabla1[Consignatario],0)</f>
        <v>#REF!</v>
      </c>
      <c r="D41" s="38" t="s">
        <v>1883</v>
      </c>
      <c r="E41" s="31"/>
      <c r="F41" s="54" t="s">
        <v>39</v>
      </c>
      <c r="G41" s="54" t="s">
        <v>38</v>
      </c>
      <c r="H41" s="6" t="s">
        <v>327</v>
      </c>
      <c r="I41" s="6" t="s">
        <v>1127</v>
      </c>
      <c r="J41" s="6">
        <v>16986</v>
      </c>
      <c r="K41" s="54">
        <v>66106</v>
      </c>
      <c r="L41" s="54">
        <v>4627</v>
      </c>
      <c r="M41" s="54">
        <v>4</v>
      </c>
      <c r="N41" s="54"/>
    </row>
    <row r="42" spans="1:14" x14ac:dyDescent="0.25">
      <c r="A42" s="55"/>
      <c r="B42" s="55"/>
      <c r="C42" s="4" t="e">
        <f>MATCH(D42,[1]!Tabla1[Consignatario],0)</f>
        <v>#REF!</v>
      </c>
      <c r="D42" s="38" t="s">
        <v>1883</v>
      </c>
      <c r="E42" s="33"/>
      <c r="F42" s="55"/>
      <c r="G42" s="55"/>
      <c r="H42" s="6" t="s">
        <v>131</v>
      </c>
      <c r="I42" s="6" t="s">
        <v>254</v>
      </c>
      <c r="J42" s="6">
        <v>1120</v>
      </c>
      <c r="K42" s="55"/>
      <c r="L42" s="55"/>
      <c r="M42" s="55"/>
      <c r="N42" s="55"/>
    </row>
    <row r="43" spans="1:14" ht="30" x14ac:dyDescent="0.25">
      <c r="A43" s="56"/>
      <c r="B43" s="56"/>
      <c r="C43" s="4" t="e">
        <f>MATCH(D43,[1]!Tabla1[Consignatario],0)</f>
        <v>#REF!</v>
      </c>
      <c r="D43" s="38" t="s">
        <v>1883</v>
      </c>
      <c r="E43" s="32"/>
      <c r="F43" s="56"/>
      <c r="G43" s="56"/>
      <c r="H43" s="6" t="s">
        <v>128</v>
      </c>
      <c r="I43" s="6" t="s">
        <v>1128</v>
      </c>
      <c r="J43" s="6">
        <v>48000</v>
      </c>
      <c r="K43" s="56"/>
      <c r="L43" s="56"/>
      <c r="M43" s="56"/>
      <c r="N43" s="56"/>
    </row>
    <row r="44" spans="1:14" ht="45" x14ac:dyDescent="0.25">
      <c r="A44" s="54" t="s">
        <v>40</v>
      </c>
      <c r="B44" s="54"/>
      <c r="C44" s="4" t="e">
        <f>MATCH(D44,[1]!Tabla1[Consignatario],0)</f>
        <v>#REF!</v>
      </c>
      <c r="D44" s="20" t="s">
        <v>1800</v>
      </c>
      <c r="E44" s="31"/>
      <c r="F44" s="54" t="s">
        <v>41</v>
      </c>
      <c r="G44" s="54" t="s">
        <v>42</v>
      </c>
      <c r="H44" s="6" t="s">
        <v>327</v>
      </c>
      <c r="I44" s="6" t="s">
        <v>1129</v>
      </c>
      <c r="J44" s="6">
        <v>21610</v>
      </c>
      <c r="K44" s="31">
        <v>24810</v>
      </c>
      <c r="L44" s="54">
        <v>1736</v>
      </c>
      <c r="M44" s="54"/>
      <c r="N44" s="54"/>
    </row>
    <row r="45" spans="1:14" x14ac:dyDescent="0.25">
      <c r="A45" s="55"/>
      <c r="B45" s="55"/>
      <c r="C45" s="4" t="e">
        <f>MATCH(D45,[1]!Tabla1[Consignatario],0)</f>
        <v>#REF!</v>
      </c>
      <c r="D45" s="20" t="s">
        <v>1800</v>
      </c>
      <c r="E45" s="33"/>
      <c r="F45" s="55"/>
      <c r="G45" s="55"/>
      <c r="H45" s="6" t="s">
        <v>131</v>
      </c>
      <c r="I45" s="6" t="s">
        <v>305</v>
      </c>
      <c r="J45" s="6">
        <v>3040</v>
      </c>
      <c r="K45" s="33"/>
      <c r="L45" s="55"/>
      <c r="M45" s="55"/>
      <c r="N45" s="55"/>
    </row>
    <row r="46" spans="1:14" ht="45" x14ac:dyDescent="0.25">
      <c r="A46" s="55"/>
      <c r="B46" s="55"/>
      <c r="C46" s="4" t="e">
        <f>MATCH(D46,[1]!Tabla1[Consignatario],0)</f>
        <v>#REF!</v>
      </c>
      <c r="D46" s="20" t="s">
        <v>1800</v>
      </c>
      <c r="E46" s="33"/>
      <c r="F46" s="56"/>
      <c r="G46" s="55"/>
      <c r="H46" s="6" t="s">
        <v>131</v>
      </c>
      <c r="I46" s="6" t="s">
        <v>566</v>
      </c>
      <c r="J46" s="6">
        <v>160</v>
      </c>
      <c r="K46" s="33"/>
      <c r="L46" s="56"/>
      <c r="M46" s="56"/>
      <c r="N46" s="56"/>
    </row>
    <row r="47" spans="1:14" ht="75" x14ac:dyDescent="0.25">
      <c r="A47" s="56"/>
      <c r="B47" s="56"/>
      <c r="C47" s="4" t="e">
        <f>MATCH(D47,[1]!Tabla1[Consignatario],0)</f>
        <v>#REF!</v>
      </c>
      <c r="D47" s="20" t="s">
        <v>1800</v>
      </c>
      <c r="E47" s="32"/>
      <c r="F47" s="6" t="s">
        <v>51</v>
      </c>
      <c r="G47" s="56"/>
      <c r="H47" s="6" t="s">
        <v>128</v>
      </c>
      <c r="I47" s="6" t="s">
        <v>1115</v>
      </c>
      <c r="J47" s="6">
        <v>670</v>
      </c>
      <c r="K47" s="32">
        <v>670</v>
      </c>
      <c r="L47" s="6">
        <v>46</v>
      </c>
      <c r="M47" s="6"/>
      <c r="N47" s="6" t="s">
        <v>43</v>
      </c>
    </row>
    <row r="48" spans="1:14" ht="30" x14ac:dyDescent="0.25">
      <c r="A48" s="54" t="s">
        <v>40</v>
      </c>
      <c r="B48" s="54"/>
      <c r="C48" s="4" t="e">
        <f>MATCH(D48,[1]!Tabla1[Consignatario],0)</f>
        <v>#REF!</v>
      </c>
      <c r="D48" s="20" t="s">
        <v>1801</v>
      </c>
      <c r="E48" s="54"/>
      <c r="F48" s="54" t="s">
        <v>41</v>
      </c>
      <c r="G48" s="54" t="s">
        <v>42</v>
      </c>
      <c r="H48" s="6" t="s">
        <v>128</v>
      </c>
      <c r="I48" s="6" t="s">
        <v>214</v>
      </c>
      <c r="J48" s="6">
        <v>16000</v>
      </c>
      <c r="K48" s="54">
        <v>17848</v>
      </c>
      <c r="L48" s="54">
        <v>1249</v>
      </c>
      <c r="M48" s="54">
        <v>3</v>
      </c>
      <c r="N48" s="54"/>
    </row>
    <row r="49" spans="1:14" ht="30" x14ac:dyDescent="0.25">
      <c r="A49" s="55"/>
      <c r="B49" s="55"/>
      <c r="C49" s="4" t="e">
        <f>MATCH(D49,[1]!Tabla1[Consignatario],0)</f>
        <v>#REF!</v>
      </c>
      <c r="D49" s="20" t="s">
        <v>1801</v>
      </c>
      <c r="E49" s="55"/>
      <c r="F49" s="56"/>
      <c r="G49" s="55"/>
      <c r="H49" s="6" t="s">
        <v>327</v>
      </c>
      <c r="I49" s="6" t="s">
        <v>1130</v>
      </c>
      <c r="J49" s="6">
        <v>1848</v>
      </c>
      <c r="K49" s="56"/>
      <c r="L49" s="56"/>
      <c r="M49" s="56"/>
      <c r="N49" s="56"/>
    </row>
    <row r="50" spans="1:14" ht="30" x14ac:dyDescent="0.25">
      <c r="A50" s="56"/>
      <c r="B50" s="56"/>
      <c r="C50" s="4" t="e">
        <f>MATCH(D50,[1]!Tabla1[Consignatario],0)</f>
        <v>#REF!</v>
      </c>
      <c r="D50" s="20" t="s">
        <v>1801</v>
      </c>
      <c r="E50" s="56"/>
      <c r="F50" s="6" t="s">
        <v>44</v>
      </c>
      <c r="G50" s="56"/>
      <c r="H50" s="6" t="s">
        <v>1391</v>
      </c>
      <c r="I50" s="6" t="s">
        <v>315</v>
      </c>
      <c r="J50" s="6">
        <v>2250</v>
      </c>
      <c r="K50" s="6">
        <v>2250</v>
      </c>
      <c r="L50" s="6">
        <v>11</v>
      </c>
      <c r="M50" s="6">
        <v>2</v>
      </c>
      <c r="N50" s="7"/>
    </row>
    <row r="51" spans="1:14" x14ac:dyDescent="0.25">
      <c r="A51" s="6" t="s">
        <v>46</v>
      </c>
      <c r="B51" s="6"/>
      <c r="C51" s="4" t="e">
        <f>MATCH(D51,[1]!Tabla1[Consignatario],0)</f>
        <v>#REF!</v>
      </c>
      <c r="D51" s="6" t="s">
        <v>1924</v>
      </c>
      <c r="E51" s="6"/>
      <c r="F51" s="6" t="s">
        <v>31</v>
      </c>
      <c r="G51" s="6"/>
      <c r="H51" s="6" t="s">
        <v>128</v>
      </c>
      <c r="I51" s="6" t="s">
        <v>1115</v>
      </c>
      <c r="J51" s="6">
        <v>800</v>
      </c>
      <c r="K51" s="6">
        <v>800</v>
      </c>
      <c r="L51" s="6">
        <v>56</v>
      </c>
      <c r="M51" s="6"/>
      <c r="N51" s="6" t="s">
        <v>56</v>
      </c>
    </row>
    <row r="52" spans="1:14" ht="30" x14ac:dyDescent="0.25">
      <c r="A52" s="54" t="s">
        <v>46</v>
      </c>
      <c r="B52" s="54" t="s">
        <v>23</v>
      </c>
      <c r="C52" s="4" t="e">
        <f>MATCH(D52,[1]!Tabla1[Consignatario],0)</f>
        <v>#REF!</v>
      </c>
      <c r="D52" s="20" t="s">
        <v>1529</v>
      </c>
      <c r="E52" s="31"/>
      <c r="F52" s="54" t="s">
        <v>18</v>
      </c>
      <c r="G52" s="54" t="s">
        <v>47</v>
      </c>
      <c r="H52" s="6" t="s">
        <v>327</v>
      </c>
      <c r="I52" s="6" t="s">
        <v>1131</v>
      </c>
      <c r="J52" s="6">
        <v>31184</v>
      </c>
      <c r="K52" s="54">
        <v>56640</v>
      </c>
      <c r="L52" s="54">
        <v>3964</v>
      </c>
      <c r="M52" s="54">
        <v>7</v>
      </c>
      <c r="N52" s="54"/>
    </row>
    <row r="53" spans="1:14" ht="30" x14ac:dyDescent="0.25">
      <c r="A53" s="55"/>
      <c r="B53" s="55"/>
      <c r="C53" s="4" t="e">
        <f>MATCH(D53,[1]!Tabla1[Consignatario],0)</f>
        <v>#REF!</v>
      </c>
      <c r="D53" s="20" t="s">
        <v>1529</v>
      </c>
      <c r="E53" s="33"/>
      <c r="F53" s="55"/>
      <c r="G53" s="55"/>
      <c r="H53" s="6" t="s">
        <v>128</v>
      </c>
      <c r="I53" s="6" t="s">
        <v>495</v>
      </c>
      <c r="J53" s="6">
        <v>22000</v>
      </c>
      <c r="K53" s="55"/>
      <c r="L53" s="55"/>
      <c r="M53" s="55"/>
      <c r="N53" s="55"/>
    </row>
    <row r="54" spans="1:14" ht="30" x14ac:dyDescent="0.25">
      <c r="A54" s="55"/>
      <c r="B54" s="55"/>
      <c r="C54" s="4" t="e">
        <f>MATCH(D54,[1]!Tabla1[Consignatario],0)</f>
        <v>#REF!</v>
      </c>
      <c r="D54" s="20" t="s">
        <v>1529</v>
      </c>
      <c r="E54" s="33"/>
      <c r="F54" s="55"/>
      <c r="G54" s="55"/>
      <c r="H54" s="6" t="s">
        <v>131</v>
      </c>
      <c r="I54" s="6" t="s">
        <v>1132</v>
      </c>
      <c r="J54" s="6">
        <v>3296</v>
      </c>
      <c r="K54" s="55"/>
      <c r="L54" s="55"/>
      <c r="M54" s="55"/>
      <c r="N54" s="55"/>
    </row>
    <row r="55" spans="1:14" ht="30" x14ac:dyDescent="0.25">
      <c r="A55" s="56"/>
      <c r="B55" s="56"/>
      <c r="C55" s="4" t="e">
        <f>MATCH(D55,[1]!Tabla1[Consignatario],0)</f>
        <v>#REF!</v>
      </c>
      <c r="D55" s="20" t="s">
        <v>1529</v>
      </c>
      <c r="E55" s="32"/>
      <c r="F55" s="56"/>
      <c r="G55" s="56"/>
      <c r="H55" s="6" t="s">
        <v>131</v>
      </c>
      <c r="I55" s="6" t="s">
        <v>211</v>
      </c>
      <c r="J55" s="6">
        <v>160</v>
      </c>
      <c r="K55" s="56"/>
      <c r="L55" s="56"/>
      <c r="M55" s="56"/>
      <c r="N55" s="56"/>
    </row>
    <row r="56" spans="1:14" ht="30" x14ac:dyDescent="0.25">
      <c r="A56" s="54" t="s">
        <v>48</v>
      </c>
      <c r="B56" s="54" t="s">
        <v>23</v>
      </c>
      <c r="C56" s="4" t="e">
        <f>MATCH(D56,[1]!Tabla1[Consignatario],0)</f>
        <v>#REF!</v>
      </c>
      <c r="D56" s="38" t="s">
        <v>1877</v>
      </c>
      <c r="E56" s="31"/>
      <c r="F56" s="54" t="s">
        <v>49</v>
      </c>
      <c r="G56" s="54" t="s">
        <v>47</v>
      </c>
      <c r="H56" s="6" t="s">
        <v>327</v>
      </c>
      <c r="I56" s="6" t="s">
        <v>1133</v>
      </c>
      <c r="J56" s="6">
        <v>48565</v>
      </c>
      <c r="K56" s="54">
        <v>70889</v>
      </c>
      <c r="L56" s="54">
        <v>4962</v>
      </c>
      <c r="M56" s="54">
        <v>2</v>
      </c>
      <c r="N56" s="54"/>
    </row>
    <row r="57" spans="1:14" ht="30" x14ac:dyDescent="0.25">
      <c r="A57" s="55"/>
      <c r="B57" s="55"/>
      <c r="C57" s="4" t="e">
        <f>MATCH(D57,[1]!Tabla1[Consignatario],0)</f>
        <v>#REF!</v>
      </c>
      <c r="D57" s="38" t="s">
        <v>1877</v>
      </c>
      <c r="E57" s="33"/>
      <c r="F57" s="55"/>
      <c r="G57" s="55"/>
      <c r="H57" s="6" t="s">
        <v>128</v>
      </c>
      <c r="I57" s="6" t="s">
        <v>242</v>
      </c>
      <c r="J57" s="6">
        <v>19500</v>
      </c>
      <c r="K57" s="55"/>
      <c r="L57" s="55"/>
      <c r="M57" s="55"/>
      <c r="N57" s="55"/>
    </row>
    <row r="58" spans="1:14" x14ac:dyDescent="0.25">
      <c r="A58" s="56"/>
      <c r="B58" s="56"/>
      <c r="C58" s="4" t="e">
        <f>MATCH(D58,[1]!Tabla1[Consignatario],0)</f>
        <v>#REF!</v>
      </c>
      <c r="D58" s="38" t="s">
        <v>1877</v>
      </c>
      <c r="E58" s="32"/>
      <c r="F58" s="56"/>
      <c r="G58" s="56"/>
      <c r="H58" s="6" t="s">
        <v>131</v>
      </c>
      <c r="I58" s="6" t="s">
        <v>1134</v>
      </c>
      <c r="J58" s="6">
        <v>2824</v>
      </c>
      <c r="K58" s="56"/>
      <c r="L58" s="56"/>
      <c r="M58" s="56"/>
      <c r="N58" s="56"/>
    </row>
    <row r="59" spans="1:14" ht="30" x14ac:dyDescent="0.25">
      <c r="A59" s="54" t="s">
        <v>48</v>
      </c>
      <c r="B59" s="54" t="s">
        <v>23</v>
      </c>
      <c r="C59" s="4" t="e">
        <f>MATCH(D59,[1]!Tabla1[Consignatario],0)</f>
        <v>#REF!</v>
      </c>
      <c r="D59" s="20" t="s">
        <v>1530</v>
      </c>
      <c r="E59" s="31"/>
      <c r="F59" s="6" t="s">
        <v>50</v>
      </c>
      <c r="G59" s="54" t="s">
        <v>47</v>
      </c>
      <c r="H59" s="6" t="s">
        <v>327</v>
      </c>
      <c r="I59" s="6" t="s">
        <v>1135</v>
      </c>
      <c r="J59" s="6">
        <v>18120</v>
      </c>
      <c r="K59" s="31">
        <v>18120</v>
      </c>
      <c r="L59" s="6">
        <v>1268</v>
      </c>
      <c r="M59" s="6">
        <v>4</v>
      </c>
      <c r="N59" s="54"/>
    </row>
    <row r="60" spans="1:14" ht="30" x14ac:dyDescent="0.25">
      <c r="A60" s="56"/>
      <c r="B60" s="56"/>
      <c r="C60" s="4" t="e">
        <f>MATCH(D60,[1]!Tabla1[Consignatario],0)</f>
        <v>#REF!</v>
      </c>
      <c r="D60" s="20" t="s">
        <v>1530</v>
      </c>
      <c r="E60" s="32"/>
      <c r="F60" s="6" t="s">
        <v>51</v>
      </c>
      <c r="G60" s="56"/>
      <c r="H60" s="6" t="s">
        <v>128</v>
      </c>
      <c r="I60" s="6" t="s">
        <v>218</v>
      </c>
      <c r="J60" s="6">
        <v>2000</v>
      </c>
      <c r="K60" s="32">
        <v>2000</v>
      </c>
      <c r="L60" s="6">
        <v>140</v>
      </c>
      <c r="M60" s="6"/>
      <c r="N60" s="56"/>
    </row>
    <row r="61" spans="1:14" ht="30" x14ac:dyDescent="0.25">
      <c r="A61" s="54" t="s">
        <v>52</v>
      </c>
      <c r="B61" s="54" t="s">
        <v>23</v>
      </c>
      <c r="C61" s="4" t="e">
        <f>MATCH(D61,[1]!Tabla1[Consignatario],0)</f>
        <v>#REF!</v>
      </c>
      <c r="D61" s="20" t="s">
        <v>1531</v>
      </c>
      <c r="E61" s="31"/>
      <c r="F61" s="54" t="s">
        <v>51</v>
      </c>
      <c r="G61" s="54" t="s">
        <v>47</v>
      </c>
      <c r="H61" s="6" t="s">
        <v>327</v>
      </c>
      <c r="I61" s="6" t="s">
        <v>1136</v>
      </c>
      <c r="J61" s="6">
        <v>7583</v>
      </c>
      <c r="K61" s="54">
        <v>22283</v>
      </c>
      <c r="L61" s="54">
        <v>1559</v>
      </c>
      <c r="M61" s="54">
        <v>6</v>
      </c>
      <c r="N61" s="6"/>
    </row>
    <row r="62" spans="1:14" ht="30" x14ac:dyDescent="0.25">
      <c r="A62" s="55"/>
      <c r="B62" s="55"/>
      <c r="C62" s="4" t="e">
        <f>MATCH(D62,[1]!Tabla1[Consignatario],0)</f>
        <v>#REF!</v>
      </c>
      <c r="D62" s="20" t="s">
        <v>1531</v>
      </c>
      <c r="E62" s="33"/>
      <c r="F62" s="55"/>
      <c r="G62" s="55"/>
      <c r="H62" s="6" t="s">
        <v>128</v>
      </c>
      <c r="I62" s="6" t="s">
        <v>233</v>
      </c>
      <c r="J62" s="6">
        <v>12000</v>
      </c>
      <c r="K62" s="55"/>
      <c r="L62" s="55"/>
      <c r="M62" s="55"/>
      <c r="N62" s="6"/>
    </row>
    <row r="63" spans="1:14" x14ac:dyDescent="0.25">
      <c r="A63" s="55"/>
      <c r="B63" s="55"/>
      <c r="C63" s="4" t="e">
        <f>MATCH(D63,[1]!Tabla1[Consignatario],0)</f>
        <v>#REF!</v>
      </c>
      <c r="D63" s="20" t="s">
        <v>1531</v>
      </c>
      <c r="E63" s="33"/>
      <c r="F63" s="55"/>
      <c r="G63" s="55"/>
      <c r="H63" s="6" t="s">
        <v>131</v>
      </c>
      <c r="I63" s="6" t="s">
        <v>249</v>
      </c>
      <c r="J63" s="6">
        <v>2000</v>
      </c>
      <c r="K63" s="55"/>
      <c r="L63" s="55"/>
      <c r="M63" s="55"/>
      <c r="N63" s="6"/>
    </row>
    <row r="64" spans="1:14" x14ac:dyDescent="0.25">
      <c r="A64" s="56"/>
      <c r="B64" s="56"/>
      <c r="C64" s="4" t="e">
        <f>MATCH(D64,[1]!Tabla1[Consignatario],0)</f>
        <v>#REF!</v>
      </c>
      <c r="D64" s="20" t="s">
        <v>1531</v>
      </c>
      <c r="E64" s="32"/>
      <c r="F64" s="56"/>
      <c r="G64" s="56"/>
      <c r="H64" s="6" t="s">
        <v>128</v>
      </c>
      <c r="I64" s="6" t="s">
        <v>8</v>
      </c>
      <c r="J64" s="6">
        <v>700</v>
      </c>
      <c r="K64" s="56"/>
      <c r="L64" s="56"/>
      <c r="M64" s="56"/>
      <c r="N64" s="6"/>
    </row>
    <row r="65" spans="1:14" ht="14.45" customHeight="1" x14ac:dyDescent="0.25">
      <c r="A65" s="54" t="s">
        <v>52</v>
      </c>
      <c r="B65" s="54"/>
      <c r="C65" s="4" t="e">
        <f>MATCH(D65,[1]!Tabla1[Consignatario],0)</f>
        <v>#REF!</v>
      </c>
      <c r="D65" s="20" t="s">
        <v>1954</v>
      </c>
      <c r="E65" s="31"/>
      <c r="F65" s="54" t="s">
        <v>53</v>
      </c>
      <c r="G65" s="54" t="s">
        <v>47</v>
      </c>
      <c r="H65" s="6" t="s">
        <v>128</v>
      </c>
      <c r="I65" s="6" t="s">
        <v>8</v>
      </c>
      <c r="J65" s="6">
        <v>2268</v>
      </c>
      <c r="K65" s="54">
        <v>2900</v>
      </c>
      <c r="L65" s="54">
        <v>203</v>
      </c>
      <c r="M65" s="54"/>
      <c r="N65" s="54" t="s">
        <v>1137</v>
      </c>
    </row>
    <row r="66" spans="1:14" ht="82.15" customHeight="1" x14ac:dyDescent="0.25">
      <c r="A66" s="56"/>
      <c r="B66" s="56"/>
      <c r="C66" s="4" t="e">
        <f>MATCH(D66,[1]!Tabla1[Consignatario],0)</f>
        <v>#REF!</v>
      </c>
      <c r="D66" s="20" t="s">
        <v>1954</v>
      </c>
      <c r="E66" s="32"/>
      <c r="F66" s="56"/>
      <c r="G66" s="56"/>
      <c r="H66" s="6" t="s">
        <v>131</v>
      </c>
      <c r="I66" s="6" t="s">
        <v>258</v>
      </c>
      <c r="J66" s="6">
        <v>632</v>
      </c>
      <c r="K66" s="56"/>
      <c r="L66" s="56"/>
      <c r="M66" s="56"/>
      <c r="N66" s="56"/>
    </row>
    <row r="67" spans="1:14" ht="30" x14ac:dyDescent="0.25">
      <c r="A67" s="6" t="s">
        <v>52</v>
      </c>
      <c r="B67" s="6"/>
      <c r="C67" s="4" t="e">
        <f>MATCH(D67,[1]!Tabla1[Consignatario],0)</f>
        <v>#REF!</v>
      </c>
      <c r="D67" s="6" t="s">
        <v>1532</v>
      </c>
      <c r="E67" s="6"/>
      <c r="F67" s="6" t="s">
        <v>18</v>
      </c>
      <c r="G67" s="6" t="s">
        <v>47</v>
      </c>
      <c r="H67" s="6" t="s">
        <v>128</v>
      </c>
      <c r="I67" s="6" t="s">
        <v>1115</v>
      </c>
      <c r="J67" s="6">
        <v>3600</v>
      </c>
      <c r="K67" s="6">
        <v>3600</v>
      </c>
      <c r="L67" s="6">
        <v>252</v>
      </c>
      <c r="M67" s="6"/>
      <c r="N67" s="6"/>
    </row>
    <row r="68" spans="1:14" ht="30" customHeight="1" x14ac:dyDescent="0.25">
      <c r="A68" s="54" t="s">
        <v>54</v>
      </c>
      <c r="B68" s="54" t="s">
        <v>55</v>
      </c>
      <c r="C68" s="4" t="e">
        <f>MATCH(D68,[1]!Tabla1[Consignatario],0)</f>
        <v>#REF!</v>
      </c>
      <c r="D68" s="20" t="s">
        <v>1533</v>
      </c>
      <c r="E68" s="31"/>
      <c r="F68" s="54" t="s">
        <v>39</v>
      </c>
      <c r="G68" s="54" t="s">
        <v>11</v>
      </c>
      <c r="H68" s="6" t="s">
        <v>327</v>
      </c>
      <c r="I68" s="6" t="s">
        <v>1138</v>
      </c>
      <c r="J68" s="6">
        <v>17664</v>
      </c>
      <c r="K68" s="54">
        <v>26096</v>
      </c>
      <c r="L68" s="54">
        <v>1826</v>
      </c>
      <c r="M68" s="54">
        <v>6</v>
      </c>
      <c r="N68" s="54"/>
    </row>
    <row r="69" spans="1:14" x14ac:dyDescent="0.25">
      <c r="A69" s="55"/>
      <c r="B69" s="55"/>
      <c r="C69" s="4" t="e">
        <f>MATCH(D69,[1]!Tabla1[Consignatario],0)</f>
        <v>#REF!</v>
      </c>
      <c r="D69" s="20" t="s">
        <v>1533</v>
      </c>
      <c r="E69" s="33"/>
      <c r="F69" s="55"/>
      <c r="G69" s="55"/>
      <c r="H69" s="6" t="s">
        <v>131</v>
      </c>
      <c r="I69" s="6" t="s">
        <v>1139</v>
      </c>
      <c r="J69" s="6">
        <v>432</v>
      </c>
      <c r="K69" s="55"/>
      <c r="L69" s="55"/>
      <c r="M69" s="55"/>
      <c r="N69" s="55"/>
    </row>
    <row r="70" spans="1:14" ht="30" x14ac:dyDescent="0.25">
      <c r="A70" s="56"/>
      <c r="B70" s="56"/>
      <c r="C70" s="4" t="e">
        <f>MATCH(D70,[1]!Tabla1[Consignatario],0)</f>
        <v>#REF!</v>
      </c>
      <c r="D70" s="20" t="s">
        <v>1533</v>
      </c>
      <c r="E70" s="32"/>
      <c r="F70" s="56"/>
      <c r="G70" s="56"/>
      <c r="H70" s="6" t="s">
        <v>128</v>
      </c>
      <c r="I70" s="6" t="s">
        <v>154</v>
      </c>
      <c r="J70" s="6">
        <v>8000</v>
      </c>
      <c r="K70" s="56"/>
      <c r="L70" s="56"/>
      <c r="M70" s="56"/>
      <c r="N70" s="56"/>
    </row>
    <row r="71" spans="1:14" ht="45" customHeight="1" x14ac:dyDescent="0.25">
      <c r="A71" s="54" t="s">
        <v>54</v>
      </c>
      <c r="B71" s="54" t="s">
        <v>23</v>
      </c>
      <c r="C71" s="4" t="e">
        <f>MATCH(D71,[1]!Tabla1[Consignatario],0)</f>
        <v>#REF!</v>
      </c>
      <c r="D71" s="38" t="s">
        <v>1791</v>
      </c>
      <c r="E71" s="31"/>
      <c r="F71" s="54" t="s">
        <v>51</v>
      </c>
      <c r="G71" s="54" t="s">
        <v>11</v>
      </c>
      <c r="H71" s="6" t="s">
        <v>327</v>
      </c>
      <c r="I71" s="6" t="s">
        <v>1140</v>
      </c>
      <c r="J71" s="6">
        <v>70855</v>
      </c>
      <c r="K71" s="54">
        <v>83335</v>
      </c>
      <c r="L71" s="54">
        <v>5883</v>
      </c>
      <c r="M71" s="54">
        <v>6</v>
      </c>
      <c r="N71" s="54" t="s">
        <v>1471</v>
      </c>
    </row>
    <row r="72" spans="1:14" x14ac:dyDescent="0.25">
      <c r="A72" s="55"/>
      <c r="B72" s="55"/>
      <c r="C72" s="4" t="e">
        <f>MATCH(D72,[1]!Tabla1[Consignatario],0)</f>
        <v>#REF!</v>
      </c>
      <c r="D72" s="38" t="s">
        <v>1791</v>
      </c>
      <c r="E72" s="33"/>
      <c r="F72" s="55"/>
      <c r="G72" s="55"/>
      <c r="H72" s="6" t="s">
        <v>131</v>
      </c>
      <c r="I72" s="6" t="s">
        <v>216</v>
      </c>
      <c r="J72" s="6">
        <v>480</v>
      </c>
      <c r="K72" s="55"/>
      <c r="L72" s="55"/>
      <c r="M72" s="55"/>
      <c r="N72" s="55"/>
    </row>
    <row r="73" spans="1:14" ht="125.45" customHeight="1" x14ac:dyDescent="0.25">
      <c r="A73" s="56"/>
      <c r="B73" s="56"/>
      <c r="C73" s="4" t="e">
        <f>MATCH(D73,[1]!Tabla1[Consignatario],0)</f>
        <v>#REF!</v>
      </c>
      <c r="D73" s="38" t="s">
        <v>1791</v>
      </c>
      <c r="E73" s="32"/>
      <c r="F73" s="56"/>
      <c r="G73" s="56"/>
      <c r="H73" s="6" t="s">
        <v>128</v>
      </c>
      <c r="I73" s="6" t="s">
        <v>233</v>
      </c>
      <c r="J73" s="6">
        <v>12000</v>
      </c>
      <c r="K73" s="56"/>
      <c r="L73" s="56"/>
      <c r="M73" s="56"/>
      <c r="N73" s="56"/>
    </row>
    <row r="74" spans="1:14" ht="30" customHeight="1" x14ac:dyDescent="0.25">
      <c r="A74" s="54" t="s">
        <v>57</v>
      </c>
      <c r="B74" s="54" t="s">
        <v>23</v>
      </c>
      <c r="C74" s="4" t="e">
        <f>MATCH(D74,[1]!Tabla1[Consignatario],0)</f>
        <v>#REF!</v>
      </c>
      <c r="D74" s="20" t="s">
        <v>1534</v>
      </c>
      <c r="E74" s="20"/>
      <c r="F74" s="54" t="s">
        <v>50</v>
      </c>
      <c r="G74" s="54" t="s">
        <v>1768</v>
      </c>
      <c r="H74" s="6" t="s">
        <v>128</v>
      </c>
      <c r="I74" s="6" t="s">
        <v>242</v>
      </c>
      <c r="J74" s="6">
        <v>25000</v>
      </c>
      <c r="K74" s="20">
        <v>34000</v>
      </c>
      <c r="L74" s="54">
        <v>2380</v>
      </c>
      <c r="M74" s="54"/>
      <c r="N74" s="54"/>
    </row>
    <row r="75" spans="1:14" x14ac:dyDescent="0.25">
      <c r="A75" s="55"/>
      <c r="B75" s="55"/>
      <c r="C75" s="4" t="e">
        <f>MATCH(D75,[1]!Tabla1[Consignatario],0)</f>
        <v>#REF!</v>
      </c>
      <c r="D75" s="20" t="s">
        <v>1534</v>
      </c>
      <c r="E75" s="36"/>
      <c r="F75" s="55"/>
      <c r="G75" s="55"/>
      <c r="H75" s="6" t="s">
        <v>131</v>
      </c>
      <c r="I75" s="6" t="s">
        <v>1141</v>
      </c>
      <c r="J75" s="6">
        <v>3832</v>
      </c>
      <c r="K75" s="36"/>
      <c r="L75" s="55"/>
      <c r="M75" s="55"/>
      <c r="N75" s="55"/>
    </row>
    <row r="76" spans="1:14" ht="45" x14ac:dyDescent="0.25">
      <c r="A76" s="55"/>
      <c r="B76" s="55"/>
      <c r="C76" s="4" t="e">
        <f>MATCH(D76,[1]!Tabla1[Consignatario],0)</f>
        <v>#REF!</v>
      </c>
      <c r="D76" s="20" t="s">
        <v>1534</v>
      </c>
      <c r="E76" s="36"/>
      <c r="F76" s="55"/>
      <c r="G76" s="55"/>
      <c r="H76" s="6" t="s">
        <v>131</v>
      </c>
      <c r="I76" s="6" t="s">
        <v>1142</v>
      </c>
      <c r="J76" s="6">
        <v>200</v>
      </c>
      <c r="K76" s="36"/>
      <c r="L76" s="55"/>
      <c r="M76" s="55"/>
      <c r="N76" s="55"/>
    </row>
    <row r="77" spans="1:14" ht="30" x14ac:dyDescent="0.25">
      <c r="A77" s="55"/>
      <c r="B77" s="55"/>
      <c r="C77" s="4" t="e">
        <f>MATCH(D77,[1]!Tabla1[Consignatario],0)</f>
        <v>#REF!</v>
      </c>
      <c r="D77" s="20" t="s">
        <v>1534</v>
      </c>
      <c r="E77" s="36"/>
      <c r="F77" s="56"/>
      <c r="G77" s="56"/>
      <c r="H77" s="6" t="s">
        <v>327</v>
      </c>
      <c r="I77" s="6" t="s">
        <v>1143</v>
      </c>
      <c r="J77" s="6">
        <v>4968</v>
      </c>
      <c r="K77" s="36"/>
      <c r="L77" s="56"/>
      <c r="M77" s="56"/>
      <c r="N77" s="56"/>
    </row>
    <row r="78" spans="1:14" ht="30" x14ac:dyDescent="0.25">
      <c r="A78" s="56"/>
      <c r="B78" s="56"/>
      <c r="C78" s="4" t="e">
        <f>MATCH(D78,[1]!Tabla1[Consignatario],0)</f>
        <v>#REF!</v>
      </c>
      <c r="D78" s="20" t="s">
        <v>1534</v>
      </c>
      <c r="E78" s="37"/>
      <c r="F78" s="6" t="s">
        <v>50</v>
      </c>
      <c r="G78" s="6"/>
      <c r="H78" s="6" t="s">
        <v>1391</v>
      </c>
      <c r="I78" s="6" t="s">
        <v>1144</v>
      </c>
      <c r="J78" s="6">
        <v>23035</v>
      </c>
      <c r="K78" s="37">
        <v>23035</v>
      </c>
      <c r="L78" s="6">
        <v>115</v>
      </c>
      <c r="M78" s="6">
        <v>1</v>
      </c>
      <c r="N78" s="6"/>
    </row>
    <row r="79" spans="1:14" ht="30" x14ac:dyDescent="0.25">
      <c r="A79" s="54" t="s">
        <v>57</v>
      </c>
      <c r="B79" s="54" t="s">
        <v>23</v>
      </c>
      <c r="C79" s="4" t="e">
        <f>MATCH(D79,[1]!Tabla1[Consignatario],0)</f>
        <v>#REF!</v>
      </c>
      <c r="D79" s="20" t="s">
        <v>1535</v>
      </c>
      <c r="E79" s="31"/>
      <c r="F79" s="54" t="s">
        <v>18</v>
      </c>
      <c r="G79" s="54" t="s">
        <v>1503</v>
      </c>
      <c r="H79" s="6" t="s">
        <v>327</v>
      </c>
      <c r="I79" s="6" t="s">
        <v>1145</v>
      </c>
      <c r="J79" s="6">
        <v>96139</v>
      </c>
      <c r="K79" s="54">
        <v>120139</v>
      </c>
      <c r="L79" s="54">
        <v>8409</v>
      </c>
      <c r="M79" s="54">
        <v>6</v>
      </c>
      <c r="N79" s="54"/>
    </row>
    <row r="80" spans="1:14" ht="30" x14ac:dyDescent="0.25">
      <c r="A80" s="56"/>
      <c r="B80" s="56"/>
      <c r="C80" s="4" t="e">
        <f>MATCH(D80,[1]!Tabla1[Consignatario],0)</f>
        <v>#REF!</v>
      </c>
      <c r="D80" s="20" t="s">
        <v>1535</v>
      </c>
      <c r="E80" s="32"/>
      <c r="F80" s="56"/>
      <c r="G80" s="56"/>
      <c r="H80" s="6" t="s">
        <v>128</v>
      </c>
      <c r="I80" s="6" t="s">
        <v>198</v>
      </c>
      <c r="J80" s="6">
        <v>24000</v>
      </c>
      <c r="K80" s="56"/>
      <c r="L80" s="56"/>
      <c r="M80" s="56"/>
      <c r="N80" s="56"/>
    </row>
    <row r="81" spans="1:14" ht="45" x14ac:dyDescent="0.25">
      <c r="A81" s="54" t="s">
        <v>58</v>
      </c>
      <c r="B81" s="54" t="s">
        <v>23</v>
      </c>
      <c r="C81" s="4" t="e">
        <f>MATCH(D81,[1]!Tabla1[Consignatario],0)</f>
        <v>#REF!</v>
      </c>
      <c r="D81" s="20" t="s">
        <v>1536</v>
      </c>
      <c r="E81" s="31"/>
      <c r="F81" s="54" t="s">
        <v>59</v>
      </c>
      <c r="G81" s="54" t="s">
        <v>60</v>
      </c>
      <c r="H81" s="6" t="s">
        <v>327</v>
      </c>
      <c r="I81" s="6" t="s">
        <v>1146</v>
      </c>
      <c r="J81" s="6">
        <v>34922</v>
      </c>
      <c r="K81" s="54">
        <v>60554</v>
      </c>
      <c r="L81" s="54">
        <v>4238</v>
      </c>
      <c r="M81" s="54">
        <v>6</v>
      </c>
      <c r="N81" s="54" t="s">
        <v>1148</v>
      </c>
    </row>
    <row r="82" spans="1:14" ht="30" x14ac:dyDescent="0.25">
      <c r="A82" s="55"/>
      <c r="B82" s="55"/>
      <c r="C82" s="4" t="e">
        <f>MATCH(D82,[1]!Tabla1[Consignatario],0)</f>
        <v>#REF!</v>
      </c>
      <c r="D82" s="20" t="s">
        <v>1536</v>
      </c>
      <c r="E82" s="33"/>
      <c r="F82" s="55"/>
      <c r="G82" s="55"/>
      <c r="H82" s="6" t="s">
        <v>128</v>
      </c>
      <c r="I82" s="6" t="s">
        <v>495</v>
      </c>
      <c r="J82" s="6">
        <v>22000</v>
      </c>
      <c r="K82" s="55"/>
      <c r="L82" s="55"/>
      <c r="M82" s="55"/>
      <c r="N82" s="55"/>
    </row>
    <row r="83" spans="1:14" x14ac:dyDescent="0.25">
      <c r="A83" s="55"/>
      <c r="B83" s="55"/>
      <c r="C83" s="4" t="e">
        <f>MATCH(D83,[1]!Tabla1[Consignatario],0)</f>
        <v>#REF!</v>
      </c>
      <c r="D83" s="20" t="s">
        <v>1536</v>
      </c>
      <c r="E83" s="33"/>
      <c r="F83" s="55"/>
      <c r="G83" s="55"/>
      <c r="H83" s="6" t="s">
        <v>131</v>
      </c>
      <c r="I83" s="6" t="s">
        <v>1147</v>
      </c>
      <c r="J83" s="6">
        <v>2032</v>
      </c>
      <c r="K83" s="55"/>
      <c r="L83" s="55"/>
      <c r="M83" s="55"/>
      <c r="N83" s="55"/>
    </row>
    <row r="84" spans="1:14" x14ac:dyDescent="0.25">
      <c r="A84" s="56"/>
      <c r="B84" s="56"/>
      <c r="C84" s="4" t="e">
        <f>MATCH(D84,[1]!Tabla1[Consignatario],0)</f>
        <v>#REF!</v>
      </c>
      <c r="D84" s="20" t="s">
        <v>1536</v>
      </c>
      <c r="E84" s="32"/>
      <c r="F84" s="56"/>
      <c r="G84" s="56"/>
      <c r="H84" s="6" t="s">
        <v>131</v>
      </c>
      <c r="I84" s="6"/>
      <c r="J84" s="6">
        <v>1600</v>
      </c>
      <c r="K84" s="56"/>
      <c r="L84" s="56"/>
      <c r="M84" s="56"/>
      <c r="N84" s="56"/>
    </row>
    <row r="85" spans="1:14" x14ac:dyDescent="0.25">
      <c r="A85" s="6" t="s">
        <v>58</v>
      </c>
      <c r="B85" s="6" t="s">
        <v>23</v>
      </c>
      <c r="C85" s="4" t="e">
        <f>MATCH(D85,[1]!Tabla1[Consignatario],0)</f>
        <v>#REF!</v>
      </c>
      <c r="D85" s="20" t="s">
        <v>1536</v>
      </c>
      <c r="E85" s="6"/>
      <c r="F85" s="6" t="s">
        <v>59</v>
      </c>
      <c r="G85" s="6"/>
      <c r="H85" s="6" t="s">
        <v>1391</v>
      </c>
      <c r="I85" s="6" t="s">
        <v>1149</v>
      </c>
      <c r="J85" s="6">
        <v>8955</v>
      </c>
      <c r="K85" s="6">
        <v>8955</v>
      </c>
      <c r="L85" s="6">
        <v>44</v>
      </c>
      <c r="M85" s="6">
        <v>6</v>
      </c>
      <c r="N85" s="6"/>
    </row>
    <row r="86" spans="1:14" ht="30" x14ac:dyDescent="0.25">
      <c r="A86" s="54" t="s">
        <v>61</v>
      </c>
      <c r="B86" s="54"/>
      <c r="C86" s="4" t="e">
        <f>MATCH(D86,[1]!Tabla1[Consignatario],0)</f>
        <v>#REF!</v>
      </c>
      <c r="D86" s="20" t="s">
        <v>1537</v>
      </c>
      <c r="E86" s="31"/>
      <c r="F86" s="54" t="s">
        <v>59</v>
      </c>
      <c r="G86" s="54" t="s">
        <v>60</v>
      </c>
      <c r="H86" s="6" t="s">
        <v>128</v>
      </c>
      <c r="I86" s="6" t="s">
        <v>239</v>
      </c>
      <c r="J86" s="6">
        <v>10000</v>
      </c>
      <c r="K86" s="54">
        <v>11856</v>
      </c>
      <c r="L86" s="54">
        <v>830</v>
      </c>
      <c r="M86" s="54"/>
      <c r="N86" s="54" t="s">
        <v>1152</v>
      </c>
    </row>
    <row r="87" spans="1:14" x14ac:dyDescent="0.25">
      <c r="A87" s="55"/>
      <c r="B87" s="55"/>
      <c r="C87" s="4" t="e">
        <f>MATCH(D87,[1]!Tabla1[Consignatario],0)</f>
        <v>#REF!</v>
      </c>
      <c r="D87" s="20" t="s">
        <v>1537</v>
      </c>
      <c r="E87" s="33"/>
      <c r="F87" s="55"/>
      <c r="G87" s="55"/>
      <c r="H87" s="6" t="s">
        <v>1948</v>
      </c>
      <c r="I87" s="6" t="s">
        <v>1151</v>
      </c>
      <c r="J87" s="6">
        <v>160</v>
      </c>
      <c r="K87" s="55"/>
      <c r="L87" s="55"/>
      <c r="M87" s="55"/>
      <c r="N87" s="55"/>
    </row>
    <row r="88" spans="1:14" x14ac:dyDescent="0.25">
      <c r="A88" s="56"/>
      <c r="B88" s="56"/>
      <c r="C88" s="4" t="e">
        <f>MATCH(D88,[1]!Tabla1[Consignatario],0)</f>
        <v>#REF!</v>
      </c>
      <c r="D88" s="20" t="s">
        <v>1537</v>
      </c>
      <c r="E88" s="32"/>
      <c r="F88" s="56"/>
      <c r="G88" s="56"/>
      <c r="H88" s="6" t="s">
        <v>131</v>
      </c>
      <c r="I88" s="6" t="s">
        <v>1150</v>
      </c>
      <c r="J88" s="6">
        <v>1696</v>
      </c>
      <c r="K88" s="56"/>
      <c r="L88" s="56"/>
      <c r="M88" s="56"/>
      <c r="N88" s="56"/>
    </row>
    <row r="89" spans="1:14" ht="30" customHeight="1" x14ac:dyDescent="0.25">
      <c r="A89" s="54" t="s">
        <v>61</v>
      </c>
      <c r="B89" s="54" t="s">
        <v>23</v>
      </c>
      <c r="C89" s="4" t="e">
        <f>MATCH(D89,[1]!Tabla1[Consignatario],0)</f>
        <v>#REF!</v>
      </c>
      <c r="D89" s="20" t="s">
        <v>1526</v>
      </c>
      <c r="E89" s="31"/>
      <c r="F89" s="54" t="s">
        <v>63</v>
      </c>
      <c r="G89" s="54" t="s">
        <v>62</v>
      </c>
      <c r="H89" s="6" t="s">
        <v>327</v>
      </c>
      <c r="I89" s="6" t="s">
        <v>1155</v>
      </c>
      <c r="J89" s="6">
        <v>114080</v>
      </c>
      <c r="K89" s="54">
        <v>148881</v>
      </c>
      <c r="L89" s="54">
        <v>10421</v>
      </c>
      <c r="M89" s="54">
        <v>6</v>
      </c>
      <c r="N89" s="54" t="s">
        <v>1154</v>
      </c>
    </row>
    <row r="90" spans="1:14" ht="30" x14ac:dyDescent="0.25">
      <c r="A90" s="55"/>
      <c r="B90" s="55"/>
      <c r="C90" s="4" t="e">
        <f>MATCH(D90,[1]!Tabla1[Consignatario],0)</f>
        <v>#REF!</v>
      </c>
      <c r="D90" s="20" t="s">
        <v>1526</v>
      </c>
      <c r="E90" s="33"/>
      <c r="F90" s="55"/>
      <c r="G90" s="55"/>
      <c r="H90" s="6" t="s">
        <v>128</v>
      </c>
      <c r="I90" s="6" t="s">
        <v>220</v>
      </c>
      <c r="J90" s="6">
        <v>28000</v>
      </c>
      <c r="K90" s="55"/>
      <c r="L90" s="55"/>
      <c r="M90" s="55"/>
      <c r="N90" s="55"/>
    </row>
    <row r="91" spans="1:14" x14ac:dyDescent="0.25">
      <c r="A91" s="56"/>
      <c r="B91" s="56"/>
      <c r="C91" s="4" t="e">
        <f>MATCH(D91,[1]!Tabla1[Consignatario],0)</f>
        <v>#REF!</v>
      </c>
      <c r="D91" s="20" t="s">
        <v>1526</v>
      </c>
      <c r="E91" s="32"/>
      <c r="F91" s="56"/>
      <c r="G91" s="56"/>
      <c r="H91" s="6" t="s">
        <v>131</v>
      </c>
      <c r="I91" s="6" t="s">
        <v>1156</v>
      </c>
      <c r="J91" s="6">
        <v>6801</v>
      </c>
      <c r="K91" s="56"/>
      <c r="L91" s="56"/>
      <c r="M91" s="56"/>
      <c r="N91" s="56"/>
    </row>
    <row r="92" spans="1:14" ht="30" x14ac:dyDescent="0.25">
      <c r="A92" s="54" t="s">
        <v>64</v>
      </c>
      <c r="B92" s="54" t="s">
        <v>23</v>
      </c>
      <c r="C92" s="4" t="e">
        <f>MATCH(D92,[1]!Tabla1[Consignatario],0)</f>
        <v>#REF!</v>
      </c>
      <c r="D92" s="20" t="s">
        <v>1526</v>
      </c>
      <c r="E92" s="31"/>
      <c r="F92" s="54" t="s">
        <v>63</v>
      </c>
      <c r="G92" s="54" t="s">
        <v>62</v>
      </c>
      <c r="H92" s="6" t="s">
        <v>327</v>
      </c>
      <c r="I92" s="6" t="s">
        <v>1157</v>
      </c>
      <c r="J92" s="6">
        <v>5940</v>
      </c>
      <c r="K92" s="54">
        <v>11820</v>
      </c>
      <c r="L92" s="54">
        <v>827</v>
      </c>
      <c r="M92" s="54">
        <v>4</v>
      </c>
      <c r="N92" s="54"/>
    </row>
    <row r="93" spans="1:14" ht="30" x14ac:dyDescent="0.25">
      <c r="A93" s="55"/>
      <c r="B93" s="55"/>
      <c r="C93" s="4" t="e">
        <f>MATCH(D93,[1]!Tabla1[Consignatario],0)</f>
        <v>#REF!</v>
      </c>
      <c r="D93" s="20" t="s">
        <v>1526</v>
      </c>
      <c r="E93" s="33"/>
      <c r="F93" s="55"/>
      <c r="G93" s="55"/>
      <c r="H93" s="6" t="s">
        <v>128</v>
      </c>
      <c r="I93" s="6" t="s">
        <v>268</v>
      </c>
      <c r="J93" s="6">
        <v>4000</v>
      </c>
      <c r="K93" s="55"/>
      <c r="L93" s="55"/>
      <c r="M93" s="55"/>
      <c r="N93" s="55"/>
    </row>
    <row r="94" spans="1:14" x14ac:dyDescent="0.25">
      <c r="A94" s="56"/>
      <c r="B94" s="56"/>
      <c r="C94" s="4" t="e">
        <f>MATCH(D94,[1]!Tabla1[Consignatario],0)</f>
        <v>#REF!</v>
      </c>
      <c r="D94" s="20" t="s">
        <v>1526</v>
      </c>
      <c r="E94" s="32"/>
      <c r="F94" s="56"/>
      <c r="G94" s="56"/>
      <c r="H94" s="6" t="s">
        <v>131</v>
      </c>
      <c r="I94" s="6" t="s">
        <v>1158</v>
      </c>
      <c r="J94" s="6">
        <v>1880</v>
      </c>
      <c r="K94" s="56"/>
      <c r="L94" s="56"/>
      <c r="M94" s="56"/>
      <c r="N94" s="56"/>
    </row>
    <row r="95" spans="1:14" ht="30" x14ac:dyDescent="0.25">
      <c r="A95" s="6" t="s">
        <v>64</v>
      </c>
      <c r="B95" s="6" t="s">
        <v>23</v>
      </c>
      <c r="C95" s="4" t="e">
        <f>MATCH(D95,[1]!Tabla1[Consignatario],0)</f>
        <v>#REF!</v>
      </c>
      <c r="D95" s="6" t="s">
        <v>1538</v>
      </c>
      <c r="E95" s="6"/>
      <c r="F95" s="6" t="s">
        <v>63</v>
      </c>
      <c r="G95" s="6" t="s">
        <v>62</v>
      </c>
      <c r="H95" s="6" t="s">
        <v>327</v>
      </c>
      <c r="I95" s="6" t="s">
        <v>1159</v>
      </c>
      <c r="J95" s="6">
        <v>4784</v>
      </c>
      <c r="K95" s="6">
        <v>4784</v>
      </c>
      <c r="L95" s="6">
        <v>334</v>
      </c>
      <c r="M95" s="6">
        <v>7</v>
      </c>
      <c r="N95" s="6"/>
    </row>
    <row r="96" spans="1:14" ht="30" x14ac:dyDescent="0.25">
      <c r="A96" s="54" t="s">
        <v>64</v>
      </c>
      <c r="B96" s="54" t="s">
        <v>23</v>
      </c>
      <c r="C96" s="4" t="e">
        <f>MATCH(D96,[1]!Tabla1[Consignatario],0)</f>
        <v>#REF!</v>
      </c>
      <c r="D96" s="20" t="s">
        <v>1539</v>
      </c>
      <c r="E96" s="31"/>
      <c r="F96" s="54" t="s">
        <v>65</v>
      </c>
      <c r="G96" s="54" t="s">
        <v>1478</v>
      </c>
      <c r="H96" s="6" t="s">
        <v>327</v>
      </c>
      <c r="I96" s="6" t="s">
        <v>1160</v>
      </c>
      <c r="J96" s="6">
        <v>3847</v>
      </c>
      <c r="K96" s="54">
        <v>13747</v>
      </c>
      <c r="L96" s="54">
        <v>962</v>
      </c>
      <c r="M96" s="54">
        <v>2</v>
      </c>
      <c r="N96" s="54"/>
    </row>
    <row r="97" spans="1:14" x14ac:dyDescent="0.25">
      <c r="A97" s="55"/>
      <c r="B97" s="55"/>
      <c r="C97" s="4" t="e">
        <f>MATCH(D97,[1]!Tabla1[Consignatario],0)</f>
        <v>#REF!</v>
      </c>
      <c r="D97" s="20" t="s">
        <v>1539</v>
      </c>
      <c r="E97" s="33"/>
      <c r="F97" s="55"/>
      <c r="G97" s="55"/>
      <c r="H97" s="6" t="s">
        <v>131</v>
      </c>
      <c r="I97" s="6" t="s">
        <v>254</v>
      </c>
      <c r="J97" s="6">
        <v>1120</v>
      </c>
      <c r="K97" s="55"/>
      <c r="L97" s="55"/>
      <c r="M97" s="55"/>
      <c r="N97" s="55"/>
    </row>
    <row r="98" spans="1:14" ht="30" x14ac:dyDescent="0.25">
      <c r="A98" s="55"/>
      <c r="B98" s="55"/>
      <c r="C98" s="4" t="e">
        <f>MATCH(D98,[1]!Tabla1[Consignatario],0)</f>
        <v>#REF!</v>
      </c>
      <c r="D98" s="20" t="s">
        <v>1539</v>
      </c>
      <c r="E98" s="33"/>
      <c r="F98" s="55"/>
      <c r="G98" s="55"/>
      <c r="H98" s="6" t="s">
        <v>128</v>
      </c>
      <c r="I98" s="6" t="s">
        <v>154</v>
      </c>
      <c r="J98" s="6">
        <v>8080</v>
      </c>
      <c r="K98" s="55"/>
      <c r="L98" s="55"/>
      <c r="M98" s="55"/>
      <c r="N98" s="55"/>
    </row>
    <row r="99" spans="1:14" x14ac:dyDescent="0.25">
      <c r="A99" s="56"/>
      <c r="B99" s="56"/>
      <c r="C99" s="4" t="e">
        <f>MATCH(D99,[1]!Tabla1[Consignatario],0)</f>
        <v>#REF!</v>
      </c>
      <c r="D99" s="20" t="s">
        <v>1539</v>
      </c>
      <c r="E99" s="32"/>
      <c r="F99" s="56"/>
      <c r="G99" s="56"/>
      <c r="H99" s="6" t="s">
        <v>128</v>
      </c>
      <c r="I99" s="6" t="s">
        <v>8</v>
      </c>
      <c r="J99" s="6">
        <v>700</v>
      </c>
      <c r="K99" s="56"/>
      <c r="L99" s="56"/>
      <c r="M99" s="56"/>
      <c r="N99" s="56"/>
    </row>
    <row r="100" spans="1:14" ht="45" x14ac:dyDescent="0.25">
      <c r="A100" s="54" t="s">
        <v>66</v>
      </c>
      <c r="B100" s="54" t="s">
        <v>23</v>
      </c>
      <c r="C100" s="4" t="e">
        <f>MATCH(D100,[1]!Tabla1[Consignatario],0)</f>
        <v>#REF!</v>
      </c>
      <c r="D100" s="20" t="s">
        <v>1540</v>
      </c>
      <c r="E100" s="31"/>
      <c r="F100" s="54" t="s">
        <v>67</v>
      </c>
      <c r="G100" s="54" t="s">
        <v>68</v>
      </c>
      <c r="H100" s="6" t="s">
        <v>327</v>
      </c>
      <c r="I100" s="6" t="s">
        <v>1162</v>
      </c>
      <c r="J100" s="6">
        <v>97513</v>
      </c>
      <c r="K100" s="54">
        <v>128676</v>
      </c>
      <c r="L100" s="54">
        <v>9007</v>
      </c>
      <c r="M100" s="54">
        <v>1</v>
      </c>
      <c r="N100" s="57" t="s">
        <v>69</v>
      </c>
    </row>
    <row r="101" spans="1:14" ht="30" x14ac:dyDescent="0.25">
      <c r="A101" s="55"/>
      <c r="B101" s="55"/>
      <c r="C101" s="4" t="e">
        <f>MATCH(D101,[1]!Tabla1[Consignatario],0)</f>
        <v>#REF!</v>
      </c>
      <c r="D101" s="20" t="s">
        <v>1540</v>
      </c>
      <c r="E101" s="33"/>
      <c r="F101" s="55"/>
      <c r="G101" s="55"/>
      <c r="H101" s="6" t="s">
        <v>128</v>
      </c>
      <c r="I101" s="6" t="s">
        <v>431</v>
      </c>
      <c r="J101" s="6">
        <v>26260</v>
      </c>
      <c r="K101" s="55"/>
      <c r="L101" s="55"/>
      <c r="M101" s="55"/>
      <c r="N101" s="58"/>
    </row>
    <row r="102" spans="1:14" x14ac:dyDescent="0.25">
      <c r="A102" s="55"/>
      <c r="B102" s="55"/>
      <c r="C102" s="4" t="e">
        <f>MATCH(D102,[1]!Tabla1[Consignatario],0)</f>
        <v>#REF!</v>
      </c>
      <c r="D102" s="20" t="s">
        <v>1540</v>
      </c>
      <c r="E102" s="33"/>
      <c r="F102" s="55"/>
      <c r="G102" s="55"/>
      <c r="H102" s="6" t="s">
        <v>131</v>
      </c>
      <c r="I102" s="6" t="s">
        <v>1161</v>
      </c>
      <c r="J102" s="6">
        <v>4200</v>
      </c>
      <c r="K102" s="55"/>
      <c r="L102" s="55"/>
      <c r="M102" s="55"/>
      <c r="N102" s="58"/>
    </row>
    <row r="103" spans="1:14" x14ac:dyDescent="0.25">
      <c r="A103" s="56"/>
      <c r="B103" s="56"/>
      <c r="C103" s="4" t="e">
        <f>MATCH(D103,[1]!Tabla1[Consignatario],0)</f>
        <v>#REF!</v>
      </c>
      <c r="D103" s="20" t="s">
        <v>1540</v>
      </c>
      <c r="E103" s="32"/>
      <c r="F103" s="56"/>
      <c r="G103" s="56"/>
      <c r="H103" s="6" t="s">
        <v>128</v>
      </c>
      <c r="I103" s="6" t="s">
        <v>8</v>
      </c>
      <c r="J103" s="6">
        <v>700</v>
      </c>
      <c r="K103" s="56"/>
      <c r="L103" s="56"/>
      <c r="M103" s="56"/>
      <c r="N103" s="59"/>
    </row>
    <row r="104" spans="1:14" ht="30" x14ac:dyDescent="0.25">
      <c r="A104" s="54" t="s">
        <v>66</v>
      </c>
      <c r="B104" s="54" t="s">
        <v>23</v>
      </c>
      <c r="C104" s="4" t="e">
        <f>MATCH(D104,[1]!Tabla1[Consignatario],0)</f>
        <v>#REF!</v>
      </c>
      <c r="D104" s="20" t="s">
        <v>1541</v>
      </c>
      <c r="E104" s="31"/>
      <c r="F104" s="54" t="s">
        <v>51</v>
      </c>
      <c r="G104" s="54" t="s">
        <v>70</v>
      </c>
      <c r="H104" s="6" t="s">
        <v>128</v>
      </c>
      <c r="I104" s="6" t="s">
        <v>233</v>
      </c>
      <c r="J104" s="6">
        <v>12000</v>
      </c>
      <c r="K104" s="54">
        <v>12780</v>
      </c>
      <c r="L104" s="54">
        <v>894</v>
      </c>
      <c r="M104" s="54">
        <v>6</v>
      </c>
      <c r="N104" s="54" t="s">
        <v>71</v>
      </c>
    </row>
    <row r="105" spans="1:14" x14ac:dyDescent="0.25">
      <c r="A105" s="55"/>
      <c r="B105" s="55"/>
      <c r="C105" s="4" t="e">
        <f>MATCH(D105,[1]!Tabla1[Consignatario],0)</f>
        <v>#REF!</v>
      </c>
      <c r="D105" s="20" t="s">
        <v>1541</v>
      </c>
      <c r="E105" s="33"/>
      <c r="F105" s="55"/>
      <c r="G105" s="55"/>
      <c r="H105" s="6" t="s">
        <v>131</v>
      </c>
      <c r="I105" s="6" t="s">
        <v>216</v>
      </c>
      <c r="J105" s="6">
        <v>480</v>
      </c>
      <c r="K105" s="55"/>
      <c r="L105" s="55"/>
      <c r="M105" s="55"/>
      <c r="N105" s="55"/>
    </row>
    <row r="106" spans="1:14" x14ac:dyDescent="0.25">
      <c r="A106" s="56"/>
      <c r="B106" s="56"/>
      <c r="C106" s="4" t="e">
        <f>MATCH(D106,[1]!Tabla1[Consignatario],0)</f>
        <v>#REF!</v>
      </c>
      <c r="D106" s="20" t="s">
        <v>1541</v>
      </c>
      <c r="E106" s="32"/>
      <c r="F106" s="56"/>
      <c r="G106" s="56"/>
      <c r="H106" s="6" t="s">
        <v>128</v>
      </c>
      <c r="I106" s="6" t="s">
        <v>1115</v>
      </c>
      <c r="J106" s="6">
        <v>300</v>
      </c>
      <c r="K106" s="56"/>
      <c r="L106" s="56"/>
      <c r="M106" s="56"/>
      <c r="N106" s="56"/>
    </row>
    <row r="107" spans="1:14" x14ac:dyDescent="0.25">
      <c r="A107" s="54" t="s">
        <v>72</v>
      </c>
      <c r="B107" s="54"/>
      <c r="C107" s="4" t="e">
        <f>MATCH(D107,[1]!Tabla1[Consignatario],0)</f>
        <v>#REF!</v>
      </c>
      <c r="D107" s="20" t="s">
        <v>1837</v>
      </c>
      <c r="E107" s="31"/>
      <c r="F107" s="54" t="s">
        <v>73</v>
      </c>
      <c r="G107" s="54" t="s">
        <v>70</v>
      </c>
      <c r="H107" s="6" t="s">
        <v>131</v>
      </c>
      <c r="I107" s="6" t="s">
        <v>190</v>
      </c>
      <c r="J107" s="6">
        <v>240</v>
      </c>
      <c r="K107" s="54">
        <v>440</v>
      </c>
      <c r="L107" s="54">
        <v>30</v>
      </c>
      <c r="M107" s="54">
        <v>7</v>
      </c>
      <c r="N107" s="54"/>
    </row>
    <row r="108" spans="1:14" x14ac:dyDescent="0.25">
      <c r="A108" s="56"/>
      <c r="B108" s="56"/>
      <c r="C108" s="4" t="e">
        <f>MATCH(D108,[1]!Tabla1[Consignatario],0)</f>
        <v>#REF!</v>
      </c>
      <c r="D108" s="20" t="s">
        <v>1837</v>
      </c>
      <c r="E108" s="32"/>
      <c r="F108" s="56"/>
      <c r="G108" s="56"/>
      <c r="H108" s="6" t="s">
        <v>128</v>
      </c>
      <c r="I108" s="6" t="s">
        <v>8</v>
      </c>
      <c r="J108" s="6">
        <v>200</v>
      </c>
      <c r="K108" s="56"/>
      <c r="L108" s="56"/>
      <c r="M108" s="56"/>
      <c r="N108" s="56"/>
    </row>
    <row r="109" spans="1:14" ht="30" x14ac:dyDescent="0.25">
      <c r="A109" s="54" t="s">
        <v>72</v>
      </c>
      <c r="B109" s="54" t="s">
        <v>23</v>
      </c>
      <c r="C109" s="4" t="e">
        <f>MATCH(D109,[1]!Tabla1[Consignatario],0)</f>
        <v>#REF!</v>
      </c>
      <c r="D109" s="20" t="s">
        <v>1825</v>
      </c>
      <c r="E109" s="31"/>
      <c r="F109" s="54" t="s">
        <v>18</v>
      </c>
      <c r="G109" s="54" t="s">
        <v>70</v>
      </c>
      <c r="H109" s="6" t="s">
        <v>128</v>
      </c>
      <c r="I109" s="6" t="s">
        <v>154</v>
      </c>
      <c r="J109" s="6">
        <v>8000</v>
      </c>
      <c r="K109" s="54">
        <v>9540</v>
      </c>
      <c r="L109" s="54">
        <v>667</v>
      </c>
      <c r="M109" s="54">
        <v>7</v>
      </c>
      <c r="N109" s="54"/>
    </row>
    <row r="110" spans="1:14" x14ac:dyDescent="0.25">
      <c r="A110" s="55"/>
      <c r="B110" s="55"/>
      <c r="C110" s="4" t="e">
        <f>MATCH(D110,[1]!Tabla1[Consignatario],0)</f>
        <v>#REF!</v>
      </c>
      <c r="D110" s="20" t="s">
        <v>1825</v>
      </c>
      <c r="E110" s="33"/>
      <c r="F110" s="55"/>
      <c r="G110" s="55"/>
      <c r="H110" s="6" t="s">
        <v>131</v>
      </c>
      <c r="I110" s="6" t="s">
        <v>190</v>
      </c>
      <c r="J110" s="6">
        <v>240</v>
      </c>
      <c r="K110" s="55"/>
      <c r="L110" s="55"/>
      <c r="M110" s="55"/>
      <c r="N110" s="55"/>
    </row>
    <row r="111" spans="1:14" x14ac:dyDescent="0.25">
      <c r="A111" s="56"/>
      <c r="B111" s="56"/>
      <c r="C111" s="4" t="e">
        <f>MATCH(D111,[1]!Tabla1[Consignatario],0)</f>
        <v>#REF!</v>
      </c>
      <c r="D111" s="20" t="s">
        <v>1825</v>
      </c>
      <c r="E111" s="32"/>
      <c r="F111" s="56"/>
      <c r="G111" s="56"/>
      <c r="H111" s="6" t="s">
        <v>128</v>
      </c>
      <c r="I111" s="6" t="s">
        <v>1115</v>
      </c>
      <c r="J111" s="6">
        <v>1300</v>
      </c>
      <c r="K111" s="56"/>
      <c r="L111" s="56"/>
      <c r="M111" s="56"/>
      <c r="N111" s="56"/>
    </row>
    <row r="112" spans="1:14" ht="30" x14ac:dyDescent="0.25">
      <c r="A112" s="54" t="s">
        <v>72</v>
      </c>
      <c r="B112" s="54" t="s">
        <v>23</v>
      </c>
      <c r="C112" s="4" t="e">
        <f>MATCH(D112,[1]!Tabla1[Consignatario],0)</f>
        <v>#REF!</v>
      </c>
      <c r="D112" s="20" t="s">
        <v>1542</v>
      </c>
      <c r="E112" s="31"/>
      <c r="F112" s="54" t="s">
        <v>35</v>
      </c>
      <c r="G112" s="54" t="s">
        <v>70</v>
      </c>
      <c r="H112" s="6" t="s">
        <v>327</v>
      </c>
      <c r="I112" s="6" t="s">
        <v>1163</v>
      </c>
      <c r="J112" s="6">
        <v>3396</v>
      </c>
      <c r="K112" s="54">
        <v>17800</v>
      </c>
      <c r="L112" s="54">
        <v>1246</v>
      </c>
      <c r="M112" s="54"/>
      <c r="N112" s="54"/>
    </row>
    <row r="113" spans="1:14" ht="30" x14ac:dyDescent="0.25">
      <c r="A113" s="55"/>
      <c r="B113" s="55"/>
      <c r="C113" s="4" t="e">
        <f>MATCH(D113,[1]!Tabla1[Consignatario],0)</f>
        <v>#REF!</v>
      </c>
      <c r="D113" s="20" t="s">
        <v>1542</v>
      </c>
      <c r="E113" s="33"/>
      <c r="F113" s="55"/>
      <c r="G113" s="55"/>
      <c r="H113" s="6" t="s">
        <v>128</v>
      </c>
      <c r="I113" s="6" t="s">
        <v>233</v>
      </c>
      <c r="J113" s="6">
        <v>12000</v>
      </c>
      <c r="K113" s="55"/>
      <c r="L113" s="55"/>
      <c r="M113" s="55"/>
      <c r="N113" s="55"/>
    </row>
    <row r="114" spans="1:14" x14ac:dyDescent="0.25">
      <c r="A114" s="55"/>
      <c r="B114" s="55"/>
      <c r="C114" s="4" t="e">
        <f>MATCH(D114,[1]!Tabla1[Consignatario],0)</f>
        <v>#REF!</v>
      </c>
      <c r="D114" s="20" t="s">
        <v>1542</v>
      </c>
      <c r="E114" s="33"/>
      <c r="F114" s="55"/>
      <c r="G114" s="55"/>
      <c r="H114" s="6" t="s">
        <v>131</v>
      </c>
      <c r="I114" s="6" t="s">
        <v>186</v>
      </c>
      <c r="J114" s="6">
        <v>1600</v>
      </c>
      <c r="K114" s="55"/>
      <c r="L114" s="55"/>
      <c r="M114" s="55"/>
      <c r="N114" s="55"/>
    </row>
    <row r="115" spans="1:14" x14ac:dyDescent="0.25">
      <c r="A115" s="56"/>
      <c r="B115" s="56"/>
      <c r="C115" s="4" t="e">
        <f>MATCH(D115,[1]!Tabla1[Consignatario],0)</f>
        <v>#REF!</v>
      </c>
      <c r="D115" s="20" t="s">
        <v>1542</v>
      </c>
      <c r="E115" s="32"/>
      <c r="F115" s="56"/>
      <c r="G115" s="56"/>
      <c r="H115" s="6" t="s">
        <v>128</v>
      </c>
      <c r="I115" s="6" t="s">
        <v>8</v>
      </c>
      <c r="J115" s="6">
        <v>804</v>
      </c>
      <c r="K115" s="56"/>
      <c r="L115" s="56"/>
      <c r="M115" s="56"/>
      <c r="N115" s="56"/>
    </row>
    <row r="116" spans="1:14" ht="30" x14ac:dyDescent="0.25">
      <c r="A116" s="6" t="s">
        <v>74</v>
      </c>
      <c r="B116" s="6" t="s">
        <v>22</v>
      </c>
      <c r="C116" s="4" t="e">
        <f>MATCH(D116,[1]!Tabla1[Consignatario],0)</f>
        <v>#REF!</v>
      </c>
      <c r="D116" s="6" t="s">
        <v>1543</v>
      </c>
      <c r="E116" s="6"/>
      <c r="F116" s="6" t="s">
        <v>75</v>
      </c>
      <c r="G116" s="6" t="s">
        <v>76</v>
      </c>
      <c r="H116" s="6" t="s">
        <v>284</v>
      </c>
      <c r="I116" s="6" t="s">
        <v>1164</v>
      </c>
      <c r="J116" s="6">
        <v>2100</v>
      </c>
      <c r="K116" s="6">
        <v>2100</v>
      </c>
      <c r="L116" s="6">
        <v>147</v>
      </c>
      <c r="M116" s="6"/>
      <c r="N116" s="6"/>
    </row>
    <row r="117" spans="1:14" x14ac:dyDescent="0.25">
      <c r="A117" s="6" t="s">
        <v>74</v>
      </c>
      <c r="B117" s="6"/>
      <c r="C117" s="4" t="e">
        <f>MATCH(D117,[1]!Tabla1[Consignatario],0)</f>
        <v>#REF!</v>
      </c>
      <c r="D117" s="6" t="s">
        <v>1873</v>
      </c>
      <c r="E117" s="6"/>
      <c r="F117" s="6"/>
      <c r="G117" s="6"/>
      <c r="H117" s="6" t="s">
        <v>128</v>
      </c>
      <c r="I117" s="6" t="s">
        <v>1115</v>
      </c>
      <c r="J117" s="6">
        <v>500</v>
      </c>
      <c r="K117" s="6">
        <v>500</v>
      </c>
      <c r="L117" s="6">
        <v>35</v>
      </c>
      <c r="M117" s="6"/>
      <c r="N117" s="6" t="s">
        <v>77</v>
      </c>
    </row>
    <row r="118" spans="1:14" x14ac:dyDescent="0.25">
      <c r="A118" s="6" t="s">
        <v>74</v>
      </c>
      <c r="B118" s="6" t="s">
        <v>23</v>
      </c>
      <c r="C118" s="4" t="e">
        <f>MATCH(D118,[1]!Tabla1[Consignatario],0)</f>
        <v>#REF!</v>
      </c>
      <c r="D118" s="6" t="s">
        <v>1544</v>
      </c>
      <c r="E118" s="6"/>
      <c r="F118" s="6" t="s">
        <v>73</v>
      </c>
      <c r="G118" s="6"/>
      <c r="H118" s="6" t="s">
        <v>128</v>
      </c>
      <c r="I118" s="6" t="s">
        <v>1115</v>
      </c>
      <c r="J118" s="6">
        <v>100</v>
      </c>
      <c r="K118" s="6">
        <v>100</v>
      </c>
      <c r="L118" s="6">
        <v>7</v>
      </c>
      <c r="M118" s="6"/>
      <c r="N118" s="6"/>
    </row>
    <row r="119" spans="1:14" ht="30" x14ac:dyDescent="0.25">
      <c r="A119" s="54" t="s">
        <v>74</v>
      </c>
      <c r="B119" s="54" t="s">
        <v>23</v>
      </c>
      <c r="C119" s="4" t="e">
        <f>MATCH(D119,[1]!Tabla1[Consignatario],0)</f>
        <v>#REF!</v>
      </c>
      <c r="D119" s="20" t="s">
        <v>1545</v>
      </c>
      <c r="E119" s="31"/>
      <c r="F119" s="54" t="s">
        <v>39</v>
      </c>
      <c r="G119" s="54" t="s">
        <v>1926</v>
      </c>
      <c r="H119" s="6" t="s">
        <v>327</v>
      </c>
      <c r="I119" s="6" t="s">
        <v>1165</v>
      </c>
      <c r="J119" s="6">
        <v>5848</v>
      </c>
      <c r="K119" s="54">
        <v>11560</v>
      </c>
      <c r="L119" s="54">
        <v>809</v>
      </c>
      <c r="M119" s="54">
        <v>2</v>
      </c>
      <c r="N119" s="54"/>
    </row>
    <row r="120" spans="1:14" ht="30" x14ac:dyDescent="0.25">
      <c r="A120" s="55"/>
      <c r="B120" s="55"/>
      <c r="C120" s="4" t="e">
        <f>MATCH(D120,[1]!Tabla1[Consignatario],0)</f>
        <v>#REF!</v>
      </c>
      <c r="D120" s="20" t="s">
        <v>1545</v>
      </c>
      <c r="E120" s="33"/>
      <c r="F120" s="55"/>
      <c r="G120" s="55"/>
      <c r="H120" s="6" t="s">
        <v>128</v>
      </c>
      <c r="I120" s="6" t="s">
        <v>268</v>
      </c>
      <c r="J120" s="6">
        <v>4400</v>
      </c>
      <c r="K120" s="55"/>
      <c r="L120" s="55"/>
      <c r="M120" s="55"/>
      <c r="N120" s="55"/>
    </row>
    <row r="121" spans="1:14" x14ac:dyDescent="0.25">
      <c r="A121" s="56"/>
      <c r="B121" s="56"/>
      <c r="C121" s="4" t="e">
        <f>MATCH(D121,[1]!Tabla1[Consignatario],0)</f>
        <v>#REF!</v>
      </c>
      <c r="D121" s="20" t="s">
        <v>1545</v>
      </c>
      <c r="E121" s="32"/>
      <c r="F121" s="56"/>
      <c r="G121" s="56"/>
      <c r="H121" s="6" t="s">
        <v>131</v>
      </c>
      <c r="I121" s="6" t="s">
        <v>1166</v>
      </c>
      <c r="J121" s="6">
        <v>1312</v>
      </c>
      <c r="K121" s="56"/>
      <c r="L121" s="56"/>
      <c r="M121" s="56"/>
      <c r="N121" s="56"/>
    </row>
    <row r="122" spans="1:14" ht="45" x14ac:dyDescent="0.25">
      <c r="A122" s="54" t="s">
        <v>79</v>
      </c>
      <c r="B122" s="54"/>
      <c r="C122" s="4" t="e">
        <f>MATCH(D122,[1]!Tabla1[Consignatario],0)</f>
        <v>#REF!</v>
      </c>
      <c r="D122" s="20" t="s">
        <v>1421</v>
      </c>
      <c r="E122" s="31"/>
      <c r="F122" s="54" t="s">
        <v>59</v>
      </c>
      <c r="G122" s="54" t="s">
        <v>78</v>
      </c>
      <c r="H122" s="6" t="s">
        <v>327</v>
      </c>
      <c r="I122" s="6" t="s">
        <v>1167</v>
      </c>
      <c r="J122" s="6">
        <v>25324</v>
      </c>
      <c r="K122" s="54">
        <v>34682</v>
      </c>
      <c r="L122" s="54">
        <v>2427</v>
      </c>
      <c r="M122" s="54">
        <v>6</v>
      </c>
      <c r="N122" s="54"/>
    </row>
    <row r="123" spans="1:14" ht="30" x14ac:dyDescent="0.25">
      <c r="A123" s="55"/>
      <c r="B123" s="55"/>
      <c r="C123" s="4" t="e">
        <f>MATCH(D123,[1]!Tabla1[Consignatario],0)</f>
        <v>#REF!</v>
      </c>
      <c r="D123" s="20" t="s">
        <v>1421</v>
      </c>
      <c r="E123" s="33"/>
      <c r="F123" s="55"/>
      <c r="G123" s="55"/>
      <c r="H123" s="6" t="s">
        <v>128</v>
      </c>
      <c r="I123" s="6" t="s">
        <v>268</v>
      </c>
      <c r="J123" s="6">
        <v>4000</v>
      </c>
      <c r="K123" s="55"/>
      <c r="L123" s="55"/>
      <c r="M123" s="55"/>
      <c r="N123" s="55"/>
    </row>
    <row r="124" spans="1:14" ht="30" x14ac:dyDescent="0.25">
      <c r="A124" s="55"/>
      <c r="B124" s="55"/>
      <c r="C124" s="4" t="e">
        <f>MATCH(D124,[1]!Tabla1[Consignatario],0)</f>
        <v>#REF!</v>
      </c>
      <c r="D124" s="20" t="s">
        <v>1421</v>
      </c>
      <c r="E124" s="33"/>
      <c r="F124" s="55"/>
      <c r="G124" s="55"/>
      <c r="H124" s="6" t="s">
        <v>131</v>
      </c>
      <c r="I124" s="6" t="s">
        <v>1168</v>
      </c>
      <c r="J124" s="6">
        <v>4608</v>
      </c>
      <c r="K124" s="55"/>
      <c r="L124" s="55"/>
      <c r="M124" s="55"/>
      <c r="N124" s="55"/>
    </row>
    <row r="125" spans="1:14" ht="30" x14ac:dyDescent="0.25">
      <c r="A125" s="56"/>
      <c r="B125" s="56"/>
      <c r="C125" s="4" t="e">
        <f>MATCH(D125,[1]!Tabla1[Consignatario],0)</f>
        <v>#REF!</v>
      </c>
      <c r="D125" s="20" t="s">
        <v>1421</v>
      </c>
      <c r="E125" s="32"/>
      <c r="F125" s="56"/>
      <c r="G125" s="56"/>
      <c r="H125" s="6" t="s">
        <v>284</v>
      </c>
      <c r="I125" s="6" t="s">
        <v>1169</v>
      </c>
      <c r="J125" s="6">
        <v>750</v>
      </c>
      <c r="K125" s="56"/>
      <c r="L125" s="56"/>
      <c r="M125" s="56"/>
      <c r="N125" s="56"/>
    </row>
    <row r="126" spans="1:14" ht="45" x14ac:dyDescent="0.25">
      <c r="A126" s="54" t="s">
        <v>79</v>
      </c>
      <c r="B126" s="54" t="s">
        <v>23</v>
      </c>
      <c r="C126" s="4" t="e">
        <f>MATCH(D126,[1]!Tabla1[Consignatario],0)</f>
        <v>#REF!</v>
      </c>
      <c r="D126" s="20" t="s">
        <v>1546</v>
      </c>
      <c r="E126" s="31"/>
      <c r="F126" s="54" t="s">
        <v>51</v>
      </c>
      <c r="G126" s="54" t="s">
        <v>78</v>
      </c>
      <c r="H126" s="6" t="s">
        <v>327</v>
      </c>
      <c r="I126" s="6" t="s">
        <v>1170</v>
      </c>
      <c r="J126" s="6">
        <v>13974</v>
      </c>
      <c r="K126" s="54">
        <v>32934</v>
      </c>
      <c r="L126" s="54">
        <v>2305</v>
      </c>
      <c r="M126" s="54">
        <v>2</v>
      </c>
      <c r="N126" s="54"/>
    </row>
    <row r="127" spans="1:14" ht="30" x14ac:dyDescent="0.25">
      <c r="A127" s="55"/>
      <c r="B127" s="55"/>
      <c r="C127" s="4" t="e">
        <f>MATCH(D127,[1]!Tabla1[Consignatario],0)</f>
        <v>#REF!</v>
      </c>
      <c r="D127" s="20" t="s">
        <v>1546</v>
      </c>
      <c r="E127" s="33"/>
      <c r="F127" s="55"/>
      <c r="G127" s="55"/>
      <c r="H127" s="6" t="s">
        <v>128</v>
      </c>
      <c r="I127" s="6" t="s">
        <v>625</v>
      </c>
      <c r="J127" s="6">
        <v>18000</v>
      </c>
      <c r="K127" s="55"/>
      <c r="L127" s="55"/>
      <c r="M127" s="55"/>
      <c r="N127" s="55"/>
    </row>
    <row r="128" spans="1:14" x14ac:dyDescent="0.25">
      <c r="A128" s="56"/>
      <c r="B128" s="56"/>
      <c r="C128" s="4" t="e">
        <f>MATCH(D128,[1]!Tabla1[Consignatario],0)</f>
        <v>#REF!</v>
      </c>
      <c r="D128" s="20" t="s">
        <v>1546</v>
      </c>
      <c r="E128" s="32"/>
      <c r="F128" s="56"/>
      <c r="G128" s="56"/>
      <c r="H128" s="6" t="s">
        <v>131</v>
      </c>
      <c r="I128" s="6" t="s">
        <v>333</v>
      </c>
      <c r="J128" s="6">
        <v>960</v>
      </c>
      <c r="K128" s="56"/>
      <c r="L128" s="56"/>
      <c r="M128" s="56"/>
      <c r="N128" s="56"/>
    </row>
    <row r="129" spans="1:14" ht="30" x14ac:dyDescent="0.25">
      <c r="A129" s="6" t="s">
        <v>79</v>
      </c>
      <c r="B129" s="6" t="s">
        <v>23</v>
      </c>
      <c r="C129" s="4" t="e">
        <f>MATCH(D129,[1]!Tabla1[Consignatario],0)</f>
        <v>#REF!</v>
      </c>
      <c r="D129" s="6" t="s">
        <v>1962</v>
      </c>
      <c r="E129" s="6"/>
      <c r="F129" s="6" t="s">
        <v>18</v>
      </c>
      <c r="G129" s="6"/>
      <c r="H129" s="6" t="s">
        <v>1391</v>
      </c>
      <c r="I129" s="6" t="s">
        <v>1171</v>
      </c>
      <c r="J129" s="6">
        <v>2000</v>
      </c>
      <c r="K129" s="6">
        <v>2000</v>
      </c>
      <c r="L129" s="6">
        <v>10</v>
      </c>
      <c r="M129" s="6"/>
      <c r="N129" s="6" t="s">
        <v>1963</v>
      </c>
    </row>
    <row r="130" spans="1:14" ht="30" x14ac:dyDescent="0.25">
      <c r="A130" s="6" t="s">
        <v>80</v>
      </c>
      <c r="B130" s="6"/>
      <c r="C130" s="4" t="e">
        <f>MATCH(D130,[1]!Tabla1[Consignatario],0)</f>
        <v>#REF!</v>
      </c>
      <c r="D130" s="6" t="s">
        <v>1417</v>
      </c>
      <c r="E130" s="6"/>
      <c r="F130" s="6" t="s">
        <v>18</v>
      </c>
      <c r="G130" s="6"/>
      <c r="H130" s="6" t="s">
        <v>131</v>
      </c>
      <c r="I130" s="6" t="s">
        <v>216</v>
      </c>
      <c r="J130" s="6">
        <v>480</v>
      </c>
      <c r="K130" s="6">
        <v>480</v>
      </c>
      <c r="L130" s="6">
        <v>33</v>
      </c>
      <c r="M130" s="6">
        <v>6</v>
      </c>
      <c r="N130" s="6" t="s">
        <v>1172</v>
      </c>
    </row>
    <row r="131" spans="1:14" ht="30" x14ac:dyDescent="0.25">
      <c r="A131" s="6" t="s">
        <v>80</v>
      </c>
      <c r="B131" s="6"/>
      <c r="C131" s="4" t="e">
        <f>MATCH(D131,[1]!Tabla1[Consignatario],0)</f>
        <v>#REF!</v>
      </c>
      <c r="D131" s="38" t="s">
        <v>1897</v>
      </c>
      <c r="E131" s="6"/>
      <c r="F131" s="6" t="s">
        <v>18</v>
      </c>
      <c r="G131" s="6"/>
      <c r="H131" s="6" t="s">
        <v>131</v>
      </c>
      <c r="I131" s="6" t="s">
        <v>159</v>
      </c>
      <c r="J131" s="6">
        <v>96</v>
      </c>
      <c r="K131" s="6">
        <v>96</v>
      </c>
      <c r="L131" s="6">
        <v>7</v>
      </c>
      <c r="M131" s="6"/>
      <c r="N131" s="6" t="s">
        <v>82</v>
      </c>
    </row>
    <row r="132" spans="1:14" ht="30" x14ac:dyDescent="0.25">
      <c r="A132" s="6" t="s">
        <v>80</v>
      </c>
      <c r="B132" s="6" t="s">
        <v>23</v>
      </c>
      <c r="C132" s="4" t="e">
        <f>MATCH(D132,[1]!Tabla1[Consignatario],0)</f>
        <v>#REF!</v>
      </c>
      <c r="D132" s="6" t="s">
        <v>1431</v>
      </c>
      <c r="E132" s="6"/>
      <c r="F132" s="6" t="s">
        <v>83</v>
      </c>
      <c r="G132" s="6" t="s">
        <v>78</v>
      </c>
      <c r="H132" s="6" t="s">
        <v>128</v>
      </c>
      <c r="I132" s="6" t="s">
        <v>268</v>
      </c>
      <c r="J132" s="6">
        <v>4400</v>
      </c>
      <c r="K132" s="6">
        <v>4400</v>
      </c>
      <c r="L132" s="6">
        <v>308</v>
      </c>
      <c r="M132" s="6"/>
      <c r="N132" s="6"/>
    </row>
    <row r="133" spans="1:14" ht="30" x14ac:dyDescent="0.25">
      <c r="A133" s="54" t="s">
        <v>80</v>
      </c>
      <c r="B133" s="54" t="s">
        <v>23</v>
      </c>
      <c r="C133" s="4" t="e">
        <f>MATCH(D133,[1]!Tabla1[Consignatario],0)</f>
        <v>#REF!</v>
      </c>
      <c r="D133" s="20" t="s">
        <v>1826</v>
      </c>
      <c r="E133" s="31"/>
      <c r="F133" s="54" t="s">
        <v>83</v>
      </c>
      <c r="G133" s="54" t="s">
        <v>78</v>
      </c>
      <c r="H133" s="6" t="s">
        <v>327</v>
      </c>
      <c r="I133" s="6" t="s">
        <v>1173</v>
      </c>
      <c r="J133" s="6">
        <v>5534</v>
      </c>
      <c r="K133" s="54">
        <v>36514</v>
      </c>
      <c r="L133" s="54">
        <v>2556</v>
      </c>
      <c r="M133" s="54"/>
      <c r="N133" s="54"/>
    </row>
    <row r="134" spans="1:14" ht="30" x14ac:dyDescent="0.25">
      <c r="A134" s="55"/>
      <c r="B134" s="55"/>
      <c r="C134" s="4" t="e">
        <f>MATCH(D134,[1]!Tabla1[Consignatario],0)</f>
        <v>#REF!</v>
      </c>
      <c r="D134" s="20" t="s">
        <v>1826</v>
      </c>
      <c r="E134" s="33"/>
      <c r="F134" s="55"/>
      <c r="G134" s="55"/>
      <c r="H134" s="6" t="s">
        <v>128</v>
      </c>
      <c r="I134" s="6" t="s">
        <v>220</v>
      </c>
      <c r="J134" s="6">
        <v>28700</v>
      </c>
      <c r="K134" s="55"/>
      <c r="L134" s="55"/>
      <c r="M134" s="55"/>
      <c r="N134" s="55"/>
    </row>
    <row r="135" spans="1:14" x14ac:dyDescent="0.25">
      <c r="A135" s="56"/>
      <c r="B135" s="56"/>
      <c r="C135" s="4" t="e">
        <f>MATCH(D135,[1]!Tabla1[Consignatario],0)</f>
        <v>#REF!</v>
      </c>
      <c r="D135" s="20" t="s">
        <v>1826</v>
      </c>
      <c r="E135" s="32"/>
      <c r="F135" s="56"/>
      <c r="G135" s="56"/>
      <c r="H135" s="6" t="s">
        <v>131</v>
      </c>
      <c r="I135" s="6" t="s">
        <v>1174</v>
      </c>
      <c r="J135" s="6">
        <v>2280</v>
      </c>
      <c r="K135" s="56"/>
      <c r="L135" s="56"/>
      <c r="M135" s="56"/>
      <c r="N135" s="56"/>
    </row>
    <row r="136" spans="1:14" ht="30" x14ac:dyDescent="0.25">
      <c r="A136" s="6" t="s">
        <v>84</v>
      </c>
      <c r="B136" s="6"/>
      <c r="C136" s="4" t="e">
        <f>MATCH(D136,[1]!Tabla1[Consignatario],0)</f>
        <v>#REF!</v>
      </c>
      <c r="D136" s="6" t="s">
        <v>1431</v>
      </c>
      <c r="E136" s="6"/>
      <c r="F136" s="6" t="s">
        <v>53</v>
      </c>
      <c r="G136" s="6"/>
      <c r="H136" s="6" t="s">
        <v>131</v>
      </c>
      <c r="I136" s="6" t="s">
        <v>211</v>
      </c>
      <c r="J136" s="6">
        <v>160</v>
      </c>
      <c r="K136" s="6">
        <v>160</v>
      </c>
      <c r="L136" s="6">
        <v>11</v>
      </c>
      <c r="M136" s="6">
        <v>2</v>
      </c>
      <c r="N136" s="6" t="s">
        <v>1259</v>
      </c>
    </row>
    <row r="137" spans="1:14" ht="15" customHeight="1" x14ac:dyDescent="0.25">
      <c r="A137" s="54" t="s">
        <v>84</v>
      </c>
      <c r="B137" s="54"/>
      <c r="C137" s="4" t="e">
        <f>MATCH(D137,[1]!Tabla1[Consignatario],0)</f>
        <v>#REF!</v>
      </c>
      <c r="D137" s="20" t="s">
        <v>1547</v>
      </c>
      <c r="E137" s="31"/>
      <c r="F137" s="54" t="s">
        <v>35</v>
      </c>
      <c r="G137" s="54"/>
      <c r="H137" s="6" t="s">
        <v>131</v>
      </c>
      <c r="I137" s="6" t="s">
        <v>520</v>
      </c>
      <c r="J137" s="6">
        <v>720</v>
      </c>
      <c r="K137" s="54">
        <v>2720</v>
      </c>
      <c r="L137" s="54">
        <v>190</v>
      </c>
      <c r="M137" s="54">
        <v>4</v>
      </c>
      <c r="N137" s="54" t="s">
        <v>85</v>
      </c>
    </row>
    <row r="138" spans="1:14" x14ac:dyDescent="0.25">
      <c r="A138" s="56"/>
      <c r="B138" s="56"/>
      <c r="C138" s="4" t="e">
        <f>MATCH(D138,[1]!Tabla1[Consignatario],0)</f>
        <v>#REF!</v>
      </c>
      <c r="D138" s="20" t="s">
        <v>1547</v>
      </c>
      <c r="E138" s="32"/>
      <c r="F138" s="56"/>
      <c r="G138" s="56"/>
      <c r="H138" s="6" t="s">
        <v>128</v>
      </c>
      <c r="I138" s="6" t="s">
        <v>1115</v>
      </c>
      <c r="J138" s="6">
        <v>2000</v>
      </c>
      <c r="K138" s="56"/>
      <c r="L138" s="56"/>
      <c r="M138" s="56"/>
      <c r="N138" s="56"/>
    </row>
    <row r="139" spans="1:14" ht="45" customHeight="1" x14ac:dyDescent="0.25">
      <c r="A139" s="54" t="s">
        <v>84</v>
      </c>
      <c r="B139" s="54" t="s">
        <v>23</v>
      </c>
      <c r="C139" s="4" t="e">
        <f>MATCH(D139,[1]!Tabla1[Consignatario],0)</f>
        <v>#REF!</v>
      </c>
      <c r="D139" s="20" t="s">
        <v>1846</v>
      </c>
      <c r="E139" s="31"/>
      <c r="F139" s="54" t="s">
        <v>63</v>
      </c>
      <c r="G139" s="54" t="s">
        <v>78</v>
      </c>
      <c r="H139" s="6" t="s">
        <v>327</v>
      </c>
      <c r="I139" s="6" t="s">
        <v>1175</v>
      </c>
      <c r="J139" s="6">
        <v>12347</v>
      </c>
      <c r="K139" s="54">
        <v>26367</v>
      </c>
      <c r="L139" s="54">
        <v>1845</v>
      </c>
      <c r="M139" s="54">
        <v>6</v>
      </c>
      <c r="N139" s="54" t="s">
        <v>259</v>
      </c>
    </row>
    <row r="140" spans="1:14" ht="30" x14ac:dyDescent="0.25">
      <c r="A140" s="55"/>
      <c r="B140" s="55"/>
      <c r="C140" s="4" t="e">
        <f>MATCH(D140,[1]!Tabla1[Consignatario],0)</f>
        <v>#REF!</v>
      </c>
      <c r="D140" s="20" t="s">
        <v>1846</v>
      </c>
      <c r="E140" s="33"/>
      <c r="F140" s="55"/>
      <c r="G140" s="55"/>
      <c r="H140" s="6" t="s">
        <v>128</v>
      </c>
      <c r="I140" s="6" t="s">
        <v>154</v>
      </c>
      <c r="J140" s="6">
        <v>8000</v>
      </c>
      <c r="K140" s="55"/>
      <c r="L140" s="55"/>
      <c r="M140" s="55"/>
      <c r="N140" s="55"/>
    </row>
    <row r="141" spans="1:14" ht="30" x14ac:dyDescent="0.25">
      <c r="A141" s="55"/>
      <c r="B141" s="55"/>
      <c r="C141" s="4" t="e">
        <f>MATCH(D141,[1]!Tabla1[Consignatario],0)</f>
        <v>#REF!</v>
      </c>
      <c r="D141" s="20" t="s">
        <v>1846</v>
      </c>
      <c r="E141" s="33"/>
      <c r="F141" s="55"/>
      <c r="G141" s="55"/>
      <c r="H141" s="6" t="s">
        <v>128</v>
      </c>
      <c r="I141" s="6" t="s">
        <v>8</v>
      </c>
      <c r="J141" s="6">
        <v>2100</v>
      </c>
      <c r="K141" s="55"/>
      <c r="L141" s="55"/>
      <c r="M141" s="55"/>
      <c r="N141" s="55"/>
    </row>
    <row r="142" spans="1:14" ht="43.15" customHeight="1" x14ac:dyDescent="0.25">
      <c r="A142" s="56"/>
      <c r="B142" s="56"/>
      <c r="C142" s="4" t="e">
        <f>MATCH(D142,[1]!Tabla1[Consignatario],0)</f>
        <v>#REF!</v>
      </c>
      <c r="D142" s="20" t="s">
        <v>1846</v>
      </c>
      <c r="E142" s="32"/>
      <c r="F142" s="56"/>
      <c r="G142" s="56"/>
      <c r="H142" s="6" t="s">
        <v>131</v>
      </c>
      <c r="I142" s="6" t="s">
        <v>1176</v>
      </c>
      <c r="J142" s="6">
        <v>3920</v>
      </c>
      <c r="K142" s="56"/>
      <c r="L142" s="56"/>
      <c r="M142" s="56"/>
      <c r="N142" s="56"/>
    </row>
    <row r="143" spans="1:14" ht="28.9" customHeight="1" x14ac:dyDescent="0.25">
      <c r="A143" s="54" t="s">
        <v>86</v>
      </c>
      <c r="B143" s="54" t="s">
        <v>23</v>
      </c>
      <c r="C143" s="4" t="e">
        <f>MATCH(D143,[1]!Tabla1[Consignatario],0)</f>
        <v>#REF!</v>
      </c>
      <c r="D143" s="20" t="s">
        <v>1856</v>
      </c>
      <c r="E143" s="31"/>
      <c r="F143" s="54" t="s">
        <v>18</v>
      </c>
      <c r="G143" s="54" t="s">
        <v>87</v>
      </c>
      <c r="H143" s="6" t="s">
        <v>131</v>
      </c>
      <c r="I143" s="6" t="s">
        <v>186</v>
      </c>
      <c r="J143" s="6">
        <v>1600</v>
      </c>
      <c r="K143" s="54">
        <v>3038</v>
      </c>
      <c r="L143" s="54">
        <v>212</v>
      </c>
      <c r="M143" s="54">
        <v>2</v>
      </c>
      <c r="N143" s="54"/>
    </row>
    <row r="144" spans="1:14" ht="30" x14ac:dyDescent="0.25">
      <c r="A144" s="55"/>
      <c r="B144" s="55"/>
      <c r="C144" s="4" t="e">
        <f>MATCH(D144,[1]!Tabla1[Consignatario],0)</f>
        <v>#REF!</v>
      </c>
      <c r="D144" s="20" t="s">
        <v>1856</v>
      </c>
      <c r="E144" s="33"/>
      <c r="F144" s="55"/>
      <c r="G144" s="55"/>
      <c r="H144" s="6" t="s">
        <v>131</v>
      </c>
      <c r="I144" s="6" t="s">
        <v>1177</v>
      </c>
      <c r="J144" s="6">
        <v>888</v>
      </c>
      <c r="K144" s="55"/>
      <c r="L144" s="55"/>
      <c r="M144" s="55"/>
      <c r="N144" s="55"/>
    </row>
    <row r="145" spans="1:14" ht="30" x14ac:dyDescent="0.25">
      <c r="A145" s="56"/>
      <c r="B145" s="56"/>
      <c r="C145" s="4" t="e">
        <f>MATCH(D145,[1]!Tabla1[Consignatario],0)</f>
        <v>#REF!</v>
      </c>
      <c r="D145" s="20" t="s">
        <v>1856</v>
      </c>
      <c r="E145" s="32"/>
      <c r="F145" s="56"/>
      <c r="G145" s="56"/>
      <c r="H145" s="6" t="s">
        <v>128</v>
      </c>
      <c r="I145" s="6" t="s">
        <v>8</v>
      </c>
      <c r="J145" s="6">
        <v>550</v>
      </c>
      <c r="K145" s="56"/>
      <c r="L145" s="56"/>
      <c r="M145" s="56"/>
      <c r="N145" s="56"/>
    </row>
    <row r="146" spans="1:14" ht="45" customHeight="1" x14ac:dyDescent="0.25">
      <c r="A146" s="54" t="s">
        <v>86</v>
      </c>
      <c r="B146" s="54" t="s">
        <v>22</v>
      </c>
      <c r="C146" s="4" t="e">
        <f>MATCH(D146,[1]!Tabla1[Consignatario],0)</f>
        <v>#REF!</v>
      </c>
      <c r="D146" s="20" t="s">
        <v>1813</v>
      </c>
      <c r="E146" s="31"/>
      <c r="F146" s="54" t="s">
        <v>18</v>
      </c>
      <c r="G146" s="54" t="s">
        <v>1769</v>
      </c>
      <c r="H146" s="6" t="s">
        <v>327</v>
      </c>
      <c r="I146" s="6" t="s">
        <v>1178</v>
      </c>
      <c r="J146" s="6">
        <v>25620</v>
      </c>
      <c r="K146" s="31">
        <v>35268</v>
      </c>
      <c r="L146" s="54">
        <v>2468</v>
      </c>
      <c r="M146" s="54">
        <v>6</v>
      </c>
      <c r="N146" s="54" t="s">
        <v>88</v>
      </c>
    </row>
    <row r="147" spans="1:14" ht="30" x14ac:dyDescent="0.25">
      <c r="A147" s="55"/>
      <c r="B147" s="55"/>
      <c r="C147" s="4" t="e">
        <f>MATCH(D147,[1]!Tabla1[Consignatario],0)</f>
        <v>#REF!</v>
      </c>
      <c r="D147" s="20" t="s">
        <v>1813</v>
      </c>
      <c r="E147" s="33"/>
      <c r="F147" s="55"/>
      <c r="G147" s="55"/>
      <c r="H147" s="6" t="s">
        <v>131</v>
      </c>
      <c r="I147" s="6" t="s">
        <v>1179</v>
      </c>
      <c r="J147" s="6">
        <v>2464</v>
      </c>
      <c r="K147" s="33"/>
      <c r="L147" s="55"/>
      <c r="M147" s="55"/>
      <c r="N147" s="55"/>
    </row>
    <row r="148" spans="1:14" ht="30" x14ac:dyDescent="0.25">
      <c r="A148" s="55"/>
      <c r="B148" s="55"/>
      <c r="C148" s="4" t="e">
        <f>MATCH(D148,[1]!Tabla1[Consignatario],0)</f>
        <v>#REF!</v>
      </c>
      <c r="D148" s="20" t="s">
        <v>1813</v>
      </c>
      <c r="E148" s="33"/>
      <c r="F148" s="55"/>
      <c r="G148" s="55"/>
      <c r="H148" s="6" t="s">
        <v>128</v>
      </c>
      <c r="I148" s="6" t="s">
        <v>144</v>
      </c>
      <c r="J148" s="6">
        <v>6000</v>
      </c>
      <c r="K148" s="33"/>
      <c r="L148" s="55"/>
      <c r="M148" s="55"/>
      <c r="N148" s="55"/>
    </row>
    <row r="149" spans="1:14" ht="30" x14ac:dyDescent="0.25">
      <c r="A149" s="55"/>
      <c r="B149" s="55"/>
      <c r="C149" s="4" t="e">
        <f>MATCH(D149,[1]!Tabla1[Consignatario],0)</f>
        <v>#REF!</v>
      </c>
      <c r="D149" s="20" t="s">
        <v>1813</v>
      </c>
      <c r="E149" s="33"/>
      <c r="F149" s="55"/>
      <c r="G149" s="55"/>
      <c r="H149" s="6" t="s">
        <v>131</v>
      </c>
      <c r="I149" s="6" t="s">
        <v>595</v>
      </c>
      <c r="J149" s="6">
        <v>1184</v>
      </c>
      <c r="K149" s="33"/>
      <c r="L149" s="56"/>
      <c r="M149" s="56"/>
      <c r="N149" s="55"/>
    </row>
    <row r="150" spans="1:14" ht="30" x14ac:dyDescent="0.25">
      <c r="A150" s="56"/>
      <c r="B150" s="56"/>
      <c r="C150" s="4" t="e">
        <f>MATCH(D150,[1]!Tabla1[Consignatario],0)</f>
        <v>#REF!</v>
      </c>
      <c r="D150" s="20" t="s">
        <v>1813</v>
      </c>
      <c r="E150" s="32"/>
      <c r="F150" s="56"/>
      <c r="G150" s="56"/>
      <c r="H150" s="6" t="s">
        <v>131</v>
      </c>
      <c r="I150" s="6"/>
      <c r="J150" s="11">
        <f xml:space="preserve"> 128 + 148*8</f>
        <v>1312</v>
      </c>
      <c r="K150" s="32">
        <v>1312</v>
      </c>
      <c r="L150" s="6">
        <v>0</v>
      </c>
      <c r="M150" s="6"/>
      <c r="N150" s="56"/>
    </row>
    <row r="151" spans="1:14" ht="45" x14ac:dyDescent="0.25">
      <c r="A151" s="54" t="s">
        <v>86</v>
      </c>
      <c r="B151" s="54" t="s">
        <v>23</v>
      </c>
      <c r="C151" s="4" t="e">
        <f>MATCH(D151,[1]!Tabla1[Consignatario],0)</f>
        <v>#REF!</v>
      </c>
      <c r="D151" s="20" t="s">
        <v>1430</v>
      </c>
      <c r="E151" s="31"/>
      <c r="F151" s="54" t="s">
        <v>59</v>
      </c>
      <c r="G151" s="54" t="s">
        <v>1769</v>
      </c>
      <c r="H151" s="6" t="s">
        <v>327</v>
      </c>
      <c r="I151" s="6" t="s">
        <v>1180</v>
      </c>
      <c r="J151" s="6">
        <v>8764</v>
      </c>
      <c r="K151" s="54">
        <v>22588</v>
      </c>
      <c r="L151" s="54">
        <v>1581</v>
      </c>
      <c r="M151" s="54">
        <v>2</v>
      </c>
      <c r="N151" s="54"/>
    </row>
    <row r="152" spans="1:14" x14ac:dyDescent="0.25">
      <c r="A152" s="55"/>
      <c r="B152" s="55"/>
      <c r="C152" s="4" t="e">
        <f>MATCH(D152,[1]!Tabla1[Consignatario],0)</f>
        <v>#REF!</v>
      </c>
      <c r="D152" s="20" t="s">
        <v>1430</v>
      </c>
      <c r="E152" s="33"/>
      <c r="F152" s="55"/>
      <c r="G152" s="55"/>
      <c r="H152" s="6" t="s">
        <v>131</v>
      </c>
      <c r="I152" s="6" t="s">
        <v>1181</v>
      </c>
      <c r="J152" s="6">
        <v>3824</v>
      </c>
      <c r="K152" s="55"/>
      <c r="L152" s="55"/>
      <c r="M152" s="55"/>
      <c r="N152" s="55"/>
    </row>
    <row r="153" spans="1:14" ht="30" x14ac:dyDescent="0.25">
      <c r="A153" s="56"/>
      <c r="B153" s="56"/>
      <c r="C153" s="4" t="e">
        <f>MATCH(D153,[1]!Tabla1[Consignatario],0)</f>
        <v>#REF!</v>
      </c>
      <c r="D153" s="20" t="s">
        <v>1430</v>
      </c>
      <c r="E153" s="32"/>
      <c r="F153" s="56"/>
      <c r="G153" s="56"/>
      <c r="H153" s="6" t="s">
        <v>128</v>
      </c>
      <c r="I153" s="6" t="s">
        <v>239</v>
      </c>
      <c r="J153" s="6">
        <v>10000</v>
      </c>
      <c r="K153" s="56"/>
      <c r="L153" s="56"/>
      <c r="M153" s="56"/>
      <c r="N153" s="56"/>
    </row>
    <row r="154" spans="1:14" ht="30" x14ac:dyDescent="0.25">
      <c r="A154" s="54" t="s">
        <v>89</v>
      </c>
      <c r="B154" s="54"/>
      <c r="C154" s="4" t="e">
        <f>MATCH(D154,[1]!Tabla1[Consignatario],0)</f>
        <v>#REF!</v>
      </c>
      <c r="D154" s="20" t="s">
        <v>1898</v>
      </c>
      <c r="E154" s="31"/>
      <c r="F154" s="54" t="s">
        <v>51</v>
      </c>
      <c r="G154" s="54" t="s">
        <v>1769</v>
      </c>
      <c r="H154" s="6" t="s">
        <v>327</v>
      </c>
      <c r="I154" s="6" t="s">
        <v>1182</v>
      </c>
      <c r="J154" s="6">
        <v>6974</v>
      </c>
      <c r="K154" s="54">
        <v>26958</v>
      </c>
      <c r="L154" s="54">
        <v>1887</v>
      </c>
      <c r="M154" s="54"/>
      <c r="N154" s="54"/>
    </row>
    <row r="155" spans="1:14" ht="30" x14ac:dyDescent="0.25">
      <c r="A155" s="55"/>
      <c r="B155" s="55"/>
      <c r="C155" s="4" t="e">
        <f>MATCH(D155,[1]!Tabla1[Consignatario],0)</f>
        <v>#REF!</v>
      </c>
      <c r="D155" s="20" t="s">
        <v>1898</v>
      </c>
      <c r="E155" s="33"/>
      <c r="F155" s="55"/>
      <c r="G155" s="55"/>
      <c r="H155" s="6" t="s">
        <v>131</v>
      </c>
      <c r="I155" s="6" t="s">
        <v>1183</v>
      </c>
      <c r="J155" s="6">
        <v>3984</v>
      </c>
      <c r="K155" s="55"/>
      <c r="L155" s="55"/>
      <c r="M155" s="55"/>
      <c r="N155" s="55"/>
    </row>
    <row r="156" spans="1:14" ht="30" x14ac:dyDescent="0.25">
      <c r="A156" s="56"/>
      <c r="B156" s="56"/>
      <c r="C156" s="4" t="e">
        <f>MATCH(D156,[1]!Tabla1[Consignatario],0)</f>
        <v>#REF!</v>
      </c>
      <c r="D156" s="20" t="s">
        <v>1898</v>
      </c>
      <c r="E156" s="32"/>
      <c r="F156" s="56"/>
      <c r="G156" s="56"/>
      <c r="H156" s="6" t="s">
        <v>128</v>
      </c>
      <c r="I156" s="6" t="s">
        <v>214</v>
      </c>
      <c r="J156" s="6">
        <v>16000</v>
      </c>
      <c r="K156" s="56"/>
      <c r="L156" s="56"/>
      <c r="M156" s="56"/>
      <c r="N156" s="56"/>
    </row>
    <row r="157" spans="1:14" ht="30" x14ac:dyDescent="0.25">
      <c r="A157" s="6" t="s">
        <v>89</v>
      </c>
      <c r="B157" s="6" t="s">
        <v>23</v>
      </c>
      <c r="C157" s="4" t="e">
        <f>MATCH(D157,[1]!Tabla1[Consignatario],0)</f>
        <v>#REF!</v>
      </c>
      <c r="D157" s="6" t="s">
        <v>1940</v>
      </c>
      <c r="E157" s="6"/>
      <c r="F157" s="6" t="s">
        <v>18</v>
      </c>
      <c r="G157" s="6" t="s">
        <v>1769</v>
      </c>
      <c r="H157" s="6" t="s">
        <v>327</v>
      </c>
      <c r="I157" s="6" t="s">
        <v>1184</v>
      </c>
      <c r="J157" s="6">
        <v>7771</v>
      </c>
      <c r="K157" s="6">
        <v>7771</v>
      </c>
      <c r="L157" s="6">
        <v>554</v>
      </c>
      <c r="M157" s="6"/>
      <c r="N157" s="6"/>
    </row>
    <row r="158" spans="1:14" ht="45" x14ac:dyDescent="0.25">
      <c r="A158" s="54" t="s">
        <v>89</v>
      </c>
      <c r="B158" s="54" t="s">
        <v>23</v>
      </c>
      <c r="C158" s="4" t="e">
        <f>MATCH(D158,[1]!Tabla1[Consignatario],0)</f>
        <v>#REF!</v>
      </c>
      <c r="D158" s="20" t="s">
        <v>1548</v>
      </c>
      <c r="E158" s="31"/>
      <c r="F158" s="54" t="s">
        <v>73</v>
      </c>
      <c r="G158" s="54" t="s">
        <v>1769</v>
      </c>
      <c r="H158" s="6" t="s">
        <v>327</v>
      </c>
      <c r="I158" s="6" t="s">
        <v>1185</v>
      </c>
      <c r="J158" s="6">
        <v>14074</v>
      </c>
      <c r="K158" s="54">
        <v>40634</v>
      </c>
      <c r="L158" s="54">
        <v>2844</v>
      </c>
      <c r="M158" s="54">
        <v>3</v>
      </c>
      <c r="N158" s="54"/>
    </row>
    <row r="159" spans="1:14" x14ac:dyDescent="0.25">
      <c r="A159" s="55"/>
      <c r="B159" s="55"/>
      <c r="C159" s="4" t="e">
        <f>MATCH(D159,[1]!Tabla1[Consignatario],0)</f>
        <v>#REF!</v>
      </c>
      <c r="D159" s="20" t="s">
        <v>1548</v>
      </c>
      <c r="E159" s="33"/>
      <c r="F159" s="55"/>
      <c r="G159" s="55"/>
      <c r="H159" s="6" t="s">
        <v>131</v>
      </c>
      <c r="I159" s="6" t="s">
        <v>1186</v>
      </c>
      <c r="J159" s="6">
        <v>4560</v>
      </c>
      <c r="K159" s="55"/>
      <c r="L159" s="55"/>
      <c r="M159" s="55"/>
      <c r="N159" s="55"/>
    </row>
    <row r="160" spans="1:14" ht="30" x14ac:dyDescent="0.25">
      <c r="A160" s="56"/>
      <c r="B160" s="56"/>
      <c r="C160" s="4" t="e">
        <f>MATCH(D160,[1]!Tabla1[Consignatario],0)</f>
        <v>#REF!</v>
      </c>
      <c r="D160" s="20" t="s">
        <v>1548</v>
      </c>
      <c r="E160" s="32"/>
      <c r="F160" s="56"/>
      <c r="G160" s="56"/>
      <c r="H160" s="6" t="s">
        <v>128</v>
      </c>
      <c r="I160" s="6" t="s">
        <v>495</v>
      </c>
      <c r="J160" s="6">
        <v>22000</v>
      </c>
      <c r="K160" s="56"/>
      <c r="L160" s="56"/>
      <c r="M160" s="56"/>
      <c r="N160" s="56"/>
    </row>
    <row r="161" spans="1:14" x14ac:dyDescent="0.25">
      <c r="A161" s="6" t="s">
        <v>90</v>
      </c>
      <c r="B161" s="6"/>
      <c r="C161" s="4" t="e">
        <f>MATCH(D161,[1]!Tabla1[Consignatario],0)</f>
        <v>#REF!</v>
      </c>
      <c r="D161" s="38" t="s">
        <v>1872</v>
      </c>
      <c r="E161" s="6"/>
      <c r="F161" s="6" t="s">
        <v>92</v>
      </c>
      <c r="G161" s="6" t="s">
        <v>91</v>
      </c>
      <c r="H161" s="6" t="s">
        <v>128</v>
      </c>
      <c r="I161" s="6" t="s">
        <v>1115</v>
      </c>
      <c r="J161" s="6">
        <v>1100</v>
      </c>
      <c r="K161" s="6">
        <v>1100</v>
      </c>
      <c r="L161" s="6">
        <v>77</v>
      </c>
      <c r="M161" s="6"/>
      <c r="N161" s="6"/>
    </row>
    <row r="162" spans="1:14" ht="30" x14ac:dyDescent="0.25">
      <c r="A162" s="54" t="s">
        <v>90</v>
      </c>
      <c r="B162" s="54" t="s">
        <v>23</v>
      </c>
      <c r="C162" s="4" t="e">
        <f>MATCH(D162,[1]!Tabla1[Consignatario],0)</f>
        <v>#REF!</v>
      </c>
      <c r="D162" s="20" t="s">
        <v>1549</v>
      </c>
      <c r="E162" s="31"/>
      <c r="F162" s="54" t="s">
        <v>92</v>
      </c>
      <c r="G162" s="54" t="s">
        <v>93</v>
      </c>
      <c r="H162" s="6" t="s">
        <v>327</v>
      </c>
      <c r="I162" s="6" t="s">
        <v>1187</v>
      </c>
      <c r="J162" s="6">
        <v>97608</v>
      </c>
      <c r="K162" s="54">
        <v>195408</v>
      </c>
      <c r="L162" s="54">
        <v>13678</v>
      </c>
      <c r="M162" s="54">
        <v>4</v>
      </c>
      <c r="N162" s="54"/>
    </row>
    <row r="163" spans="1:14" x14ac:dyDescent="0.25">
      <c r="A163" s="55"/>
      <c r="B163" s="55"/>
      <c r="C163" s="4" t="e">
        <f>MATCH(D163,[1]!Tabla1[Consignatario],0)</f>
        <v>#REF!</v>
      </c>
      <c r="D163" s="20" t="s">
        <v>1549</v>
      </c>
      <c r="E163" s="33"/>
      <c r="F163" s="55"/>
      <c r="G163" s="55"/>
      <c r="H163" s="6" t="s">
        <v>131</v>
      </c>
      <c r="I163" s="6" t="s">
        <v>1188</v>
      </c>
      <c r="J163" s="6">
        <v>65800</v>
      </c>
      <c r="K163" s="55"/>
      <c r="L163" s="55"/>
      <c r="M163" s="55"/>
      <c r="N163" s="55"/>
    </row>
    <row r="164" spans="1:14" ht="30" x14ac:dyDescent="0.25">
      <c r="A164" s="56"/>
      <c r="B164" s="56"/>
      <c r="C164" s="4" t="e">
        <f>MATCH(D164,[1]!Tabla1[Consignatario],0)</f>
        <v>#REF!</v>
      </c>
      <c r="D164" s="20" t="s">
        <v>1549</v>
      </c>
      <c r="E164" s="32"/>
      <c r="F164" s="56"/>
      <c r="G164" s="56"/>
      <c r="H164" s="6" t="s">
        <v>128</v>
      </c>
      <c r="I164" s="6" t="s">
        <v>392</v>
      </c>
      <c r="J164" s="6">
        <v>32000</v>
      </c>
      <c r="K164" s="56"/>
      <c r="L164" s="56"/>
      <c r="M164" s="56"/>
      <c r="N164" s="56"/>
    </row>
    <row r="165" spans="1:14" ht="30" x14ac:dyDescent="0.25">
      <c r="A165" s="6" t="s">
        <v>94</v>
      </c>
      <c r="B165" s="6" t="s">
        <v>23</v>
      </c>
      <c r="C165" s="4" t="e">
        <f>MATCH(D165,[1]!Tabla1[Consignatario],0)</f>
        <v>#REF!</v>
      </c>
      <c r="D165" s="6" t="s">
        <v>1422</v>
      </c>
      <c r="E165" s="6"/>
      <c r="F165" s="6" t="s">
        <v>18</v>
      </c>
      <c r="G165" s="6" t="s">
        <v>1770</v>
      </c>
      <c r="H165" s="6" t="s">
        <v>128</v>
      </c>
      <c r="I165" s="6" t="s">
        <v>1115</v>
      </c>
      <c r="J165" s="6">
        <v>4000</v>
      </c>
      <c r="K165" s="6">
        <v>4000</v>
      </c>
      <c r="L165" s="6">
        <v>280</v>
      </c>
      <c r="M165" s="6"/>
      <c r="N165" s="6"/>
    </row>
    <row r="166" spans="1:14" ht="45" x14ac:dyDescent="0.25">
      <c r="A166" s="54" t="s">
        <v>94</v>
      </c>
      <c r="B166" s="54" t="s">
        <v>23</v>
      </c>
      <c r="C166" s="4" t="e">
        <f>MATCH(D166,[1]!Tabla1[Consignatario],0)</f>
        <v>#REF!</v>
      </c>
      <c r="D166" s="20" t="s">
        <v>1550</v>
      </c>
      <c r="E166" s="31"/>
      <c r="F166" s="54" t="s">
        <v>18</v>
      </c>
      <c r="G166" s="54" t="s">
        <v>1770</v>
      </c>
      <c r="H166" s="6" t="s">
        <v>327</v>
      </c>
      <c r="I166" s="6" t="s">
        <v>1189</v>
      </c>
      <c r="J166" s="6">
        <v>13659</v>
      </c>
      <c r="K166" s="54">
        <v>55332</v>
      </c>
      <c r="L166" s="57">
        <v>3873</v>
      </c>
      <c r="M166" s="57">
        <v>2</v>
      </c>
      <c r="N166" s="57" t="s">
        <v>95</v>
      </c>
    </row>
    <row r="167" spans="1:14" ht="30" x14ac:dyDescent="0.25">
      <c r="A167" s="55"/>
      <c r="B167" s="55"/>
      <c r="C167" s="4" t="e">
        <f>MATCH(D167,[1]!Tabla1[Consignatario],0)</f>
        <v>#REF!</v>
      </c>
      <c r="D167" s="20" t="s">
        <v>1550</v>
      </c>
      <c r="E167" s="33"/>
      <c r="F167" s="55"/>
      <c r="G167" s="55"/>
      <c r="H167" s="6" t="s">
        <v>128</v>
      </c>
      <c r="I167" s="6" t="s">
        <v>392</v>
      </c>
      <c r="J167" s="6">
        <v>40325</v>
      </c>
      <c r="K167" s="55"/>
      <c r="L167" s="58"/>
      <c r="M167" s="58"/>
      <c r="N167" s="58"/>
    </row>
    <row r="168" spans="1:14" ht="30" x14ac:dyDescent="0.25">
      <c r="A168" s="55"/>
      <c r="B168" s="55"/>
      <c r="C168" s="4" t="e">
        <f>MATCH(D168,[1]!Tabla1[Consignatario],0)</f>
        <v>#REF!</v>
      </c>
      <c r="D168" s="20" t="s">
        <v>1550</v>
      </c>
      <c r="E168" s="33"/>
      <c r="F168" s="55"/>
      <c r="G168" s="55"/>
      <c r="H168" s="6" t="s">
        <v>131</v>
      </c>
      <c r="I168" s="6" t="s">
        <v>1190</v>
      </c>
      <c r="J168" s="6">
        <v>848</v>
      </c>
      <c r="K168" s="55"/>
      <c r="L168" s="58"/>
      <c r="M168" s="58"/>
      <c r="N168" s="58"/>
    </row>
    <row r="169" spans="1:14" ht="30" x14ac:dyDescent="0.25">
      <c r="A169" s="56"/>
      <c r="B169" s="56"/>
      <c r="C169" s="4" t="e">
        <f>MATCH(D169,[1]!Tabla1[Consignatario],0)</f>
        <v>#REF!</v>
      </c>
      <c r="D169" s="20" t="s">
        <v>1550</v>
      </c>
      <c r="E169" s="32"/>
      <c r="F169" s="56"/>
      <c r="G169" s="56"/>
      <c r="H169" s="6" t="s">
        <v>128</v>
      </c>
      <c r="I169" s="6" t="s">
        <v>8</v>
      </c>
      <c r="J169" s="6">
        <v>800</v>
      </c>
      <c r="K169" s="56"/>
      <c r="L169" s="59"/>
      <c r="M169" s="59"/>
      <c r="N169" s="59"/>
    </row>
    <row r="170" spans="1:14" ht="30" x14ac:dyDescent="0.25">
      <c r="A170" s="6" t="s">
        <v>94</v>
      </c>
      <c r="B170" s="6"/>
      <c r="C170" s="4" t="e">
        <f>MATCH(D170,[1]!Tabla1[Consignatario],0)</f>
        <v>#REF!</v>
      </c>
      <c r="D170" s="6" t="s">
        <v>1802</v>
      </c>
      <c r="E170" s="6"/>
      <c r="F170" s="6" t="s">
        <v>18</v>
      </c>
      <c r="G170" s="6" t="s">
        <v>1770</v>
      </c>
      <c r="H170" s="6" t="s">
        <v>128</v>
      </c>
      <c r="I170" s="6" t="s">
        <v>218</v>
      </c>
      <c r="J170" s="6">
        <v>2258</v>
      </c>
      <c r="K170" s="6">
        <v>2258</v>
      </c>
      <c r="L170" s="6">
        <v>158</v>
      </c>
      <c r="M170" s="6">
        <v>1</v>
      </c>
      <c r="N170" s="6"/>
    </row>
    <row r="171" spans="1:14" ht="45" x14ac:dyDescent="0.25">
      <c r="A171" s="54" t="s">
        <v>96</v>
      </c>
      <c r="B171" s="54" t="s">
        <v>23</v>
      </c>
      <c r="C171" s="4" t="e">
        <f>MATCH(D171,[1]!Tabla1[Consignatario],0)</f>
        <v>#REF!</v>
      </c>
      <c r="D171" s="20" t="s">
        <v>1550</v>
      </c>
      <c r="E171" s="31"/>
      <c r="F171" s="54" t="s">
        <v>18</v>
      </c>
      <c r="G171" s="54"/>
      <c r="H171" s="6" t="s">
        <v>1391</v>
      </c>
      <c r="I171" s="6" t="s">
        <v>1191</v>
      </c>
      <c r="J171" s="6">
        <v>28750</v>
      </c>
      <c r="K171" s="54">
        <v>31422</v>
      </c>
      <c r="L171" s="54">
        <v>157</v>
      </c>
      <c r="M171" s="54">
        <v>1</v>
      </c>
      <c r="N171" s="54" t="s">
        <v>1193</v>
      </c>
    </row>
    <row r="172" spans="1:14" ht="30" x14ac:dyDescent="0.25">
      <c r="A172" s="56"/>
      <c r="B172" s="56"/>
      <c r="C172" s="4" t="e">
        <f>MATCH(D172,[1]!Tabla1[Consignatario],0)</f>
        <v>#REF!</v>
      </c>
      <c r="D172" s="20" t="s">
        <v>1550</v>
      </c>
      <c r="E172" s="32"/>
      <c r="F172" s="56"/>
      <c r="G172" s="56"/>
      <c r="H172" s="6" t="s">
        <v>1391</v>
      </c>
      <c r="I172" s="6" t="s">
        <v>1192</v>
      </c>
      <c r="J172" s="6">
        <v>2672</v>
      </c>
      <c r="K172" s="56"/>
      <c r="L172" s="56"/>
      <c r="M172" s="56"/>
      <c r="N172" s="56"/>
    </row>
    <row r="173" spans="1:14" ht="28.9" customHeight="1" x14ac:dyDescent="0.25">
      <c r="A173" s="54" t="s">
        <v>96</v>
      </c>
      <c r="B173" s="54"/>
      <c r="C173" s="4" t="e">
        <f>MATCH(D173,[1]!Tabla1[Consignatario],0)</f>
        <v>#REF!</v>
      </c>
      <c r="D173" s="38" t="s">
        <v>1803</v>
      </c>
      <c r="E173" s="31"/>
      <c r="F173" s="54" t="s">
        <v>18</v>
      </c>
      <c r="G173" s="54" t="s">
        <v>1770</v>
      </c>
      <c r="H173" s="6" t="s">
        <v>128</v>
      </c>
      <c r="I173" s="6" t="s">
        <v>1115</v>
      </c>
      <c r="J173" s="6">
        <v>625</v>
      </c>
      <c r="K173" s="54">
        <v>1185</v>
      </c>
      <c r="L173" s="54">
        <v>83</v>
      </c>
      <c r="M173" s="54"/>
      <c r="N173" s="54"/>
    </row>
    <row r="174" spans="1:14" x14ac:dyDescent="0.25">
      <c r="A174" s="56"/>
      <c r="B174" s="56"/>
      <c r="C174" s="4" t="e">
        <f>MATCH(D174,[1]!Tabla1[Consignatario],0)</f>
        <v>#REF!</v>
      </c>
      <c r="D174" s="38" t="s">
        <v>1803</v>
      </c>
      <c r="E174" s="32"/>
      <c r="F174" s="56"/>
      <c r="G174" s="56"/>
      <c r="H174" s="6" t="s">
        <v>131</v>
      </c>
      <c r="I174" s="6" t="s">
        <v>1194</v>
      </c>
      <c r="J174" s="6">
        <v>560</v>
      </c>
      <c r="K174" s="56"/>
      <c r="L174" s="56"/>
      <c r="M174" s="56"/>
      <c r="N174" s="56"/>
    </row>
    <row r="175" spans="1:14" ht="28.9" customHeight="1" x14ac:dyDescent="0.25">
      <c r="A175" s="54" t="s">
        <v>96</v>
      </c>
      <c r="B175" s="54" t="s">
        <v>23</v>
      </c>
      <c r="C175" s="4" t="e">
        <f>MATCH(D175,[1]!Tabla1[Consignatario],0)</f>
        <v>#REF!</v>
      </c>
      <c r="D175" s="20" t="s">
        <v>1756</v>
      </c>
      <c r="E175" s="31"/>
      <c r="F175" s="54" t="s">
        <v>18</v>
      </c>
      <c r="G175" s="54" t="s">
        <v>97</v>
      </c>
      <c r="H175" s="6" t="s">
        <v>131</v>
      </c>
      <c r="I175" s="6" t="s">
        <v>367</v>
      </c>
      <c r="J175" s="6">
        <v>920</v>
      </c>
      <c r="K175" s="54">
        <v>1020</v>
      </c>
      <c r="L175" s="54">
        <v>71</v>
      </c>
      <c r="M175" s="54">
        <v>3</v>
      </c>
      <c r="N175" s="54"/>
    </row>
    <row r="176" spans="1:14" ht="30" x14ac:dyDescent="0.25">
      <c r="A176" s="56"/>
      <c r="B176" s="56"/>
      <c r="C176" s="4" t="e">
        <f>MATCH(D176,[1]!Tabla1[Consignatario],0)</f>
        <v>#REF!</v>
      </c>
      <c r="D176" s="20" t="s">
        <v>1756</v>
      </c>
      <c r="E176" s="32"/>
      <c r="F176" s="56"/>
      <c r="G176" s="56"/>
      <c r="H176" s="6" t="s">
        <v>128</v>
      </c>
      <c r="I176" s="6" t="s">
        <v>8</v>
      </c>
      <c r="J176" s="6">
        <v>100</v>
      </c>
      <c r="K176" s="56"/>
      <c r="L176" s="56"/>
      <c r="M176" s="56"/>
      <c r="N176" s="56"/>
    </row>
    <row r="177" spans="1:14" ht="30" customHeight="1" x14ac:dyDescent="0.25">
      <c r="A177" s="54" t="s">
        <v>96</v>
      </c>
      <c r="B177" s="54" t="s">
        <v>23</v>
      </c>
      <c r="C177" s="4" t="e">
        <f>MATCH(D177,[1]!Tabla1[Consignatario],0)</f>
        <v>#REF!</v>
      </c>
      <c r="D177" s="20" t="s">
        <v>1754</v>
      </c>
      <c r="E177" s="31"/>
      <c r="F177" s="54" t="s">
        <v>50</v>
      </c>
      <c r="G177" s="54" t="s">
        <v>97</v>
      </c>
      <c r="H177" s="6" t="s">
        <v>327</v>
      </c>
      <c r="I177" s="6" t="s">
        <v>1195</v>
      </c>
      <c r="J177" s="6">
        <v>3687</v>
      </c>
      <c r="K177" s="54">
        <v>33807</v>
      </c>
      <c r="L177" s="54">
        <v>2366</v>
      </c>
      <c r="M177" s="54">
        <v>4</v>
      </c>
      <c r="N177" s="54" t="s">
        <v>1198</v>
      </c>
    </row>
    <row r="178" spans="1:14" ht="30" x14ac:dyDescent="0.25">
      <c r="A178" s="55"/>
      <c r="B178" s="55"/>
      <c r="C178" s="4" t="e">
        <f>MATCH(D178,[1]!Tabla1[Consignatario],0)</f>
        <v>#REF!</v>
      </c>
      <c r="D178" s="20" t="s">
        <v>1754</v>
      </c>
      <c r="E178" s="33"/>
      <c r="F178" s="55"/>
      <c r="G178" s="55"/>
      <c r="H178" s="6" t="s">
        <v>128</v>
      </c>
      <c r="I178" s="6" t="s">
        <v>495</v>
      </c>
      <c r="J178" s="6">
        <v>27500</v>
      </c>
      <c r="K178" s="55"/>
      <c r="L178" s="55"/>
      <c r="M178" s="55"/>
      <c r="N178" s="55"/>
    </row>
    <row r="179" spans="1:14" ht="30" x14ac:dyDescent="0.25">
      <c r="A179" s="55"/>
      <c r="B179" s="55"/>
      <c r="C179" s="4" t="e">
        <f>MATCH(D179,[1]!Tabla1[Consignatario],0)</f>
        <v>#REF!</v>
      </c>
      <c r="D179" s="20" t="s">
        <v>1754</v>
      </c>
      <c r="E179" s="33"/>
      <c r="F179" s="55"/>
      <c r="G179" s="55"/>
      <c r="H179" s="6" t="s">
        <v>128</v>
      </c>
      <c r="I179" s="6" t="s">
        <v>218</v>
      </c>
      <c r="J179" s="6">
        <v>1700</v>
      </c>
      <c r="K179" s="55"/>
      <c r="L179" s="55"/>
      <c r="M179" s="55"/>
      <c r="N179" s="55"/>
    </row>
    <row r="180" spans="1:14" x14ac:dyDescent="0.25">
      <c r="A180" s="55"/>
      <c r="B180" s="55"/>
      <c r="C180" s="4" t="e">
        <f>MATCH(D180,[1]!Tabla1[Consignatario],0)</f>
        <v>#REF!</v>
      </c>
      <c r="D180" s="20" t="s">
        <v>1754</v>
      </c>
      <c r="E180" s="33"/>
      <c r="F180" s="55"/>
      <c r="G180" s="55"/>
      <c r="H180" s="6" t="s">
        <v>131</v>
      </c>
      <c r="I180" s="6" t="s">
        <v>1196</v>
      </c>
      <c r="J180" s="6">
        <v>648</v>
      </c>
      <c r="K180" s="55"/>
      <c r="L180" s="55"/>
      <c r="M180" s="55"/>
      <c r="N180" s="55"/>
    </row>
    <row r="181" spans="1:14" x14ac:dyDescent="0.25">
      <c r="A181" s="56"/>
      <c r="B181" s="56"/>
      <c r="C181" s="4" t="e">
        <f>MATCH(D181,[1]!Tabla1[Consignatario],0)</f>
        <v>#REF!</v>
      </c>
      <c r="D181" s="20" t="s">
        <v>1754</v>
      </c>
      <c r="E181" s="32"/>
      <c r="F181" s="56"/>
      <c r="G181" s="56"/>
      <c r="H181" s="6" t="s">
        <v>131</v>
      </c>
      <c r="I181" s="6" t="s">
        <v>455</v>
      </c>
      <c r="J181" s="6">
        <v>272</v>
      </c>
      <c r="K181" s="56"/>
      <c r="L181" s="56"/>
      <c r="M181" s="56"/>
      <c r="N181" s="56"/>
    </row>
    <row r="182" spans="1:14" ht="45" x14ac:dyDescent="0.25">
      <c r="A182" s="54" t="s">
        <v>98</v>
      </c>
      <c r="B182" s="54" t="s">
        <v>23</v>
      </c>
      <c r="C182" s="4" t="e">
        <f>MATCH(D182,[1]!Tabla1[Consignatario],0)</f>
        <v>#REF!</v>
      </c>
      <c r="D182" s="20" t="s">
        <v>1754</v>
      </c>
      <c r="E182" s="31"/>
      <c r="F182" s="54" t="s">
        <v>50</v>
      </c>
      <c r="G182" s="54"/>
      <c r="H182" s="6" t="s">
        <v>1391</v>
      </c>
      <c r="I182" s="6" t="s">
        <v>1199</v>
      </c>
      <c r="J182" s="6">
        <v>21465</v>
      </c>
      <c r="K182" s="54">
        <v>22865</v>
      </c>
      <c r="L182" s="34">
        <v>109</v>
      </c>
      <c r="M182" s="34">
        <v>7</v>
      </c>
      <c r="N182" s="10" t="s">
        <v>1202</v>
      </c>
    </row>
    <row r="183" spans="1:14" ht="30" x14ac:dyDescent="0.25">
      <c r="A183" s="56"/>
      <c r="B183" s="56"/>
      <c r="C183" s="4" t="e">
        <f>MATCH(D183,[1]!Tabla1[Consignatario],0)</f>
        <v>#REF!</v>
      </c>
      <c r="D183" s="20" t="s">
        <v>1754</v>
      </c>
      <c r="E183" s="33"/>
      <c r="F183" s="56"/>
      <c r="G183" s="56"/>
      <c r="H183" s="31" t="s">
        <v>1391</v>
      </c>
      <c r="I183" s="31" t="s">
        <v>1200</v>
      </c>
      <c r="J183" s="20">
        <v>1400</v>
      </c>
      <c r="K183" s="56"/>
      <c r="L183" s="34">
        <v>7</v>
      </c>
      <c r="M183" s="34"/>
      <c r="N183" s="10" t="s">
        <v>1201</v>
      </c>
    </row>
    <row r="184" spans="1:14" x14ac:dyDescent="0.25">
      <c r="A184" s="6" t="s">
        <v>98</v>
      </c>
      <c r="B184" s="6" t="s">
        <v>23</v>
      </c>
      <c r="C184" s="4" t="e">
        <f>MATCH(D184,[1]!Tabla1[Consignatario],0)</f>
        <v>#REF!</v>
      </c>
      <c r="D184" s="20" t="s">
        <v>1754</v>
      </c>
      <c r="E184" s="6"/>
      <c r="F184" s="6" t="s">
        <v>83</v>
      </c>
      <c r="G184" s="6" t="s">
        <v>99</v>
      </c>
      <c r="H184" s="6" t="s">
        <v>128</v>
      </c>
      <c r="I184" s="6" t="s">
        <v>1115</v>
      </c>
      <c r="J184" s="6">
        <v>800</v>
      </c>
      <c r="K184" s="6">
        <v>800</v>
      </c>
      <c r="L184" s="6">
        <v>56</v>
      </c>
      <c r="M184" s="6"/>
      <c r="N184" s="6"/>
    </row>
    <row r="185" spans="1:14" ht="45" x14ac:dyDescent="0.25">
      <c r="A185" s="54" t="s">
        <v>98</v>
      </c>
      <c r="B185" s="54" t="s">
        <v>23</v>
      </c>
      <c r="C185" s="4" t="e">
        <f>MATCH(D185,[1]!Tabla1[Consignatario],0)</f>
        <v>#REF!</v>
      </c>
      <c r="D185" s="20" t="s">
        <v>1910</v>
      </c>
      <c r="E185" s="31"/>
      <c r="F185" s="54" t="s">
        <v>18</v>
      </c>
      <c r="G185" s="54" t="s">
        <v>1904</v>
      </c>
      <c r="H185" s="6" t="s">
        <v>327</v>
      </c>
      <c r="I185" s="6" t="s">
        <v>1203</v>
      </c>
      <c r="J185" s="6">
        <v>23916</v>
      </c>
      <c r="K185" s="54">
        <v>24216</v>
      </c>
      <c r="L185" s="54">
        <v>1695</v>
      </c>
      <c r="M185" s="54">
        <v>1</v>
      </c>
      <c r="N185" s="54"/>
    </row>
    <row r="186" spans="1:14" x14ac:dyDescent="0.25">
      <c r="A186" s="56"/>
      <c r="B186" s="56"/>
      <c r="C186" s="4" t="e">
        <f>MATCH(D186,[1]!Tabla1[Consignatario],0)</f>
        <v>#REF!</v>
      </c>
      <c r="D186" s="20" t="s">
        <v>1910</v>
      </c>
      <c r="E186" s="32"/>
      <c r="F186" s="56"/>
      <c r="G186" s="56"/>
      <c r="H186" s="6" t="s">
        <v>284</v>
      </c>
      <c r="I186" s="6" t="s">
        <v>1204</v>
      </c>
      <c r="J186" s="6">
        <v>300</v>
      </c>
      <c r="K186" s="56"/>
      <c r="L186" s="56"/>
      <c r="M186" s="56"/>
      <c r="N186" s="56"/>
    </row>
    <row r="187" spans="1:14" ht="45" x14ac:dyDescent="0.25">
      <c r="A187" s="6" t="s">
        <v>98</v>
      </c>
      <c r="B187" s="6" t="s">
        <v>23</v>
      </c>
      <c r="C187" s="4" t="e">
        <f>MATCH(D187,[1]!Tabla1[Consignatario],0)</f>
        <v>#REF!</v>
      </c>
      <c r="D187" s="38" t="s">
        <v>1753</v>
      </c>
      <c r="E187" s="6"/>
      <c r="F187" s="6" t="s">
        <v>18</v>
      </c>
      <c r="G187" s="6" t="s">
        <v>99</v>
      </c>
      <c r="H187" s="6" t="s">
        <v>327</v>
      </c>
      <c r="I187" s="6" t="s">
        <v>1205</v>
      </c>
      <c r="J187" s="6">
        <v>994</v>
      </c>
      <c r="K187" s="6">
        <v>994</v>
      </c>
      <c r="L187" s="6">
        <v>68</v>
      </c>
      <c r="M187" s="6">
        <v>4</v>
      </c>
      <c r="N187" s="6"/>
    </row>
    <row r="188" spans="1:14" ht="30" x14ac:dyDescent="0.25">
      <c r="A188" s="6" t="s">
        <v>100</v>
      </c>
      <c r="B188" s="6" t="s">
        <v>22</v>
      </c>
      <c r="C188" s="4" t="e">
        <f>MATCH(D188,[1]!Tabla1[Consignatario],0)</f>
        <v>#REF!</v>
      </c>
      <c r="D188" s="6" t="s">
        <v>1758</v>
      </c>
      <c r="E188" s="6"/>
      <c r="F188" s="6" t="s">
        <v>101</v>
      </c>
      <c r="G188" s="6" t="s">
        <v>102</v>
      </c>
      <c r="H188" s="6" t="s">
        <v>327</v>
      </c>
      <c r="I188" s="6" t="s">
        <v>1206</v>
      </c>
      <c r="J188" s="6">
        <v>7242</v>
      </c>
      <c r="K188" s="6">
        <v>7242</v>
      </c>
      <c r="L188" s="6">
        <v>507</v>
      </c>
      <c r="M188" s="6"/>
      <c r="N188" s="6"/>
    </row>
    <row r="189" spans="1:14" ht="30" x14ac:dyDescent="0.25">
      <c r="A189" s="54" t="s">
        <v>100</v>
      </c>
      <c r="B189" s="54"/>
      <c r="C189" s="4" t="e">
        <f>MATCH(D189,[1]!Tabla1[Consignatario],0)</f>
        <v>#REF!</v>
      </c>
      <c r="D189" s="20" t="s">
        <v>1551</v>
      </c>
      <c r="E189" s="31"/>
      <c r="F189" s="54" t="s">
        <v>101</v>
      </c>
      <c r="G189" s="54" t="s">
        <v>38</v>
      </c>
      <c r="H189" s="6" t="s">
        <v>327</v>
      </c>
      <c r="I189" s="6" t="s">
        <v>1207</v>
      </c>
      <c r="J189" s="6">
        <v>4123</v>
      </c>
      <c r="K189" s="54">
        <v>27153</v>
      </c>
      <c r="L189" s="54">
        <v>1200</v>
      </c>
      <c r="M189" s="54"/>
      <c r="N189" s="54"/>
    </row>
    <row r="190" spans="1:14" ht="30" x14ac:dyDescent="0.25">
      <c r="A190" s="55"/>
      <c r="B190" s="55"/>
      <c r="C190" s="4" t="e">
        <f>MATCH(D190,[1]!Tabla1[Consignatario],0)</f>
        <v>#REF!</v>
      </c>
      <c r="D190" s="20" t="s">
        <v>1551</v>
      </c>
      <c r="E190" s="33"/>
      <c r="F190" s="55"/>
      <c r="G190" s="55"/>
      <c r="H190" s="6" t="s">
        <v>131</v>
      </c>
      <c r="I190" s="6" t="s">
        <v>1208</v>
      </c>
      <c r="J190" s="6">
        <v>1230</v>
      </c>
      <c r="K190" s="55"/>
      <c r="L190" s="55"/>
      <c r="M190" s="55"/>
      <c r="N190" s="55"/>
    </row>
    <row r="191" spans="1:14" ht="30" x14ac:dyDescent="0.25">
      <c r="A191" s="55"/>
      <c r="B191" s="55"/>
      <c r="C191" s="4" t="e">
        <f>MATCH(D191,[1]!Tabla1[Consignatario],0)</f>
        <v>#REF!</v>
      </c>
      <c r="D191" s="20" t="s">
        <v>1551</v>
      </c>
      <c r="E191" s="33"/>
      <c r="F191" s="55"/>
      <c r="G191" s="55"/>
      <c r="H191" s="6" t="s">
        <v>128</v>
      </c>
      <c r="I191" s="6" t="s">
        <v>214</v>
      </c>
      <c r="J191" s="6">
        <v>16800</v>
      </c>
      <c r="K191" s="55"/>
      <c r="L191" s="55"/>
      <c r="M191" s="55"/>
      <c r="N191" s="55"/>
    </row>
    <row r="192" spans="1:14" ht="30" x14ac:dyDescent="0.25">
      <c r="A192" s="56"/>
      <c r="B192" s="56"/>
      <c r="C192" s="4" t="e">
        <f>MATCH(D192,[1]!Tabla1[Consignatario],0)</f>
        <v>#REF!</v>
      </c>
      <c r="D192" s="20" t="s">
        <v>1551</v>
      </c>
      <c r="E192" s="32"/>
      <c r="F192" s="56"/>
      <c r="G192" s="56"/>
      <c r="H192" s="6" t="s">
        <v>128</v>
      </c>
      <c r="I192" s="6" t="s">
        <v>268</v>
      </c>
      <c r="J192" s="6">
        <v>5000</v>
      </c>
      <c r="K192" s="56"/>
      <c r="L192" s="56"/>
      <c r="M192" s="56"/>
      <c r="N192" s="56"/>
    </row>
    <row r="193" spans="1:14" ht="30" x14ac:dyDescent="0.25">
      <c r="A193" s="54" t="s">
        <v>100</v>
      </c>
      <c r="B193" s="54" t="s">
        <v>23</v>
      </c>
      <c r="C193" s="4" t="e">
        <f>MATCH(D193,[1]!Tabla1[Consignatario],0)</f>
        <v>#REF!</v>
      </c>
      <c r="D193" s="20" t="s">
        <v>1814</v>
      </c>
      <c r="E193" s="31"/>
      <c r="F193" s="54" t="s">
        <v>101</v>
      </c>
      <c r="G193" s="54" t="s">
        <v>38</v>
      </c>
      <c r="H193" s="6" t="s">
        <v>128</v>
      </c>
      <c r="I193" s="6" t="s">
        <v>309</v>
      </c>
      <c r="J193" s="6">
        <v>41000</v>
      </c>
      <c r="K193" s="54">
        <v>45230</v>
      </c>
      <c r="L193" s="54">
        <v>3166</v>
      </c>
      <c r="M193" s="54">
        <v>1</v>
      </c>
      <c r="N193" s="54"/>
    </row>
    <row r="194" spans="1:14" ht="30" x14ac:dyDescent="0.25">
      <c r="A194" s="55"/>
      <c r="B194" s="55"/>
      <c r="C194" s="4" t="e">
        <f>MATCH(D194,[1]!Tabla1[Consignatario],0)</f>
        <v>#REF!</v>
      </c>
      <c r="D194" s="20" t="s">
        <v>1814</v>
      </c>
      <c r="E194" s="33"/>
      <c r="F194" s="55"/>
      <c r="G194" s="55"/>
      <c r="H194" s="6" t="s">
        <v>327</v>
      </c>
      <c r="I194" s="6" t="s">
        <v>1209</v>
      </c>
      <c r="J194" s="6">
        <v>474</v>
      </c>
      <c r="K194" s="55"/>
      <c r="L194" s="55"/>
      <c r="M194" s="55"/>
      <c r="N194" s="55"/>
    </row>
    <row r="195" spans="1:14" x14ac:dyDescent="0.25">
      <c r="A195" s="55"/>
      <c r="B195" s="55"/>
      <c r="C195" s="4" t="e">
        <f>MATCH(D195,[1]!Tabla1[Consignatario],0)</f>
        <v>#REF!</v>
      </c>
      <c r="D195" s="20" t="s">
        <v>1814</v>
      </c>
      <c r="E195" s="33"/>
      <c r="F195" s="55"/>
      <c r="G195" s="55"/>
      <c r="H195" s="6" t="s">
        <v>131</v>
      </c>
      <c r="I195" s="6" t="s">
        <v>1210</v>
      </c>
      <c r="J195" s="6">
        <v>3456</v>
      </c>
      <c r="K195" s="55"/>
      <c r="L195" s="55"/>
      <c r="M195" s="55"/>
      <c r="N195" s="55"/>
    </row>
    <row r="196" spans="1:14" x14ac:dyDescent="0.25">
      <c r="A196" s="56"/>
      <c r="B196" s="56"/>
      <c r="C196" s="4" t="e">
        <f>MATCH(D196,[1]!Tabla1[Consignatario],0)</f>
        <v>#REF!</v>
      </c>
      <c r="D196" s="20" t="s">
        <v>1814</v>
      </c>
      <c r="E196" s="32"/>
      <c r="F196" s="56"/>
      <c r="G196" s="56"/>
      <c r="H196" s="6" t="s">
        <v>128</v>
      </c>
      <c r="I196" s="6" t="s">
        <v>1115</v>
      </c>
      <c r="J196" s="6">
        <v>300</v>
      </c>
      <c r="K196" s="56"/>
      <c r="L196" s="56"/>
      <c r="M196" s="56"/>
      <c r="N196" s="56"/>
    </row>
    <row r="197" spans="1:14" ht="45" x14ac:dyDescent="0.25">
      <c r="A197" s="54" t="s">
        <v>103</v>
      </c>
      <c r="B197" s="54" t="s">
        <v>23</v>
      </c>
      <c r="C197" s="4" t="e">
        <f>MATCH(D197,[1]!Tabla1[Consignatario],0)</f>
        <v>#REF!</v>
      </c>
      <c r="D197" s="38" t="s">
        <v>1893</v>
      </c>
      <c r="E197" s="31"/>
      <c r="F197" s="54" t="s">
        <v>31</v>
      </c>
      <c r="G197" s="54" t="s">
        <v>1486</v>
      </c>
      <c r="H197" s="6" t="s">
        <v>327</v>
      </c>
      <c r="I197" s="6" t="s">
        <v>1211</v>
      </c>
      <c r="J197" s="6">
        <v>22757</v>
      </c>
      <c r="K197" s="54">
        <v>54357</v>
      </c>
      <c r="L197" s="54">
        <v>3805</v>
      </c>
      <c r="M197" s="54"/>
      <c r="N197" s="54"/>
    </row>
    <row r="198" spans="1:14" x14ac:dyDescent="0.25">
      <c r="A198" s="55"/>
      <c r="B198" s="55"/>
      <c r="C198" s="4" t="e">
        <f>MATCH(D198,[1]!Tabla1[Consignatario],0)</f>
        <v>#REF!</v>
      </c>
      <c r="D198" s="38" t="s">
        <v>1893</v>
      </c>
      <c r="E198" s="33"/>
      <c r="F198" s="55"/>
      <c r="G198" s="55"/>
      <c r="H198" s="6" t="s">
        <v>131</v>
      </c>
      <c r="I198" s="6" t="s">
        <v>359</v>
      </c>
      <c r="J198" s="6">
        <v>3600</v>
      </c>
      <c r="K198" s="55"/>
      <c r="L198" s="55"/>
      <c r="M198" s="55"/>
      <c r="N198" s="55"/>
    </row>
    <row r="199" spans="1:14" ht="30" x14ac:dyDescent="0.25">
      <c r="A199" s="56"/>
      <c r="B199" s="56"/>
      <c r="C199" s="4" t="e">
        <f>MATCH(D199,[1]!Tabla1[Consignatario],0)</f>
        <v>#REF!</v>
      </c>
      <c r="D199" s="38" t="s">
        <v>1893</v>
      </c>
      <c r="E199" s="32"/>
      <c r="F199" s="56"/>
      <c r="G199" s="56"/>
      <c r="H199" s="6" t="s">
        <v>128</v>
      </c>
      <c r="I199" s="6" t="s">
        <v>220</v>
      </c>
      <c r="J199" s="6">
        <v>28000</v>
      </c>
      <c r="K199" s="56"/>
      <c r="L199" s="56"/>
      <c r="M199" s="56"/>
      <c r="N199" s="56"/>
    </row>
    <row r="200" spans="1:14" ht="30" x14ac:dyDescent="0.25">
      <c r="A200" s="54" t="s">
        <v>103</v>
      </c>
      <c r="B200" s="54" t="s">
        <v>23</v>
      </c>
      <c r="C200" s="4" t="e">
        <f>MATCH(D200,[1]!Tabla1[Consignatario],0)</f>
        <v>#REF!</v>
      </c>
      <c r="D200" s="20" t="s">
        <v>1934</v>
      </c>
      <c r="E200" s="31"/>
      <c r="F200" s="54" t="s">
        <v>18</v>
      </c>
      <c r="G200" s="54" t="s">
        <v>1487</v>
      </c>
      <c r="H200" s="6" t="s">
        <v>327</v>
      </c>
      <c r="I200" s="6" t="s">
        <v>1212</v>
      </c>
      <c r="J200" s="6">
        <v>16826</v>
      </c>
      <c r="K200" s="54">
        <v>27866</v>
      </c>
      <c r="L200" s="54">
        <v>1950</v>
      </c>
      <c r="M200" s="54">
        <v>5</v>
      </c>
      <c r="N200" s="54"/>
    </row>
    <row r="201" spans="1:14" x14ac:dyDescent="0.25">
      <c r="A201" s="55"/>
      <c r="B201" s="55"/>
      <c r="C201" s="4" t="e">
        <f>MATCH(D201,[1]!Tabla1[Consignatario],0)</f>
        <v>#REF!</v>
      </c>
      <c r="D201" s="20" t="s">
        <v>1934</v>
      </c>
      <c r="E201" s="33"/>
      <c r="F201" s="55"/>
      <c r="G201" s="55"/>
      <c r="H201" s="6" t="s">
        <v>131</v>
      </c>
      <c r="I201" s="6" t="s">
        <v>583</v>
      </c>
      <c r="J201" s="6">
        <v>1040</v>
      </c>
      <c r="K201" s="55"/>
      <c r="L201" s="55"/>
      <c r="M201" s="55"/>
      <c r="N201" s="55"/>
    </row>
    <row r="202" spans="1:14" ht="30" x14ac:dyDescent="0.25">
      <c r="A202" s="56"/>
      <c r="B202" s="56"/>
      <c r="C202" s="4" t="e">
        <f>MATCH(D202,[1]!Tabla1[Consignatario],0)</f>
        <v>#REF!</v>
      </c>
      <c r="D202" s="20" t="s">
        <v>1934</v>
      </c>
      <c r="E202" s="32"/>
      <c r="F202" s="56"/>
      <c r="G202" s="56"/>
      <c r="H202" s="6" t="s">
        <v>128</v>
      </c>
      <c r="I202" s="6" t="s">
        <v>239</v>
      </c>
      <c r="J202" s="6">
        <v>10000</v>
      </c>
      <c r="K202" s="56"/>
      <c r="L202" s="56"/>
      <c r="M202" s="56"/>
      <c r="N202" s="56"/>
    </row>
    <row r="203" spans="1:14" ht="45" x14ac:dyDescent="0.25">
      <c r="A203" s="6" t="s">
        <v>103</v>
      </c>
      <c r="B203" s="6" t="s">
        <v>23</v>
      </c>
      <c r="C203" s="4" t="e">
        <f>MATCH(D203,[1]!Tabla1[Consignatario],0)</f>
        <v>#REF!</v>
      </c>
      <c r="D203" s="6" t="s">
        <v>1966</v>
      </c>
      <c r="E203" s="6"/>
      <c r="F203" s="6" t="s">
        <v>18</v>
      </c>
      <c r="G203" s="6"/>
      <c r="H203" s="6" t="s">
        <v>104</v>
      </c>
      <c r="I203" s="10"/>
      <c r="J203" s="10"/>
      <c r="K203" s="6"/>
      <c r="L203" s="6">
        <v>80</v>
      </c>
      <c r="M203" s="6"/>
      <c r="N203" s="10" t="s">
        <v>105</v>
      </c>
    </row>
    <row r="204" spans="1:14" ht="45" x14ac:dyDescent="0.25">
      <c r="A204" s="54" t="s">
        <v>106</v>
      </c>
      <c r="B204" s="54" t="s">
        <v>23</v>
      </c>
      <c r="C204" s="4" t="e">
        <f>MATCH(D204,[1]!Tabla1[Consignatario],0)</f>
        <v>#REF!</v>
      </c>
      <c r="D204" s="6" t="s">
        <v>1966</v>
      </c>
      <c r="E204" s="31"/>
      <c r="F204" s="54"/>
      <c r="G204" s="54" t="s">
        <v>1487</v>
      </c>
      <c r="H204" s="6" t="s">
        <v>327</v>
      </c>
      <c r="I204" s="6" t="s">
        <v>1213</v>
      </c>
      <c r="J204" s="6">
        <v>57901</v>
      </c>
      <c r="K204" s="54">
        <v>77341</v>
      </c>
      <c r="L204" s="54">
        <v>5413</v>
      </c>
      <c r="M204" s="54">
        <v>7</v>
      </c>
      <c r="N204" s="54"/>
    </row>
    <row r="205" spans="1:14" x14ac:dyDescent="0.25">
      <c r="A205" s="55"/>
      <c r="B205" s="55"/>
      <c r="C205" s="4" t="e">
        <f>MATCH(D205,[1]!Tabla1[Consignatario],0)</f>
        <v>#REF!</v>
      </c>
      <c r="D205" s="6" t="s">
        <v>1966</v>
      </c>
      <c r="E205" s="33"/>
      <c r="F205" s="55"/>
      <c r="G205" s="55"/>
      <c r="H205" s="6" t="s">
        <v>131</v>
      </c>
      <c r="I205" s="6" t="s">
        <v>1214</v>
      </c>
      <c r="J205" s="6">
        <v>5440</v>
      </c>
      <c r="K205" s="55"/>
      <c r="L205" s="55"/>
      <c r="M205" s="55"/>
      <c r="N205" s="55"/>
    </row>
    <row r="206" spans="1:14" ht="30" x14ac:dyDescent="0.25">
      <c r="A206" s="56"/>
      <c r="B206" s="56"/>
      <c r="C206" s="4" t="e">
        <f>MATCH(D206,[1]!Tabla1[Consignatario],0)</f>
        <v>#REF!</v>
      </c>
      <c r="D206" s="6" t="s">
        <v>1966</v>
      </c>
      <c r="E206" s="32"/>
      <c r="F206" s="56"/>
      <c r="G206" s="56"/>
      <c r="H206" s="6" t="s">
        <v>128</v>
      </c>
      <c r="I206" s="6" t="s">
        <v>228</v>
      </c>
      <c r="J206" s="6">
        <v>14000</v>
      </c>
      <c r="K206" s="56"/>
      <c r="L206" s="56"/>
      <c r="M206" s="56"/>
      <c r="N206" s="56"/>
    </row>
    <row r="207" spans="1:14" ht="45" x14ac:dyDescent="0.25">
      <c r="A207" s="54" t="s">
        <v>106</v>
      </c>
      <c r="B207" s="54" t="s">
        <v>23</v>
      </c>
      <c r="C207" s="4" t="e">
        <f>MATCH(D207,[1]!Tabla1[Consignatario],0)</f>
        <v>#REF!</v>
      </c>
      <c r="D207" s="20" t="s">
        <v>1967</v>
      </c>
      <c r="E207" s="31"/>
      <c r="F207" s="54" t="s">
        <v>18</v>
      </c>
      <c r="G207" s="54" t="s">
        <v>87</v>
      </c>
      <c r="H207" s="6" t="s">
        <v>327</v>
      </c>
      <c r="I207" s="6" t="s">
        <v>1215</v>
      </c>
      <c r="J207" s="6">
        <v>10045</v>
      </c>
      <c r="K207" s="54">
        <v>29445</v>
      </c>
      <c r="L207" s="54">
        <v>2061</v>
      </c>
      <c r="M207" s="54">
        <v>1</v>
      </c>
      <c r="N207" s="54"/>
    </row>
    <row r="208" spans="1:14" ht="45" x14ac:dyDescent="0.25">
      <c r="A208" s="55"/>
      <c r="B208" s="55"/>
      <c r="C208" s="4" t="e">
        <f>MATCH(D208,[1]!Tabla1[Consignatario],0)</f>
        <v>#REF!</v>
      </c>
      <c r="D208" s="20" t="s">
        <v>1967</v>
      </c>
      <c r="E208" s="33"/>
      <c r="F208" s="55"/>
      <c r="G208" s="55"/>
      <c r="H208" s="6" t="s">
        <v>131</v>
      </c>
      <c r="I208" s="6" t="s">
        <v>1142</v>
      </c>
      <c r="J208" s="6">
        <v>200</v>
      </c>
      <c r="K208" s="55"/>
      <c r="L208" s="55"/>
      <c r="M208" s="55"/>
      <c r="N208" s="55"/>
    </row>
    <row r="209" spans="1:14" x14ac:dyDescent="0.25">
      <c r="A209" s="55"/>
      <c r="B209" s="55"/>
      <c r="C209" s="4" t="e">
        <f>MATCH(D209,[1]!Tabla1[Consignatario],0)</f>
        <v>#REF!</v>
      </c>
      <c r="D209" s="20" t="s">
        <v>1967</v>
      </c>
      <c r="E209" s="33"/>
      <c r="F209" s="55"/>
      <c r="G209" s="55"/>
      <c r="H209" s="6" t="s">
        <v>131</v>
      </c>
      <c r="I209" s="6" t="s">
        <v>206</v>
      </c>
      <c r="J209" s="6">
        <v>3200</v>
      </c>
      <c r="K209" s="55"/>
      <c r="L209" s="55"/>
      <c r="M209" s="55"/>
      <c r="N209" s="55"/>
    </row>
    <row r="210" spans="1:14" ht="30" x14ac:dyDescent="0.25">
      <c r="A210" s="56"/>
      <c r="B210" s="56"/>
      <c r="C210" s="4" t="e">
        <f>MATCH(D210,[1]!Tabla1[Consignatario],0)</f>
        <v>#REF!</v>
      </c>
      <c r="D210" s="20" t="s">
        <v>1967</v>
      </c>
      <c r="E210" s="32"/>
      <c r="F210" s="56"/>
      <c r="G210" s="56"/>
      <c r="H210" s="6" t="s">
        <v>128</v>
      </c>
      <c r="I210" s="6" t="s">
        <v>214</v>
      </c>
      <c r="J210" s="6">
        <v>16000</v>
      </c>
      <c r="K210" s="56"/>
      <c r="L210" s="56"/>
      <c r="M210" s="56"/>
      <c r="N210" s="56"/>
    </row>
    <row r="211" spans="1:14" ht="30" x14ac:dyDescent="0.25">
      <c r="A211" s="6" t="s">
        <v>107</v>
      </c>
      <c r="B211" s="6" t="s">
        <v>23</v>
      </c>
      <c r="C211" s="4" t="e">
        <f>MATCH(D211,[1]!Tabla1[Consignatario],0)</f>
        <v>#REF!</v>
      </c>
      <c r="D211" s="6" t="s">
        <v>1552</v>
      </c>
      <c r="E211" s="6"/>
      <c r="F211" s="6" t="s">
        <v>92</v>
      </c>
      <c r="G211" s="6" t="s">
        <v>108</v>
      </c>
      <c r="H211" s="6" t="s">
        <v>128</v>
      </c>
      <c r="I211" s="6" t="s">
        <v>154</v>
      </c>
      <c r="J211" s="6">
        <v>8000</v>
      </c>
      <c r="K211" s="6">
        <v>8000</v>
      </c>
      <c r="L211" s="6">
        <v>560</v>
      </c>
      <c r="M211" s="6"/>
      <c r="N211" s="6"/>
    </row>
    <row r="212" spans="1:14" ht="30" x14ac:dyDescent="0.25">
      <c r="A212" s="6" t="s">
        <v>107</v>
      </c>
      <c r="B212" s="6" t="s">
        <v>23</v>
      </c>
      <c r="C212" s="4" t="e">
        <f>MATCH(D212,[1]!Tabla1[Consignatario],0)</f>
        <v>#REF!</v>
      </c>
      <c r="D212" s="6" t="s">
        <v>1553</v>
      </c>
      <c r="E212" s="6"/>
      <c r="F212" s="6" t="s">
        <v>109</v>
      </c>
      <c r="G212" s="6" t="s">
        <v>1486</v>
      </c>
      <c r="H212" s="6" t="s">
        <v>128</v>
      </c>
      <c r="I212" s="6" t="s">
        <v>8</v>
      </c>
      <c r="J212" s="6">
        <v>200</v>
      </c>
      <c r="K212" s="6">
        <v>200</v>
      </c>
      <c r="L212" s="6">
        <v>14</v>
      </c>
      <c r="M212" s="6"/>
      <c r="N212" s="6"/>
    </row>
    <row r="213" spans="1:14" ht="30" x14ac:dyDescent="0.25">
      <c r="A213" s="54" t="s">
        <v>107</v>
      </c>
      <c r="B213" s="54" t="s">
        <v>23</v>
      </c>
      <c r="C213" s="4" t="e">
        <f>MATCH(D213,[1]!Tabla1[Consignatario],0)</f>
        <v>#REF!</v>
      </c>
      <c r="D213" s="20" t="s">
        <v>1554</v>
      </c>
      <c r="E213" s="31"/>
      <c r="F213" s="54" t="s">
        <v>44</v>
      </c>
      <c r="G213" s="54" t="s">
        <v>1771</v>
      </c>
      <c r="H213" s="6" t="s">
        <v>128</v>
      </c>
      <c r="I213" s="6" t="s">
        <v>154</v>
      </c>
      <c r="J213" s="6">
        <v>10000</v>
      </c>
      <c r="K213" s="54">
        <v>12340</v>
      </c>
      <c r="L213" s="54">
        <v>863</v>
      </c>
      <c r="M213" s="54">
        <v>7</v>
      </c>
      <c r="N213" s="54"/>
    </row>
    <row r="214" spans="1:14" x14ac:dyDescent="0.25">
      <c r="A214" s="55"/>
      <c r="B214" s="55"/>
      <c r="C214" s="4" t="e">
        <f>MATCH(D214,[1]!Tabla1[Consignatario],0)</f>
        <v>#REF!</v>
      </c>
      <c r="D214" s="20" t="s">
        <v>1554</v>
      </c>
      <c r="E214" s="33"/>
      <c r="F214" s="55"/>
      <c r="G214" s="55"/>
      <c r="H214" s="6" t="s">
        <v>131</v>
      </c>
      <c r="I214" s="6" t="s">
        <v>249</v>
      </c>
      <c r="J214" s="6">
        <v>2000</v>
      </c>
      <c r="K214" s="55"/>
      <c r="L214" s="55"/>
      <c r="M214" s="55"/>
      <c r="N214" s="55"/>
    </row>
    <row r="215" spans="1:14" x14ac:dyDescent="0.25">
      <c r="A215" s="55"/>
      <c r="B215" s="55"/>
      <c r="C215" s="4" t="e">
        <f>MATCH(D215,[1]!Tabla1[Consignatario],0)</f>
        <v>#REF!</v>
      </c>
      <c r="D215" s="20" t="s">
        <v>1554</v>
      </c>
      <c r="E215" s="33"/>
      <c r="F215" s="55"/>
      <c r="G215" s="55"/>
      <c r="H215" s="6" t="s">
        <v>1948</v>
      </c>
      <c r="I215" s="6" t="s">
        <v>1216</v>
      </c>
      <c r="J215" s="6">
        <v>240</v>
      </c>
      <c r="K215" s="55"/>
      <c r="L215" s="55"/>
      <c r="M215" s="55"/>
      <c r="N215" s="55"/>
    </row>
    <row r="216" spans="1:14" x14ac:dyDescent="0.25">
      <c r="A216" s="56"/>
      <c r="B216" s="56"/>
      <c r="C216" s="4" t="e">
        <f>MATCH(D216,[1]!Tabla1[Consignatario],0)</f>
        <v>#REF!</v>
      </c>
      <c r="D216" s="20" t="s">
        <v>1554</v>
      </c>
      <c r="E216" s="32"/>
      <c r="F216" s="56"/>
      <c r="G216" s="56"/>
      <c r="H216" s="6" t="s">
        <v>128</v>
      </c>
      <c r="I216" s="6" t="s">
        <v>1115</v>
      </c>
      <c r="J216" s="6">
        <v>100</v>
      </c>
      <c r="K216" s="56"/>
      <c r="L216" s="56"/>
      <c r="M216" s="56"/>
      <c r="N216" s="56"/>
    </row>
    <row r="217" spans="1:14" ht="30" customHeight="1" x14ac:dyDescent="0.25">
      <c r="A217" s="54" t="s">
        <v>107</v>
      </c>
      <c r="B217" s="54" t="s">
        <v>23</v>
      </c>
      <c r="C217" s="4" t="e">
        <f>MATCH(D217,[1]!Tabla1[Consignatario],0)</f>
        <v>#REF!</v>
      </c>
      <c r="D217" s="20" t="s">
        <v>1838</v>
      </c>
      <c r="E217" s="31"/>
      <c r="F217" s="54" t="s">
        <v>18</v>
      </c>
      <c r="G217" s="54" t="s">
        <v>1770</v>
      </c>
      <c r="H217" s="6" t="s">
        <v>327</v>
      </c>
      <c r="I217" s="6" t="s">
        <v>1217</v>
      </c>
      <c r="J217" s="6">
        <v>7124</v>
      </c>
      <c r="K217" s="54">
        <v>37244</v>
      </c>
      <c r="L217" s="54">
        <v>2607</v>
      </c>
      <c r="M217" s="54"/>
      <c r="N217" s="54" t="s">
        <v>1219</v>
      </c>
    </row>
    <row r="218" spans="1:14" ht="30" x14ac:dyDescent="0.25">
      <c r="A218" s="55"/>
      <c r="B218" s="55"/>
      <c r="C218" s="4" t="e">
        <f>MATCH(D218,[1]!Tabla1[Consignatario],0)</f>
        <v>#REF!</v>
      </c>
      <c r="D218" s="20" t="s">
        <v>1838</v>
      </c>
      <c r="E218" s="33"/>
      <c r="F218" s="55"/>
      <c r="G218" s="55"/>
      <c r="H218" s="6" t="s">
        <v>128</v>
      </c>
      <c r="I218" s="6" t="s">
        <v>214</v>
      </c>
      <c r="J218" s="6">
        <v>20000</v>
      </c>
      <c r="K218" s="55"/>
      <c r="L218" s="55"/>
      <c r="M218" s="55"/>
      <c r="N218" s="55"/>
    </row>
    <row r="219" spans="1:14" x14ac:dyDescent="0.25">
      <c r="A219" s="55"/>
      <c r="B219" s="55"/>
      <c r="C219" s="4" t="e">
        <f>MATCH(D219,[1]!Tabla1[Consignatario],0)</f>
        <v>#REF!</v>
      </c>
      <c r="D219" s="20" t="s">
        <v>1838</v>
      </c>
      <c r="E219" s="33"/>
      <c r="F219" s="55"/>
      <c r="G219" s="55"/>
      <c r="H219" s="6" t="s">
        <v>131</v>
      </c>
      <c r="I219" s="6" t="s">
        <v>592</v>
      </c>
      <c r="J219" s="6">
        <v>8000</v>
      </c>
      <c r="K219" s="55"/>
      <c r="L219" s="55"/>
      <c r="M219" s="55"/>
      <c r="N219" s="55"/>
    </row>
    <row r="220" spans="1:14" x14ac:dyDescent="0.25">
      <c r="A220" s="55"/>
      <c r="B220" s="55"/>
      <c r="C220" s="4" t="e">
        <f>MATCH(D220,[1]!Tabla1[Consignatario],0)</f>
        <v>#REF!</v>
      </c>
      <c r="D220" s="20" t="s">
        <v>1838</v>
      </c>
      <c r="E220" s="33"/>
      <c r="F220" s="55"/>
      <c r="G220" s="55"/>
      <c r="H220" s="6" t="s">
        <v>128</v>
      </c>
      <c r="I220" s="6" t="s">
        <v>8</v>
      </c>
      <c r="J220" s="6">
        <v>1000</v>
      </c>
      <c r="K220" s="55"/>
      <c r="L220" s="55"/>
      <c r="M220" s="55"/>
      <c r="N220" s="55"/>
    </row>
    <row r="221" spans="1:14" ht="45" x14ac:dyDescent="0.25">
      <c r="A221" s="56"/>
      <c r="B221" s="56"/>
      <c r="C221" s="4" t="e">
        <f>MATCH(D221,[1]!Tabla1[Consignatario],0)</f>
        <v>#REF!</v>
      </c>
      <c r="D221" s="20" t="s">
        <v>1838</v>
      </c>
      <c r="E221" s="32"/>
      <c r="F221" s="56"/>
      <c r="G221" s="56"/>
      <c r="H221" s="6" t="s">
        <v>131</v>
      </c>
      <c r="I221" s="6" t="s">
        <v>1218</v>
      </c>
      <c r="J221" s="6">
        <v>1120</v>
      </c>
      <c r="K221" s="56"/>
      <c r="L221" s="56"/>
      <c r="M221" s="56"/>
      <c r="N221" s="56"/>
    </row>
    <row r="222" spans="1:14" ht="45" customHeight="1" x14ac:dyDescent="0.25">
      <c r="A222" s="54" t="s">
        <v>110</v>
      </c>
      <c r="B222" s="54" t="s">
        <v>23</v>
      </c>
      <c r="C222" s="4" t="e">
        <f>MATCH(D222,[1]!Tabla1[Consignatario],0)</f>
        <v>#REF!</v>
      </c>
      <c r="D222" s="38" t="s">
        <v>1874</v>
      </c>
      <c r="E222" s="31"/>
      <c r="F222" s="54" t="s">
        <v>31</v>
      </c>
      <c r="G222" s="54" t="s">
        <v>97</v>
      </c>
      <c r="H222" s="6" t="s">
        <v>327</v>
      </c>
      <c r="I222" s="6" t="s">
        <v>1220</v>
      </c>
      <c r="J222" s="6">
        <v>34840</v>
      </c>
      <c r="K222" s="54">
        <v>92753</v>
      </c>
      <c r="L222" s="57">
        <v>6492</v>
      </c>
      <c r="M222" s="57">
        <v>6</v>
      </c>
      <c r="N222" s="57" t="s">
        <v>1222</v>
      </c>
    </row>
    <row r="223" spans="1:14" ht="30" x14ac:dyDescent="0.25">
      <c r="A223" s="55"/>
      <c r="B223" s="55"/>
      <c r="C223" s="4" t="e">
        <f>MATCH(D223,[1]!Tabla1[Consignatario],0)</f>
        <v>#REF!</v>
      </c>
      <c r="D223" s="38" t="s">
        <v>1874</v>
      </c>
      <c r="E223" s="33"/>
      <c r="F223" s="55"/>
      <c r="G223" s="55"/>
      <c r="H223" s="6" t="s">
        <v>128</v>
      </c>
      <c r="I223" s="6" t="s">
        <v>1221</v>
      </c>
      <c r="J223" s="6">
        <v>54000</v>
      </c>
      <c r="K223" s="55"/>
      <c r="L223" s="58"/>
      <c r="M223" s="58"/>
      <c r="N223" s="58"/>
    </row>
    <row r="224" spans="1:14" x14ac:dyDescent="0.25">
      <c r="A224" s="55"/>
      <c r="B224" s="55"/>
      <c r="C224" s="4" t="e">
        <f>MATCH(D224,[1]!Tabla1[Consignatario],0)</f>
        <v>#REF!</v>
      </c>
      <c r="D224" s="38" t="s">
        <v>1874</v>
      </c>
      <c r="E224" s="33"/>
      <c r="F224" s="55"/>
      <c r="G224" s="55"/>
      <c r="H224" s="6" t="s">
        <v>131</v>
      </c>
      <c r="I224" s="6" t="s">
        <v>412</v>
      </c>
      <c r="J224" s="8">
        <v>3640</v>
      </c>
      <c r="K224" s="55"/>
      <c r="L224" s="58"/>
      <c r="M224" s="58"/>
      <c r="N224" s="58"/>
    </row>
    <row r="225" spans="1:14" ht="45" x14ac:dyDescent="0.25">
      <c r="A225" s="56"/>
      <c r="B225" s="56"/>
      <c r="C225" s="4" t="e">
        <f>MATCH(D225,[1]!Tabla1[Consignatario],0)</f>
        <v>#REF!</v>
      </c>
      <c r="D225" s="38" t="s">
        <v>1874</v>
      </c>
      <c r="E225" s="32"/>
      <c r="F225" s="56"/>
      <c r="G225" s="56"/>
      <c r="H225" s="6" t="s">
        <v>131</v>
      </c>
      <c r="I225" s="6" t="s">
        <v>1197</v>
      </c>
      <c r="J225" s="6">
        <v>272</v>
      </c>
      <c r="K225" s="56"/>
      <c r="L225" s="59"/>
      <c r="M225" s="59"/>
      <c r="N225" s="59"/>
    </row>
    <row r="226" spans="1:14" ht="45" customHeight="1" x14ac:dyDescent="0.25">
      <c r="A226" s="54" t="s">
        <v>110</v>
      </c>
      <c r="B226" s="54" t="s">
        <v>23</v>
      </c>
      <c r="C226" s="4" t="e">
        <f>MATCH(D226,[1]!Tabla1[Consignatario],0)</f>
        <v>#REF!</v>
      </c>
      <c r="D226" s="20" t="s">
        <v>1555</v>
      </c>
      <c r="E226" s="31"/>
      <c r="F226" s="54" t="s">
        <v>18</v>
      </c>
      <c r="G226" s="54" t="s">
        <v>97</v>
      </c>
      <c r="H226" s="6" t="s">
        <v>327</v>
      </c>
      <c r="I226" s="6" t="s">
        <v>1223</v>
      </c>
      <c r="J226" s="6">
        <v>94823</v>
      </c>
      <c r="K226" s="54">
        <v>123719</v>
      </c>
      <c r="L226" s="54">
        <v>8660</v>
      </c>
      <c r="M226" s="54">
        <v>2</v>
      </c>
      <c r="N226" s="54" t="s">
        <v>111</v>
      </c>
    </row>
    <row r="227" spans="1:14" ht="30" x14ac:dyDescent="0.25">
      <c r="A227" s="55"/>
      <c r="B227" s="55"/>
      <c r="C227" s="4" t="e">
        <f>MATCH(D227,[1]!Tabla1[Consignatario],0)</f>
        <v>#REF!</v>
      </c>
      <c r="D227" s="20" t="s">
        <v>1555</v>
      </c>
      <c r="E227" s="55"/>
      <c r="F227" s="55"/>
      <c r="G227" s="55"/>
      <c r="H227" s="6" t="s">
        <v>128</v>
      </c>
      <c r="I227" s="6" t="s">
        <v>431</v>
      </c>
      <c r="J227" s="6">
        <v>26000</v>
      </c>
      <c r="K227" s="55"/>
      <c r="L227" s="55"/>
      <c r="M227" s="55"/>
      <c r="N227" s="55"/>
    </row>
    <row r="228" spans="1:14" x14ac:dyDescent="0.25">
      <c r="A228" s="55"/>
      <c r="B228" s="55"/>
      <c r="C228" s="4" t="e">
        <f>MATCH(D228,[1]!Tabla1[Consignatario],0)</f>
        <v>#REF!</v>
      </c>
      <c r="D228" s="20" t="s">
        <v>1555</v>
      </c>
      <c r="E228" s="55"/>
      <c r="F228" s="55"/>
      <c r="G228" s="56"/>
      <c r="H228" s="6" t="s">
        <v>131</v>
      </c>
      <c r="I228" s="6" t="s">
        <v>583</v>
      </c>
      <c r="J228" s="6">
        <v>1040</v>
      </c>
      <c r="K228" s="55"/>
      <c r="L228" s="55"/>
      <c r="M228" s="55"/>
      <c r="N228" s="55"/>
    </row>
    <row r="229" spans="1:14" x14ac:dyDescent="0.25">
      <c r="A229" s="55"/>
      <c r="B229" s="55"/>
      <c r="C229" s="4" t="e">
        <f>MATCH(D229,[1]!Tabla1[Consignatario],0)</f>
        <v>#REF!</v>
      </c>
      <c r="D229" s="20" t="s">
        <v>1555</v>
      </c>
      <c r="E229" s="55"/>
      <c r="F229" s="55"/>
      <c r="G229" s="54" t="s">
        <v>102</v>
      </c>
      <c r="H229" s="6" t="s">
        <v>131</v>
      </c>
      <c r="I229" s="6" t="s">
        <v>1224</v>
      </c>
      <c r="J229" s="6">
        <v>1512</v>
      </c>
      <c r="K229" s="55"/>
      <c r="L229" s="55"/>
      <c r="M229" s="55"/>
      <c r="N229" s="55"/>
    </row>
    <row r="230" spans="1:14" ht="45" x14ac:dyDescent="0.25">
      <c r="A230" s="56"/>
      <c r="B230" s="56"/>
      <c r="C230" s="4" t="e">
        <f>MATCH(D230,[1]!Tabla1[Consignatario],0)</f>
        <v>#REF!</v>
      </c>
      <c r="D230" s="20" t="s">
        <v>1555</v>
      </c>
      <c r="E230" s="56"/>
      <c r="F230" s="56"/>
      <c r="G230" s="56"/>
      <c r="H230" s="6" t="s">
        <v>131</v>
      </c>
      <c r="I230" s="6" t="s">
        <v>1225</v>
      </c>
      <c r="J230" s="6">
        <v>344</v>
      </c>
      <c r="K230" s="56"/>
      <c r="L230" s="56"/>
      <c r="M230" s="56"/>
      <c r="N230" s="56"/>
    </row>
    <row r="231" spans="1:14" ht="30" x14ac:dyDescent="0.25">
      <c r="A231" s="54" t="s">
        <v>112</v>
      </c>
      <c r="B231" s="54"/>
      <c r="C231" s="4" t="e">
        <f>MATCH(D231,[1]!Tabla1[Consignatario],0)</f>
        <v>#REF!</v>
      </c>
      <c r="D231" s="20" t="s">
        <v>1772</v>
      </c>
      <c r="E231" s="31"/>
      <c r="F231" s="54" t="s">
        <v>59</v>
      </c>
      <c r="G231" s="54" t="s">
        <v>113</v>
      </c>
      <c r="H231" s="6" t="s">
        <v>327</v>
      </c>
      <c r="I231" s="6" t="s">
        <v>1226</v>
      </c>
      <c r="J231" s="6">
        <v>1096</v>
      </c>
      <c r="K231" s="54">
        <v>4536</v>
      </c>
      <c r="L231" s="54">
        <v>317</v>
      </c>
      <c r="M231" s="54">
        <v>4</v>
      </c>
      <c r="N231" s="54"/>
    </row>
    <row r="232" spans="1:14" ht="30" x14ac:dyDescent="0.25">
      <c r="A232" s="55"/>
      <c r="B232" s="55"/>
      <c r="C232" s="4" t="e">
        <f>MATCH(D232,[1]!Tabla1[Consignatario],0)</f>
        <v>#REF!</v>
      </c>
      <c r="D232" s="20" t="s">
        <v>1772</v>
      </c>
      <c r="E232" s="33"/>
      <c r="F232" s="55"/>
      <c r="G232" s="55"/>
      <c r="H232" s="6" t="s">
        <v>128</v>
      </c>
      <c r="I232" s="6" t="s">
        <v>218</v>
      </c>
      <c r="J232" s="6">
        <v>2000</v>
      </c>
      <c r="K232" s="55"/>
      <c r="L232" s="55"/>
      <c r="M232" s="55"/>
      <c r="N232" s="55"/>
    </row>
    <row r="233" spans="1:14" x14ac:dyDescent="0.25">
      <c r="A233" s="56"/>
      <c r="B233" s="56"/>
      <c r="C233" s="4" t="e">
        <f>MATCH(D233,[1]!Tabla1[Consignatario],0)</f>
        <v>#REF!</v>
      </c>
      <c r="D233" s="20" t="s">
        <v>1772</v>
      </c>
      <c r="E233" s="32"/>
      <c r="F233" s="56"/>
      <c r="G233" s="56"/>
      <c r="H233" s="6" t="s">
        <v>131</v>
      </c>
      <c r="I233" s="6" t="s">
        <v>204</v>
      </c>
      <c r="J233" s="6">
        <v>1440</v>
      </c>
      <c r="K233" s="56"/>
      <c r="L233" s="56"/>
      <c r="M233" s="56"/>
      <c r="N233" s="56"/>
    </row>
    <row r="234" spans="1:14" ht="30" x14ac:dyDescent="0.25">
      <c r="A234" s="60" t="s">
        <v>112</v>
      </c>
      <c r="B234" s="54" t="s">
        <v>23</v>
      </c>
      <c r="C234" s="4" t="e">
        <f>MATCH(D234,[1]!Tabla1[Consignatario],0)</f>
        <v>#REF!</v>
      </c>
      <c r="D234" s="20" t="s">
        <v>1931</v>
      </c>
      <c r="E234" s="31"/>
      <c r="F234" s="54"/>
      <c r="G234" s="54" t="s">
        <v>38</v>
      </c>
      <c r="H234" s="6" t="s">
        <v>128</v>
      </c>
      <c r="I234" s="6" t="s">
        <v>239</v>
      </c>
      <c r="J234" s="6">
        <v>10000</v>
      </c>
      <c r="K234" s="54">
        <v>22535</v>
      </c>
      <c r="L234" s="54">
        <v>1577</v>
      </c>
      <c r="M234" s="54">
        <v>4</v>
      </c>
      <c r="N234" s="54"/>
    </row>
    <row r="235" spans="1:14" ht="45" x14ac:dyDescent="0.25">
      <c r="A235" s="61"/>
      <c r="B235" s="55"/>
      <c r="C235" s="4" t="e">
        <f>MATCH(D235,[1]!Tabla1[Consignatario],0)</f>
        <v>#REF!</v>
      </c>
      <c r="D235" s="20" t="s">
        <v>1931</v>
      </c>
      <c r="E235" s="33"/>
      <c r="F235" s="55"/>
      <c r="G235" s="55"/>
      <c r="H235" s="6" t="s">
        <v>327</v>
      </c>
      <c r="I235" s="6" t="s">
        <v>1227</v>
      </c>
      <c r="J235" s="6">
        <v>8099</v>
      </c>
      <c r="K235" s="55"/>
      <c r="L235" s="55"/>
      <c r="M235" s="55"/>
      <c r="N235" s="55"/>
    </row>
    <row r="236" spans="1:14" x14ac:dyDescent="0.25">
      <c r="A236" s="61"/>
      <c r="B236" s="55"/>
      <c r="C236" s="4" t="e">
        <f>MATCH(D236,[1]!Tabla1[Consignatario],0)</f>
        <v>#REF!</v>
      </c>
      <c r="D236" s="20" t="s">
        <v>1931</v>
      </c>
      <c r="E236" s="33"/>
      <c r="F236" s="55"/>
      <c r="G236" s="55"/>
      <c r="H236" s="6" t="s">
        <v>131</v>
      </c>
      <c r="I236" s="6" t="s">
        <v>1228</v>
      </c>
      <c r="J236" s="6">
        <v>4096</v>
      </c>
      <c r="K236" s="55"/>
      <c r="L236" s="55"/>
      <c r="M236" s="55"/>
      <c r="N236" s="55"/>
    </row>
    <row r="237" spans="1:14" x14ac:dyDescent="0.25">
      <c r="A237" s="61"/>
      <c r="B237" s="55"/>
      <c r="C237" s="4" t="e">
        <f>MATCH(D237,[1]!Tabla1[Consignatario],0)</f>
        <v>#REF!</v>
      </c>
      <c r="D237" s="20" t="s">
        <v>1931</v>
      </c>
      <c r="E237" s="33"/>
      <c r="F237" s="55"/>
      <c r="G237" s="55"/>
      <c r="H237" s="6" t="s">
        <v>128</v>
      </c>
      <c r="I237" s="6" t="s">
        <v>1115</v>
      </c>
      <c r="J237" s="6">
        <v>100</v>
      </c>
      <c r="K237" s="55"/>
      <c r="L237" s="55"/>
      <c r="M237" s="55"/>
      <c r="N237" s="55"/>
    </row>
    <row r="238" spans="1:14" x14ac:dyDescent="0.25">
      <c r="A238" s="62"/>
      <c r="B238" s="56"/>
      <c r="C238" s="4" t="e">
        <f>MATCH(D238,[1]!Tabla1[Consignatario],0)</f>
        <v>#REF!</v>
      </c>
      <c r="D238" s="20" t="s">
        <v>1931</v>
      </c>
      <c r="E238" s="32"/>
      <c r="F238" s="56"/>
      <c r="G238" s="56"/>
      <c r="H238" s="6" t="s">
        <v>131</v>
      </c>
      <c r="I238" s="6" t="s">
        <v>190</v>
      </c>
      <c r="J238" s="6">
        <v>240</v>
      </c>
      <c r="K238" s="56"/>
      <c r="L238" s="56"/>
      <c r="M238" s="56"/>
      <c r="N238" s="56"/>
    </row>
    <row r="239" spans="1:14" ht="45" x14ac:dyDescent="0.25">
      <c r="A239" s="54" t="s">
        <v>112</v>
      </c>
      <c r="B239" s="54" t="s">
        <v>23</v>
      </c>
      <c r="C239" s="4" t="e">
        <f>MATCH(D239,[1]!Tabla1[Consignatario],0)</f>
        <v>#REF!</v>
      </c>
      <c r="D239" s="20" t="s">
        <v>1804</v>
      </c>
      <c r="E239" s="31"/>
      <c r="F239" s="54" t="s">
        <v>73</v>
      </c>
      <c r="G239" s="54" t="s">
        <v>38</v>
      </c>
      <c r="H239" s="6" t="s">
        <v>327</v>
      </c>
      <c r="I239" s="6" t="s">
        <v>1229</v>
      </c>
      <c r="J239" s="6">
        <v>20477</v>
      </c>
      <c r="K239" s="54">
        <v>48717</v>
      </c>
      <c r="L239" s="54">
        <v>3410</v>
      </c>
      <c r="M239" s="54">
        <v>1</v>
      </c>
      <c r="N239" s="54" t="s">
        <v>114</v>
      </c>
    </row>
    <row r="240" spans="1:14" ht="30" x14ac:dyDescent="0.25">
      <c r="A240" s="55"/>
      <c r="B240" s="55"/>
      <c r="C240" s="4" t="e">
        <f>MATCH(D240,[1]!Tabla1[Consignatario],0)</f>
        <v>#REF!</v>
      </c>
      <c r="D240" s="20" t="s">
        <v>1804</v>
      </c>
      <c r="E240" s="33"/>
      <c r="F240" s="55"/>
      <c r="G240" s="55"/>
      <c r="H240" s="6" t="s">
        <v>128</v>
      </c>
      <c r="I240" s="6" t="s">
        <v>431</v>
      </c>
      <c r="J240" s="6">
        <v>26000</v>
      </c>
      <c r="K240" s="55"/>
      <c r="L240" s="55"/>
      <c r="M240" s="55"/>
      <c r="N240" s="55"/>
    </row>
    <row r="241" spans="1:14" x14ac:dyDescent="0.25">
      <c r="A241" s="56"/>
      <c r="B241" s="56"/>
      <c r="C241" s="4" t="e">
        <f>MATCH(D241,[1]!Tabla1[Consignatario],0)</f>
        <v>#REF!</v>
      </c>
      <c r="D241" s="20" t="s">
        <v>1804</v>
      </c>
      <c r="E241" s="32"/>
      <c r="F241" s="56"/>
      <c r="G241" s="56"/>
      <c r="H241" s="6" t="s">
        <v>131</v>
      </c>
      <c r="I241" s="6" t="s">
        <v>293</v>
      </c>
      <c r="J241" s="6">
        <v>2240</v>
      </c>
      <c r="K241" s="56"/>
      <c r="L241" s="56"/>
      <c r="M241" s="56"/>
      <c r="N241" s="56"/>
    </row>
    <row r="242" spans="1:14" ht="30" customHeight="1" x14ac:dyDescent="0.25">
      <c r="A242" s="60" t="s">
        <v>115</v>
      </c>
      <c r="B242" s="54" t="s">
        <v>23</v>
      </c>
      <c r="C242" s="4" t="e">
        <f>MATCH(D242,[1]!Tabla1[Consignatario],0)</f>
        <v>#REF!</v>
      </c>
      <c r="D242" s="20" t="s">
        <v>1397</v>
      </c>
      <c r="E242" s="31"/>
      <c r="F242" s="54" t="s">
        <v>33</v>
      </c>
      <c r="G242" s="54" t="s">
        <v>113</v>
      </c>
      <c r="H242" s="6" t="s">
        <v>327</v>
      </c>
      <c r="I242" s="6" t="s">
        <v>1230</v>
      </c>
      <c r="J242" s="10">
        <v>6336</v>
      </c>
      <c r="K242" s="54">
        <v>18576</v>
      </c>
      <c r="L242" s="57">
        <v>1300</v>
      </c>
      <c r="M242" s="57">
        <v>2</v>
      </c>
      <c r="N242" s="57" t="s">
        <v>117</v>
      </c>
    </row>
    <row r="243" spans="1:14" x14ac:dyDescent="0.25">
      <c r="A243" s="61"/>
      <c r="B243" s="55"/>
      <c r="C243" s="4" t="e">
        <f>MATCH(D243,[1]!Tabla1[Consignatario],0)</f>
        <v>#REF!</v>
      </c>
      <c r="D243" s="20" t="s">
        <v>1397</v>
      </c>
      <c r="E243" s="33"/>
      <c r="F243" s="55"/>
      <c r="G243" s="55"/>
      <c r="H243" s="6" t="s">
        <v>131</v>
      </c>
      <c r="I243" s="6" t="s">
        <v>293</v>
      </c>
      <c r="J243" s="6">
        <v>2240</v>
      </c>
      <c r="K243" s="55"/>
      <c r="L243" s="58"/>
      <c r="M243" s="58"/>
      <c r="N243" s="58"/>
    </row>
    <row r="244" spans="1:14" ht="30" x14ac:dyDescent="0.25">
      <c r="A244" s="62"/>
      <c r="B244" s="56"/>
      <c r="C244" s="4" t="e">
        <f>MATCH(D244,[1]!Tabla1[Consignatario],0)</f>
        <v>#REF!</v>
      </c>
      <c r="D244" s="20" t="s">
        <v>1397</v>
      </c>
      <c r="E244" s="32"/>
      <c r="F244" s="56"/>
      <c r="G244" s="56"/>
      <c r="H244" s="6" t="s">
        <v>128</v>
      </c>
      <c r="I244" s="6" t="s">
        <v>239</v>
      </c>
      <c r="J244" s="6">
        <v>10000</v>
      </c>
      <c r="K244" s="56"/>
      <c r="L244" s="59"/>
      <c r="M244" s="59"/>
      <c r="N244" s="59"/>
    </row>
    <row r="245" spans="1:14" ht="45" x14ac:dyDescent="0.25">
      <c r="A245" s="60" t="s">
        <v>115</v>
      </c>
      <c r="B245" s="54" t="s">
        <v>23</v>
      </c>
      <c r="C245" s="4" t="e">
        <f>MATCH(D245,[1]!Tabla1[Consignatario],0)</f>
        <v>#REF!</v>
      </c>
      <c r="D245" s="20" t="s">
        <v>1968</v>
      </c>
      <c r="E245" s="31"/>
      <c r="F245" s="54" t="s">
        <v>18</v>
      </c>
      <c r="G245" s="54" t="s">
        <v>116</v>
      </c>
      <c r="H245" s="6" t="s">
        <v>327</v>
      </c>
      <c r="I245" s="6" t="s">
        <v>1231</v>
      </c>
      <c r="J245" s="6">
        <v>19491</v>
      </c>
      <c r="K245" s="54">
        <v>28991</v>
      </c>
      <c r="L245" s="54">
        <v>2029</v>
      </c>
      <c r="M245" s="54">
        <v>2</v>
      </c>
      <c r="N245" s="54"/>
    </row>
    <row r="246" spans="1:14" ht="30" x14ac:dyDescent="0.25">
      <c r="A246" s="61"/>
      <c r="B246" s="55"/>
      <c r="C246" s="4" t="e">
        <f>MATCH(D246,[1]!Tabla1[Consignatario],0)</f>
        <v>#REF!</v>
      </c>
      <c r="D246" s="20" t="s">
        <v>1968</v>
      </c>
      <c r="E246" s="33"/>
      <c r="F246" s="55"/>
      <c r="G246" s="55"/>
      <c r="H246" s="6" t="s">
        <v>128</v>
      </c>
      <c r="I246" s="6" t="s">
        <v>154</v>
      </c>
      <c r="J246" s="6">
        <v>7500</v>
      </c>
      <c r="K246" s="55"/>
      <c r="L246" s="55"/>
      <c r="M246" s="55"/>
      <c r="N246" s="55"/>
    </row>
    <row r="247" spans="1:14" ht="30" x14ac:dyDescent="0.25">
      <c r="A247" s="62"/>
      <c r="B247" s="56"/>
      <c r="C247" s="4" t="e">
        <f>MATCH(D247,[1]!Tabla1[Consignatario],0)</f>
        <v>#REF!</v>
      </c>
      <c r="D247" s="20" t="s">
        <v>1968</v>
      </c>
      <c r="E247" s="32"/>
      <c r="F247" s="56"/>
      <c r="G247" s="56"/>
      <c r="H247" s="6" t="s">
        <v>131</v>
      </c>
      <c r="I247" s="6" t="s">
        <v>249</v>
      </c>
      <c r="J247" s="6">
        <v>2000</v>
      </c>
      <c r="K247" s="56"/>
      <c r="L247" s="56"/>
      <c r="M247" s="56"/>
      <c r="N247" s="56"/>
    </row>
    <row r="248" spans="1:14" ht="45" x14ac:dyDescent="0.25">
      <c r="A248" s="54" t="s">
        <v>115</v>
      </c>
      <c r="B248" s="54" t="s">
        <v>23</v>
      </c>
      <c r="C248" s="4" t="e">
        <f>MATCH(D248,[1]!Tabla1[Consignatario],0)</f>
        <v>#REF!</v>
      </c>
      <c r="D248" s="20" t="s">
        <v>1398</v>
      </c>
      <c r="E248" s="31"/>
      <c r="F248" s="54" t="s">
        <v>18</v>
      </c>
      <c r="G248" s="54" t="s">
        <v>116</v>
      </c>
      <c r="H248" s="6" t="s">
        <v>327</v>
      </c>
      <c r="I248" s="6" t="s">
        <v>1233</v>
      </c>
      <c r="J248" s="6">
        <v>24593</v>
      </c>
      <c r="K248" s="54">
        <v>24761</v>
      </c>
      <c r="L248" s="54">
        <v>1733</v>
      </c>
      <c r="M248" s="54">
        <v>2</v>
      </c>
      <c r="N248" s="54"/>
    </row>
    <row r="249" spans="1:14" x14ac:dyDescent="0.25">
      <c r="A249" s="56"/>
      <c r="B249" s="56"/>
      <c r="C249" s="4" t="e">
        <f>MATCH(D249,[1]!Tabla1[Consignatario],0)</f>
        <v>#REF!</v>
      </c>
      <c r="D249" s="20" t="s">
        <v>1398</v>
      </c>
      <c r="E249" s="32"/>
      <c r="F249" s="56"/>
      <c r="G249" s="56"/>
      <c r="H249" s="6" t="s">
        <v>131</v>
      </c>
      <c r="I249" s="6" t="s">
        <v>1232</v>
      </c>
      <c r="J249" s="6">
        <v>168</v>
      </c>
      <c r="K249" s="56"/>
      <c r="L249" s="56"/>
      <c r="M249" s="56"/>
      <c r="N249" s="56"/>
    </row>
    <row r="250" spans="1:14" ht="45" x14ac:dyDescent="0.25">
      <c r="A250" s="54" t="s">
        <v>118</v>
      </c>
      <c r="B250" s="54" t="s">
        <v>23</v>
      </c>
      <c r="C250" s="4" t="e">
        <f>MATCH(D250,[1]!Tabla1[Consignatario],0)</f>
        <v>#REF!</v>
      </c>
      <c r="D250" s="20" t="s">
        <v>1862</v>
      </c>
      <c r="E250" s="31"/>
      <c r="F250" s="54" t="s">
        <v>18</v>
      </c>
      <c r="G250" s="54" t="s">
        <v>1770</v>
      </c>
      <c r="H250" s="6" t="s">
        <v>327</v>
      </c>
      <c r="I250" s="6" t="s">
        <v>1234</v>
      </c>
      <c r="J250" s="6">
        <v>54994</v>
      </c>
      <c r="K250" s="54">
        <v>80922</v>
      </c>
      <c r="L250" s="54">
        <v>5664</v>
      </c>
      <c r="M250" s="54">
        <v>4</v>
      </c>
      <c r="N250" s="54"/>
    </row>
    <row r="251" spans="1:14" ht="30" x14ac:dyDescent="0.25">
      <c r="A251" s="55"/>
      <c r="B251" s="55"/>
      <c r="C251" s="4" t="e">
        <f>MATCH(D251,[1]!Tabla1[Consignatario],0)</f>
        <v>#REF!</v>
      </c>
      <c r="D251" s="20" t="s">
        <v>1862</v>
      </c>
      <c r="E251" s="33"/>
      <c r="F251" s="55"/>
      <c r="G251" s="55"/>
      <c r="H251" s="6" t="s">
        <v>128</v>
      </c>
      <c r="I251" s="6" t="s">
        <v>495</v>
      </c>
      <c r="J251" s="6">
        <v>23000</v>
      </c>
      <c r="K251" s="55"/>
      <c r="L251" s="55"/>
      <c r="M251" s="55"/>
      <c r="N251" s="55"/>
    </row>
    <row r="252" spans="1:14" ht="30" x14ac:dyDescent="0.25">
      <c r="A252" s="55"/>
      <c r="B252" s="55"/>
      <c r="C252" s="4" t="e">
        <f>MATCH(D252,[1]!Tabla1[Consignatario],0)</f>
        <v>#REF!</v>
      </c>
      <c r="D252" s="20" t="s">
        <v>1862</v>
      </c>
      <c r="E252" s="33"/>
      <c r="F252" s="55"/>
      <c r="G252" s="55"/>
      <c r="H252" s="6" t="s">
        <v>131</v>
      </c>
      <c r="I252" s="6" t="s">
        <v>1235</v>
      </c>
      <c r="J252" s="6">
        <v>1992</v>
      </c>
      <c r="K252" s="55"/>
      <c r="L252" s="55"/>
      <c r="M252" s="55"/>
      <c r="N252" s="55"/>
    </row>
    <row r="253" spans="1:14" ht="30" x14ac:dyDescent="0.25">
      <c r="A253" s="56"/>
      <c r="B253" s="56"/>
      <c r="C253" s="4" t="e">
        <f>MATCH(D253,[1]!Tabla1[Consignatario],0)</f>
        <v>#REF!</v>
      </c>
      <c r="D253" s="20" t="s">
        <v>1862</v>
      </c>
      <c r="E253" s="32"/>
      <c r="F253" s="56"/>
      <c r="G253" s="56"/>
      <c r="H253" s="6" t="s">
        <v>131</v>
      </c>
      <c r="I253" s="6" t="s">
        <v>1236</v>
      </c>
      <c r="J253" s="6">
        <v>936</v>
      </c>
      <c r="K253" s="56"/>
      <c r="L253" s="56"/>
      <c r="M253" s="56"/>
      <c r="N253" s="56"/>
    </row>
    <row r="254" spans="1:14" ht="30" x14ac:dyDescent="0.25">
      <c r="A254" s="6" t="s">
        <v>118</v>
      </c>
      <c r="B254" s="6" t="s">
        <v>23</v>
      </c>
      <c r="C254" s="4" t="e">
        <f>MATCH(D254,[1]!Tabla1[Consignatario],0)</f>
        <v>#REF!</v>
      </c>
      <c r="D254" s="6" t="s">
        <v>1862</v>
      </c>
      <c r="E254" s="6"/>
      <c r="F254" s="6" t="s">
        <v>73</v>
      </c>
      <c r="G254" s="6" t="s">
        <v>1770</v>
      </c>
      <c r="H254" s="6" t="s">
        <v>128</v>
      </c>
      <c r="I254" s="6" t="s">
        <v>1115</v>
      </c>
      <c r="J254" s="6">
        <v>300</v>
      </c>
      <c r="K254" s="6">
        <v>300</v>
      </c>
      <c r="L254" s="6">
        <v>21</v>
      </c>
      <c r="M254" s="6"/>
      <c r="N254" s="6"/>
    </row>
    <row r="255" spans="1:14" ht="30" x14ac:dyDescent="0.25">
      <c r="A255" s="6" t="s">
        <v>118</v>
      </c>
      <c r="B255" s="6" t="s">
        <v>23</v>
      </c>
      <c r="C255" s="4" t="e">
        <f>MATCH(D255,[1]!Tabla1[Consignatario],0)</f>
        <v>#REF!</v>
      </c>
      <c r="D255" s="20" t="s">
        <v>1968</v>
      </c>
      <c r="E255" s="6"/>
      <c r="F255" s="6" t="s">
        <v>18</v>
      </c>
      <c r="G255" s="6"/>
      <c r="H255" s="6" t="s">
        <v>1391</v>
      </c>
      <c r="I255" s="6" t="s">
        <v>1237</v>
      </c>
      <c r="J255" s="6">
        <v>7945</v>
      </c>
      <c r="K255" s="6">
        <v>7945</v>
      </c>
      <c r="L255" s="6">
        <v>39</v>
      </c>
      <c r="M255" s="6">
        <v>6</v>
      </c>
      <c r="N255" s="6"/>
    </row>
    <row r="256" spans="1:14" ht="45" x14ac:dyDescent="0.25">
      <c r="A256" s="6" t="s">
        <v>119</v>
      </c>
      <c r="B256" s="6" t="s">
        <v>23</v>
      </c>
      <c r="C256" s="4" t="e">
        <f>MATCH(D256,[1]!Tabla1[Consignatario],0)</f>
        <v>#REF!</v>
      </c>
      <c r="D256" s="6" t="s">
        <v>1556</v>
      </c>
      <c r="E256" s="6"/>
      <c r="F256" s="6" t="s">
        <v>18</v>
      </c>
      <c r="G256" s="6" t="s">
        <v>1770</v>
      </c>
      <c r="H256" s="6" t="s">
        <v>327</v>
      </c>
      <c r="I256" s="6" t="s">
        <v>1238</v>
      </c>
      <c r="J256" s="6">
        <v>9150</v>
      </c>
      <c r="K256" s="6">
        <v>9150</v>
      </c>
      <c r="L256" s="6">
        <v>640</v>
      </c>
      <c r="M256" s="6">
        <v>4</v>
      </c>
      <c r="N256" s="6"/>
    </row>
    <row r="257" spans="1:14" ht="30" x14ac:dyDescent="0.25">
      <c r="A257" s="54" t="s">
        <v>119</v>
      </c>
      <c r="B257" s="54" t="s">
        <v>23</v>
      </c>
      <c r="C257" s="4" t="e">
        <f>MATCH(D257,[1]!Tabla1[Consignatario],0)</f>
        <v>#REF!</v>
      </c>
      <c r="D257" s="20" t="s">
        <v>1557</v>
      </c>
      <c r="E257" s="31"/>
      <c r="F257" s="54" t="s">
        <v>18</v>
      </c>
      <c r="G257" s="54" t="s">
        <v>1770</v>
      </c>
      <c r="H257" s="6" t="s">
        <v>327</v>
      </c>
      <c r="I257" s="6" t="s">
        <v>1239</v>
      </c>
      <c r="J257" s="6">
        <v>10188</v>
      </c>
      <c r="K257" s="54">
        <v>19650</v>
      </c>
      <c r="L257" s="54">
        <v>1375</v>
      </c>
      <c r="M257" s="54">
        <v>4</v>
      </c>
      <c r="N257" s="54"/>
    </row>
    <row r="258" spans="1:14" ht="30" x14ac:dyDescent="0.25">
      <c r="A258" s="55"/>
      <c r="B258" s="55"/>
      <c r="C258" s="4" t="e">
        <f>MATCH(D258,[1]!Tabla1[Consignatario],0)</f>
        <v>#REF!</v>
      </c>
      <c r="D258" s="20" t="s">
        <v>1557</v>
      </c>
      <c r="E258" s="33"/>
      <c r="F258" s="55"/>
      <c r="G258" s="55"/>
      <c r="H258" s="6" t="s">
        <v>128</v>
      </c>
      <c r="I258" s="6" t="s">
        <v>144</v>
      </c>
      <c r="J258" s="6">
        <v>6000</v>
      </c>
      <c r="K258" s="55"/>
      <c r="L258" s="55"/>
      <c r="M258" s="55"/>
      <c r="N258" s="55"/>
    </row>
    <row r="259" spans="1:14" ht="30" x14ac:dyDescent="0.25">
      <c r="A259" s="55"/>
      <c r="B259" s="55"/>
      <c r="C259" s="4" t="e">
        <f>MATCH(D259,[1]!Tabla1[Consignatario],0)</f>
        <v>#REF!</v>
      </c>
      <c r="D259" s="20" t="s">
        <v>1557</v>
      </c>
      <c r="E259" s="33"/>
      <c r="F259" s="55"/>
      <c r="G259" s="55"/>
      <c r="H259" s="6" t="s">
        <v>131</v>
      </c>
      <c r="I259" s="6" t="s">
        <v>1240</v>
      </c>
      <c r="J259" s="6">
        <v>2278</v>
      </c>
      <c r="K259" s="55"/>
      <c r="L259" s="55"/>
      <c r="M259" s="55"/>
      <c r="N259" s="55"/>
    </row>
    <row r="260" spans="1:14" ht="60" x14ac:dyDescent="0.25">
      <c r="A260" s="55"/>
      <c r="B260" s="55"/>
      <c r="C260" s="4" t="e">
        <f>MATCH(D260,[1]!Tabla1[Consignatario],0)</f>
        <v>#REF!</v>
      </c>
      <c r="D260" s="20" t="s">
        <v>1557</v>
      </c>
      <c r="E260" s="33"/>
      <c r="F260" s="55"/>
      <c r="G260" s="55"/>
      <c r="H260" s="6" t="s">
        <v>327</v>
      </c>
      <c r="I260" s="6" t="s">
        <v>1241</v>
      </c>
      <c r="J260" s="6">
        <v>510</v>
      </c>
      <c r="K260" s="55"/>
      <c r="L260" s="55"/>
      <c r="M260" s="55"/>
      <c r="N260" s="55"/>
    </row>
    <row r="261" spans="1:14" x14ac:dyDescent="0.25">
      <c r="A261" s="55"/>
      <c r="B261" s="55"/>
      <c r="C261" s="4" t="e">
        <f>MATCH(D261,[1]!Tabla1[Consignatario],0)</f>
        <v>#REF!</v>
      </c>
      <c r="D261" s="20" t="s">
        <v>1557</v>
      </c>
      <c r="E261" s="33"/>
      <c r="F261" s="55"/>
      <c r="G261" s="55"/>
      <c r="H261" s="6" t="s">
        <v>131</v>
      </c>
      <c r="I261" s="6" t="s">
        <v>306</v>
      </c>
      <c r="J261" s="6">
        <v>128</v>
      </c>
      <c r="K261" s="55"/>
      <c r="L261" s="55"/>
      <c r="M261" s="55"/>
      <c r="N261" s="55"/>
    </row>
    <row r="262" spans="1:14" ht="30" x14ac:dyDescent="0.25">
      <c r="A262" s="55"/>
      <c r="B262" s="55"/>
      <c r="C262" s="4" t="e">
        <f>MATCH(D262,[1]!Tabla1[Consignatario],0)</f>
        <v>#REF!</v>
      </c>
      <c r="D262" s="20" t="s">
        <v>1557</v>
      </c>
      <c r="E262" s="33"/>
      <c r="F262" s="55"/>
      <c r="G262" s="55"/>
      <c r="H262" s="6" t="s">
        <v>131</v>
      </c>
      <c r="I262" s="6" t="s">
        <v>1242</v>
      </c>
      <c r="J262" s="6">
        <v>224</v>
      </c>
      <c r="K262" s="55"/>
      <c r="L262" s="55"/>
      <c r="M262" s="55"/>
      <c r="N262" s="55"/>
    </row>
    <row r="263" spans="1:14" x14ac:dyDescent="0.25">
      <c r="A263" s="56"/>
      <c r="B263" s="56"/>
      <c r="C263" s="4" t="e">
        <f>MATCH(D263,[1]!Tabla1[Consignatario],0)</f>
        <v>#REF!</v>
      </c>
      <c r="D263" s="20" t="s">
        <v>1557</v>
      </c>
      <c r="E263" s="32"/>
      <c r="F263" s="56"/>
      <c r="G263" s="56"/>
      <c r="H263" s="6" t="s">
        <v>128</v>
      </c>
      <c r="I263" s="6" t="s">
        <v>120</v>
      </c>
      <c r="J263" s="6">
        <v>322</v>
      </c>
      <c r="K263" s="56"/>
      <c r="L263" s="56"/>
      <c r="M263" s="56"/>
      <c r="N263" s="56"/>
    </row>
    <row r="264" spans="1:14" ht="30" x14ac:dyDescent="0.25">
      <c r="A264" s="54" t="s">
        <v>119</v>
      </c>
      <c r="B264" s="54" t="s">
        <v>23</v>
      </c>
      <c r="C264" s="4" t="e">
        <f>MATCH(D264,[1]!Tabla1[Consignatario],0)</f>
        <v>#REF!</v>
      </c>
      <c r="D264" s="20" t="s">
        <v>1558</v>
      </c>
      <c r="E264" s="31"/>
      <c r="F264" s="54" t="s">
        <v>67</v>
      </c>
      <c r="G264" s="54" t="s">
        <v>116</v>
      </c>
      <c r="H264" s="6" t="s">
        <v>327</v>
      </c>
      <c r="I264" s="6" t="s">
        <v>1243</v>
      </c>
      <c r="J264" s="6">
        <v>5375</v>
      </c>
      <c r="K264" s="54">
        <v>14735</v>
      </c>
      <c r="L264" s="54">
        <v>1031</v>
      </c>
      <c r="M264" s="54">
        <v>4</v>
      </c>
      <c r="N264" s="54"/>
    </row>
    <row r="265" spans="1:14" ht="30" x14ac:dyDescent="0.25">
      <c r="A265" s="55"/>
      <c r="B265" s="55"/>
      <c r="C265" s="4" t="e">
        <f>MATCH(D265,[1]!Tabla1[Consignatario],0)</f>
        <v>#REF!</v>
      </c>
      <c r="D265" s="20" t="s">
        <v>1558</v>
      </c>
      <c r="E265" s="33"/>
      <c r="F265" s="55"/>
      <c r="G265" s="55"/>
      <c r="H265" s="6" t="s">
        <v>128</v>
      </c>
      <c r="I265" s="6" t="s">
        <v>154</v>
      </c>
      <c r="J265" s="6">
        <v>8000</v>
      </c>
      <c r="K265" s="55"/>
      <c r="L265" s="55"/>
      <c r="M265" s="55"/>
      <c r="N265" s="55"/>
    </row>
    <row r="266" spans="1:14" x14ac:dyDescent="0.25">
      <c r="A266" s="56"/>
      <c r="B266" s="56"/>
      <c r="C266" s="4" t="e">
        <f>MATCH(D266,[1]!Tabla1[Consignatario],0)</f>
        <v>#REF!</v>
      </c>
      <c r="D266" s="20" t="s">
        <v>1558</v>
      </c>
      <c r="E266" s="32"/>
      <c r="F266" s="56"/>
      <c r="G266" s="56"/>
      <c r="H266" s="6" t="s">
        <v>131</v>
      </c>
      <c r="I266" s="6" t="s">
        <v>936</v>
      </c>
      <c r="J266" s="6">
        <v>1360</v>
      </c>
      <c r="K266" s="56"/>
      <c r="L266" s="56"/>
      <c r="M266" s="56"/>
      <c r="N266" s="56"/>
    </row>
    <row r="267" spans="1:14" ht="45" x14ac:dyDescent="0.25">
      <c r="A267" s="54" t="s">
        <v>121</v>
      </c>
      <c r="B267" s="54" t="s">
        <v>23</v>
      </c>
      <c r="C267" s="4" t="e">
        <f>MATCH(D267,[1]!Tabla1[Consignatario],0)</f>
        <v>#REF!</v>
      </c>
      <c r="D267" s="20" t="s">
        <v>1559</v>
      </c>
      <c r="E267" s="31"/>
      <c r="F267" s="54" t="s">
        <v>67</v>
      </c>
      <c r="G267" s="54" t="s">
        <v>116</v>
      </c>
      <c r="H267" s="6" t="s">
        <v>327</v>
      </c>
      <c r="I267" s="6" t="s">
        <v>1244</v>
      </c>
      <c r="J267" s="6">
        <v>18579</v>
      </c>
      <c r="K267" s="54">
        <v>18875</v>
      </c>
      <c r="L267" s="54">
        <v>1321</v>
      </c>
      <c r="M267" s="54">
        <v>6</v>
      </c>
      <c r="N267" s="54"/>
    </row>
    <row r="268" spans="1:14" x14ac:dyDescent="0.25">
      <c r="A268" s="55"/>
      <c r="B268" s="55"/>
      <c r="C268" s="4" t="e">
        <f>MATCH(D268,[1]!Tabla1[Consignatario],0)</f>
        <v>#REF!</v>
      </c>
      <c r="D268" s="20" t="s">
        <v>1559</v>
      </c>
      <c r="E268" s="33"/>
      <c r="F268" s="55"/>
      <c r="G268" s="55"/>
      <c r="H268" s="6" t="s">
        <v>131</v>
      </c>
      <c r="I268" s="6" t="s">
        <v>159</v>
      </c>
      <c r="J268" s="6">
        <v>96</v>
      </c>
      <c r="K268" s="55"/>
      <c r="L268" s="55"/>
      <c r="M268" s="55"/>
      <c r="N268" s="55"/>
    </row>
    <row r="269" spans="1:14" x14ac:dyDescent="0.25">
      <c r="A269" s="56"/>
      <c r="B269" s="56"/>
      <c r="C269" s="4" t="e">
        <f>MATCH(D269,[1]!Tabla1[Consignatario],0)</f>
        <v>#REF!</v>
      </c>
      <c r="D269" s="20" t="s">
        <v>1559</v>
      </c>
      <c r="E269" s="32"/>
      <c r="F269" s="56"/>
      <c r="G269" s="56"/>
      <c r="H269" s="6" t="s">
        <v>128</v>
      </c>
      <c r="I269" s="6" t="s">
        <v>1115</v>
      </c>
      <c r="J269" s="6">
        <v>200</v>
      </c>
      <c r="K269" s="56"/>
      <c r="L269" s="56"/>
      <c r="M269" s="56"/>
      <c r="N269" s="56"/>
    </row>
    <row r="270" spans="1:14" ht="45" x14ac:dyDescent="0.25">
      <c r="A270" s="54" t="s">
        <v>121</v>
      </c>
      <c r="B270" s="54" t="s">
        <v>55</v>
      </c>
      <c r="C270" s="4" t="e">
        <f>MATCH(D270,[1]!Tabla1[Consignatario],0)</f>
        <v>#REF!</v>
      </c>
      <c r="D270" s="39" t="s">
        <v>1805</v>
      </c>
      <c r="E270" s="31"/>
      <c r="F270" s="54" t="s">
        <v>33</v>
      </c>
      <c r="G270" s="54" t="s">
        <v>113</v>
      </c>
      <c r="H270" s="6" t="s">
        <v>327</v>
      </c>
      <c r="I270" s="6" t="s">
        <v>1245</v>
      </c>
      <c r="J270" s="6">
        <v>67039</v>
      </c>
      <c r="K270" s="54">
        <v>98239</v>
      </c>
      <c r="L270" s="54">
        <v>6876</v>
      </c>
      <c r="M270" s="54">
        <v>6</v>
      </c>
      <c r="N270" s="54" t="s">
        <v>122</v>
      </c>
    </row>
    <row r="271" spans="1:14" ht="30" x14ac:dyDescent="0.25">
      <c r="A271" s="55"/>
      <c r="B271" s="55"/>
      <c r="C271" s="4" t="e">
        <f>MATCH(D271,[1]!Tabla1[Consignatario],0)</f>
        <v>#REF!</v>
      </c>
      <c r="D271" s="39" t="s">
        <v>1805</v>
      </c>
      <c r="E271" s="33"/>
      <c r="F271" s="55"/>
      <c r="G271" s="55"/>
      <c r="H271" s="6" t="s">
        <v>128</v>
      </c>
      <c r="I271" s="6" t="s">
        <v>242</v>
      </c>
      <c r="J271" s="6">
        <v>20000</v>
      </c>
      <c r="K271" s="55"/>
      <c r="L271" s="55"/>
      <c r="M271" s="55"/>
      <c r="N271" s="55"/>
    </row>
    <row r="272" spans="1:14" ht="30" x14ac:dyDescent="0.25">
      <c r="A272" s="56"/>
      <c r="B272" s="56"/>
      <c r="C272" s="4" t="e">
        <f>MATCH(D272,[1]!Tabla1[Consignatario],0)</f>
        <v>#REF!</v>
      </c>
      <c r="D272" s="39" t="s">
        <v>1805</v>
      </c>
      <c r="E272" s="32"/>
      <c r="F272" s="56"/>
      <c r="G272" s="56"/>
      <c r="H272" s="6" t="s">
        <v>131</v>
      </c>
      <c r="I272" s="6" t="s">
        <v>947</v>
      </c>
      <c r="J272" s="6">
        <v>11200</v>
      </c>
      <c r="K272" s="56"/>
      <c r="L272" s="56"/>
      <c r="M272" s="56"/>
      <c r="N272" s="56"/>
    </row>
    <row r="273" spans="1:14" ht="30" x14ac:dyDescent="0.25">
      <c r="A273" s="54" t="s">
        <v>123</v>
      </c>
      <c r="B273" s="54" t="s">
        <v>23</v>
      </c>
      <c r="C273" s="4" t="e">
        <f>MATCH(D273,[1]!Tabla1[Consignatario],0)</f>
        <v>#REF!</v>
      </c>
      <c r="D273" s="20" t="s">
        <v>1815</v>
      </c>
      <c r="E273" s="31"/>
      <c r="F273" s="54" t="s">
        <v>31</v>
      </c>
      <c r="G273" s="54" t="s">
        <v>116</v>
      </c>
      <c r="H273" s="6" t="s">
        <v>327</v>
      </c>
      <c r="I273" s="6" t="s">
        <v>1246</v>
      </c>
      <c r="J273" s="6">
        <v>1650</v>
      </c>
      <c r="K273" s="54">
        <v>2962</v>
      </c>
      <c r="L273" s="54">
        <v>207</v>
      </c>
      <c r="M273" s="54">
        <v>2</v>
      </c>
      <c r="N273" s="54"/>
    </row>
    <row r="274" spans="1:14" x14ac:dyDescent="0.25">
      <c r="A274" s="56"/>
      <c r="B274" s="56"/>
      <c r="C274" s="4" t="e">
        <f>MATCH(D274,[1]!Tabla1[Consignatario],0)</f>
        <v>#REF!</v>
      </c>
      <c r="D274" s="20" t="s">
        <v>1815</v>
      </c>
      <c r="E274" s="32"/>
      <c r="F274" s="56"/>
      <c r="G274" s="56"/>
      <c r="H274" s="6" t="s">
        <v>131</v>
      </c>
      <c r="I274" s="6" t="s">
        <v>1166</v>
      </c>
      <c r="J274" s="6">
        <v>1312</v>
      </c>
      <c r="K274" s="56"/>
      <c r="L274" s="56"/>
      <c r="M274" s="56"/>
      <c r="N274" s="56"/>
    </row>
    <row r="275" spans="1:14" ht="15" customHeight="1" x14ac:dyDescent="0.25">
      <c r="A275" s="54" t="s">
        <v>124</v>
      </c>
      <c r="B275" s="54" t="s">
        <v>23</v>
      </c>
      <c r="C275" s="4" t="e">
        <f>MATCH(D275,[1]!Tabla1[Consignatario],0)</f>
        <v>#REF!</v>
      </c>
      <c r="D275" s="20" t="s">
        <v>1838</v>
      </c>
      <c r="E275" s="31"/>
      <c r="F275" s="54" t="s">
        <v>44</v>
      </c>
      <c r="G275" s="54" t="s">
        <v>1770</v>
      </c>
      <c r="H275" s="6" t="s">
        <v>1391</v>
      </c>
      <c r="I275" s="6" t="s">
        <v>1247</v>
      </c>
      <c r="J275" s="6">
        <v>12000</v>
      </c>
      <c r="K275" s="54">
        <v>55500</v>
      </c>
      <c r="L275" s="54">
        <v>277</v>
      </c>
      <c r="M275" s="54">
        <v>4</v>
      </c>
      <c r="N275" s="6" t="s">
        <v>1254</v>
      </c>
    </row>
    <row r="276" spans="1:14" ht="45" x14ac:dyDescent="0.25">
      <c r="A276" s="55"/>
      <c r="B276" s="55"/>
      <c r="C276" s="4" t="e">
        <f>MATCH(D276,[1]!Tabla1[Consignatario],0)</f>
        <v>#REF!</v>
      </c>
      <c r="D276" s="20" t="s">
        <v>1838</v>
      </c>
      <c r="E276" s="33"/>
      <c r="F276" s="55"/>
      <c r="G276" s="55"/>
      <c r="H276" s="6" t="s">
        <v>1391</v>
      </c>
      <c r="I276" s="6" t="s">
        <v>1248</v>
      </c>
      <c r="J276" s="6">
        <v>37500</v>
      </c>
      <c r="K276" s="55"/>
      <c r="L276" s="55"/>
      <c r="M276" s="55"/>
      <c r="N276" s="6" t="s">
        <v>1249</v>
      </c>
    </row>
    <row r="277" spans="1:14" ht="45" x14ac:dyDescent="0.25">
      <c r="A277" s="56"/>
      <c r="B277" s="56"/>
      <c r="C277" s="4" t="e">
        <f>MATCH(D277,[1]!Tabla1[Consignatario],0)</f>
        <v>#REF!</v>
      </c>
      <c r="D277" s="20" t="s">
        <v>1838</v>
      </c>
      <c r="E277" s="32"/>
      <c r="F277" s="56"/>
      <c r="G277" s="56"/>
      <c r="H277" s="6" t="s">
        <v>1391</v>
      </c>
      <c r="I277" s="6" t="s">
        <v>1255</v>
      </c>
      <c r="J277" s="6">
        <v>6000</v>
      </c>
      <c r="K277" s="56"/>
      <c r="L277" s="56"/>
      <c r="M277" s="56"/>
      <c r="N277" s="6" t="s">
        <v>1250</v>
      </c>
    </row>
    <row r="278" spans="1:14" ht="45" customHeight="1" x14ac:dyDescent="0.25">
      <c r="A278" s="54" t="s">
        <v>123</v>
      </c>
      <c r="B278" s="54"/>
      <c r="C278" s="4" t="e">
        <f>MATCH(D278,[1]!Tabla1[Consignatario],0)</f>
        <v>#REF!</v>
      </c>
      <c r="D278" s="20" t="s">
        <v>1952</v>
      </c>
      <c r="E278" s="31"/>
      <c r="F278" s="54" t="s">
        <v>18</v>
      </c>
      <c r="G278" s="54" t="s">
        <v>1479</v>
      </c>
      <c r="H278" s="6" t="s">
        <v>327</v>
      </c>
      <c r="I278" s="6" t="s">
        <v>1253</v>
      </c>
      <c r="J278" s="6">
        <v>13513</v>
      </c>
      <c r="K278" s="54">
        <v>29413</v>
      </c>
      <c r="L278" s="57">
        <v>2059</v>
      </c>
      <c r="M278" s="54"/>
      <c r="N278" s="57" t="s">
        <v>426</v>
      </c>
    </row>
    <row r="279" spans="1:14" ht="30" x14ac:dyDescent="0.25">
      <c r="A279" s="55"/>
      <c r="B279" s="55"/>
      <c r="C279" s="4" t="e">
        <f>MATCH(D279,[1]!Tabla1[Consignatario],0)</f>
        <v>#REF!</v>
      </c>
      <c r="D279" s="20" t="s">
        <v>1952</v>
      </c>
      <c r="E279" s="33"/>
      <c r="F279" s="55"/>
      <c r="G279" s="55"/>
      <c r="H279" s="6" t="s">
        <v>128</v>
      </c>
      <c r="I279" s="6" t="s">
        <v>238</v>
      </c>
      <c r="J279" s="6">
        <v>4000</v>
      </c>
      <c r="K279" s="55"/>
      <c r="L279" s="58"/>
      <c r="M279" s="55"/>
      <c r="N279" s="58"/>
    </row>
    <row r="280" spans="1:14" x14ac:dyDescent="0.25">
      <c r="A280" s="55"/>
      <c r="B280" s="55"/>
      <c r="C280" s="4" t="e">
        <f>MATCH(D280,[1]!Tabla1[Consignatario],0)</f>
        <v>#REF!</v>
      </c>
      <c r="D280" s="20" t="s">
        <v>1952</v>
      </c>
      <c r="E280" s="33"/>
      <c r="F280" s="55"/>
      <c r="G280" s="55"/>
      <c r="H280" s="6" t="s">
        <v>131</v>
      </c>
      <c r="I280" s="6" t="s">
        <v>1252</v>
      </c>
      <c r="J280" s="10">
        <v>10800</v>
      </c>
      <c r="K280" s="55"/>
      <c r="L280" s="58"/>
      <c r="M280" s="55"/>
      <c r="N280" s="58"/>
    </row>
    <row r="281" spans="1:14" ht="30" x14ac:dyDescent="0.25">
      <c r="A281" s="55"/>
      <c r="B281" s="55"/>
      <c r="C281" s="4" t="e">
        <f>MATCH(D281,[1]!Tabla1[Consignatario],0)</f>
        <v>#REF!</v>
      </c>
      <c r="D281" s="20" t="s">
        <v>1952</v>
      </c>
      <c r="E281" s="33"/>
      <c r="F281" s="55"/>
      <c r="G281" s="55"/>
      <c r="H281" s="6" t="s">
        <v>131</v>
      </c>
      <c r="I281" s="6" t="s">
        <v>1251</v>
      </c>
      <c r="J281" s="6">
        <v>400</v>
      </c>
      <c r="K281" s="55"/>
      <c r="L281" s="58"/>
      <c r="M281" s="55"/>
      <c r="N281" s="58"/>
    </row>
    <row r="282" spans="1:14" x14ac:dyDescent="0.25">
      <c r="A282" s="56"/>
      <c r="B282" s="56"/>
      <c r="C282" s="4" t="e">
        <f>MATCH(D282,[1]!Tabla1[Consignatario],0)</f>
        <v>#REF!</v>
      </c>
      <c r="D282" s="20" t="s">
        <v>1952</v>
      </c>
      <c r="E282" s="32"/>
      <c r="F282" s="56"/>
      <c r="G282" s="56"/>
      <c r="H282" s="6" t="s">
        <v>128</v>
      </c>
      <c r="I282" s="6" t="s">
        <v>8</v>
      </c>
      <c r="J282" s="10">
        <v>700</v>
      </c>
      <c r="K282" s="56"/>
      <c r="L282" s="59"/>
      <c r="M282" s="56"/>
      <c r="N282" s="59"/>
    </row>
    <row r="283" spans="1:14" ht="45" x14ac:dyDescent="0.25">
      <c r="A283" s="54" t="s">
        <v>125</v>
      </c>
      <c r="B283" s="54" t="s">
        <v>23</v>
      </c>
      <c r="C283" s="4" t="e">
        <f>MATCH(D283,[1]!Tabla1[Consignatario],0)</f>
        <v>#REF!</v>
      </c>
      <c r="D283" s="20" t="s">
        <v>1560</v>
      </c>
      <c r="E283" s="31"/>
      <c r="F283" s="54" t="s">
        <v>18</v>
      </c>
      <c r="G283" s="54" t="s">
        <v>1479</v>
      </c>
      <c r="H283" s="6" t="s">
        <v>327</v>
      </c>
      <c r="I283" s="6" t="s">
        <v>1256</v>
      </c>
      <c r="J283" s="10">
        <v>15439</v>
      </c>
      <c r="K283" s="54">
        <v>23719</v>
      </c>
      <c r="L283" s="54">
        <v>1660</v>
      </c>
      <c r="M283" s="54">
        <v>2</v>
      </c>
      <c r="N283" s="57" t="s">
        <v>1258</v>
      </c>
    </row>
    <row r="284" spans="1:14" ht="30" x14ac:dyDescent="0.25">
      <c r="A284" s="55"/>
      <c r="B284" s="55"/>
      <c r="C284" s="4" t="e">
        <f>MATCH(D284,[1]!Tabla1[Consignatario],0)</f>
        <v>#REF!</v>
      </c>
      <c r="D284" s="20" t="s">
        <v>1560</v>
      </c>
      <c r="E284" s="33"/>
      <c r="F284" s="55"/>
      <c r="G284" s="55"/>
      <c r="H284" s="6" t="s">
        <v>128</v>
      </c>
      <c r="I284" s="6" t="s">
        <v>268</v>
      </c>
      <c r="J284" s="6">
        <v>4000</v>
      </c>
      <c r="K284" s="55"/>
      <c r="L284" s="55"/>
      <c r="M284" s="55"/>
      <c r="N284" s="58"/>
    </row>
    <row r="285" spans="1:14" x14ac:dyDescent="0.25">
      <c r="A285" s="55"/>
      <c r="B285" s="55"/>
      <c r="C285" s="4" t="e">
        <f>MATCH(D285,[1]!Tabla1[Consignatario],0)</f>
        <v>#REF!</v>
      </c>
      <c r="D285" s="20" t="s">
        <v>1560</v>
      </c>
      <c r="E285" s="33"/>
      <c r="F285" s="55"/>
      <c r="G285" s="55"/>
      <c r="H285" s="6" t="s">
        <v>131</v>
      </c>
      <c r="I285" s="6" t="s">
        <v>1257</v>
      </c>
      <c r="J285" s="6">
        <v>4280</v>
      </c>
      <c r="K285" s="55"/>
      <c r="L285" s="55"/>
      <c r="M285" s="55"/>
      <c r="N285" s="58"/>
    </row>
    <row r="286" spans="1:14" x14ac:dyDescent="0.25">
      <c r="A286" s="56"/>
      <c r="B286" s="56"/>
      <c r="C286" s="4" t="e">
        <f>MATCH(D286,[1]!Tabla1[Consignatario],0)</f>
        <v>#REF!</v>
      </c>
      <c r="D286" s="20" t="s">
        <v>1560</v>
      </c>
      <c r="E286" s="32"/>
      <c r="F286" s="56"/>
      <c r="G286" s="56"/>
      <c r="H286" s="6" t="s">
        <v>128</v>
      </c>
      <c r="I286" s="6" t="s">
        <v>8</v>
      </c>
      <c r="J286" s="6">
        <v>100</v>
      </c>
      <c r="K286" s="56"/>
      <c r="L286" s="56"/>
      <c r="M286" s="56"/>
      <c r="N286" s="59"/>
    </row>
    <row r="287" spans="1:14" ht="30" x14ac:dyDescent="0.25">
      <c r="A287" s="6" t="s">
        <v>125</v>
      </c>
      <c r="B287" s="6"/>
      <c r="C287" s="4" t="e">
        <f>MATCH(D287,[1]!Tabla1[Consignatario],0)</f>
        <v>#REF!</v>
      </c>
      <c r="D287" s="6" t="s">
        <v>1561</v>
      </c>
      <c r="E287" s="6"/>
      <c r="F287" s="6" t="s">
        <v>126</v>
      </c>
      <c r="G287" s="6" t="s">
        <v>1479</v>
      </c>
      <c r="H287" s="6" t="s">
        <v>128</v>
      </c>
      <c r="I287" s="6" t="s">
        <v>154</v>
      </c>
      <c r="J287" s="6">
        <v>8000</v>
      </c>
      <c r="K287" s="6">
        <v>8000</v>
      </c>
      <c r="L287" s="6">
        <v>560</v>
      </c>
      <c r="M287" s="6"/>
      <c r="N287" s="6"/>
    </row>
    <row r="288" spans="1:14" ht="45" x14ac:dyDescent="0.25">
      <c r="A288" s="54" t="s">
        <v>125</v>
      </c>
      <c r="B288" s="54"/>
      <c r="C288" s="4" t="e">
        <f>MATCH(D288,[1]!Tabla1[Consignatario],0)</f>
        <v>#REF!</v>
      </c>
      <c r="D288" s="38" t="s">
        <v>1878</v>
      </c>
      <c r="E288" s="31"/>
      <c r="F288" s="54" t="s">
        <v>18</v>
      </c>
      <c r="G288" s="54" t="s">
        <v>1479</v>
      </c>
      <c r="H288" s="6" t="s">
        <v>327</v>
      </c>
      <c r="I288" s="6" t="s">
        <v>1260</v>
      </c>
      <c r="J288" s="6">
        <v>8362</v>
      </c>
      <c r="K288" s="54">
        <v>13562</v>
      </c>
      <c r="L288" s="54">
        <v>949</v>
      </c>
      <c r="M288" s="54">
        <v>2</v>
      </c>
      <c r="N288" s="54"/>
    </row>
    <row r="289" spans="1:14" x14ac:dyDescent="0.25">
      <c r="A289" s="55"/>
      <c r="B289" s="55"/>
      <c r="C289" s="4" t="e">
        <f>MATCH(D289,[1]!Tabla1[Consignatario],0)</f>
        <v>#REF!</v>
      </c>
      <c r="D289" s="38" t="s">
        <v>1878</v>
      </c>
      <c r="E289" s="33"/>
      <c r="F289" s="55"/>
      <c r="G289" s="55"/>
      <c r="H289" s="6" t="s">
        <v>131</v>
      </c>
      <c r="I289" s="6" t="s">
        <v>206</v>
      </c>
      <c r="J289" s="6">
        <v>3200</v>
      </c>
      <c r="K289" s="55"/>
      <c r="L289" s="55"/>
      <c r="M289" s="55"/>
      <c r="N289" s="55"/>
    </row>
    <row r="290" spans="1:14" ht="30" x14ac:dyDescent="0.25">
      <c r="A290" s="56"/>
      <c r="B290" s="56"/>
      <c r="C290" s="4" t="e">
        <f>MATCH(D290,[1]!Tabla1[Consignatario],0)</f>
        <v>#REF!</v>
      </c>
      <c r="D290" s="38" t="s">
        <v>1878</v>
      </c>
      <c r="E290" s="32"/>
      <c r="F290" s="56"/>
      <c r="G290" s="56"/>
      <c r="H290" s="6" t="s">
        <v>128</v>
      </c>
      <c r="I290" s="6" t="s">
        <v>218</v>
      </c>
      <c r="J290" s="6">
        <v>2000</v>
      </c>
      <c r="K290" s="56"/>
      <c r="L290" s="56"/>
      <c r="M290" s="56"/>
      <c r="N290" s="56"/>
    </row>
    <row r="291" spans="1:14" ht="30" x14ac:dyDescent="0.25">
      <c r="A291" s="54" t="s">
        <v>127</v>
      </c>
      <c r="B291" s="54"/>
      <c r="C291" s="4" t="e">
        <f>MATCH(D291,[1]!Tabla1[Consignatario],0)</f>
        <v>#REF!</v>
      </c>
      <c r="D291" s="38" t="s">
        <v>1746</v>
      </c>
      <c r="E291" s="31"/>
      <c r="F291" s="54" t="s">
        <v>59</v>
      </c>
      <c r="G291" s="54" t="s">
        <v>42</v>
      </c>
      <c r="H291" s="6" t="s">
        <v>327</v>
      </c>
      <c r="I291" s="6" t="s">
        <v>1261</v>
      </c>
      <c r="J291" s="6">
        <v>3796</v>
      </c>
      <c r="K291" s="54">
        <v>13000</v>
      </c>
      <c r="L291" s="54">
        <v>910</v>
      </c>
      <c r="M291" s="54"/>
      <c r="N291" s="54"/>
    </row>
    <row r="292" spans="1:14" ht="30" x14ac:dyDescent="0.25">
      <c r="A292" s="55"/>
      <c r="B292" s="55"/>
      <c r="C292" s="4" t="e">
        <f>MATCH(D292,[1]!Tabla1[Consignatario],0)</f>
        <v>#REF!</v>
      </c>
      <c r="D292" s="38" t="s">
        <v>1746</v>
      </c>
      <c r="E292" s="33"/>
      <c r="F292" s="55"/>
      <c r="G292" s="55"/>
      <c r="H292" s="6" t="s">
        <v>128</v>
      </c>
      <c r="I292" s="6" t="s">
        <v>144</v>
      </c>
      <c r="J292" s="6">
        <v>6000</v>
      </c>
      <c r="K292" s="55"/>
      <c r="L292" s="55"/>
      <c r="M292" s="55"/>
      <c r="N292" s="55"/>
    </row>
    <row r="293" spans="1:14" x14ac:dyDescent="0.25">
      <c r="A293" s="55"/>
      <c r="B293" s="55"/>
      <c r="C293" s="4" t="e">
        <f>MATCH(D293,[1]!Tabla1[Consignatario],0)</f>
        <v>#REF!</v>
      </c>
      <c r="D293" s="38" t="s">
        <v>1746</v>
      </c>
      <c r="E293" s="33"/>
      <c r="F293" s="55"/>
      <c r="G293" s="55"/>
      <c r="H293" s="6" t="s">
        <v>131</v>
      </c>
      <c r="I293" s="6" t="s">
        <v>388</v>
      </c>
      <c r="J293" s="6">
        <v>3120</v>
      </c>
      <c r="K293" s="55"/>
      <c r="L293" s="55"/>
      <c r="M293" s="55"/>
      <c r="N293" s="55"/>
    </row>
    <row r="294" spans="1:14" x14ac:dyDescent="0.25">
      <c r="A294" s="56"/>
      <c r="B294" s="56"/>
      <c r="C294" s="4" t="e">
        <f>MATCH(D294,[1]!Tabla1[Consignatario],0)</f>
        <v>#REF!</v>
      </c>
      <c r="D294" s="38" t="s">
        <v>1746</v>
      </c>
      <c r="E294" s="32"/>
      <c r="F294" s="56"/>
      <c r="G294" s="56"/>
      <c r="H294" s="6" t="s">
        <v>128</v>
      </c>
      <c r="I294" s="6" t="s">
        <v>8</v>
      </c>
      <c r="J294" s="6">
        <v>84</v>
      </c>
      <c r="K294" s="56"/>
      <c r="L294" s="56"/>
      <c r="M294" s="56"/>
      <c r="N294" s="56"/>
    </row>
    <row r="295" spans="1:14" ht="30" x14ac:dyDescent="0.25">
      <c r="A295" s="54" t="s">
        <v>127</v>
      </c>
      <c r="B295" s="54" t="s">
        <v>23</v>
      </c>
      <c r="C295" s="4" t="e">
        <f>MATCH(D295,[1]!Tabla1[Consignatario],0)</f>
        <v>#REF!</v>
      </c>
      <c r="D295" s="20" t="s">
        <v>1562</v>
      </c>
      <c r="E295" s="31"/>
      <c r="F295" s="54" t="s">
        <v>83</v>
      </c>
      <c r="G295" s="54" t="s">
        <v>42</v>
      </c>
      <c r="H295" s="6" t="s">
        <v>327</v>
      </c>
      <c r="I295" s="6" t="s">
        <v>130</v>
      </c>
      <c r="J295" s="6">
        <v>41088</v>
      </c>
      <c r="K295" s="54">
        <v>82392</v>
      </c>
      <c r="L295" s="54">
        <v>5767</v>
      </c>
      <c r="M295" s="54">
        <v>4</v>
      </c>
      <c r="N295" s="54"/>
    </row>
    <row r="296" spans="1:14" ht="30" x14ac:dyDescent="0.25">
      <c r="A296" s="55"/>
      <c r="B296" s="55"/>
      <c r="C296" s="4" t="e">
        <f>MATCH(D296,[1]!Tabla1[Consignatario],0)</f>
        <v>#REF!</v>
      </c>
      <c r="D296" s="36" t="s">
        <v>1562</v>
      </c>
      <c r="E296" s="33"/>
      <c r="F296" s="55"/>
      <c r="G296" s="55"/>
      <c r="H296" s="6" t="s">
        <v>128</v>
      </c>
      <c r="I296" s="6" t="s">
        <v>149</v>
      </c>
      <c r="J296" s="6">
        <v>41000</v>
      </c>
      <c r="K296" s="55"/>
      <c r="L296" s="55"/>
      <c r="M296" s="55"/>
      <c r="N296" s="55"/>
    </row>
    <row r="297" spans="1:14" x14ac:dyDescent="0.25">
      <c r="A297" s="56"/>
      <c r="B297" s="56"/>
      <c r="C297" s="4" t="e">
        <f>MATCH(D297,[1]!Tabla1[Consignatario],0)</f>
        <v>#REF!</v>
      </c>
      <c r="D297" s="36" t="s">
        <v>1562</v>
      </c>
      <c r="E297" s="32"/>
      <c r="F297" s="56"/>
      <c r="G297" s="56"/>
      <c r="H297" s="6" t="s">
        <v>131</v>
      </c>
      <c r="I297" s="6" t="s">
        <v>132</v>
      </c>
      <c r="J297" s="6">
        <v>304</v>
      </c>
      <c r="K297" s="56"/>
      <c r="L297" s="56"/>
      <c r="M297" s="56"/>
      <c r="N297" s="56"/>
    </row>
    <row r="298" spans="1:14" ht="30" x14ac:dyDescent="0.25">
      <c r="A298" s="54" t="s">
        <v>133</v>
      </c>
      <c r="B298" s="54" t="s">
        <v>23</v>
      </c>
      <c r="C298" s="4" t="e">
        <f>MATCH(D298,[1]!Tabla1[Consignatario],0)</f>
        <v>#REF!</v>
      </c>
      <c r="D298" s="20" t="s">
        <v>1563</v>
      </c>
      <c r="E298" s="31"/>
      <c r="F298" s="54" t="s">
        <v>18</v>
      </c>
      <c r="G298" s="54" t="s">
        <v>42</v>
      </c>
      <c r="H298" s="6" t="s">
        <v>327</v>
      </c>
      <c r="I298" s="6" t="s">
        <v>135</v>
      </c>
      <c r="J298" s="6">
        <v>13552</v>
      </c>
      <c r="K298" s="54">
        <v>19392</v>
      </c>
      <c r="L298" s="54">
        <v>1357</v>
      </c>
      <c r="M298" s="54">
        <v>4</v>
      </c>
      <c r="N298" s="54"/>
    </row>
    <row r="299" spans="1:14" ht="30" x14ac:dyDescent="0.25">
      <c r="A299" s="55"/>
      <c r="B299" s="55"/>
      <c r="C299" s="4" t="e">
        <f>MATCH(D299,[1]!Tabla1[Consignatario],0)</f>
        <v>#REF!</v>
      </c>
      <c r="D299" s="20" t="s">
        <v>1563</v>
      </c>
      <c r="E299" s="33"/>
      <c r="F299" s="55"/>
      <c r="G299" s="55"/>
      <c r="H299" s="6" t="s">
        <v>128</v>
      </c>
      <c r="I299" s="6" t="s">
        <v>268</v>
      </c>
      <c r="J299" s="6">
        <v>4000</v>
      </c>
      <c r="K299" s="55"/>
      <c r="L299" s="55"/>
      <c r="M299" s="55"/>
      <c r="N299" s="55"/>
    </row>
    <row r="300" spans="1:14" x14ac:dyDescent="0.25">
      <c r="A300" s="56"/>
      <c r="B300" s="56"/>
      <c r="C300" s="4" t="e">
        <f>MATCH(D300,[1]!Tabla1[Consignatario],0)</f>
        <v>#REF!</v>
      </c>
      <c r="D300" s="20" t="s">
        <v>1563</v>
      </c>
      <c r="E300" s="32"/>
      <c r="F300" s="56"/>
      <c r="G300" s="56"/>
      <c r="H300" s="6" t="s">
        <v>131</v>
      </c>
      <c r="I300" s="6" t="s">
        <v>137</v>
      </c>
      <c r="J300" s="6">
        <v>1840</v>
      </c>
      <c r="K300" s="56"/>
      <c r="L300" s="56"/>
      <c r="M300" s="56"/>
      <c r="N300" s="56"/>
    </row>
    <row r="301" spans="1:14" ht="30" x14ac:dyDescent="0.25">
      <c r="A301" s="54" t="s">
        <v>133</v>
      </c>
      <c r="B301" s="54"/>
      <c r="C301" s="4" t="e">
        <f>MATCH(D301,[1]!Tabla1[Consignatario],0)</f>
        <v>#REF!</v>
      </c>
      <c r="D301" s="38" t="s">
        <v>1884</v>
      </c>
      <c r="E301" s="31"/>
      <c r="F301" s="54" t="s">
        <v>101</v>
      </c>
      <c r="G301" s="54" t="s">
        <v>138</v>
      </c>
      <c r="H301" s="6" t="s">
        <v>128</v>
      </c>
      <c r="I301" s="6" t="s">
        <v>239</v>
      </c>
      <c r="J301" s="6">
        <v>10000</v>
      </c>
      <c r="K301" s="54">
        <v>10946</v>
      </c>
      <c r="L301" s="54">
        <v>766</v>
      </c>
      <c r="M301" s="54">
        <v>2</v>
      </c>
      <c r="N301" s="54"/>
    </row>
    <row r="302" spans="1:14" x14ac:dyDescent="0.25">
      <c r="A302" s="55"/>
      <c r="B302" s="55"/>
      <c r="C302" s="4" t="e">
        <f>MATCH(D302,[1]!Tabla1[Consignatario],0)</f>
        <v>#REF!</v>
      </c>
      <c r="D302" s="38" t="s">
        <v>1884</v>
      </c>
      <c r="E302" s="33"/>
      <c r="F302" s="55"/>
      <c r="G302" s="55"/>
      <c r="H302" s="6" t="s">
        <v>128</v>
      </c>
      <c r="I302" s="6" t="s">
        <v>8</v>
      </c>
      <c r="J302" s="6">
        <v>50</v>
      </c>
      <c r="K302" s="55"/>
      <c r="L302" s="55"/>
      <c r="M302" s="55"/>
      <c r="N302" s="55"/>
    </row>
    <row r="303" spans="1:14" ht="30" x14ac:dyDescent="0.25">
      <c r="A303" s="55"/>
      <c r="B303" s="55"/>
      <c r="C303" s="4" t="e">
        <f>MATCH(D303,[1]!Tabla1[Consignatario],0)</f>
        <v>#REF!</v>
      </c>
      <c r="D303" s="38" t="s">
        <v>1884</v>
      </c>
      <c r="E303" s="33"/>
      <c r="F303" s="55"/>
      <c r="G303" s="55"/>
      <c r="H303" s="6" t="s">
        <v>327</v>
      </c>
      <c r="I303" s="6" t="s">
        <v>141</v>
      </c>
      <c r="J303" s="6">
        <v>808</v>
      </c>
      <c r="K303" s="55"/>
      <c r="L303" s="55"/>
      <c r="M303" s="55"/>
      <c r="N303" s="55"/>
    </row>
    <row r="304" spans="1:14" x14ac:dyDescent="0.25">
      <c r="A304" s="56"/>
      <c r="B304" s="56"/>
      <c r="C304" s="4" t="e">
        <f>MATCH(D304,[1]!Tabla1[Consignatario],0)</f>
        <v>#REF!</v>
      </c>
      <c r="D304" s="38" t="s">
        <v>1884</v>
      </c>
      <c r="E304" s="32"/>
      <c r="F304" s="56"/>
      <c r="G304" s="56"/>
      <c r="H304" s="6" t="s">
        <v>131</v>
      </c>
      <c r="I304" s="6" t="s">
        <v>142</v>
      </c>
      <c r="J304" s="6">
        <v>88</v>
      </c>
      <c r="K304" s="56"/>
      <c r="L304" s="56"/>
      <c r="M304" s="56"/>
      <c r="N304" s="56"/>
    </row>
    <row r="305" spans="1:14" ht="30" customHeight="1" x14ac:dyDescent="0.25">
      <c r="A305" s="54" t="s">
        <v>133</v>
      </c>
      <c r="B305" s="54" t="s">
        <v>23</v>
      </c>
      <c r="C305" s="4" t="e">
        <f>MATCH(D305,[1]!Tabla1[Consignatario],0)</f>
        <v>#REF!</v>
      </c>
      <c r="D305" s="20" t="s">
        <v>1564</v>
      </c>
      <c r="E305" s="31"/>
      <c r="F305" s="54" t="s">
        <v>35</v>
      </c>
      <c r="G305" s="54" t="s">
        <v>138</v>
      </c>
      <c r="H305" s="6" t="s">
        <v>327</v>
      </c>
      <c r="I305" s="6" t="s">
        <v>143</v>
      </c>
      <c r="J305" s="6">
        <v>10823</v>
      </c>
      <c r="K305" s="54">
        <v>25311</v>
      </c>
      <c r="L305" s="54">
        <v>1771</v>
      </c>
      <c r="M305" s="54">
        <v>6</v>
      </c>
      <c r="N305" s="54" t="s">
        <v>1262</v>
      </c>
    </row>
    <row r="306" spans="1:14" ht="30" x14ac:dyDescent="0.25">
      <c r="A306" s="55"/>
      <c r="B306" s="55"/>
      <c r="C306" s="4" t="e">
        <f>MATCH(D306,[1]!Tabla1[Consignatario],0)</f>
        <v>#REF!</v>
      </c>
      <c r="D306" s="20" t="s">
        <v>1564</v>
      </c>
      <c r="E306" s="33"/>
      <c r="F306" s="55"/>
      <c r="G306" s="55"/>
      <c r="H306" s="6" t="s">
        <v>128</v>
      </c>
      <c r="I306" s="6" t="s">
        <v>144</v>
      </c>
      <c r="J306" s="6">
        <v>6000</v>
      </c>
      <c r="K306" s="55"/>
      <c r="L306" s="55"/>
      <c r="M306" s="55"/>
      <c r="N306" s="55"/>
    </row>
    <row r="307" spans="1:14" ht="42.6" customHeight="1" x14ac:dyDescent="0.25">
      <c r="A307" s="56"/>
      <c r="B307" s="56"/>
      <c r="C307" s="4" t="e">
        <f>MATCH(D307,[1]!Tabla1[Consignatario],0)</f>
        <v>#REF!</v>
      </c>
      <c r="D307" s="20" t="s">
        <v>1564</v>
      </c>
      <c r="E307" s="32"/>
      <c r="F307" s="56"/>
      <c r="G307" s="56"/>
      <c r="H307" s="6" t="s">
        <v>131</v>
      </c>
      <c r="I307" s="6" t="s">
        <v>145</v>
      </c>
      <c r="J307" s="6">
        <v>8488</v>
      </c>
      <c r="K307" s="56"/>
      <c r="L307" s="56"/>
      <c r="M307" s="56"/>
      <c r="N307" s="56"/>
    </row>
    <row r="308" spans="1:14" ht="30" x14ac:dyDescent="0.25">
      <c r="A308" s="6" t="s">
        <v>146</v>
      </c>
      <c r="B308" s="6" t="s">
        <v>1423</v>
      </c>
      <c r="C308" s="4" t="e">
        <f>MATCH(D308,[1]!Tabla1[Consignatario],0)</f>
        <v>#REF!</v>
      </c>
      <c r="D308" s="6" t="s">
        <v>1499</v>
      </c>
      <c r="E308" s="6"/>
      <c r="F308" s="6" t="s">
        <v>92</v>
      </c>
      <c r="G308" s="6" t="s">
        <v>138</v>
      </c>
      <c r="H308" s="6" t="s">
        <v>327</v>
      </c>
      <c r="I308" s="6" t="s">
        <v>147</v>
      </c>
      <c r="J308" s="6">
        <v>20016</v>
      </c>
      <c r="K308" s="6">
        <v>20016</v>
      </c>
      <c r="L308" s="6">
        <v>1401</v>
      </c>
      <c r="M308" s="6">
        <v>1</v>
      </c>
      <c r="N308" s="6"/>
    </row>
    <row r="309" spans="1:14" ht="45" x14ac:dyDescent="0.25">
      <c r="A309" s="54" t="s">
        <v>146</v>
      </c>
      <c r="B309" s="54" t="s">
        <v>23</v>
      </c>
      <c r="C309" s="4" t="e">
        <f>MATCH(D309,[1]!Tabla1[Consignatario],0)</f>
        <v>#REF!</v>
      </c>
      <c r="D309" s="20" t="s">
        <v>1905</v>
      </c>
      <c r="E309" s="31"/>
      <c r="F309" s="54" t="s">
        <v>92</v>
      </c>
      <c r="G309" s="54" t="s">
        <v>138</v>
      </c>
      <c r="H309" s="6" t="s">
        <v>327</v>
      </c>
      <c r="I309" s="6" t="s">
        <v>1265</v>
      </c>
      <c r="J309" s="6">
        <v>34268</v>
      </c>
      <c r="K309" s="54">
        <v>79708</v>
      </c>
      <c r="L309" s="54">
        <v>5579</v>
      </c>
      <c r="M309" s="54">
        <v>4</v>
      </c>
      <c r="N309" s="54"/>
    </row>
    <row r="310" spans="1:14" x14ac:dyDescent="0.25">
      <c r="A310" s="55"/>
      <c r="B310" s="55"/>
      <c r="C310" s="4" t="e">
        <f>MATCH(D310,[1]!Tabla1[Consignatario],0)</f>
        <v>#REF!</v>
      </c>
      <c r="D310" s="20" t="s">
        <v>1905</v>
      </c>
      <c r="E310" s="33"/>
      <c r="F310" s="55"/>
      <c r="G310" s="55"/>
      <c r="H310" s="6" t="s">
        <v>131</v>
      </c>
      <c r="I310" s="6" t="s">
        <v>148</v>
      </c>
      <c r="J310" s="6">
        <v>9440</v>
      </c>
      <c r="K310" s="55"/>
      <c r="L310" s="55"/>
      <c r="M310" s="55"/>
      <c r="N310" s="55"/>
    </row>
    <row r="311" spans="1:14" ht="30" x14ac:dyDescent="0.25">
      <c r="A311" s="56"/>
      <c r="B311" s="56"/>
      <c r="C311" s="4" t="e">
        <f>MATCH(D311,[1]!Tabla1[Consignatario],0)</f>
        <v>#REF!</v>
      </c>
      <c r="D311" s="20" t="s">
        <v>1905</v>
      </c>
      <c r="E311" s="32"/>
      <c r="F311" s="56"/>
      <c r="G311" s="56"/>
      <c r="H311" s="6" t="s">
        <v>128</v>
      </c>
      <c r="I311" s="6" t="s">
        <v>149</v>
      </c>
      <c r="J311" s="6">
        <v>36000</v>
      </c>
      <c r="K311" s="56"/>
      <c r="L311" s="56"/>
      <c r="M311" s="56"/>
      <c r="N311" s="56"/>
    </row>
    <row r="312" spans="1:14" ht="30" customHeight="1" x14ac:dyDescent="0.25">
      <c r="A312" s="54" t="s">
        <v>146</v>
      </c>
      <c r="B312" s="54" t="s">
        <v>23</v>
      </c>
      <c r="C312" s="4" t="e">
        <f>MATCH(D312,[1]!Tabla1[Consignatario],0)</f>
        <v>#REF!</v>
      </c>
      <c r="D312" s="38" t="s">
        <v>1889</v>
      </c>
      <c r="E312" s="31"/>
      <c r="F312" s="54" t="s">
        <v>39</v>
      </c>
      <c r="G312" s="54" t="s">
        <v>152</v>
      </c>
      <c r="H312" s="6" t="s">
        <v>327</v>
      </c>
      <c r="I312" s="6" t="s">
        <v>1266</v>
      </c>
      <c r="J312" s="6">
        <v>5569</v>
      </c>
      <c r="K312" s="54">
        <v>36209</v>
      </c>
      <c r="L312" s="54">
        <v>2534</v>
      </c>
      <c r="M312" s="54">
        <v>6</v>
      </c>
      <c r="N312" s="54" t="s">
        <v>151</v>
      </c>
    </row>
    <row r="313" spans="1:14" ht="30" x14ac:dyDescent="0.25">
      <c r="A313" s="55"/>
      <c r="B313" s="55"/>
      <c r="C313" s="4" t="e">
        <f>MATCH(D313,[1]!Tabla1[Consignatario],0)</f>
        <v>#REF!</v>
      </c>
      <c r="D313" s="38" t="s">
        <v>1889</v>
      </c>
      <c r="E313" s="33"/>
      <c r="F313" s="55"/>
      <c r="G313" s="55"/>
      <c r="H313" s="6" t="s">
        <v>128</v>
      </c>
      <c r="I313" s="6" t="s">
        <v>220</v>
      </c>
      <c r="J313" s="6">
        <v>28000</v>
      </c>
      <c r="K313" s="55"/>
      <c r="L313" s="55"/>
      <c r="M313" s="55"/>
      <c r="N313" s="55"/>
    </row>
    <row r="314" spans="1:14" x14ac:dyDescent="0.25">
      <c r="A314" s="56"/>
      <c r="B314" s="56"/>
      <c r="C314" s="4" t="e">
        <f>MATCH(D314,[1]!Tabla1[Consignatario],0)</f>
        <v>#REF!</v>
      </c>
      <c r="D314" s="38" t="s">
        <v>1889</v>
      </c>
      <c r="E314" s="32"/>
      <c r="F314" s="56"/>
      <c r="G314" s="56"/>
      <c r="H314" s="6" t="s">
        <v>131</v>
      </c>
      <c r="I314" s="6" t="s">
        <v>150</v>
      </c>
      <c r="J314" s="6">
        <v>2640</v>
      </c>
      <c r="K314" s="56"/>
      <c r="L314" s="56"/>
      <c r="M314" s="56"/>
      <c r="N314" s="56"/>
    </row>
    <row r="315" spans="1:14" ht="45" x14ac:dyDescent="0.25">
      <c r="A315" s="6" t="s">
        <v>146</v>
      </c>
      <c r="B315" s="6" t="s">
        <v>23</v>
      </c>
      <c r="C315" s="4" t="e">
        <f>MATCH(D315,[1]!Tabla1[Consignatario],0)</f>
        <v>#REF!</v>
      </c>
      <c r="D315" s="6" t="s">
        <v>1472</v>
      </c>
      <c r="E315" s="6"/>
      <c r="F315" s="6" t="s">
        <v>92</v>
      </c>
      <c r="G315" s="6" t="s">
        <v>152</v>
      </c>
      <c r="H315" s="6" t="s">
        <v>327</v>
      </c>
      <c r="I315" s="6" t="s">
        <v>1267</v>
      </c>
      <c r="J315" s="6">
        <v>10916</v>
      </c>
      <c r="K315" s="6">
        <v>10916</v>
      </c>
      <c r="L315" s="6">
        <v>764</v>
      </c>
      <c r="M315" s="6">
        <v>1</v>
      </c>
      <c r="N315" s="6"/>
    </row>
    <row r="316" spans="1:14" ht="30" x14ac:dyDescent="0.25">
      <c r="A316" s="6" t="s">
        <v>153</v>
      </c>
      <c r="B316" s="6" t="s">
        <v>23</v>
      </c>
      <c r="C316" s="4" t="e">
        <f>MATCH(D316,[1]!Tabla1[Consignatario],0)</f>
        <v>#REF!</v>
      </c>
      <c r="D316" s="6" t="s">
        <v>1565</v>
      </c>
      <c r="E316" s="6"/>
      <c r="F316" s="6" t="s">
        <v>92</v>
      </c>
      <c r="G316" s="6" t="s">
        <v>152</v>
      </c>
      <c r="H316" s="6" t="s">
        <v>128</v>
      </c>
      <c r="I316" s="6" t="s">
        <v>144</v>
      </c>
      <c r="J316" s="6">
        <v>6000</v>
      </c>
      <c r="K316" s="6">
        <v>6000</v>
      </c>
      <c r="L316" s="6">
        <v>420</v>
      </c>
      <c r="M316" s="6"/>
      <c r="N316" s="6"/>
    </row>
    <row r="317" spans="1:14" ht="45" x14ac:dyDescent="0.25">
      <c r="A317" s="54" t="s">
        <v>153</v>
      </c>
      <c r="B317" s="54"/>
      <c r="C317" s="4" t="e">
        <f>MATCH(D317,[1]!Tabla1[Consignatario],0)</f>
        <v>#REF!</v>
      </c>
      <c r="D317" s="20" t="s">
        <v>1566</v>
      </c>
      <c r="E317" s="31"/>
      <c r="F317" s="54" t="s">
        <v>63</v>
      </c>
      <c r="G317" s="54" t="s">
        <v>1480</v>
      </c>
      <c r="H317" s="6" t="s">
        <v>327</v>
      </c>
      <c r="I317" s="6" t="s">
        <v>1268</v>
      </c>
      <c r="J317" s="6">
        <v>10486</v>
      </c>
      <c r="K317" s="54">
        <v>19286</v>
      </c>
      <c r="L317" s="54">
        <v>1350</v>
      </c>
      <c r="M317" s="54"/>
      <c r="N317" s="54"/>
    </row>
    <row r="318" spans="1:14" ht="30" x14ac:dyDescent="0.25">
      <c r="A318" s="55"/>
      <c r="B318" s="55"/>
      <c r="C318" s="4" t="e">
        <f>MATCH(D318,[1]!Tabla1[Consignatario],0)</f>
        <v>#REF!</v>
      </c>
      <c r="D318" s="20" t="s">
        <v>1566</v>
      </c>
      <c r="E318" s="33"/>
      <c r="F318" s="55"/>
      <c r="G318" s="55"/>
      <c r="H318" s="6" t="s">
        <v>128</v>
      </c>
      <c r="I318" s="6" t="s">
        <v>154</v>
      </c>
      <c r="J318" s="6">
        <v>8000</v>
      </c>
      <c r="K318" s="55"/>
      <c r="L318" s="55"/>
      <c r="M318" s="55"/>
      <c r="N318" s="55"/>
    </row>
    <row r="319" spans="1:14" x14ac:dyDescent="0.25">
      <c r="A319" s="56"/>
      <c r="B319" s="56"/>
      <c r="C319" s="4" t="e">
        <f>MATCH(D319,[1]!Tabla1[Consignatario],0)</f>
        <v>#REF!</v>
      </c>
      <c r="D319" s="20" t="s">
        <v>1566</v>
      </c>
      <c r="E319" s="32"/>
      <c r="F319" s="56"/>
      <c r="G319" s="56"/>
      <c r="H319" s="6" t="s">
        <v>131</v>
      </c>
      <c r="I319" s="6" t="s">
        <v>155</v>
      </c>
      <c r="J319" s="6">
        <v>800</v>
      </c>
      <c r="K319" s="56"/>
      <c r="L319" s="56"/>
      <c r="M319" s="56"/>
      <c r="N319" s="56"/>
    </row>
    <row r="320" spans="1:14" ht="45" customHeight="1" x14ac:dyDescent="0.25">
      <c r="A320" s="54" t="s">
        <v>153</v>
      </c>
      <c r="B320" s="54" t="s">
        <v>23</v>
      </c>
      <c r="C320" s="4" t="e">
        <f>MATCH(D320,[1]!Tabla1[Consignatario],0)</f>
        <v>#REF!</v>
      </c>
      <c r="D320" s="20" t="s">
        <v>1749</v>
      </c>
      <c r="E320" s="31"/>
      <c r="F320" s="54" t="s">
        <v>92</v>
      </c>
      <c r="G320" s="54" t="s">
        <v>1969</v>
      </c>
      <c r="H320" s="6" t="s">
        <v>327</v>
      </c>
      <c r="I320" s="6" t="s">
        <v>300</v>
      </c>
      <c r="J320" s="6">
        <v>26711</v>
      </c>
      <c r="K320" s="54">
        <v>40031</v>
      </c>
      <c r="L320" s="54">
        <v>2802</v>
      </c>
      <c r="M320" s="54">
        <v>1</v>
      </c>
      <c r="N320" s="54" t="s">
        <v>1264</v>
      </c>
    </row>
    <row r="321" spans="1:14" ht="30" x14ac:dyDescent="0.25">
      <c r="A321" s="55"/>
      <c r="B321" s="55"/>
      <c r="C321" s="4" t="e">
        <f>MATCH(D321,[1]!Tabla1[Consignatario],0)</f>
        <v>#REF!</v>
      </c>
      <c r="D321" s="20" t="s">
        <v>1749</v>
      </c>
      <c r="E321" s="33"/>
      <c r="F321" s="55"/>
      <c r="G321" s="55"/>
      <c r="H321" s="6" t="s">
        <v>128</v>
      </c>
      <c r="I321" s="6" t="s">
        <v>156</v>
      </c>
      <c r="J321" s="6">
        <v>6000</v>
      </c>
      <c r="K321" s="55"/>
      <c r="L321" s="55"/>
      <c r="M321" s="55"/>
      <c r="N321" s="55"/>
    </row>
    <row r="322" spans="1:14" ht="30" x14ac:dyDescent="0.25">
      <c r="A322" s="55"/>
      <c r="B322" s="55"/>
      <c r="C322" s="4" t="e">
        <f>MATCH(D322,[1]!Tabla1[Consignatario],0)</f>
        <v>#REF!</v>
      </c>
      <c r="D322" s="20" t="s">
        <v>1749</v>
      </c>
      <c r="E322" s="33"/>
      <c r="F322" s="55"/>
      <c r="G322" s="55"/>
      <c r="H322" s="6" t="s">
        <v>128</v>
      </c>
      <c r="I322" s="6" t="s">
        <v>157</v>
      </c>
      <c r="J322" s="6">
        <v>2600</v>
      </c>
      <c r="K322" s="55"/>
      <c r="L322" s="55"/>
      <c r="M322" s="55"/>
      <c r="N322" s="55"/>
    </row>
    <row r="323" spans="1:14" ht="30" x14ac:dyDescent="0.25">
      <c r="A323" s="55"/>
      <c r="B323" s="55"/>
      <c r="C323" s="4" t="e">
        <f>MATCH(D323,[1]!Tabla1[Consignatario],0)</f>
        <v>#REF!</v>
      </c>
      <c r="D323" s="20" t="s">
        <v>1749</v>
      </c>
      <c r="E323" s="33"/>
      <c r="F323" s="55"/>
      <c r="G323" s="55"/>
      <c r="H323" s="6" t="s">
        <v>131</v>
      </c>
      <c r="I323" s="6" t="s">
        <v>158</v>
      </c>
      <c r="J323" s="6">
        <v>4624</v>
      </c>
      <c r="K323" s="55"/>
      <c r="L323" s="55"/>
      <c r="M323" s="55"/>
      <c r="N323" s="55"/>
    </row>
    <row r="324" spans="1:14" ht="30" x14ac:dyDescent="0.25">
      <c r="A324" s="56"/>
      <c r="B324" s="56"/>
      <c r="C324" s="4" t="e">
        <f>MATCH(D324,[1]!Tabla1[Consignatario],0)</f>
        <v>#REF!</v>
      </c>
      <c r="D324" s="20" t="s">
        <v>1749</v>
      </c>
      <c r="E324" s="32"/>
      <c r="F324" s="56"/>
      <c r="G324" s="56"/>
      <c r="H324" s="6" t="s">
        <v>131</v>
      </c>
      <c r="I324" s="6" t="s">
        <v>1263</v>
      </c>
      <c r="J324" s="6">
        <v>96</v>
      </c>
      <c r="K324" s="56"/>
      <c r="L324" s="56"/>
      <c r="M324" s="56"/>
      <c r="N324" s="56"/>
    </row>
    <row r="325" spans="1:14" ht="45" customHeight="1" x14ac:dyDescent="0.25">
      <c r="A325" s="54" t="s">
        <v>160</v>
      </c>
      <c r="B325" s="54" t="s">
        <v>22</v>
      </c>
      <c r="C325" s="4" t="e">
        <f>MATCH(D325,[1]!Tabla1[Consignatario],0)</f>
        <v>#REF!</v>
      </c>
      <c r="D325" s="20" t="s">
        <v>1567</v>
      </c>
      <c r="E325" s="31"/>
      <c r="F325" s="54" t="s">
        <v>92</v>
      </c>
      <c r="G325" s="54" t="s">
        <v>1969</v>
      </c>
      <c r="H325" s="6" t="s">
        <v>327</v>
      </c>
      <c r="I325" s="6" t="s">
        <v>1269</v>
      </c>
      <c r="J325" s="6">
        <v>23938</v>
      </c>
      <c r="K325" s="54">
        <v>33248</v>
      </c>
      <c r="L325" s="54">
        <v>2327</v>
      </c>
      <c r="M325" s="54">
        <v>2</v>
      </c>
      <c r="N325" s="57" t="s">
        <v>260</v>
      </c>
    </row>
    <row r="326" spans="1:14" x14ac:dyDescent="0.25">
      <c r="A326" s="55"/>
      <c r="B326" s="55"/>
      <c r="C326" s="4" t="e">
        <f>MATCH(D326,[1]!Tabla1[Consignatario],0)</f>
        <v>#REF!</v>
      </c>
      <c r="D326" s="20" t="s">
        <v>1567</v>
      </c>
      <c r="E326" s="33"/>
      <c r="F326" s="55"/>
      <c r="G326" s="55"/>
      <c r="H326" s="6" t="s">
        <v>128</v>
      </c>
      <c r="I326" s="6" t="s">
        <v>136</v>
      </c>
      <c r="J326" s="6">
        <v>5000</v>
      </c>
      <c r="K326" s="55"/>
      <c r="L326" s="55"/>
      <c r="M326" s="55"/>
      <c r="N326" s="58"/>
    </row>
    <row r="327" spans="1:14" x14ac:dyDescent="0.25">
      <c r="A327" s="55"/>
      <c r="B327" s="55"/>
      <c r="C327" s="4" t="e">
        <f>MATCH(D327,[1]!Tabla1[Consignatario],0)</f>
        <v>#REF!</v>
      </c>
      <c r="D327" s="20" t="s">
        <v>1567</v>
      </c>
      <c r="E327" s="33"/>
      <c r="F327" s="55"/>
      <c r="G327" s="55"/>
      <c r="H327" s="6" t="s">
        <v>131</v>
      </c>
      <c r="I327" s="6" t="s">
        <v>161</v>
      </c>
      <c r="J327" s="6">
        <v>3704</v>
      </c>
      <c r="K327" s="55"/>
      <c r="L327" s="55"/>
      <c r="M327" s="55"/>
      <c r="N327" s="58"/>
    </row>
    <row r="328" spans="1:14" x14ac:dyDescent="0.25">
      <c r="A328" s="56"/>
      <c r="B328" s="56"/>
      <c r="C328" s="4" t="e">
        <f>MATCH(D328,[1]!Tabla1[Consignatario],0)</f>
        <v>#REF!</v>
      </c>
      <c r="D328" s="20" t="s">
        <v>1567</v>
      </c>
      <c r="E328" s="32"/>
      <c r="F328" s="56"/>
      <c r="G328" s="56"/>
      <c r="H328" s="6" t="s">
        <v>128</v>
      </c>
      <c r="I328" s="6" t="s">
        <v>8</v>
      </c>
      <c r="J328" s="6">
        <v>606</v>
      </c>
      <c r="K328" s="56"/>
      <c r="L328" s="56"/>
      <c r="M328" s="56"/>
      <c r="N328" s="59"/>
    </row>
    <row r="329" spans="1:14" ht="90" x14ac:dyDescent="0.25">
      <c r="A329" s="31" t="s">
        <v>160</v>
      </c>
      <c r="B329" s="31" t="s">
        <v>23</v>
      </c>
      <c r="C329" s="4" t="e">
        <f>MATCH(D329,[1]!Tabla1[Consignatario],0)</f>
        <v>#REF!</v>
      </c>
      <c r="D329" s="31" t="s">
        <v>1568</v>
      </c>
      <c r="E329" s="31"/>
      <c r="F329" s="31" t="s">
        <v>92</v>
      </c>
      <c r="G329" s="31" t="s">
        <v>1969</v>
      </c>
      <c r="H329" s="31" t="s">
        <v>327</v>
      </c>
      <c r="I329" s="31" t="s">
        <v>1270</v>
      </c>
      <c r="J329" s="31">
        <v>36460</v>
      </c>
      <c r="K329" s="31">
        <v>36460</v>
      </c>
      <c r="L329" s="34">
        <v>2552</v>
      </c>
      <c r="M329" s="34">
        <v>2</v>
      </c>
      <c r="N329" s="34" t="s">
        <v>1271</v>
      </c>
    </row>
    <row r="330" spans="1:14" ht="30" x14ac:dyDescent="0.25">
      <c r="A330" s="54" t="s">
        <v>160</v>
      </c>
      <c r="B330" s="54"/>
      <c r="C330" s="4" t="e">
        <f>MATCH(D330,[1]!Tabla1[Consignatario],0)</f>
        <v>#REF!</v>
      </c>
      <c r="D330" s="20" t="s">
        <v>1569</v>
      </c>
      <c r="E330" s="31"/>
      <c r="F330" s="54" t="s">
        <v>92</v>
      </c>
      <c r="G330" s="54" t="s">
        <v>1969</v>
      </c>
      <c r="H330" s="6" t="s">
        <v>327</v>
      </c>
      <c r="I330" s="6" t="s">
        <v>163</v>
      </c>
      <c r="J330" s="6">
        <v>5024</v>
      </c>
      <c r="K330" s="54">
        <v>13900</v>
      </c>
      <c r="L330" s="54">
        <v>973</v>
      </c>
      <c r="M330" s="54"/>
      <c r="N330" s="54"/>
    </row>
    <row r="331" spans="1:14" ht="30" x14ac:dyDescent="0.25">
      <c r="A331" s="55"/>
      <c r="B331" s="55"/>
      <c r="C331" s="4" t="e">
        <f>MATCH(D331,[1]!Tabla1[Consignatario],0)</f>
        <v>#REF!</v>
      </c>
      <c r="D331" s="20" t="s">
        <v>1569</v>
      </c>
      <c r="E331" s="33"/>
      <c r="F331" s="55"/>
      <c r="G331" s="55"/>
      <c r="H331" s="6" t="s">
        <v>128</v>
      </c>
      <c r="I331" s="6" t="s">
        <v>144</v>
      </c>
      <c r="J331" s="6">
        <v>6000</v>
      </c>
      <c r="K331" s="55"/>
      <c r="L331" s="55"/>
      <c r="M331" s="55"/>
      <c r="N331" s="55"/>
    </row>
    <row r="332" spans="1:14" ht="30" x14ac:dyDescent="0.25">
      <c r="A332" s="55"/>
      <c r="B332" s="55"/>
      <c r="C332" s="4" t="e">
        <f>MATCH(D332,[1]!Tabla1[Consignatario],0)</f>
        <v>#REF!</v>
      </c>
      <c r="D332" s="20" t="s">
        <v>1569</v>
      </c>
      <c r="E332" s="33"/>
      <c r="F332" s="55"/>
      <c r="G332" s="55"/>
      <c r="H332" s="6" t="s">
        <v>131</v>
      </c>
      <c r="I332" s="6" t="s">
        <v>164</v>
      </c>
      <c r="J332" s="6">
        <v>1792</v>
      </c>
      <c r="K332" s="55"/>
      <c r="L332" s="55"/>
      <c r="M332" s="55"/>
      <c r="N332" s="55"/>
    </row>
    <row r="333" spans="1:14" ht="30" x14ac:dyDescent="0.25">
      <c r="A333" s="56"/>
      <c r="B333" s="56"/>
      <c r="C333" s="4" t="e">
        <f>MATCH(D333,[1]!Tabla1[Consignatario],0)</f>
        <v>#REF!</v>
      </c>
      <c r="D333" s="20" t="s">
        <v>1569</v>
      </c>
      <c r="E333" s="32"/>
      <c r="F333" s="56"/>
      <c r="G333" s="56"/>
      <c r="H333" s="6" t="s">
        <v>128</v>
      </c>
      <c r="I333" s="6" t="s">
        <v>8</v>
      </c>
      <c r="J333" s="6">
        <v>1084</v>
      </c>
      <c r="K333" s="56"/>
      <c r="L333" s="56"/>
      <c r="M333" s="56"/>
      <c r="N333" s="56"/>
    </row>
    <row r="334" spans="1:14" ht="30" x14ac:dyDescent="0.25">
      <c r="A334" s="6" t="s">
        <v>165</v>
      </c>
      <c r="B334" s="6"/>
      <c r="C334" s="4" t="e">
        <f>MATCH(D334,[1]!Tabla1[Consignatario],0)</f>
        <v>#REF!</v>
      </c>
      <c r="D334" s="6" t="s">
        <v>1875</v>
      </c>
      <c r="E334" s="6"/>
      <c r="F334" s="6" t="s">
        <v>101</v>
      </c>
      <c r="G334" s="6" t="s">
        <v>1969</v>
      </c>
      <c r="H334" s="6" t="s">
        <v>327</v>
      </c>
      <c r="I334" s="6" t="s">
        <v>166</v>
      </c>
      <c r="J334" s="6">
        <v>2680</v>
      </c>
      <c r="K334" s="6">
        <v>2680</v>
      </c>
      <c r="L334" s="6">
        <v>187</v>
      </c>
      <c r="M334" s="6">
        <v>5</v>
      </c>
      <c r="N334" s="6"/>
    </row>
    <row r="335" spans="1:14" ht="28.9" customHeight="1" x14ac:dyDescent="0.25">
      <c r="A335" s="54" t="s">
        <v>165</v>
      </c>
      <c r="B335" s="54" t="s">
        <v>23</v>
      </c>
      <c r="C335" s="4" t="e">
        <f>MATCH(D335,[1]!Tabla1[Consignatario],0)</f>
        <v>#REF!</v>
      </c>
      <c r="D335" s="20" t="s">
        <v>1955</v>
      </c>
      <c r="E335" s="31"/>
      <c r="F335" s="54"/>
      <c r="G335" s="54" t="s">
        <v>167</v>
      </c>
      <c r="H335" s="6" t="s">
        <v>128</v>
      </c>
      <c r="I335" s="6" t="s">
        <v>168</v>
      </c>
      <c r="J335" s="6">
        <v>46000</v>
      </c>
      <c r="K335" s="54">
        <v>56735</v>
      </c>
      <c r="L335" s="54">
        <v>3971</v>
      </c>
      <c r="M335" s="54">
        <v>4</v>
      </c>
      <c r="N335" s="54" t="s">
        <v>1275</v>
      </c>
    </row>
    <row r="336" spans="1:14" ht="30" x14ac:dyDescent="0.25">
      <c r="A336" s="55"/>
      <c r="B336" s="55"/>
      <c r="C336" s="4" t="e">
        <f>MATCH(D336,[1]!Tabla1[Consignatario],0)</f>
        <v>#REF!</v>
      </c>
      <c r="D336" s="20" t="s">
        <v>1955</v>
      </c>
      <c r="E336" s="33"/>
      <c r="F336" s="55"/>
      <c r="G336" s="55"/>
      <c r="H336" s="6" t="s">
        <v>128</v>
      </c>
      <c r="I336" s="6" t="s">
        <v>157</v>
      </c>
      <c r="J336" s="6">
        <v>1900</v>
      </c>
      <c r="K336" s="55"/>
      <c r="L336" s="55"/>
      <c r="M336" s="55"/>
      <c r="N336" s="55"/>
    </row>
    <row r="337" spans="1:14" ht="30" x14ac:dyDescent="0.25">
      <c r="A337" s="55"/>
      <c r="B337" s="55"/>
      <c r="C337" s="4" t="e">
        <f>MATCH(D337,[1]!Tabla1[Consignatario],0)</f>
        <v>#REF!</v>
      </c>
      <c r="D337" s="20" t="s">
        <v>1955</v>
      </c>
      <c r="E337" s="33"/>
      <c r="F337" s="55"/>
      <c r="G337" s="55"/>
      <c r="H337" s="6" t="s">
        <v>128</v>
      </c>
      <c r="I337" s="6" t="s">
        <v>157</v>
      </c>
      <c r="J337" s="6">
        <v>1600</v>
      </c>
      <c r="K337" s="55"/>
      <c r="L337" s="55"/>
      <c r="M337" s="55"/>
      <c r="N337" s="55"/>
    </row>
    <row r="338" spans="1:14" ht="30" x14ac:dyDescent="0.25">
      <c r="A338" s="55"/>
      <c r="B338" s="55"/>
      <c r="C338" s="4" t="e">
        <f>MATCH(D338,[1]!Tabla1[Consignatario],0)</f>
        <v>#REF!</v>
      </c>
      <c r="D338" s="20" t="s">
        <v>1955</v>
      </c>
      <c r="E338" s="33"/>
      <c r="F338" s="55"/>
      <c r="G338" s="55"/>
      <c r="H338" s="6" t="s">
        <v>131</v>
      </c>
      <c r="I338" s="6" t="s">
        <v>169</v>
      </c>
      <c r="J338" s="6">
        <v>400</v>
      </c>
      <c r="K338" s="55"/>
      <c r="L338" s="55"/>
      <c r="M338" s="55"/>
      <c r="N338" s="55"/>
    </row>
    <row r="339" spans="1:14" ht="30" x14ac:dyDescent="0.25">
      <c r="A339" s="55"/>
      <c r="B339" s="55"/>
      <c r="C339" s="4" t="e">
        <f>MATCH(D339,[1]!Tabla1[Consignatario],0)</f>
        <v>#REF!</v>
      </c>
      <c r="D339" s="20" t="s">
        <v>1955</v>
      </c>
      <c r="E339" s="33"/>
      <c r="F339" s="55"/>
      <c r="G339" s="55"/>
      <c r="H339" s="6" t="s">
        <v>131</v>
      </c>
      <c r="I339" s="6" t="s">
        <v>170</v>
      </c>
      <c r="J339" s="6">
        <v>4624</v>
      </c>
      <c r="K339" s="55"/>
      <c r="L339" s="55"/>
      <c r="M339" s="55"/>
      <c r="N339" s="55"/>
    </row>
    <row r="340" spans="1:14" ht="45" x14ac:dyDescent="0.25">
      <c r="A340" s="55"/>
      <c r="B340" s="55"/>
      <c r="C340" s="4" t="e">
        <f>MATCH(D340,[1]!Tabla1[Consignatario],0)</f>
        <v>#REF!</v>
      </c>
      <c r="D340" s="20" t="s">
        <v>1955</v>
      </c>
      <c r="E340" s="33"/>
      <c r="F340" s="55"/>
      <c r="G340" s="55"/>
      <c r="H340" s="6" t="s">
        <v>131</v>
      </c>
      <c r="I340" s="6" t="s">
        <v>408</v>
      </c>
      <c r="J340" s="6">
        <v>80</v>
      </c>
      <c r="K340" s="55"/>
      <c r="L340" s="55"/>
      <c r="M340" s="55"/>
      <c r="N340" s="55"/>
    </row>
    <row r="341" spans="1:14" ht="30" x14ac:dyDescent="0.25">
      <c r="A341" s="55"/>
      <c r="B341" s="55"/>
      <c r="C341" s="4" t="e">
        <f>MATCH(D341,[1]!Tabla1[Consignatario],0)</f>
        <v>#REF!</v>
      </c>
      <c r="D341" s="20" t="s">
        <v>1955</v>
      </c>
      <c r="E341" s="33"/>
      <c r="F341" s="55"/>
      <c r="G341" s="55"/>
      <c r="H341" s="6" t="s">
        <v>128</v>
      </c>
      <c r="I341" s="6" t="s">
        <v>162</v>
      </c>
      <c r="J341" s="6">
        <v>550</v>
      </c>
      <c r="K341" s="55"/>
      <c r="L341" s="55"/>
      <c r="M341" s="55"/>
      <c r="N341" s="55"/>
    </row>
    <row r="342" spans="1:14" ht="60" x14ac:dyDescent="0.25">
      <c r="A342" s="56"/>
      <c r="B342" s="56"/>
      <c r="C342" s="4" t="e">
        <f>MATCH(D342,[1]!Tabla1[Consignatario],0)</f>
        <v>#REF!</v>
      </c>
      <c r="D342" s="20" t="s">
        <v>1955</v>
      </c>
      <c r="E342" s="32"/>
      <c r="F342" s="56"/>
      <c r="G342" s="56"/>
      <c r="H342" s="6" t="s">
        <v>327</v>
      </c>
      <c r="I342" s="6" t="s">
        <v>172</v>
      </c>
      <c r="J342" s="6">
        <v>1581</v>
      </c>
      <c r="K342" s="56"/>
      <c r="L342" s="56"/>
      <c r="M342" s="56"/>
      <c r="N342" s="56"/>
    </row>
    <row r="343" spans="1:14" ht="60" x14ac:dyDescent="0.25">
      <c r="A343" s="6" t="s">
        <v>165</v>
      </c>
      <c r="B343" s="6" t="s">
        <v>23</v>
      </c>
      <c r="C343" s="4" t="e">
        <f>MATCH(D343,[1]!Tabla1[Consignatario],0)</f>
        <v>#REF!</v>
      </c>
      <c r="D343" s="20" t="s">
        <v>1955</v>
      </c>
      <c r="E343" s="6"/>
      <c r="F343" s="6" t="s">
        <v>92</v>
      </c>
      <c r="G343" s="6"/>
      <c r="H343" s="6" t="s">
        <v>1391</v>
      </c>
      <c r="I343" s="6" t="s">
        <v>1273</v>
      </c>
      <c r="J343" s="6">
        <v>2000</v>
      </c>
      <c r="K343" s="6">
        <v>2000</v>
      </c>
      <c r="L343" s="6">
        <v>10</v>
      </c>
      <c r="M343" s="6"/>
      <c r="N343" s="6" t="s">
        <v>1274</v>
      </c>
    </row>
    <row r="344" spans="1:14" ht="30" x14ac:dyDescent="0.25">
      <c r="A344" s="54" t="s">
        <v>173</v>
      </c>
      <c r="B344" s="54" t="s">
        <v>1423</v>
      </c>
      <c r="C344" s="4" t="e">
        <f>MATCH(D344,[1]!Tabla1[Consignatario],0)</f>
        <v>#REF!</v>
      </c>
      <c r="D344" s="6" t="s">
        <v>1499</v>
      </c>
      <c r="E344" s="31"/>
      <c r="F344" s="54" t="s">
        <v>92</v>
      </c>
      <c r="G344" s="54" t="s">
        <v>167</v>
      </c>
      <c r="H344" s="6" t="s">
        <v>327</v>
      </c>
      <c r="I344" s="6" t="s">
        <v>174</v>
      </c>
      <c r="J344" s="6">
        <v>8000</v>
      </c>
      <c r="K344" s="54">
        <v>16969</v>
      </c>
      <c r="L344" s="54">
        <v>1187</v>
      </c>
      <c r="M344" s="54">
        <v>7</v>
      </c>
      <c r="N344" s="54"/>
    </row>
    <row r="345" spans="1:14" ht="30" x14ac:dyDescent="0.25">
      <c r="A345" s="55"/>
      <c r="B345" s="55"/>
      <c r="C345" s="4" t="e">
        <f>MATCH(D345,[1]!Tabla1[Consignatario],0)</f>
        <v>#REF!</v>
      </c>
      <c r="D345" s="6" t="s">
        <v>1499</v>
      </c>
      <c r="E345" s="33"/>
      <c r="F345" s="55"/>
      <c r="G345" s="55"/>
      <c r="H345" s="6" t="s">
        <v>128</v>
      </c>
      <c r="I345" s="6" t="s">
        <v>154</v>
      </c>
      <c r="J345" s="6">
        <v>8000</v>
      </c>
      <c r="K345" s="55"/>
      <c r="L345" s="55"/>
      <c r="M345" s="55"/>
      <c r="N345" s="55"/>
    </row>
    <row r="346" spans="1:14" ht="30" x14ac:dyDescent="0.25">
      <c r="A346" s="55"/>
      <c r="B346" s="55"/>
      <c r="C346" s="4" t="e">
        <f>MATCH(D346,[1]!Tabla1[Consignatario],0)</f>
        <v>#REF!</v>
      </c>
      <c r="D346" s="6" t="s">
        <v>1499</v>
      </c>
      <c r="E346" s="33"/>
      <c r="F346" s="55"/>
      <c r="G346" s="55"/>
      <c r="H346" s="6" t="s">
        <v>131</v>
      </c>
      <c r="I346" s="6" t="s">
        <v>175</v>
      </c>
      <c r="J346" s="6">
        <v>392</v>
      </c>
      <c r="K346" s="55"/>
      <c r="L346" s="55"/>
      <c r="M346" s="55"/>
      <c r="N346" s="55"/>
    </row>
    <row r="347" spans="1:14" ht="30" x14ac:dyDescent="0.25">
      <c r="A347" s="56"/>
      <c r="B347" s="56"/>
      <c r="C347" s="4" t="e">
        <f>MATCH(D347,[1]!Tabla1[Consignatario],0)</f>
        <v>#REF!</v>
      </c>
      <c r="D347" s="6" t="s">
        <v>1499</v>
      </c>
      <c r="E347" s="32"/>
      <c r="F347" s="56"/>
      <c r="G347" s="56"/>
      <c r="H347" s="6" t="s">
        <v>128</v>
      </c>
      <c r="I347" s="6" t="s">
        <v>8</v>
      </c>
      <c r="J347" s="6">
        <v>577</v>
      </c>
      <c r="K347" s="56"/>
      <c r="L347" s="56"/>
      <c r="M347" s="56"/>
      <c r="N347" s="56"/>
    </row>
    <row r="348" spans="1:14" ht="30" x14ac:dyDescent="0.25">
      <c r="A348" s="54" t="s">
        <v>173</v>
      </c>
      <c r="B348" s="54" t="s">
        <v>23</v>
      </c>
      <c r="C348" s="4" t="e">
        <f>MATCH(D348,[1]!Tabla1[Consignatario],0)</f>
        <v>#REF!</v>
      </c>
      <c r="D348" s="20" t="s">
        <v>1472</v>
      </c>
      <c r="E348" s="31"/>
      <c r="F348" s="54" t="s">
        <v>92</v>
      </c>
      <c r="G348" s="54" t="s">
        <v>167</v>
      </c>
      <c r="H348" s="6" t="s">
        <v>327</v>
      </c>
      <c r="I348" s="6" t="s">
        <v>176</v>
      </c>
      <c r="J348" s="6">
        <v>4226</v>
      </c>
      <c r="K348" s="54">
        <v>6000</v>
      </c>
      <c r="L348" s="54">
        <v>947</v>
      </c>
      <c r="M348" s="54">
        <v>5</v>
      </c>
      <c r="N348" s="54"/>
    </row>
    <row r="349" spans="1:14" x14ac:dyDescent="0.25">
      <c r="A349" s="55"/>
      <c r="B349" s="55"/>
      <c r="C349" s="4" t="e">
        <f>MATCH(D349,[1]!Tabla1[Consignatario],0)</f>
        <v>#REF!</v>
      </c>
      <c r="D349" s="20" t="s">
        <v>1472</v>
      </c>
      <c r="E349" s="33"/>
      <c r="F349" s="55"/>
      <c r="G349" s="55"/>
      <c r="H349" s="6" t="s">
        <v>131</v>
      </c>
      <c r="I349" s="6" t="s">
        <v>177</v>
      </c>
      <c r="J349" s="6">
        <v>3312</v>
      </c>
      <c r="K349" s="55"/>
      <c r="L349" s="55"/>
      <c r="M349" s="55"/>
      <c r="N349" s="55"/>
    </row>
    <row r="350" spans="1:14" x14ac:dyDescent="0.25">
      <c r="A350" s="56"/>
      <c r="B350" s="56"/>
      <c r="C350" s="4" t="e">
        <f>MATCH(D350,[1]!Tabla1[Consignatario],0)</f>
        <v>#REF!</v>
      </c>
      <c r="D350" s="20" t="s">
        <v>1472</v>
      </c>
      <c r="E350" s="32"/>
      <c r="F350" s="56"/>
      <c r="G350" s="56"/>
      <c r="H350" s="6" t="s">
        <v>128</v>
      </c>
      <c r="I350" s="6" t="s">
        <v>156</v>
      </c>
      <c r="J350" s="6">
        <v>6000</v>
      </c>
      <c r="K350" s="56"/>
      <c r="L350" s="56"/>
      <c r="M350" s="56"/>
      <c r="N350" s="56"/>
    </row>
    <row r="351" spans="1:14" ht="72" customHeight="1" x14ac:dyDescent="0.25">
      <c r="A351" s="54" t="s">
        <v>173</v>
      </c>
      <c r="B351" s="54" t="s">
        <v>23</v>
      </c>
      <c r="C351" s="4" t="e">
        <f>MATCH(D351,[1]!Tabla1[Consignatario],0)</f>
        <v>#REF!</v>
      </c>
      <c r="D351" s="20" t="s">
        <v>1570</v>
      </c>
      <c r="E351" s="31"/>
      <c r="F351" s="54"/>
      <c r="G351" s="54" t="s">
        <v>167</v>
      </c>
      <c r="H351" s="6" t="s">
        <v>327</v>
      </c>
      <c r="I351" s="6" t="s">
        <v>1276</v>
      </c>
      <c r="J351" s="10">
        <v>19367</v>
      </c>
      <c r="K351" s="54">
        <v>24677</v>
      </c>
      <c r="L351" s="57">
        <v>1727</v>
      </c>
      <c r="M351" s="57">
        <v>2</v>
      </c>
      <c r="N351" s="57" t="s">
        <v>1277</v>
      </c>
    </row>
    <row r="352" spans="1:14" x14ac:dyDescent="0.25">
      <c r="A352" s="55"/>
      <c r="B352" s="55"/>
      <c r="C352" s="4" t="e">
        <f>MATCH(D352,[1]!Tabla1[Consignatario],0)</f>
        <v>#REF!</v>
      </c>
      <c r="D352" s="20" t="s">
        <v>1570</v>
      </c>
      <c r="E352" s="33"/>
      <c r="F352" s="55"/>
      <c r="G352" s="55"/>
      <c r="H352" s="6" t="s">
        <v>131</v>
      </c>
      <c r="I352" s="6" t="s">
        <v>178</v>
      </c>
      <c r="J352" s="6">
        <v>4584</v>
      </c>
      <c r="K352" s="55"/>
      <c r="L352" s="58"/>
      <c r="M352" s="58"/>
      <c r="N352" s="58"/>
    </row>
    <row r="353" spans="1:14" ht="30" x14ac:dyDescent="0.25">
      <c r="A353" s="55"/>
      <c r="B353" s="55"/>
      <c r="C353" s="4" t="e">
        <f>MATCH(D353,[1]!Tabla1[Consignatario],0)</f>
        <v>#REF!</v>
      </c>
      <c r="D353" s="20" t="s">
        <v>1570</v>
      </c>
      <c r="E353" s="33"/>
      <c r="F353" s="55"/>
      <c r="G353" s="55"/>
      <c r="H353" s="6" t="s">
        <v>131</v>
      </c>
      <c r="I353" s="6" t="s">
        <v>1263</v>
      </c>
      <c r="J353" s="6">
        <v>96</v>
      </c>
      <c r="K353" s="55"/>
      <c r="L353" s="58"/>
      <c r="M353" s="58"/>
      <c r="N353" s="58"/>
    </row>
    <row r="354" spans="1:14" x14ac:dyDescent="0.25">
      <c r="A354" s="56"/>
      <c r="B354" s="56"/>
      <c r="C354" s="4" t="e">
        <f>MATCH(D354,[1]!Tabla1[Consignatario],0)</f>
        <v>#REF!</v>
      </c>
      <c r="D354" s="20" t="s">
        <v>1570</v>
      </c>
      <c r="E354" s="32"/>
      <c r="F354" s="56"/>
      <c r="G354" s="56"/>
      <c r="H354" s="6" t="s">
        <v>128</v>
      </c>
      <c r="I354" s="6" t="s">
        <v>1115</v>
      </c>
      <c r="J354" s="6">
        <v>630</v>
      </c>
      <c r="K354" s="56"/>
      <c r="L354" s="59"/>
      <c r="M354" s="59"/>
      <c r="N354" s="59"/>
    </row>
    <row r="355" spans="1:14" x14ac:dyDescent="0.25">
      <c r="A355" s="54" t="s">
        <v>180</v>
      </c>
      <c r="B355" s="54" t="s">
        <v>23</v>
      </c>
      <c r="C355" s="4" t="e">
        <f>MATCH(D355,[1]!Tabla1[Consignatario],0)</f>
        <v>#REF!</v>
      </c>
      <c r="D355" s="20" t="s">
        <v>1571</v>
      </c>
      <c r="E355" s="31"/>
      <c r="F355" s="54" t="s">
        <v>109</v>
      </c>
      <c r="G355" s="54" t="s">
        <v>181</v>
      </c>
      <c r="H355" s="6" t="s">
        <v>128</v>
      </c>
      <c r="I355" s="6" t="s">
        <v>182</v>
      </c>
      <c r="J355" s="6">
        <v>34000</v>
      </c>
      <c r="K355" s="54">
        <v>43258</v>
      </c>
      <c r="L355" s="54">
        <v>3028</v>
      </c>
      <c r="M355" s="54"/>
      <c r="N355" s="54"/>
    </row>
    <row r="356" spans="1:14" x14ac:dyDescent="0.25">
      <c r="A356" s="55"/>
      <c r="B356" s="55"/>
      <c r="C356" s="4" t="e">
        <f>MATCH(D356,[1]!Tabla1[Consignatario],0)</f>
        <v>#REF!</v>
      </c>
      <c r="D356" s="20" t="s">
        <v>1571</v>
      </c>
      <c r="E356" s="33"/>
      <c r="F356" s="55"/>
      <c r="G356" s="55"/>
      <c r="H356" s="6" t="s">
        <v>131</v>
      </c>
      <c r="I356" s="6" t="s">
        <v>183</v>
      </c>
      <c r="J356" s="6">
        <v>4000</v>
      </c>
      <c r="K356" s="55"/>
      <c r="L356" s="55"/>
      <c r="M356" s="55"/>
      <c r="N356" s="55"/>
    </row>
    <row r="357" spans="1:14" x14ac:dyDescent="0.25">
      <c r="A357" s="55"/>
      <c r="B357" s="55"/>
      <c r="C357" s="4" t="e">
        <f>MATCH(D357,[1]!Tabla1[Consignatario],0)</f>
        <v>#REF!</v>
      </c>
      <c r="D357" s="20" t="s">
        <v>1571</v>
      </c>
      <c r="E357" s="33"/>
      <c r="F357" s="55"/>
      <c r="G357" s="55"/>
      <c r="H357" s="6" t="s">
        <v>131</v>
      </c>
      <c r="I357" s="6" t="s">
        <v>184</v>
      </c>
      <c r="J357" s="6">
        <v>208</v>
      </c>
      <c r="K357" s="55"/>
      <c r="L357" s="55"/>
      <c r="M357" s="55"/>
      <c r="N357" s="55"/>
    </row>
    <row r="358" spans="1:14" x14ac:dyDescent="0.25">
      <c r="A358" s="55"/>
      <c r="B358" s="55"/>
      <c r="C358" s="4" t="e">
        <f>MATCH(D358,[1]!Tabla1[Consignatario],0)</f>
        <v>#REF!</v>
      </c>
      <c r="D358" s="20" t="s">
        <v>1571</v>
      </c>
      <c r="E358" s="33"/>
      <c r="F358" s="55"/>
      <c r="G358" s="55"/>
      <c r="H358" s="6" t="s">
        <v>131</v>
      </c>
      <c r="I358" s="6" t="s">
        <v>666</v>
      </c>
      <c r="J358" s="6">
        <v>1048</v>
      </c>
      <c r="K358" s="55"/>
      <c r="L358" s="55"/>
      <c r="M358" s="55"/>
      <c r="N358" s="55"/>
    </row>
    <row r="359" spans="1:14" x14ac:dyDescent="0.25">
      <c r="A359" s="55"/>
      <c r="B359" s="55"/>
      <c r="C359" s="4" t="e">
        <f>MATCH(D359,[1]!Tabla1[Consignatario],0)</f>
        <v>#REF!</v>
      </c>
      <c r="D359" s="20" t="s">
        <v>1571</v>
      </c>
      <c r="E359" s="33"/>
      <c r="F359" s="55"/>
      <c r="G359" s="55"/>
      <c r="H359" s="6" t="s">
        <v>128</v>
      </c>
      <c r="I359" s="6" t="s">
        <v>1115</v>
      </c>
      <c r="J359" s="6">
        <v>200</v>
      </c>
      <c r="K359" s="55"/>
      <c r="L359" s="55"/>
      <c r="M359" s="55"/>
      <c r="N359" s="55"/>
    </row>
    <row r="360" spans="1:14" ht="30" x14ac:dyDescent="0.25">
      <c r="A360" s="56"/>
      <c r="B360" s="56"/>
      <c r="C360" s="4" t="e">
        <f>MATCH(D360,[1]!Tabla1[Consignatario],0)</f>
        <v>#REF!</v>
      </c>
      <c r="D360" s="20" t="s">
        <v>1571</v>
      </c>
      <c r="E360" s="32"/>
      <c r="F360" s="56"/>
      <c r="G360" s="56"/>
      <c r="H360" s="6" t="s">
        <v>327</v>
      </c>
      <c r="I360" s="6" t="s">
        <v>1278</v>
      </c>
      <c r="J360" s="6">
        <v>3802</v>
      </c>
      <c r="K360" s="56"/>
      <c r="L360" s="56"/>
      <c r="M360" s="56"/>
      <c r="N360" s="56"/>
    </row>
    <row r="361" spans="1:14" ht="30" x14ac:dyDescent="0.25">
      <c r="A361" s="6" t="s">
        <v>180</v>
      </c>
      <c r="B361" s="6" t="s">
        <v>23</v>
      </c>
      <c r="C361" s="4" t="e">
        <f>MATCH(D361,[1]!Tabla1[Consignatario],0)</f>
        <v>#REF!</v>
      </c>
      <c r="D361" s="20" t="s">
        <v>1571</v>
      </c>
      <c r="E361" s="6"/>
      <c r="F361" s="6"/>
      <c r="G361" s="6" t="s">
        <v>181</v>
      </c>
      <c r="H361" s="6" t="s">
        <v>1391</v>
      </c>
      <c r="I361" s="6" t="s">
        <v>185</v>
      </c>
      <c r="J361" s="6">
        <v>2300</v>
      </c>
      <c r="K361" s="6">
        <v>11</v>
      </c>
      <c r="L361" s="6">
        <v>4</v>
      </c>
      <c r="M361" s="6"/>
      <c r="N361" s="6"/>
    </row>
    <row r="362" spans="1:14" x14ac:dyDescent="0.25">
      <c r="A362" s="54" t="s">
        <v>180</v>
      </c>
      <c r="B362" s="54" t="s">
        <v>23</v>
      </c>
      <c r="C362" s="4" t="e">
        <f>MATCH(D362,[1]!Tabla1[Consignatario],0)</f>
        <v>#REF!</v>
      </c>
      <c r="D362" s="20" t="s">
        <v>1399</v>
      </c>
      <c r="E362" s="31"/>
      <c r="F362" s="54" t="s">
        <v>31</v>
      </c>
      <c r="G362" s="54" t="s">
        <v>42</v>
      </c>
      <c r="H362" s="6" t="s">
        <v>128</v>
      </c>
      <c r="I362" s="6" t="s">
        <v>156</v>
      </c>
      <c r="J362" s="6">
        <v>7400</v>
      </c>
      <c r="K362" s="54">
        <v>9800</v>
      </c>
      <c r="L362" s="54">
        <v>686</v>
      </c>
      <c r="M362" s="54"/>
      <c r="N362" s="54"/>
    </row>
    <row r="363" spans="1:14" x14ac:dyDescent="0.25">
      <c r="A363" s="55"/>
      <c r="B363" s="55"/>
      <c r="C363" s="4" t="e">
        <f>MATCH(D363,[1]!Tabla1[Consignatario],0)</f>
        <v>#REF!</v>
      </c>
      <c r="D363" s="20" t="s">
        <v>1399</v>
      </c>
      <c r="E363" s="33"/>
      <c r="F363" s="55"/>
      <c r="G363" s="55"/>
      <c r="H363" s="6" t="s">
        <v>131</v>
      </c>
      <c r="I363" s="6" t="s">
        <v>186</v>
      </c>
      <c r="J363" s="6">
        <v>1600</v>
      </c>
      <c r="K363" s="55"/>
      <c r="L363" s="55"/>
      <c r="M363" s="55"/>
      <c r="N363" s="55"/>
    </row>
    <row r="364" spans="1:14" x14ac:dyDescent="0.25">
      <c r="A364" s="56"/>
      <c r="B364" s="56"/>
      <c r="C364" s="4" t="e">
        <f>MATCH(D364,[1]!Tabla1[Consignatario],0)</f>
        <v>#REF!</v>
      </c>
      <c r="D364" s="20" t="s">
        <v>1399</v>
      </c>
      <c r="E364" s="32"/>
      <c r="F364" s="56"/>
      <c r="G364" s="56"/>
      <c r="H364" s="6" t="s">
        <v>128</v>
      </c>
      <c r="I364" s="6" t="s">
        <v>8</v>
      </c>
      <c r="J364" s="6">
        <v>800</v>
      </c>
      <c r="K364" s="56"/>
      <c r="L364" s="56"/>
      <c r="M364" s="56"/>
      <c r="N364" s="56"/>
    </row>
    <row r="365" spans="1:14" x14ac:dyDescent="0.25">
      <c r="A365" s="6" t="s">
        <v>187</v>
      </c>
      <c r="B365" s="6"/>
      <c r="C365" s="4" t="e">
        <f>MATCH(D365,[1]!Tabla1[Consignatario],0)</f>
        <v>#REF!</v>
      </c>
      <c r="D365" s="38" t="s">
        <v>1897</v>
      </c>
      <c r="E365" s="6"/>
      <c r="F365" s="6" t="s">
        <v>188</v>
      </c>
      <c r="G365" s="6" t="s">
        <v>1503</v>
      </c>
      <c r="H365" s="6" t="s">
        <v>128</v>
      </c>
      <c r="I365" s="6" t="s">
        <v>156</v>
      </c>
      <c r="J365" s="6">
        <v>6000</v>
      </c>
      <c r="K365" s="6">
        <v>6000</v>
      </c>
      <c r="L365" s="6">
        <v>420</v>
      </c>
      <c r="M365" s="6"/>
      <c r="N365" s="6"/>
    </row>
    <row r="366" spans="1:14" ht="60" x14ac:dyDescent="0.25">
      <c r="A366" s="6" t="s">
        <v>187</v>
      </c>
      <c r="B366" s="6" t="s">
        <v>23</v>
      </c>
      <c r="C366" s="4" t="e">
        <f>MATCH(D366,[1]!Tabla1[Consignatario],0)</f>
        <v>#REF!</v>
      </c>
      <c r="D366" s="6" t="s">
        <v>1535</v>
      </c>
      <c r="E366" s="6"/>
      <c r="F366" s="6" t="s">
        <v>92</v>
      </c>
      <c r="G366" s="6" t="s">
        <v>1503</v>
      </c>
      <c r="H366" s="6" t="s">
        <v>327</v>
      </c>
      <c r="I366" s="6" t="s">
        <v>1279</v>
      </c>
      <c r="J366" s="6">
        <v>55751</v>
      </c>
      <c r="K366" s="6">
        <v>55751</v>
      </c>
      <c r="L366" s="6">
        <v>3902</v>
      </c>
      <c r="M366" s="6">
        <v>4</v>
      </c>
      <c r="N366" s="6"/>
    </row>
    <row r="367" spans="1:14" ht="30" x14ac:dyDescent="0.25">
      <c r="A367" s="54" t="s">
        <v>187</v>
      </c>
      <c r="B367" s="54" t="s">
        <v>23</v>
      </c>
      <c r="C367" s="4" t="e">
        <f>MATCH(D367,[1]!Tabla1[Consignatario],0)</f>
        <v>#REF!</v>
      </c>
      <c r="D367" s="20" t="s">
        <v>1572</v>
      </c>
      <c r="E367" s="31"/>
      <c r="F367" s="54" t="s">
        <v>49</v>
      </c>
      <c r="G367" s="54" t="s">
        <v>1503</v>
      </c>
      <c r="H367" s="6" t="s">
        <v>327</v>
      </c>
      <c r="I367" s="6" t="s">
        <v>189</v>
      </c>
      <c r="J367" s="6">
        <v>10259</v>
      </c>
      <c r="K367" s="54">
        <v>19499</v>
      </c>
      <c r="L367" s="54">
        <v>1365</v>
      </c>
      <c r="M367" s="54"/>
      <c r="N367" s="54"/>
    </row>
    <row r="368" spans="1:14" ht="30" x14ac:dyDescent="0.25">
      <c r="A368" s="55"/>
      <c r="B368" s="55"/>
      <c r="C368" s="4" t="e">
        <f>MATCH(D368,[1]!Tabla1[Consignatario],0)</f>
        <v>#REF!</v>
      </c>
      <c r="D368" s="20" t="s">
        <v>1572</v>
      </c>
      <c r="E368" s="33"/>
      <c r="F368" s="55"/>
      <c r="G368" s="55"/>
      <c r="H368" s="6" t="s">
        <v>128</v>
      </c>
      <c r="I368" s="6" t="s">
        <v>154</v>
      </c>
      <c r="J368" s="6">
        <v>8000</v>
      </c>
      <c r="K368" s="55"/>
      <c r="L368" s="55"/>
      <c r="M368" s="55"/>
      <c r="N368" s="55"/>
    </row>
    <row r="369" spans="1:14" x14ac:dyDescent="0.25">
      <c r="A369" s="55"/>
      <c r="B369" s="55"/>
      <c r="C369" s="4" t="e">
        <f>MATCH(D369,[1]!Tabla1[Consignatario],0)</f>
        <v>#REF!</v>
      </c>
      <c r="D369" s="20" t="s">
        <v>1572</v>
      </c>
      <c r="E369" s="33"/>
      <c r="F369" s="55"/>
      <c r="G369" s="55"/>
      <c r="H369" s="6" t="s">
        <v>128</v>
      </c>
      <c r="I369" s="6" t="s">
        <v>157</v>
      </c>
      <c r="J369" s="6">
        <v>1000</v>
      </c>
      <c r="K369" s="55"/>
      <c r="L369" s="55"/>
      <c r="M369" s="55"/>
      <c r="N369" s="55"/>
    </row>
    <row r="370" spans="1:14" x14ac:dyDescent="0.25">
      <c r="A370" s="56"/>
      <c r="B370" s="56"/>
      <c r="C370" s="4" t="e">
        <f>MATCH(D370,[1]!Tabla1[Consignatario],0)</f>
        <v>#REF!</v>
      </c>
      <c r="D370" s="20" t="s">
        <v>1572</v>
      </c>
      <c r="E370" s="32"/>
      <c r="F370" s="56"/>
      <c r="G370" s="56"/>
      <c r="H370" s="6" t="s">
        <v>131</v>
      </c>
      <c r="I370" s="6" t="s">
        <v>190</v>
      </c>
      <c r="J370" s="6">
        <v>240</v>
      </c>
      <c r="K370" s="56"/>
      <c r="L370" s="56"/>
      <c r="M370" s="56"/>
      <c r="N370" s="56"/>
    </row>
    <row r="371" spans="1:14" ht="45" x14ac:dyDescent="0.25">
      <c r="A371" s="54" t="s">
        <v>191</v>
      </c>
      <c r="B371" s="54" t="s">
        <v>23</v>
      </c>
      <c r="C371" s="4" t="e">
        <f>MATCH(D371,[1]!Tabla1[Consignatario],0)</f>
        <v>#REF!</v>
      </c>
      <c r="D371" s="20" t="s">
        <v>1573</v>
      </c>
      <c r="E371" s="31"/>
      <c r="F371" s="54" t="s">
        <v>83</v>
      </c>
      <c r="G371" s="54" t="s">
        <v>192</v>
      </c>
      <c r="H371" s="6" t="s">
        <v>327</v>
      </c>
      <c r="I371" s="6" t="s">
        <v>1280</v>
      </c>
      <c r="J371" s="6">
        <v>23539</v>
      </c>
      <c r="K371" s="54">
        <v>92223</v>
      </c>
      <c r="L371" s="54">
        <v>6455</v>
      </c>
      <c r="M371" s="54">
        <v>6</v>
      </c>
      <c r="N371" s="54" t="s">
        <v>195</v>
      </c>
    </row>
    <row r="372" spans="1:14" ht="30" x14ac:dyDescent="0.25">
      <c r="A372" s="55"/>
      <c r="B372" s="55"/>
      <c r="C372" s="4" t="e">
        <f>MATCH(D372,[1]!Tabla1[Consignatario],0)</f>
        <v>#REF!</v>
      </c>
      <c r="D372" s="20" t="s">
        <v>1573</v>
      </c>
      <c r="E372" s="33"/>
      <c r="F372" s="55"/>
      <c r="G372" s="55"/>
      <c r="H372" s="6" t="s">
        <v>131</v>
      </c>
      <c r="I372" s="6" t="s">
        <v>193</v>
      </c>
      <c r="J372" s="6">
        <v>34960</v>
      </c>
      <c r="K372" s="55"/>
      <c r="L372" s="55"/>
      <c r="M372" s="55"/>
      <c r="N372" s="55"/>
    </row>
    <row r="373" spans="1:14" ht="30" x14ac:dyDescent="0.25">
      <c r="A373" s="55"/>
      <c r="B373" s="55"/>
      <c r="C373" s="4" t="e">
        <f>MATCH(D373,[1]!Tabla1[Consignatario],0)</f>
        <v>#REF!</v>
      </c>
      <c r="D373" s="20" t="s">
        <v>1573</v>
      </c>
      <c r="E373" s="33"/>
      <c r="F373" s="55"/>
      <c r="G373" s="55"/>
      <c r="H373" s="6" t="s">
        <v>128</v>
      </c>
      <c r="I373" s="6" t="s">
        <v>194</v>
      </c>
      <c r="J373" s="6">
        <v>31924</v>
      </c>
      <c r="K373" s="55"/>
      <c r="L373" s="55"/>
      <c r="M373" s="55"/>
      <c r="N373" s="55"/>
    </row>
    <row r="374" spans="1:14" ht="30" x14ac:dyDescent="0.25">
      <c r="A374" s="56"/>
      <c r="B374" s="56"/>
      <c r="C374" s="4" t="e">
        <f>MATCH(D374,[1]!Tabla1[Consignatario],0)</f>
        <v>#REF!</v>
      </c>
      <c r="D374" s="20" t="s">
        <v>1573</v>
      </c>
      <c r="E374" s="32"/>
      <c r="F374" s="56"/>
      <c r="G374" s="56"/>
      <c r="H374" s="6" t="s">
        <v>128</v>
      </c>
      <c r="I374" s="6" t="s">
        <v>1115</v>
      </c>
      <c r="J374" s="6">
        <v>1800</v>
      </c>
      <c r="K374" s="56"/>
      <c r="L374" s="56"/>
      <c r="M374" s="56"/>
      <c r="N374" s="56"/>
    </row>
    <row r="375" spans="1:14" ht="30" x14ac:dyDescent="0.25">
      <c r="A375" s="6" t="s">
        <v>191</v>
      </c>
      <c r="B375" s="6" t="s">
        <v>23</v>
      </c>
      <c r="C375" s="4" t="e">
        <f>MATCH(D375,[1]!Tabla1[Consignatario],0)</f>
        <v>#REF!</v>
      </c>
      <c r="D375" s="20" t="s">
        <v>1573</v>
      </c>
      <c r="E375" s="6"/>
      <c r="F375" s="6" t="s">
        <v>83</v>
      </c>
      <c r="G375" s="6" t="s">
        <v>192</v>
      </c>
      <c r="H375" s="6" t="s">
        <v>1391</v>
      </c>
      <c r="I375" s="6" t="s">
        <v>196</v>
      </c>
      <c r="J375" s="6">
        <v>14450</v>
      </c>
      <c r="K375" s="6">
        <v>14450</v>
      </c>
      <c r="L375" s="6">
        <v>72</v>
      </c>
      <c r="M375" s="6">
        <v>2</v>
      </c>
      <c r="N375" s="6"/>
    </row>
    <row r="376" spans="1:14" ht="45" x14ac:dyDescent="0.25">
      <c r="A376" s="54" t="s">
        <v>197</v>
      </c>
      <c r="B376" s="54" t="s">
        <v>23</v>
      </c>
      <c r="C376" s="4" t="e">
        <f>MATCH(D376,[1]!Tabla1[Consignatario],0)</f>
        <v>#REF!</v>
      </c>
      <c r="D376" s="6" t="s">
        <v>1431</v>
      </c>
      <c r="E376" s="31"/>
      <c r="F376" s="54" t="s">
        <v>63</v>
      </c>
      <c r="G376" s="54" t="s">
        <v>91</v>
      </c>
      <c r="H376" s="6" t="s">
        <v>327</v>
      </c>
      <c r="I376" s="6" t="s">
        <v>1281</v>
      </c>
      <c r="J376" s="6">
        <v>8974</v>
      </c>
      <c r="K376" s="54">
        <v>35374</v>
      </c>
      <c r="L376" s="54">
        <v>2476</v>
      </c>
      <c r="M376" s="54">
        <v>1</v>
      </c>
      <c r="N376" s="54"/>
    </row>
    <row r="377" spans="1:14" ht="30" x14ac:dyDescent="0.25">
      <c r="A377" s="56"/>
      <c r="B377" s="56"/>
      <c r="C377" s="4" t="e">
        <f>MATCH(D377,[1]!Tabla1[Consignatario],0)</f>
        <v>#REF!</v>
      </c>
      <c r="D377" s="6" t="s">
        <v>1431</v>
      </c>
      <c r="E377" s="32"/>
      <c r="F377" s="56"/>
      <c r="G377" s="56"/>
      <c r="H377" s="6" t="s">
        <v>128</v>
      </c>
      <c r="I377" s="6" t="s">
        <v>198</v>
      </c>
      <c r="J377" s="6">
        <v>26400</v>
      </c>
      <c r="K377" s="56"/>
      <c r="L377" s="56"/>
      <c r="M377" s="56"/>
      <c r="N377" s="56"/>
    </row>
    <row r="378" spans="1:14" ht="45" x14ac:dyDescent="0.25">
      <c r="A378" s="54" t="s">
        <v>197</v>
      </c>
      <c r="B378" s="54" t="s">
        <v>23</v>
      </c>
      <c r="C378" s="4" t="e">
        <f>MATCH(D378,[1]!Tabla1[Consignatario],0)</f>
        <v>#REF!</v>
      </c>
      <c r="D378" s="20" t="s">
        <v>1816</v>
      </c>
      <c r="E378" s="31"/>
      <c r="F378" s="54" t="s">
        <v>92</v>
      </c>
      <c r="G378" s="54" t="s">
        <v>199</v>
      </c>
      <c r="H378" s="6" t="s">
        <v>327</v>
      </c>
      <c r="I378" s="6" t="s">
        <v>1282</v>
      </c>
      <c r="J378" s="6">
        <v>63351</v>
      </c>
      <c r="K378" s="54">
        <v>82473</v>
      </c>
      <c r="L378" s="54">
        <v>5773</v>
      </c>
      <c r="M378" s="54">
        <v>1</v>
      </c>
      <c r="N378" s="54"/>
    </row>
    <row r="379" spans="1:14" x14ac:dyDescent="0.25">
      <c r="A379" s="55"/>
      <c r="B379" s="55"/>
      <c r="C379" s="4" t="e">
        <f>MATCH(D379,[1]!Tabla1[Consignatario],0)</f>
        <v>#REF!</v>
      </c>
      <c r="D379" s="20" t="s">
        <v>1816</v>
      </c>
      <c r="E379" s="33"/>
      <c r="F379" s="55"/>
      <c r="G379" s="55"/>
      <c r="H379" s="6" t="s">
        <v>128</v>
      </c>
      <c r="I379" s="6" t="s">
        <v>200</v>
      </c>
      <c r="J379" s="6">
        <v>18000</v>
      </c>
      <c r="K379" s="55"/>
      <c r="L379" s="55"/>
      <c r="M379" s="55"/>
      <c r="N379" s="55"/>
    </row>
    <row r="380" spans="1:14" ht="60" x14ac:dyDescent="0.25">
      <c r="A380" s="55"/>
      <c r="B380" s="55"/>
      <c r="C380" s="4" t="e">
        <f>MATCH(D380,[1]!Tabla1[Consignatario],0)</f>
        <v>#REF!</v>
      </c>
      <c r="D380" s="20" t="s">
        <v>1816</v>
      </c>
      <c r="E380" s="33"/>
      <c r="F380" s="55"/>
      <c r="G380" s="55"/>
      <c r="H380" s="6" t="s">
        <v>327</v>
      </c>
      <c r="I380" s="6" t="s">
        <v>201</v>
      </c>
      <c r="J380" s="6">
        <v>746</v>
      </c>
      <c r="K380" s="55"/>
      <c r="L380" s="55"/>
      <c r="M380" s="55"/>
      <c r="N380" s="55"/>
    </row>
    <row r="381" spans="1:14" x14ac:dyDescent="0.25">
      <c r="A381" s="56"/>
      <c r="B381" s="56"/>
      <c r="C381" s="4" t="e">
        <f>MATCH(D381,[1]!Tabla1[Consignatario],0)</f>
        <v>#REF!</v>
      </c>
      <c r="D381" s="20" t="s">
        <v>1816</v>
      </c>
      <c r="E381" s="32"/>
      <c r="F381" s="56"/>
      <c r="G381" s="56"/>
      <c r="H381" s="6" t="s">
        <v>131</v>
      </c>
      <c r="I381" s="6" t="s">
        <v>202</v>
      </c>
      <c r="J381" s="6">
        <v>376</v>
      </c>
      <c r="K381" s="56"/>
      <c r="L381" s="56"/>
      <c r="M381" s="56"/>
      <c r="N381" s="56"/>
    </row>
    <row r="382" spans="1:14" ht="15" customHeight="1" x14ac:dyDescent="0.25">
      <c r="A382" s="54" t="s">
        <v>197</v>
      </c>
      <c r="B382" s="54"/>
      <c r="C382" s="4" t="e">
        <f>MATCH(D382,[1]!Tabla1[Consignatario],0)</f>
        <v>#REF!</v>
      </c>
      <c r="D382" s="20" t="s">
        <v>1574</v>
      </c>
      <c r="E382" s="31"/>
      <c r="F382" s="54" t="s">
        <v>44</v>
      </c>
      <c r="G382" s="54" t="s">
        <v>203</v>
      </c>
      <c r="H382" s="6" t="s">
        <v>128</v>
      </c>
      <c r="I382" s="6" t="s">
        <v>136</v>
      </c>
      <c r="J382" s="6">
        <v>4000</v>
      </c>
      <c r="K382" s="54">
        <v>6240</v>
      </c>
      <c r="L382" s="57">
        <v>436</v>
      </c>
      <c r="M382" s="57">
        <v>7</v>
      </c>
      <c r="N382" s="57" t="s">
        <v>1473</v>
      </c>
    </row>
    <row r="383" spans="1:14" x14ac:dyDescent="0.25">
      <c r="A383" s="55"/>
      <c r="B383" s="55"/>
      <c r="C383" s="4" t="e">
        <f>MATCH(D383,[1]!Tabla1[Consignatario],0)</f>
        <v>#REF!</v>
      </c>
      <c r="D383" s="20" t="s">
        <v>1574</v>
      </c>
      <c r="E383" s="33"/>
      <c r="F383" s="55"/>
      <c r="G383" s="55"/>
      <c r="H383" s="6" t="s">
        <v>128</v>
      </c>
      <c r="I383" s="6" t="s">
        <v>8</v>
      </c>
      <c r="J383" s="6">
        <v>800</v>
      </c>
      <c r="K383" s="55"/>
      <c r="L383" s="58"/>
      <c r="M383" s="58"/>
      <c r="N383" s="58"/>
    </row>
    <row r="384" spans="1:14" ht="58.15" customHeight="1" x14ac:dyDescent="0.25">
      <c r="A384" s="56"/>
      <c r="B384" s="56"/>
      <c r="C384" s="4" t="e">
        <f>MATCH(D384,[1]!Tabla1[Consignatario],0)</f>
        <v>#REF!</v>
      </c>
      <c r="D384" s="20" t="s">
        <v>1574</v>
      </c>
      <c r="E384" s="32"/>
      <c r="F384" s="56"/>
      <c r="G384" s="56"/>
      <c r="H384" s="6" t="s">
        <v>131</v>
      </c>
      <c r="I384" s="6" t="s">
        <v>204</v>
      </c>
      <c r="J384" s="10">
        <v>1440</v>
      </c>
      <c r="K384" s="56"/>
      <c r="L384" s="59"/>
      <c r="M384" s="59"/>
      <c r="N384" s="59"/>
    </row>
    <row r="385" spans="1:14" ht="15" customHeight="1" x14ac:dyDescent="0.25">
      <c r="A385" s="54" t="s">
        <v>205</v>
      </c>
      <c r="B385" s="54" t="s">
        <v>23</v>
      </c>
      <c r="C385" s="4" t="e">
        <f>MATCH(D385,[1]!Tabla1[Consignatario],0)</f>
        <v>#REF!</v>
      </c>
      <c r="D385" s="20" t="s">
        <v>1863</v>
      </c>
      <c r="E385" s="31"/>
      <c r="F385" s="54" t="s">
        <v>101</v>
      </c>
      <c r="G385" s="54" t="s">
        <v>199</v>
      </c>
      <c r="H385" s="6" t="s">
        <v>131</v>
      </c>
      <c r="I385" s="6" t="s">
        <v>206</v>
      </c>
      <c r="J385" s="6">
        <v>3200</v>
      </c>
      <c r="K385" s="54">
        <v>7126</v>
      </c>
      <c r="L385" s="54">
        <v>498</v>
      </c>
      <c r="M385" s="54">
        <v>7</v>
      </c>
      <c r="N385" s="54"/>
    </row>
    <row r="386" spans="1:14" ht="30" x14ac:dyDescent="0.25">
      <c r="A386" s="55"/>
      <c r="B386" s="55"/>
      <c r="C386" s="4" t="e">
        <f>MATCH(D386,[1]!Tabla1[Consignatario],0)</f>
        <v>#REF!</v>
      </c>
      <c r="D386" s="20" t="s">
        <v>1863</v>
      </c>
      <c r="E386" s="33"/>
      <c r="F386" s="55"/>
      <c r="G386" s="55"/>
      <c r="H386" s="6" t="s">
        <v>327</v>
      </c>
      <c r="I386" s="6" t="s">
        <v>207</v>
      </c>
      <c r="J386" s="6">
        <v>3174</v>
      </c>
      <c r="K386" s="55"/>
      <c r="L386" s="55"/>
      <c r="M386" s="55"/>
      <c r="N386" s="55"/>
    </row>
    <row r="387" spans="1:14" ht="45" x14ac:dyDescent="0.25">
      <c r="A387" s="55"/>
      <c r="B387" s="55"/>
      <c r="C387" s="4" t="e">
        <f>MATCH(D387,[1]!Tabla1[Consignatario],0)</f>
        <v>#REF!</v>
      </c>
      <c r="D387" s="20" t="s">
        <v>1863</v>
      </c>
      <c r="E387" s="33"/>
      <c r="F387" s="55"/>
      <c r="G387" s="55"/>
      <c r="H387" s="6" t="s">
        <v>327</v>
      </c>
      <c r="I387" s="6" t="s">
        <v>208</v>
      </c>
      <c r="J387" s="6">
        <v>512</v>
      </c>
      <c r="K387" s="55"/>
      <c r="L387" s="55"/>
      <c r="M387" s="55"/>
      <c r="N387" s="55"/>
    </row>
    <row r="388" spans="1:14" x14ac:dyDescent="0.25">
      <c r="A388" s="56"/>
      <c r="B388" s="56"/>
      <c r="C388" s="4" t="e">
        <f>MATCH(D388,[1]!Tabla1[Consignatario],0)</f>
        <v>#REF!</v>
      </c>
      <c r="D388" s="20" t="s">
        <v>1863</v>
      </c>
      <c r="E388" s="32"/>
      <c r="F388" s="56"/>
      <c r="G388" s="56"/>
      <c r="H388" s="6" t="s">
        <v>131</v>
      </c>
      <c r="I388" s="6" t="s">
        <v>190</v>
      </c>
      <c r="J388" s="6">
        <v>240</v>
      </c>
      <c r="K388" s="56"/>
      <c r="L388" s="56"/>
      <c r="M388" s="56"/>
      <c r="N388" s="56"/>
    </row>
    <row r="389" spans="1:14" ht="30" x14ac:dyDescent="0.25">
      <c r="A389" s="54" t="s">
        <v>205</v>
      </c>
      <c r="B389" s="54" t="s">
        <v>23</v>
      </c>
      <c r="C389" s="4" t="e">
        <f>MATCH(D389,[1]!Tabla1[Consignatario],0)</f>
        <v>#REF!</v>
      </c>
      <c r="D389" s="20" t="s">
        <v>1575</v>
      </c>
      <c r="E389" s="31"/>
      <c r="F389" s="54" t="s">
        <v>18</v>
      </c>
      <c r="G389" s="54" t="s">
        <v>209</v>
      </c>
      <c r="H389" s="6" t="s">
        <v>128</v>
      </c>
      <c r="I389" s="6" t="s">
        <v>144</v>
      </c>
      <c r="J389" s="6">
        <v>6000</v>
      </c>
      <c r="K389" s="54">
        <v>8160</v>
      </c>
      <c r="L389" s="54">
        <v>571</v>
      </c>
      <c r="M389" s="54">
        <v>2</v>
      </c>
      <c r="N389" s="54"/>
    </row>
    <row r="390" spans="1:14" ht="30" x14ac:dyDescent="0.25">
      <c r="A390" s="55"/>
      <c r="B390" s="55"/>
      <c r="C390" s="4" t="e">
        <f>MATCH(D390,[1]!Tabla1[Consignatario],0)</f>
        <v>#REF!</v>
      </c>
      <c r="D390" s="20" t="s">
        <v>1575</v>
      </c>
      <c r="E390" s="33"/>
      <c r="F390" s="55"/>
      <c r="G390" s="55"/>
      <c r="H390" s="6" t="s">
        <v>131</v>
      </c>
      <c r="I390" s="6" t="s">
        <v>210</v>
      </c>
      <c r="J390" s="6">
        <v>1760</v>
      </c>
      <c r="K390" s="55"/>
      <c r="L390" s="55"/>
      <c r="M390" s="55"/>
      <c r="N390" s="55"/>
    </row>
    <row r="391" spans="1:14" ht="30" x14ac:dyDescent="0.25">
      <c r="A391" s="56"/>
      <c r="B391" s="56"/>
      <c r="C391" s="4" t="e">
        <f>MATCH(D391,[1]!Tabla1[Consignatario],0)</f>
        <v>#REF!</v>
      </c>
      <c r="D391" s="20" t="s">
        <v>1575</v>
      </c>
      <c r="E391" s="32"/>
      <c r="F391" s="56"/>
      <c r="G391" s="56"/>
      <c r="H391" s="6" t="s">
        <v>128</v>
      </c>
      <c r="I391" s="6" t="s">
        <v>1115</v>
      </c>
      <c r="J391" s="6">
        <v>400</v>
      </c>
      <c r="K391" s="56"/>
      <c r="L391" s="56"/>
      <c r="M391" s="56"/>
      <c r="N391" s="56"/>
    </row>
    <row r="392" spans="1:14" ht="45" x14ac:dyDescent="0.25">
      <c r="A392" s="54" t="s">
        <v>205</v>
      </c>
      <c r="B392" s="54" t="s">
        <v>23</v>
      </c>
      <c r="C392" s="4" t="e">
        <f>MATCH(D392,[1]!Tabla1[Consignatario],0)</f>
        <v>#REF!</v>
      </c>
      <c r="D392" s="20" t="s">
        <v>1817</v>
      </c>
      <c r="E392" s="31"/>
      <c r="F392" s="54" t="s">
        <v>63</v>
      </c>
      <c r="G392" s="54" t="s">
        <v>93</v>
      </c>
      <c r="H392" s="6" t="s">
        <v>327</v>
      </c>
      <c r="I392" s="6" t="s">
        <v>1283</v>
      </c>
      <c r="J392" s="6">
        <v>23273</v>
      </c>
      <c r="K392" s="54">
        <v>23433</v>
      </c>
      <c r="L392" s="54">
        <v>1639</v>
      </c>
      <c r="M392" s="54">
        <v>6</v>
      </c>
      <c r="N392" s="54"/>
    </row>
    <row r="393" spans="1:14" x14ac:dyDescent="0.25">
      <c r="A393" s="56"/>
      <c r="B393" s="56"/>
      <c r="C393" s="4" t="e">
        <f>MATCH(D393,[1]!Tabla1[Consignatario],0)</f>
        <v>#REF!</v>
      </c>
      <c r="D393" s="20" t="s">
        <v>1817</v>
      </c>
      <c r="E393" s="32"/>
      <c r="F393" s="56"/>
      <c r="G393" s="56"/>
      <c r="H393" s="6" t="s">
        <v>131</v>
      </c>
      <c r="I393" s="6" t="s">
        <v>211</v>
      </c>
      <c r="J393" s="6">
        <v>160</v>
      </c>
      <c r="K393" s="56"/>
      <c r="L393" s="56"/>
      <c r="M393" s="56"/>
      <c r="N393" s="56"/>
    </row>
    <row r="394" spans="1:14" ht="45" x14ac:dyDescent="0.25">
      <c r="A394" s="54" t="s">
        <v>212</v>
      </c>
      <c r="B394" s="54" t="s">
        <v>23</v>
      </c>
      <c r="C394" s="4" t="e">
        <f>MATCH(D394,[1]!Tabla1[Consignatario],0)</f>
        <v>#REF!</v>
      </c>
      <c r="D394" s="20" t="s">
        <v>1576</v>
      </c>
      <c r="E394" s="31"/>
      <c r="F394" s="54" t="s">
        <v>59</v>
      </c>
      <c r="G394" s="54" t="s">
        <v>213</v>
      </c>
      <c r="H394" s="6" t="s">
        <v>327</v>
      </c>
      <c r="I394" s="6" t="s">
        <v>1284</v>
      </c>
      <c r="J394" s="6">
        <v>35591</v>
      </c>
      <c r="K394" s="54">
        <v>68631</v>
      </c>
      <c r="L394" s="54">
        <v>4804</v>
      </c>
      <c r="M394" s="54">
        <v>1</v>
      </c>
      <c r="N394" s="54"/>
    </row>
    <row r="395" spans="1:14" ht="30" x14ac:dyDescent="0.25">
      <c r="A395" s="55"/>
      <c r="B395" s="55"/>
      <c r="C395" s="4" t="e">
        <f>MATCH(D395,[1]!Tabla1[Consignatario],0)</f>
        <v>#REF!</v>
      </c>
      <c r="D395" s="20" t="s">
        <v>1576</v>
      </c>
      <c r="E395" s="33"/>
      <c r="F395" s="55"/>
      <c r="G395" s="55"/>
      <c r="H395" s="6" t="s">
        <v>128</v>
      </c>
      <c r="I395" s="6" t="s">
        <v>214</v>
      </c>
      <c r="J395" s="6">
        <v>16160</v>
      </c>
      <c r="K395" s="55"/>
      <c r="L395" s="55"/>
      <c r="M395" s="55"/>
      <c r="N395" s="55"/>
    </row>
    <row r="396" spans="1:14" x14ac:dyDescent="0.25">
      <c r="A396" s="55"/>
      <c r="B396" s="55"/>
      <c r="C396" s="4" t="e">
        <f>MATCH(D396,[1]!Tabla1[Consignatario],0)</f>
        <v>#REF!</v>
      </c>
      <c r="D396" s="20" t="s">
        <v>1576</v>
      </c>
      <c r="E396" s="33"/>
      <c r="F396" s="55"/>
      <c r="G396" s="55"/>
      <c r="H396" s="6" t="s">
        <v>128</v>
      </c>
      <c r="I396" s="6" t="s">
        <v>139</v>
      </c>
      <c r="J396" s="6">
        <v>10000</v>
      </c>
      <c r="K396" s="55"/>
      <c r="L396" s="55"/>
      <c r="M396" s="55"/>
      <c r="N396" s="55"/>
    </row>
    <row r="397" spans="1:14" x14ac:dyDescent="0.25">
      <c r="A397" s="55"/>
      <c r="B397" s="55"/>
      <c r="C397" s="4" t="e">
        <f>MATCH(D397,[1]!Tabla1[Consignatario],0)</f>
        <v>#REF!</v>
      </c>
      <c r="D397" s="20" t="s">
        <v>1576</v>
      </c>
      <c r="E397" s="33"/>
      <c r="F397" s="55"/>
      <c r="G397" s="55"/>
      <c r="H397" s="6" t="s">
        <v>131</v>
      </c>
      <c r="I397" s="6" t="s">
        <v>215</v>
      </c>
      <c r="J397" s="6">
        <v>6400</v>
      </c>
      <c r="K397" s="55"/>
      <c r="L397" s="55"/>
      <c r="M397" s="55"/>
      <c r="N397" s="55"/>
    </row>
    <row r="398" spans="1:14" x14ac:dyDescent="0.25">
      <c r="A398" s="56"/>
      <c r="B398" s="56"/>
      <c r="C398" s="4" t="e">
        <f>MATCH(D398,[1]!Tabla1[Consignatario],0)</f>
        <v>#REF!</v>
      </c>
      <c r="D398" s="20" t="s">
        <v>1576</v>
      </c>
      <c r="E398" s="32"/>
      <c r="F398" s="56"/>
      <c r="G398" s="56"/>
      <c r="H398" s="6" t="s">
        <v>131</v>
      </c>
      <c r="I398" s="6" t="s">
        <v>216</v>
      </c>
      <c r="J398" s="6">
        <v>480</v>
      </c>
      <c r="K398" s="56"/>
      <c r="L398" s="56"/>
      <c r="M398" s="56"/>
      <c r="N398" s="56"/>
    </row>
    <row r="399" spans="1:14" ht="45" x14ac:dyDescent="0.25">
      <c r="A399" s="54" t="s">
        <v>212</v>
      </c>
      <c r="B399" s="54" t="s">
        <v>23</v>
      </c>
      <c r="C399" s="4" t="e">
        <f>MATCH(D399,[1]!Tabla1[Consignatario],0)</f>
        <v>#REF!</v>
      </c>
      <c r="D399" s="20" t="s">
        <v>1827</v>
      </c>
      <c r="E399" s="31"/>
      <c r="F399" s="54" t="s">
        <v>44</v>
      </c>
      <c r="G399" s="54" t="s">
        <v>217</v>
      </c>
      <c r="H399" s="6" t="s">
        <v>327</v>
      </c>
      <c r="I399" s="6" t="s">
        <v>1285</v>
      </c>
      <c r="J399" s="6">
        <v>22898</v>
      </c>
      <c r="K399" s="54">
        <v>28598</v>
      </c>
      <c r="L399" s="54">
        <v>2001</v>
      </c>
      <c r="M399" s="54">
        <v>7</v>
      </c>
      <c r="N399" s="54"/>
    </row>
    <row r="400" spans="1:14" ht="30" x14ac:dyDescent="0.25">
      <c r="A400" s="55"/>
      <c r="B400" s="55"/>
      <c r="C400" s="4" t="e">
        <f>MATCH(D400,[1]!Tabla1[Consignatario],0)</f>
        <v>#REF!</v>
      </c>
      <c r="D400" s="20" t="s">
        <v>1827</v>
      </c>
      <c r="E400" s="33"/>
      <c r="F400" s="55"/>
      <c r="G400" s="55"/>
      <c r="H400" s="6" t="s">
        <v>128</v>
      </c>
      <c r="I400" s="6" t="s">
        <v>218</v>
      </c>
      <c r="J400" s="6">
        <v>2500</v>
      </c>
      <c r="K400" s="55"/>
      <c r="L400" s="55"/>
      <c r="M400" s="55"/>
      <c r="N400" s="55"/>
    </row>
    <row r="401" spans="1:14" ht="30" x14ac:dyDescent="0.25">
      <c r="A401" s="55"/>
      <c r="B401" s="55"/>
      <c r="C401" s="4" t="e">
        <f>MATCH(D401,[1]!Tabla1[Consignatario],0)</f>
        <v>#REF!</v>
      </c>
      <c r="D401" s="20" t="s">
        <v>1827</v>
      </c>
      <c r="E401" s="33"/>
      <c r="F401" s="55"/>
      <c r="G401" s="55"/>
      <c r="H401" s="6" t="s">
        <v>128</v>
      </c>
      <c r="I401" s="6" t="s">
        <v>218</v>
      </c>
      <c r="J401" s="6">
        <v>2000</v>
      </c>
      <c r="K401" s="55"/>
      <c r="L401" s="55"/>
      <c r="M401" s="55"/>
      <c r="N401" s="55"/>
    </row>
    <row r="402" spans="1:14" x14ac:dyDescent="0.25">
      <c r="A402" s="56"/>
      <c r="B402" s="56"/>
      <c r="C402" s="4" t="e">
        <f>MATCH(D402,[1]!Tabla1[Consignatario],0)</f>
        <v>#REF!</v>
      </c>
      <c r="D402" s="20" t="s">
        <v>1827</v>
      </c>
      <c r="E402" s="32"/>
      <c r="F402" s="56"/>
      <c r="G402" s="56"/>
      <c r="H402" s="6" t="s">
        <v>131</v>
      </c>
      <c r="I402" s="6" t="s">
        <v>219</v>
      </c>
      <c r="J402" s="6">
        <v>1200</v>
      </c>
      <c r="K402" s="56"/>
      <c r="L402" s="56"/>
      <c r="M402" s="56"/>
      <c r="N402" s="56"/>
    </row>
    <row r="403" spans="1:14" ht="30" x14ac:dyDescent="0.25">
      <c r="A403" s="6" t="s">
        <v>212</v>
      </c>
      <c r="B403" s="6" t="s">
        <v>23</v>
      </c>
      <c r="C403" s="4" t="e">
        <f>MATCH(D403,[1]!Tabla1[Consignatario],0)</f>
        <v>#REF!</v>
      </c>
      <c r="D403" s="6" t="s">
        <v>1577</v>
      </c>
      <c r="E403" s="6"/>
      <c r="F403" s="6" t="s">
        <v>18</v>
      </c>
      <c r="G403" s="6" t="s">
        <v>181</v>
      </c>
      <c r="H403" s="6" t="s">
        <v>128</v>
      </c>
      <c r="I403" s="6" t="s">
        <v>220</v>
      </c>
      <c r="J403" s="6">
        <v>28000</v>
      </c>
      <c r="K403" s="6">
        <v>28000</v>
      </c>
      <c r="L403" s="6">
        <v>1960</v>
      </c>
      <c r="M403" s="6"/>
      <c r="N403" s="6"/>
    </row>
    <row r="404" spans="1:14" ht="30" x14ac:dyDescent="0.25">
      <c r="A404" s="54" t="s">
        <v>221</v>
      </c>
      <c r="B404" s="54" t="s">
        <v>23</v>
      </c>
      <c r="C404" s="4" t="e">
        <f>MATCH(D404,[1]!Tabla1[Consignatario],0)</f>
        <v>#REF!</v>
      </c>
      <c r="D404" s="20" t="s">
        <v>1890</v>
      </c>
      <c r="E404" s="31"/>
      <c r="F404" s="54" t="s">
        <v>109</v>
      </c>
      <c r="G404" s="54" t="s">
        <v>181</v>
      </c>
      <c r="H404" s="6" t="s">
        <v>128</v>
      </c>
      <c r="I404" s="6" t="s">
        <v>214</v>
      </c>
      <c r="J404" s="6">
        <v>16000</v>
      </c>
      <c r="K404" s="54">
        <v>25872</v>
      </c>
      <c r="L404" s="54">
        <v>1811</v>
      </c>
      <c r="M404" s="54"/>
      <c r="N404" s="54"/>
    </row>
    <row r="405" spans="1:14" x14ac:dyDescent="0.25">
      <c r="A405" s="55"/>
      <c r="B405" s="55"/>
      <c r="C405" s="4" t="e">
        <f>MATCH(D405,[1]!Tabla1[Consignatario],0)</f>
        <v>#REF!</v>
      </c>
      <c r="D405" s="20" t="s">
        <v>1890</v>
      </c>
      <c r="E405" s="33"/>
      <c r="F405" s="55"/>
      <c r="G405" s="55"/>
      <c r="H405" s="6" t="s">
        <v>131</v>
      </c>
      <c r="I405" s="6" t="s">
        <v>222</v>
      </c>
      <c r="J405" s="6">
        <v>5072</v>
      </c>
      <c r="K405" s="55"/>
      <c r="L405" s="55"/>
      <c r="M405" s="55"/>
      <c r="N405" s="55"/>
    </row>
    <row r="406" spans="1:14" x14ac:dyDescent="0.25">
      <c r="A406" s="56"/>
      <c r="B406" s="56"/>
      <c r="C406" s="4" t="e">
        <f>MATCH(D406,[1]!Tabla1[Consignatario],0)</f>
        <v>#REF!</v>
      </c>
      <c r="D406" s="20" t="s">
        <v>1890</v>
      </c>
      <c r="E406" s="32"/>
      <c r="F406" s="56"/>
      <c r="G406" s="56"/>
      <c r="H406" s="6" t="s">
        <v>131</v>
      </c>
      <c r="I406" s="6" t="s">
        <v>223</v>
      </c>
      <c r="J406" s="6">
        <v>4800</v>
      </c>
      <c r="K406" s="56"/>
      <c r="L406" s="56"/>
      <c r="M406" s="56"/>
      <c r="N406" s="56"/>
    </row>
    <row r="407" spans="1:14" ht="45" x14ac:dyDescent="0.25">
      <c r="A407" s="54" t="s">
        <v>221</v>
      </c>
      <c r="B407" s="54"/>
      <c r="C407" s="4" t="e">
        <f>MATCH(D407,[1]!Tabla1[Consignatario],0)</f>
        <v>#REF!</v>
      </c>
      <c r="D407" s="20" t="s">
        <v>1578</v>
      </c>
      <c r="E407" s="31"/>
      <c r="F407" s="54" t="s">
        <v>44</v>
      </c>
      <c r="G407" s="54" t="s">
        <v>217</v>
      </c>
      <c r="H407" s="6" t="s">
        <v>327</v>
      </c>
      <c r="I407" s="6" t="s">
        <v>1286</v>
      </c>
      <c r="J407" s="6">
        <v>7556</v>
      </c>
      <c r="K407" s="54">
        <v>16284</v>
      </c>
      <c r="L407" s="54">
        <v>1139</v>
      </c>
      <c r="M407" s="54">
        <v>7</v>
      </c>
      <c r="N407" s="54"/>
    </row>
    <row r="408" spans="1:14" ht="30" x14ac:dyDescent="0.25">
      <c r="A408" s="55"/>
      <c r="B408" s="55"/>
      <c r="C408" s="4" t="e">
        <f>MATCH(D408,[1]!Tabla1[Consignatario],0)</f>
        <v>#REF!</v>
      </c>
      <c r="D408" s="20" t="s">
        <v>1578</v>
      </c>
      <c r="E408" s="33"/>
      <c r="F408" s="55"/>
      <c r="G408" s="55"/>
      <c r="H408" s="6" t="s">
        <v>128</v>
      </c>
      <c r="I408" s="6" t="s">
        <v>154</v>
      </c>
      <c r="J408" s="6">
        <v>8000</v>
      </c>
      <c r="K408" s="55"/>
      <c r="L408" s="55"/>
      <c r="M408" s="55"/>
      <c r="N408" s="55"/>
    </row>
    <row r="409" spans="1:14" ht="30" x14ac:dyDescent="0.25">
      <c r="A409" s="55"/>
      <c r="B409" s="55"/>
      <c r="C409" s="4" t="e">
        <f>MATCH(D409,[1]!Tabla1[Consignatario],0)</f>
        <v>#REF!</v>
      </c>
      <c r="D409" s="20" t="s">
        <v>1578</v>
      </c>
      <c r="E409" s="33"/>
      <c r="F409" s="55"/>
      <c r="G409" s="55"/>
      <c r="H409" s="6" t="s">
        <v>131</v>
      </c>
      <c r="I409" s="6" t="s">
        <v>224</v>
      </c>
      <c r="J409" s="6">
        <v>512</v>
      </c>
      <c r="K409" s="55"/>
      <c r="L409" s="55"/>
      <c r="M409" s="55"/>
      <c r="N409" s="55"/>
    </row>
    <row r="410" spans="1:14" ht="30" x14ac:dyDescent="0.25">
      <c r="A410" s="56"/>
      <c r="B410" s="56"/>
      <c r="C410" s="4" t="e">
        <f>MATCH(D410,[1]!Tabla1[Consignatario],0)</f>
        <v>#REF!</v>
      </c>
      <c r="D410" s="20" t="s">
        <v>1578</v>
      </c>
      <c r="E410" s="32"/>
      <c r="F410" s="56"/>
      <c r="G410" s="56"/>
      <c r="H410" s="6" t="s">
        <v>1948</v>
      </c>
      <c r="I410" s="6" t="s">
        <v>1287</v>
      </c>
      <c r="J410" s="6">
        <v>216</v>
      </c>
      <c r="K410" s="56"/>
      <c r="L410" s="56"/>
      <c r="M410" s="56"/>
      <c r="N410" s="56"/>
    </row>
    <row r="411" spans="1:14" ht="30" x14ac:dyDescent="0.25">
      <c r="A411" s="54" t="s">
        <v>221</v>
      </c>
      <c r="B411" s="54" t="s">
        <v>23</v>
      </c>
      <c r="C411" s="4" t="e">
        <f>MATCH(D411,[1]!Tabla1[Consignatario],0)</f>
        <v>#REF!</v>
      </c>
      <c r="D411" s="20" t="s">
        <v>1519</v>
      </c>
      <c r="E411" s="31"/>
      <c r="F411" s="54" t="s">
        <v>109</v>
      </c>
      <c r="G411" s="54" t="s">
        <v>181</v>
      </c>
      <c r="H411" s="6" t="s">
        <v>128</v>
      </c>
      <c r="I411" s="6" t="s">
        <v>154</v>
      </c>
      <c r="J411" s="6">
        <v>8061</v>
      </c>
      <c r="K411" s="54">
        <v>11280</v>
      </c>
      <c r="L411" s="54">
        <v>789</v>
      </c>
      <c r="M411" s="54">
        <v>5</v>
      </c>
      <c r="N411" s="54"/>
    </row>
    <row r="412" spans="1:14" ht="45" x14ac:dyDescent="0.25">
      <c r="A412" s="56"/>
      <c r="B412" s="56"/>
      <c r="C412" s="4" t="e">
        <f>MATCH(D412,[1]!Tabla1[Consignatario],0)</f>
        <v>#REF!</v>
      </c>
      <c r="D412" s="20" t="s">
        <v>1519</v>
      </c>
      <c r="E412" s="32"/>
      <c r="F412" s="56"/>
      <c r="G412" s="56"/>
      <c r="H412" s="6" t="s">
        <v>131</v>
      </c>
      <c r="I412" s="6" t="s">
        <v>1288</v>
      </c>
      <c r="J412" s="6">
        <v>3219</v>
      </c>
      <c r="K412" s="56"/>
      <c r="L412" s="56"/>
      <c r="M412" s="56"/>
      <c r="N412" s="56"/>
    </row>
    <row r="413" spans="1:14" ht="30" x14ac:dyDescent="0.25">
      <c r="A413" s="6" t="s">
        <v>225</v>
      </c>
      <c r="B413" s="6" t="s">
        <v>22</v>
      </c>
      <c r="C413" s="4" t="e">
        <f>MATCH(D413,[1]!Tabla1[Consignatario],0)</f>
        <v>#REF!</v>
      </c>
      <c r="D413" s="6" t="s">
        <v>1579</v>
      </c>
      <c r="E413" s="6"/>
      <c r="F413" s="6" t="s">
        <v>109</v>
      </c>
      <c r="G413" s="6" t="s">
        <v>181</v>
      </c>
      <c r="H413" s="6" t="s">
        <v>128</v>
      </c>
      <c r="I413" s="6" t="s">
        <v>214</v>
      </c>
      <c r="J413" s="6">
        <v>16000</v>
      </c>
      <c r="K413" s="6">
        <v>16000</v>
      </c>
      <c r="L413" s="6">
        <v>1120</v>
      </c>
      <c r="M413" s="6"/>
      <c r="N413" s="6"/>
    </row>
    <row r="414" spans="1:14" ht="45" x14ac:dyDescent="0.25">
      <c r="A414" s="6" t="s">
        <v>225</v>
      </c>
      <c r="B414" s="6"/>
      <c r="C414" s="4" t="e">
        <f>MATCH(D414,[1]!Tabla1[Consignatario],0)</f>
        <v>#REF!</v>
      </c>
      <c r="D414" s="6" t="s">
        <v>1956</v>
      </c>
      <c r="E414" s="6"/>
      <c r="F414" s="6" t="s">
        <v>59</v>
      </c>
      <c r="G414" s="6" t="s">
        <v>42</v>
      </c>
      <c r="H414" s="6" t="s">
        <v>327</v>
      </c>
      <c r="I414" s="6" t="s">
        <v>226</v>
      </c>
      <c r="J414" s="6">
        <v>18195</v>
      </c>
      <c r="K414" s="6">
        <v>18195</v>
      </c>
      <c r="L414" s="6">
        <v>1273</v>
      </c>
      <c r="M414" s="6">
        <v>5</v>
      </c>
      <c r="N414" s="6"/>
    </row>
    <row r="415" spans="1:14" ht="45" customHeight="1" x14ac:dyDescent="0.25">
      <c r="A415" s="54" t="s">
        <v>225</v>
      </c>
      <c r="B415" s="54" t="s">
        <v>23</v>
      </c>
      <c r="C415" s="4" t="e">
        <f>MATCH(D415,[1]!Tabla1[Consignatario],0)</f>
        <v>#REF!</v>
      </c>
      <c r="D415" s="20" t="s">
        <v>1911</v>
      </c>
      <c r="E415" s="31"/>
      <c r="F415" s="54" t="s">
        <v>83</v>
      </c>
      <c r="G415" s="54" t="s">
        <v>227</v>
      </c>
      <c r="H415" s="6" t="s">
        <v>327</v>
      </c>
      <c r="I415" s="6" t="s">
        <v>1289</v>
      </c>
      <c r="J415" s="6">
        <v>42155</v>
      </c>
      <c r="K415" s="54">
        <v>64705</v>
      </c>
      <c r="L415" s="57">
        <v>4529</v>
      </c>
      <c r="M415" s="57">
        <v>2</v>
      </c>
      <c r="N415" s="57" t="s">
        <v>1290</v>
      </c>
    </row>
    <row r="416" spans="1:14" ht="30" x14ac:dyDescent="0.25">
      <c r="A416" s="55"/>
      <c r="B416" s="55"/>
      <c r="C416" s="4" t="e">
        <f>MATCH(D416,[1]!Tabla1[Consignatario],0)</f>
        <v>#REF!</v>
      </c>
      <c r="D416" s="20" t="s">
        <v>1911</v>
      </c>
      <c r="E416" s="33"/>
      <c r="F416" s="55"/>
      <c r="G416" s="55"/>
      <c r="H416" s="6" t="s">
        <v>128</v>
      </c>
      <c r="I416" s="6" t="s">
        <v>228</v>
      </c>
      <c r="J416" s="6">
        <v>15750</v>
      </c>
      <c r="K416" s="55"/>
      <c r="L416" s="58"/>
      <c r="M416" s="58"/>
      <c r="N416" s="58"/>
    </row>
    <row r="417" spans="1:14" x14ac:dyDescent="0.25">
      <c r="A417" s="55"/>
      <c r="B417" s="55"/>
      <c r="C417" s="4" t="e">
        <f>MATCH(D417,[1]!Tabla1[Consignatario],0)</f>
        <v>#REF!</v>
      </c>
      <c r="D417" s="20" t="s">
        <v>1911</v>
      </c>
      <c r="E417" s="33"/>
      <c r="F417" s="55"/>
      <c r="G417" s="55"/>
      <c r="H417" s="6" t="s">
        <v>131</v>
      </c>
      <c r="I417" s="6" t="s">
        <v>229</v>
      </c>
      <c r="J417" s="10">
        <v>5600</v>
      </c>
      <c r="K417" s="55"/>
      <c r="L417" s="58"/>
      <c r="M417" s="58"/>
      <c r="N417" s="58"/>
    </row>
    <row r="418" spans="1:14" ht="72.599999999999994" customHeight="1" x14ac:dyDescent="0.25">
      <c r="A418" s="56"/>
      <c r="B418" s="56"/>
      <c r="C418" s="4" t="e">
        <f>MATCH(D418,[1]!Tabla1[Consignatario],0)</f>
        <v>#REF!</v>
      </c>
      <c r="D418" s="20" t="s">
        <v>1911</v>
      </c>
      <c r="E418" s="32"/>
      <c r="F418" s="56"/>
      <c r="G418" s="56"/>
      <c r="H418" s="6" t="s">
        <v>128</v>
      </c>
      <c r="I418" s="6" t="s">
        <v>8</v>
      </c>
      <c r="J418" s="10">
        <v>1200</v>
      </c>
      <c r="K418" s="56"/>
      <c r="L418" s="59"/>
      <c r="M418" s="59"/>
      <c r="N418" s="59"/>
    </row>
    <row r="419" spans="1:14" ht="45" x14ac:dyDescent="0.25">
      <c r="A419" s="54" t="s">
        <v>230</v>
      </c>
      <c r="B419" s="54" t="s">
        <v>23</v>
      </c>
      <c r="C419" s="4" t="e">
        <f>MATCH(D419,[1]!Tabla1[Consignatario],0)</f>
        <v>#REF!</v>
      </c>
      <c r="D419" s="20" t="s">
        <v>1400</v>
      </c>
      <c r="E419" s="31"/>
      <c r="F419" s="54" t="s">
        <v>83</v>
      </c>
      <c r="G419" s="54" t="s">
        <v>42</v>
      </c>
      <c r="H419" s="6" t="s">
        <v>327</v>
      </c>
      <c r="I419" s="6" t="s">
        <v>1291</v>
      </c>
      <c r="J419" s="6">
        <v>26753</v>
      </c>
      <c r="K419" s="54">
        <v>38677</v>
      </c>
      <c r="L419" s="54">
        <v>2707</v>
      </c>
      <c r="M419" s="54">
        <v>3</v>
      </c>
      <c r="N419" s="54"/>
    </row>
    <row r="420" spans="1:14" x14ac:dyDescent="0.25">
      <c r="A420" s="55"/>
      <c r="B420" s="55"/>
      <c r="C420" s="4" t="e">
        <f>MATCH(D420,[1]!Tabla1[Consignatario],0)</f>
        <v>#REF!</v>
      </c>
      <c r="D420" s="20" t="s">
        <v>1400</v>
      </c>
      <c r="E420" s="33"/>
      <c r="F420" s="55"/>
      <c r="G420" s="55"/>
      <c r="H420" s="6" t="s">
        <v>131</v>
      </c>
      <c r="I420" s="6" t="s">
        <v>231</v>
      </c>
      <c r="J420" s="6">
        <v>3800</v>
      </c>
      <c r="K420" s="55"/>
      <c r="L420" s="55"/>
      <c r="M420" s="55"/>
      <c r="N420" s="55"/>
    </row>
    <row r="421" spans="1:14" x14ac:dyDescent="0.25">
      <c r="A421" s="55"/>
      <c r="B421" s="55"/>
      <c r="C421" s="4" t="e">
        <f>MATCH(D421,[1]!Tabla1[Consignatario],0)</f>
        <v>#REF!</v>
      </c>
      <c r="D421" s="20" t="s">
        <v>1400</v>
      </c>
      <c r="E421" s="33"/>
      <c r="F421" s="55"/>
      <c r="G421" s="55"/>
      <c r="H421" s="6" t="s">
        <v>128</v>
      </c>
      <c r="I421" s="6" t="s">
        <v>8</v>
      </c>
      <c r="J421" s="6">
        <v>2124</v>
      </c>
      <c r="K421" s="55"/>
      <c r="L421" s="55"/>
      <c r="M421" s="55"/>
      <c r="N421" s="55"/>
    </row>
    <row r="422" spans="1:14" ht="30" x14ac:dyDescent="0.25">
      <c r="A422" s="56"/>
      <c r="B422" s="56"/>
      <c r="C422" s="4" t="e">
        <f>MATCH(D422,[1]!Tabla1[Consignatario],0)</f>
        <v>#REF!</v>
      </c>
      <c r="D422" s="20" t="s">
        <v>1400</v>
      </c>
      <c r="E422" s="32"/>
      <c r="F422" s="56"/>
      <c r="G422" s="56"/>
      <c r="H422" s="6" t="s">
        <v>128</v>
      </c>
      <c r="I422" s="6" t="s">
        <v>144</v>
      </c>
      <c r="J422" s="6">
        <v>6000</v>
      </c>
      <c r="K422" s="56"/>
      <c r="L422" s="56"/>
      <c r="M422" s="56"/>
      <c r="N422" s="56"/>
    </row>
    <row r="423" spans="1:14" ht="45" x14ac:dyDescent="0.25">
      <c r="A423" s="54" t="s">
        <v>230</v>
      </c>
      <c r="B423" s="54" t="s">
        <v>23</v>
      </c>
      <c r="C423" s="4" t="e">
        <f>MATCH(D423,[1]!Tabla1[Consignatario],0)</f>
        <v>#REF!</v>
      </c>
      <c r="D423" s="20" t="s">
        <v>1580</v>
      </c>
      <c r="E423" s="31"/>
      <c r="F423" s="54" t="s">
        <v>232</v>
      </c>
      <c r="G423" s="54" t="s">
        <v>1503</v>
      </c>
      <c r="H423" s="6" t="s">
        <v>327</v>
      </c>
      <c r="I423" s="6" t="s">
        <v>1292</v>
      </c>
      <c r="J423" s="6">
        <v>14442</v>
      </c>
      <c r="K423" s="54">
        <v>28646</v>
      </c>
      <c r="L423" s="54">
        <v>2005</v>
      </c>
      <c r="M423" s="54">
        <v>2</v>
      </c>
      <c r="N423" s="54"/>
    </row>
    <row r="424" spans="1:14" ht="30" x14ac:dyDescent="0.25">
      <c r="A424" s="55"/>
      <c r="B424" s="55"/>
      <c r="C424" s="4" t="e">
        <f>MATCH(D424,[1]!Tabla1[Consignatario],0)</f>
        <v>#REF!</v>
      </c>
      <c r="D424" s="20" t="s">
        <v>1580</v>
      </c>
      <c r="E424" s="33"/>
      <c r="F424" s="55"/>
      <c r="G424" s="55"/>
      <c r="H424" s="6" t="s">
        <v>128</v>
      </c>
      <c r="I424" s="6" t="s">
        <v>233</v>
      </c>
      <c r="J424" s="6">
        <v>12000</v>
      </c>
      <c r="K424" s="55"/>
      <c r="L424" s="55"/>
      <c r="M424" s="55"/>
      <c r="N424" s="55"/>
    </row>
    <row r="425" spans="1:14" ht="30" x14ac:dyDescent="0.25">
      <c r="A425" s="56"/>
      <c r="B425" s="56"/>
      <c r="C425" s="4" t="e">
        <f>MATCH(D425,[1]!Tabla1[Consignatario],0)</f>
        <v>#REF!</v>
      </c>
      <c r="D425" s="20" t="s">
        <v>1580</v>
      </c>
      <c r="E425" s="32"/>
      <c r="F425" s="56"/>
      <c r="G425" s="56"/>
      <c r="H425" s="6" t="s">
        <v>327</v>
      </c>
      <c r="I425" s="6" t="s">
        <v>234</v>
      </c>
      <c r="J425" s="6">
        <v>2204</v>
      </c>
      <c r="K425" s="56"/>
      <c r="L425" s="56"/>
      <c r="M425" s="56"/>
      <c r="N425" s="56"/>
    </row>
    <row r="426" spans="1:14" ht="30" x14ac:dyDescent="0.25">
      <c r="A426" s="54" t="s">
        <v>230</v>
      </c>
      <c r="B426" s="54" t="s">
        <v>23</v>
      </c>
      <c r="C426" s="4" t="e">
        <f>MATCH(D426,[1]!Tabla1[Consignatario],0)</f>
        <v>#REF!</v>
      </c>
      <c r="D426" s="20" t="s">
        <v>1581</v>
      </c>
      <c r="E426" s="31"/>
      <c r="F426" s="54" t="s">
        <v>92</v>
      </c>
      <c r="G426" s="54" t="s">
        <v>1788</v>
      </c>
      <c r="H426" s="6" t="s">
        <v>327</v>
      </c>
      <c r="I426" s="6" t="s">
        <v>235</v>
      </c>
      <c r="J426" s="6">
        <v>5512</v>
      </c>
      <c r="K426" s="54">
        <v>6912</v>
      </c>
      <c r="L426" s="54">
        <v>483</v>
      </c>
      <c r="M426" s="54">
        <v>7</v>
      </c>
      <c r="N426" s="54"/>
    </row>
    <row r="427" spans="1:14" x14ac:dyDescent="0.25">
      <c r="A427" s="56"/>
      <c r="B427" s="56"/>
      <c r="C427" s="4" t="e">
        <f>MATCH(D427,[1]!Tabla1[Consignatario],0)</f>
        <v>#REF!</v>
      </c>
      <c r="D427" s="20" t="s">
        <v>1581</v>
      </c>
      <c r="E427" s="32"/>
      <c r="F427" s="56"/>
      <c r="G427" s="56"/>
      <c r="H427" s="6" t="s">
        <v>128</v>
      </c>
      <c r="I427" s="6" t="s">
        <v>1115</v>
      </c>
      <c r="J427" s="6">
        <v>1400</v>
      </c>
      <c r="K427" s="56"/>
      <c r="L427" s="56"/>
      <c r="M427" s="56"/>
      <c r="N427" s="56"/>
    </row>
    <row r="428" spans="1:14" ht="30" x14ac:dyDescent="0.25">
      <c r="A428" s="54" t="s">
        <v>236</v>
      </c>
      <c r="B428" s="54" t="s">
        <v>23</v>
      </c>
      <c r="C428" s="4" t="e">
        <f>MATCH(D428,[1]!Tabla1[Consignatario],0)</f>
        <v>#REF!</v>
      </c>
      <c r="D428" s="20" t="s">
        <v>1521</v>
      </c>
      <c r="E428" s="31"/>
      <c r="F428" s="54" t="s">
        <v>49</v>
      </c>
      <c r="G428" s="54" t="s">
        <v>62</v>
      </c>
      <c r="H428" s="6" t="s">
        <v>327</v>
      </c>
      <c r="I428" s="6" t="s">
        <v>237</v>
      </c>
      <c r="J428" s="6">
        <v>5823</v>
      </c>
      <c r="K428" s="54">
        <v>9823</v>
      </c>
      <c r="L428" s="54">
        <v>687</v>
      </c>
      <c r="M428" s="54">
        <v>5</v>
      </c>
      <c r="N428" s="54"/>
    </row>
    <row r="429" spans="1:14" ht="30" x14ac:dyDescent="0.25">
      <c r="A429" s="56"/>
      <c r="B429" s="56"/>
      <c r="C429" s="4" t="e">
        <f>MATCH(D429,[1]!Tabla1[Consignatario],0)</f>
        <v>#REF!</v>
      </c>
      <c r="D429" s="20" t="s">
        <v>1521</v>
      </c>
      <c r="E429" s="32"/>
      <c r="F429" s="56"/>
      <c r="G429" s="56"/>
      <c r="H429" s="6" t="s">
        <v>128</v>
      </c>
      <c r="I429" s="6" t="s">
        <v>238</v>
      </c>
      <c r="J429" s="6">
        <v>4000</v>
      </c>
      <c r="K429" s="56"/>
      <c r="L429" s="56"/>
      <c r="M429" s="56"/>
      <c r="N429" s="56"/>
    </row>
    <row r="430" spans="1:14" ht="100.9" customHeight="1" x14ac:dyDescent="0.25">
      <c r="A430" s="54" t="s">
        <v>236</v>
      </c>
      <c r="B430" s="54"/>
      <c r="C430" s="4" t="e">
        <f>MATCH(D430,[1]!Tabla1[Consignatario],0)</f>
        <v>#REF!</v>
      </c>
      <c r="D430" s="20" t="s">
        <v>1582</v>
      </c>
      <c r="E430" s="31"/>
      <c r="F430" s="54" t="s">
        <v>18</v>
      </c>
      <c r="G430" s="54" t="s">
        <v>217</v>
      </c>
      <c r="H430" s="6" t="s">
        <v>128</v>
      </c>
      <c r="I430" s="6" t="s">
        <v>239</v>
      </c>
      <c r="J430" s="10">
        <v>10000</v>
      </c>
      <c r="K430" s="54">
        <v>10480</v>
      </c>
      <c r="L430" s="57">
        <v>753</v>
      </c>
      <c r="M430" s="57">
        <v>5</v>
      </c>
      <c r="N430" s="57" t="s">
        <v>240</v>
      </c>
    </row>
    <row r="431" spans="1:14" x14ac:dyDescent="0.25">
      <c r="A431" s="56"/>
      <c r="B431" s="56"/>
      <c r="C431" s="4" t="e">
        <f>MATCH(D431,[1]!Tabla1[Consignatario],0)</f>
        <v>#REF!</v>
      </c>
      <c r="D431" s="20" t="s">
        <v>1582</v>
      </c>
      <c r="E431" s="32"/>
      <c r="F431" s="56"/>
      <c r="G431" s="56"/>
      <c r="H431" s="6" t="s">
        <v>131</v>
      </c>
      <c r="I431" s="6" t="s">
        <v>216</v>
      </c>
      <c r="J431" s="6">
        <v>480</v>
      </c>
      <c r="K431" s="56"/>
      <c r="L431" s="59"/>
      <c r="M431" s="59"/>
      <c r="N431" s="59"/>
    </row>
    <row r="432" spans="1:14" ht="86.45" customHeight="1" x14ac:dyDescent="0.25">
      <c r="A432" s="54" t="s">
        <v>236</v>
      </c>
      <c r="B432" s="54" t="s">
        <v>23</v>
      </c>
      <c r="C432" s="4" t="e">
        <f>MATCH(D432,[1]!Tabla1[Consignatario],0)</f>
        <v>#REF!</v>
      </c>
      <c r="D432" s="20" t="s">
        <v>1925</v>
      </c>
      <c r="E432" s="31"/>
      <c r="F432" s="54" t="s">
        <v>18</v>
      </c>
      <c r="G432" s="54" t="s">
        <v>227</v>
      </c>
      <c r="H432" s="6" t="s">
        <v>327</v>
      </c>
      <c r="I432" s="6" t="s">
        <v>241</v>
      </c>
      <c r="J432" s="6">
        <v>5720</v>
      </c>
      <c r="K432" s="54">
        <v>30540</v>
      </c>
      <c r="L432" s="57">
        <v>2137</v>
      </c>
      <c r="M432" s="57">
        <v>7</v>
      </c>
      <c r="N432" s="57" t="s">
        <v>261</v>
      </c>
    </row>
    <row r="433" spans="1:14" ht="30" x14ac:dyDescent="0.25">
      <c r="A433" s="55"/>
      <c r="B433" s="55"/>
      <c r="C433" s="4" t="e">
        <f>MATCH(D433,[1]!Tabla1[Consignatario],0)</f>
        <v>#REF!</v>
      </c>
      <c r="D433" s="20" t="s">
        <v>1925</v>
      </c>
      <c r="E433" s="33"/>
      <c r="F433" s="55"/>
      <c r="G433" s="55"/>
      <c r="H433" s="6" t="s">
        <v>128</v>
      </c>
      <c r="I433" s="6" t="s">
        <v>242</v>
      </c>
      <c r="J433" s="6">
        <v>20600</v>
      </c>
      <c r="K433" s="55"/>
      <c r="L433" s="58"/>
      <c r="M433" s="58"/>
      <c r="N433" s="58"/>
    </row>
    <row r="434" spans="1:14" x14ac:dyDescent="0.25">
      <c r="A434" s="55"/>
      <c r="B434" s="55"/>
      <c r="C434" s="4" t="e">
        <f>MATCH(D434,[1]!Tabla1[Consignatario],0)</f>
        <v>#REF!</v>
      </c>
      <c r="D434" s="20" t="s">
        <v>1925</v>
      </c>
      <c r="E434" s="33"/>
      <c r="F434" s="55"/>
      <c r="G434" s="55"/>
      <c r="H434" s="6" t="s">
        <v>131</v>
      </c>
      <c r="I434" s="6" t="s">
        <v>243</v>
      </c>
      <c r="J434" s="10">
        <v>3720</v>
      </c>
      <c r="K434" s="55"/>
      <c r="L434" s="58"/>
      <c r="M434" s="58"/>
      <c r="N434" s="58"/>
    </row>
    <row r="435" spans="1:14" x14ac:dyDescent="0.25">
      <c r="A435" s="56"/>
      <c r="B435" s="56"/>
      <c r="C435" s="4" t="e">
        <f>MATCH(D435,[1]!Tabla1[Consignatario],0)</f>
        <v>#REF!</v>
      </c>
      <c r="D435" s="20" t="s">
        <v>1925</v>
      </c>
      <c r="E435" s="32"/>
      <c r="F435" s="56"/>
      <c r="G435" s="56"/>
      <c r="H435" s="6" t="s">
        <v>128</v>
      </c>
      <c r="I435" s="6" t="s">
        <v>8</v>
      </c>
      <c r="J435" s="6">
        <v>500</v>
      </c>
      <c r="K435" s="56"/>
      <c r="L435" s="59"/>
      <c r="M435" s="59"/>
      <c r="N435" s="59"/>
    </row>
    <row r="436" spans="1:14" ht="45" x14ac:dyDescent="0.25">
      <c r="A436" s="54" t="s">
        <v>244</v>
      </c>
      <c r="B436" s="54" t="s">
        <v>23</v>
      </c>
      <c r="C436" s="4" t="e">
        <f>MATCH(D436,[1]!Tabla1[Consignatario],0)</f>
        <v>#REF!</v>
      </c>
      <c r="D436" s="20" t="s">
        <v>1583</v>
      </c>
      <c r="E436" s="31"/>
      <c r="F436" s="54" t="s">
        <v>92</v>
      </c>
      <c r="G436" s="54" t="s">
        <v>1788</v>
      </c>
      <c r="H436" s="6" t="s">
        <v>327</v>
      </c>
      <c r="I436" s="6" t="s">
        <v>245</v>
      </c>
      <c r="J436" s="6">
        <v>11244</v>
      </c>
      <c r="K436" s="54">
        <v>27716</v>
      </c>
      <c r="L436" s="54">
        <v>1940</v>
      </c>
      <c r="M436" s="54">
        <v>1</v>
      </c>
      <c r="N436" s="54"/>
    </row>
    <row r="437" spans="1:14" x14ac:dyDescent="0.25">
      <c r="A437" s="55"/>
      <c r="B437" s="55"/>
      <c r="C437" s="4" t="e">
        <f>MATCH(D437,[1]!Tabla1[Consignatario],0)</f>
        <v>#REF!</v>
      </c>
      <c r="D437" s="20" t="s">
        <v>1583</v>
      </c>
      <c r="E437" s="33"/>
      <c r="F437" s="55"/>
      <c r="G437" s="55"/>
      <c r="H437" s="6" t="s">
        <v>131</v>
      </c>
      <c r="I437" s="6" t="s">
        <v>246</v>
      </c>
      <c r="J437" s="6">
        <v>1656</v>
      </c>
      <c r="K437" s="55"/>
      <c r="L437" s="55"/>
      <c r="M437" s="55"/>
      <c r="N437" s="55"/>
    </row>
    <row r="438" spans="1:14" ht="45" x14ac:dyDescent="0.25">
      <c r="A438" s="55"/>
      <c r="B438" s="55"/>
      <c r="C438" s="4" t="e">
        <f>MATCH(D438,[1]!Tabla1[Consignatario],0)</f>
        <v>#REF!</v>
      </c>
      <c r="D438" s="20" t="s">
        <v>1583</v>
      </c>
      <c r="E438" s="33"/>
      <c r="F438" s="55"/>
      <c r="G438" s="55"/>
      <c r="H438" s="6" t="s">
        <v>131</v>
      </c>
      <c r="I438" s="6" t="s">
        <v>1293</v>
      </c>
      <c r="J438" s="6">
        <v>216</v>
      </c>
      <c r="K438" s="55"/>
      <c r="L438" s="55"/>
      <c r="M438" s="55"/>
      <c r="N438" s="55"/>
    </row>
    <row r="439" spans="1:14" ht="30" x14ac:dyDescent="0.25">
      <c r="A439" s="55"/>
      <c r="B439" s="55"/>
      <c r="C439" s="4" t="e">
        <f>MATCH(D439,[1]!Tabla1[Consignatario],0)</f>
        <v>#REF!</v>
      </c>
      <c r="D439" s="20" t="s">
        <v>1583</v>
      </c>
      <c r="E439" s="33"/>
      <c r="F439" s="55"/>
      <c r="G439" s="55"/>
      <c r="H439" s="6" t="s">
        <v>128</v>
      </c>
      <c r="I439" s="6" t="s">
        <v>228</v>
      </c>
      <c r="J439" s="6">
        <v>14000</v>
      </c>
      <c r="K439" s="55"/>
      <c r="L439" s="55"/>
      <c r="M439" s="55"/>
      <c r="N439" s="55"/>
    </row>
    <row r="440" spans="1:14" x14ac:dyDescent="0.25">
      <c r="A440" s="56"/>
      <c r="B440" s="56"/>
      <c r="C440" s="4" t="e">
        <f>MATCH(D440,[1]!Tabla1[Consignatario],0)</f>
        <v>#REF!</v>
      </c>
      <c r="D440" s="20" t="s">
        <v>1583</v>
      </c>
      <c r="E440" s="32"/>
      <c r="F440" s="56"/>
      <c r="G440" s="56"/>
      <c r="H440" s="6" t="s">
        <v>128</v>
      </c>
      <c r="I440" s="6" t="s">
        <v>140</v>
      </c>
      <c r="J440" s="6">
        <v>600</v>
      </c>
      <c r="K440" s="56"/>
      <c r="L440" s="56"/>
      <c r="M440" s="56"/>
      <c r="N440" s="56"/>
    </row>
    <row r="441" spans="1:14" ht="30" x14ac:dyDescent="0.25">
      <c r="A441" s="54" t="s">
        <v>244</v>
      </c>
      <c r="B441" s="54"/>
      <c r="C441" s="4" t="e">
        <f>MATCH(D441,[1]!Tabla1[Consignatario],0)</f>
        <v>#REF!</v>
      </c>
      <c r="D441" s="20" t="s">
        <v>1584</v>
      </c>
      <c r="E441" s="31"/>
      <c r="F441" s="54" t="s">
        <v>49</v>
      </c>
      <c r="G441" s="54" t="s">
        <v>62</v>
      </c>
      <c r="H441" s="6" t="s">
        <v>327</v>
      </c>
      <c r="I441" s="6" t="s">
        <v>248</v>
      </c>
      <c r="J441" s="6">
        <v>3893</v>
      </c>
      <c r="K441" s="54">
        <v>5893</v>
      </c>
      <c r="L441" s="54">
        <v>412</v>
      </c>
      <c r="M441" s="54">
        <v>4</v>
      </c>
      <c r="N441" s="54"/>
    </row>
    <row r="442" spans="1:14" x14ac:dyDescent="0.25">
      <c r="A442" s="56"/>
      <c r="B442" s="56"/>
      <c r="C442" s="4" t="e">
        <f>MATCH(D442,[1]!Tabla1[Consignatario],0)</f>
        <v>#REF!</v>
      </c>
      <c r="D442" s="20" t="s">
        <v>1584</v>
      </c>
      <c r="E442" s="32"/>
      <c r="F442" s="56"/>
      <c r="G442" s="56"/>
      <c r="H442" s="6" t="s">
        <v>131</v>
      </c>
      <c r="I442" s="6" t="s">
        <v>249</v>
      </c>
      <c r="J442" s="6">
        <v>2000</v>
      </c>
      <c r="K442" s="56"/>
      <c r="L442" s="56"/>
      <c r="M442" s="56"/>
      <c r="N442" s="56"/>
    </row>
    <row r="443" spans="1:14" ht="30" x14ac:dyDescent="0.25">
      <c r="A443" s="6" t="s">
        <v>244</v>
      </c>
      <c r="B443" s="6"/>
      <c r="C443" s="4" t="e">
        <f>MATCH(D443,[1]!Tabla1[Consignatario],0)</f>
        <v>#REF!</v>
      </c>
      <c r="D443" s="6" t="s">
        <v>1585</v>
      </c>
      <c r="E443" s="6"/>
      <c r="F443" s="6" t="s">
        <v>51</v>
      </c>
      <c r="G443" s="6" t="s">
        <v>250</v>
      </c>
      <c r="H443" s="6" t="s">
        <v>327</v>
      </c>
      <c r="I443" s="6" t="s">
        <v>251</v>
      </c>
      <c r="J443" s="6">
        <v>7147</v>
      </c>
      <c r="K443" s="6">
        <v>7147</v>
      </c>
      <c r="L443" s="6">
        <v>500</v>
      </c>
      <c r="M443" s="6">
        <v>2</v>
      </c>
      <c r="N443" s="6"/>
    </row>
    <row r="444" spans="1:14" ht="45" x14ac:dyDescent="0.25">
      <c r="A444" s="54" t="s">
        <v>252</v>
      </c>
      <c r="B444" s="54" t="s">
        <v>23</v>
      </c>
      <c r="C444" s="4" t="e">
        <f>MATCH(D444,[1]!Tabla1[Consignatario],0)</f>
        <v>#REF!</v>
      </c>
      <c r="D444" s="20" t="s">
        <v>1951</v>
      </c>
      <c r="E444" s="31"/>
      <c r="F444" s="54" t="s">
        <v>67</v>
      </c>
      <c r="G444" s="54" t="s">
        <v>213</v>
      </c>
      <c r="H444" s="6" t="s">
        <v>327</v>
      </c>
      <c r="I444" s="6" t="s">
        <v>253</v>
      </c>
      <c r="J444" s="6">
        <v>12433</v>
      </c>
      <c r="K444" s="54">
        <v>19612</v>
      </c>
      <c r="L444" s="54">
        <v>1372</v>
      </c>
      <c r="M444" s="54">
        <v>7</v>
      </c>
      <c r="N444" s="57" t="s">
        <v>255</v>
      </c>
    </row>
    <row r="445" spans="1:14" ht="30" x14ac:dyDescent="0.25">
      <c r="A445" s="55"/>
      <c r="B445" s="55"/>
      <c r="C445" s="4" t="e">
        <f>MATCH(D445,[1]!Tabla1[Consignatario],0)</f>
        <v>#REF!</v>
      </c>
      <c r="D445" s="20" t="s">
        <v>1951</v>
      </c>
      <c r="E445" s="33"/>
      <c r="F445" s="55"/>
      <c r="G445" s="55"/>
      <c r="H445" s="6" t="s">
        <v>128</v>
      </c>
      <c r="I445" s="6" t="s">
        <v>144</v>
      </c>
      <c r="J445" s="6">
        <v>6060</v>
      </c>
      <c r="K445" s="55"/>
      <c r="L445" s="55"/>
      <c r="M445" s="55"/>
      <c r="N445" s="58"/>
    </row>
    <row r="446" spans="1:14" ht="30" x14ac:dyDescent="0.25">
      <c r="A446" s="56"/>
      <c r="B446" s="56"/>
      <c r="C446" s="4" t="e">
        <f>MATCH(D446,[1]!Tabla1[Consignatario],0)</f>
        <v>#REF!</v>
      </c>
      <c r="D446" s="20" t="s">
        <v>1951</v>
      </c>
      <c r="E446" s="32"/>
      <c r="F446" s="56"/>
      <c r="G446" s="56"/>
      <c r="H446" s="6" t="s">
        <v>131</v>
      </c>
      <c r="I446" s="6" t="s">
        <v>254</v>
      </c>
      <c r="J446" s="6">
        <v>1120</v>
      </c>
      <c r="K446" s="56"/>
      <c r="L446" s="56"/>
      <c r="M446" s="56"/>
      <c r="N446" s="59"/>
    </row>
    <row r="447" spans="1:14" ht="57.6" customHeight="1" x14ac:dyDescent="0.25">
      <c r="A447" s="54" t="s">
        <v>252</v>
      </c>
      <c r="B447" s="54" t="s">
        <v>22</v>
      </c>
      <c r="C447" s="4" t="e">
        <f>MATCH(D447,[1]!Tabla1[Consignatario],0)</f>
        <v>#REF!</v>
      </c>
      <c r="D447" s="38" t="s">
        <v>1879</v>
      </c>
      <c r="E447" s="31"/>
      <c r="F447" s="54" t="s">
        <v>92</v>
      </c>
      <c r="G447" s="54" t="s">
        <v>1784</v>
      </c>
      <c r="H447" s="6" t="s">
        <v>128</v>
      </c>
      <c r="I447" s="6" t="s">
        <v>144</v>
      </c>
      <c r="J447" s="6">
        <v>6000</v>
      </c>
      <c r="K447" s="54">
        <v>13040</v>
      </c>
      <c r="L447" s="57">
        <v>912</v>
      </c>
      <c r="M447" s="57">
        <v>7</v>
      </c>
      <c r="N447" s="57" t="s">
        <v>1481</v>
      </c>
    </row>
    <row r="448" spans="1:14" x14ac:dyDescent="0.25">
      <c r="A448" s="56"/>
      <c r="B448" s="56"/>
      <c r="C448" s="4" t="e">
        <f>MATCH(D448,[1]!Tabla1[Consignatario],0)</f>
        <v>#REF!</v>
      </c>
      <c r="D448" s="38" t="s">
        <v>1879</v>
      </c>
      <c r="E448" s="32"/>
      <c r="F448" s="56"/>
      <c r="G448" s="56"/>
      <c r="H448" s="6" t="s">
        <v>131</v>
      </c>
      <c r="I448" s="6" t="s">
        <v>256</v>
      </c>
      <c r="J448" s="10">
        <v>7040</v>
      </c>
      <c r="K448" s="56"/>
      <c r="L448" s="59"/>
      <c r="M448" s="59"/>
      <c r="N448" s="59"/>
    </row>
    <row r="449" spans="1:14" ht="45" x14ac:dyDescent="0.25">
      <c r="A449" s="54" t="s">
        <v>252</v>
      </c>
      <c r="B449" s="54" t="s">
        <v>1423</v>
      </c>
      <c r="C449" s="4" t="e">
        <f>MATCH(D449,[1]!Tabla1[Consignatario],0)</f>
        <v>#REF!</v>
      </c>
      <c r="D449" s="20" t="s">
        <v>1586</v>
      </c>
      <c r="E449" s="31"/>
      <c r="F449" s="54" t="s">
        <v>263</v>
      </c>
      <c r="G449" s="54" t="s">
        <v>262</v>
      </c>
      <c r="H449" s="6" t="s">
        <v>327</v>
      </c>
      <c r="I449" s="6" t="s">
        <v>264</v>
      </c>
      <c r="J449" s="6">
        <v>8628</v>
      </c>
      <c r="K449" s="54">
        <v>24716</v>
      </c>
      <c r="L449" s="54">
        <v>1730</v>
      </c>
      <c r="M449" s="54">
        <v>1</v>
      </c>
      <c r="N449" s="54"/>
    </row>
    <row r="450" spans="1:14" ht="30" x14ac:dyDescent="0.25">
      <c r="A450" s="55"/>
      <c r="B450" s="55"/>
      <c r="C450" s="4" t="e">
        <f>MATCH(D450,[1]!Tabla1[Consignatario],0)</f>
        <v>#REF!</v>
      </c>
      <c r="D450" s="20" t="s">
        <v>1586</v>
      </c>
      <c r="E450" s="33"/>
      <c r="F450" s="55"/>
      <c r="G450" s="55"/>
      <c r="H450" s="6" t="s">
        <v>128</v>
      </c>
      <c r="I450" s="6" t="s">
        <v>228</v>
      </c>
      <c r="J450" s="6">
        <v>14000</v>
      </c>
      <c r="K450" s="55"/>
      <c r="L450" s="55"/>
      <c r="M450" s="55"/>
      <c r="N450" s="55"/>
    </row>
    <row r="451" spans="1:14" ht="30" x14ac:dyDescent="0.25">
      <c r="A451" s="55"/>
      <c r="B451" s="55"/>
      <c r="C451" s="4" t="e">
        <f>MATCH(D451,[1]!Tabla1[Consignatario],0)</f>
        <v>#REF!</v>
      </c>
      <c r="D451" s="20" t="s">
        <v>1586</v>
      </c>
      <c r="E451" s="33"/>
      <c r="F451" s="55"/>
      <c r="G451" s="55"/>
      <c r="H451" s="6" t="s">
        <v>131</v>
      </c>
      <c r="I451" s="6" t="s">
        <v>265</v>
      </c>
      <c r="J451" s="6">
        <v>1688</v>
      </c>
      <c r="K451" s="55"/>
      <c r="L451" s="55"/>
      <c r="M451" s="55"/>
      <c r="N451" s="55"/>
    </row>
    <row r="452" spans="1:14" ht="30" x14ac:dyDescent="0.25">
      <c r="A452" s="56"/>
      <c r="B452" s="56"/>
      <c r="C452" s="4" t="e">
        <f>MATCH(D452,[1]!Tabla1[Consignatario],0)</f>
        <v>#REF!</v>
      </c>
      <c r="D452" s="20" t="s">
        <v>1586</v>
      </c>
      <c r="E452" s="32"/>
      <c r="F452" s="56"/>
      <c r="G452" s="56"/>
      <c r="H452" s="6" t="s">
        <v>131</v>
      </c>
      <c r="I452" s="6" t="s">
        <v>169</v>
      </c>
      <c r="J452" s="6">
        <v>400</v>
      </c>
      <c r="K452" s="56"/>
      <c r="L452" s="56"/>
      <c r="M452" s="56"/>
      <c r="N452" s="56"/>
    </row>
    <row r="453" spans="1:14" ht="45" x14ac:dyDescent="0.25">
      <c r="A453" s="54" t="s">
        <v>266</v>
      </c>
      <c r="B453" s="54" t="s">
        <v>23</v>
      </c>
      <c r="C453" s="4" t="e">
        <f>MATCH(D453,[1]!Tabla1[Consignatario],0)</f>
        <v>#REF!</v>
      </c>
      <c r="D453" s="20" t="s">
        <v>1432</v>
      </c>
      <c r="E453" s="31"/>
      <c r="F453" s="54" t="s">
        <v>263</v>
      </c>
      <c r="G453" s="54" t="s">
        <v>262</v>
      </c>
      <c r="H453" s="6" t="s">
        <v>327</v>
      </c>
      <c r="I453" s="6" t="s">
        <v>267</v>
      </c>
      <c r="J453" s="6">
        <v>10891</v>
      </c>
      <c r="K453" s="54">
        <v>16021</v>
      </c>
      <c r="L453" s="54">
        <v>1121</v>
      </c>
      <c r="M453" s="54">
        <v>4</v>
      </c>
      <c r="N453" s="54"/>
    </row>
    <row r="454" spans="1:14" ht="30" x14ac:dyDescent="0.25">
      <c r="A454" s="55"/>
      <c r="B454" s="55"/>
      <c r="C454" s="4" t="e">
        <f>MATCH(D454,[1]!Tabla1[Consignatario],0)</f>
        <v>#REF!</v>
      </c>
      <c r="D454" s="20" t="s">
        <v>1432</v>
      </c>
      <c r="E454" s="33"/>
      <c r="F454" s="55"/>
      <c r="G454" s="55"/>
      <c r="H454" s="6" t="s">
        <v>128</v>
      </c>
      <c r="I454" s="6" t="s">
        <v>268</v>
      </c>
      <c r="J454" s="6">
        <v>4000</v>
      </c>
      <c r="K454" s="55"/>
      <c r="L454" s="55"/>
      <c r="M454" s="55"/>
      <c r="N454" s="55"/>
    </row>
    <row r="455" spans="1:14" x14ac:dyDescent="0.25">
      <c r="A455" s="55"/>
      <c r="B455" s="55"/>
      <c r="C455" s="4" t="e">
        <f>MATCH(D455,[1]!Tabla1[Consignatario],0)</f>
        <v>#REF!</v>
      </c>
      <c r="D455" s="20" t="s">
        <v>1432</v>
      </c>
      <c r="E455" s="33"/>
      <c r="F455" s="55"/>
      <c r="G455" s="55"/>
      <c r="H455" s="6" t="s">
        <v>128</v>
      </c>
      <c r="I455" s="6" t="s">
        <v>8</v>
      </c>
      <c r="J455" s="6">
        <v>850</v>
      </c>
      <c r="K455" s="55"/>
      <c r="L455" s="55"/>
      <c r="M455" s="55"/>
      <c r="N455" s="55"/>
    </row>
    <row r="456" spans="1:14" x14ac:dyDescent="0.25">
      <c r="A456" s="56"/>
      <c r="B456" s="56"/>
      <c r="C456" s="4" t="e">
        <f>MATCH(D456,[1]!Tabla1[Consignatario],0)</f>
        <v>#REF!</v>
      </c>
      <c r="D456" s="20" t="s">
        <v>1432</v>
      </c>
      <c r="E456" s="32"/>
      <c r="F456" s="56"/>
      <c r="G456" s="56"/>
      <c r="H456" s="6" t="s">
        <v>131</v>
      </c>
      <c r="I456" s="6" t="s">
        <v>269</v>
      </c>
      <c r="J456" s="6">
        <v>280</v>
      </c>
      <c r="K456" s="56"/>
      <c r="L456" s="56"/>
      <c r="M456" s="56"/>
      <c r="N456" s="56"/>
    </row>
    <row r="457" spans="1:14" ht="45" x14ac:dyDescent="0.25">
      <c r="A457" s="54" t="s">
        <v>266</v>
      </c>
      <c r="B457" s="54" t="s">
        <v>23</v>
      </c>
      <c r="C457" s="4" t="e">
        <f>MATCH(D457,[1]!Tabla1[Consignatario],0)</f>
        <v>#REF!</v>
      </c>
      <c r="D457" s="20" t="s">
        <v>1587</v>
      </c>
      <c r="E457" s="31"/>
      <c r="F457" s="54" t="s">
        <v>92</v>
      </c>
      <c r="G457" s="54" t="s">
        <v>1784</v>
      </c>
      <c r="H457" s="6" t="s">
        <v>327</v>
      </c>
      <c r="I457" s="6" t="s">
        <v>270</v>
      </c>
      <c r="J457" s="6">
        <v>23685</v>
      </c>
      <c r="K457" s="54">
        <v>38465</v>
      </c>
      <c r="L457" s="54">
        <v>2692</v>
      </c>
      <c r="M457" s="54">
        <v>4</v>
      </c>
      <c r="N457" s="54"/>
    </row>
    <row r="458" spans="1:14" ht="30" x14ac:dyDescent="0.25">
      <c r="A458" s="55"/>
      <c r="B458" s="55"/>
      <c r="C458" s="4" t="e">
        <f>MATCH(D458,[1]!Tabla1[Consignatario],0)</f>
        <v>#REF!</v>
      </c>
      <c r="D458" s="20" t="s">
        <v>1587</v>
      </c>
      <c r="E458" s="33"/>
      <c r="F458" s="55"/>
      <c r="G458" s="55"/>
      <c r="H458" s="6" t="s">
        <v>128</v>
      </c>
      <c r="I458" s="6" t="s">
        <v>233</v>
      </c>
      <c r="J458" s="6">
        <v>13500</v>
      </c>
      <c r="K458" s="55"/>
      <c r="L458" s="55"/>
      <c r="M458" s="55"/>
      <c r="N458" s="55"/>
    </row>
    <row r="459" spans="1:14" x14ac:dyDescent="0.25">
      <c r="A459" s="55"/>
      <c r="B459" s="55"/>
      <c r="C459" s="4" t="e">
        <f>MATCH(D459,[1]!Tabla1[Consignatario],0)</f>
        <v>#REF!</v>
      </c>
      <c r="D459" s="20" t="s">
        <v>1587</v>
      </c>
      <c r="E459" s="33"/>
      <c r="F459" s="55"/>
      <c r="G459" s="55"/>
      <c r="H459" s="6" t="s">
        <v>128</v>
      </c>
      <c r="I459" s="6" t="s">
        <v>1115</v>
      </c>
      <c r="J459" s="6">
        <v>1000</v>
      </c>
      <c r="K459" s="55"/>
      <c r="L459" s="55"/>
      <c r="M459" s="55"/>
      <c r="N459" s="55"/>
    </row>
    <row r="460" spans="1:14" x14ac:dyDescent="0.25">
      <c r="A460" s="56"/>
      <c r="B460" s="56"/>
      <c r="C460" s="4" t="e">
        <f>MATCH(D460,[1]!Tabla1[Consignatario],0)</f>
        <v>#REF!</v>
      </c>
      <c r="D460" s="20" t="s">
        <v>1587</v>
      </c>
      <c r="E460" s="32"/>
      <c r="F460" s="56"/>
      <c r="G460" s="56"/>
      <c r="H460" s="6" t="s">
        <v>131</v>
      </c>
      <c r="I460" s="6" t="s">
        <v>269</v>
      </c>
      <c r="J460" s="6">
        <v>280</v>
      </c>
      <c r="K460" s="56"/>
      <c r="L460" s="56"/>
      <c r="M460" s="56"/>
      <c r="N460" s="56"/>
    </row>
    <row r="461" spans="1:14" ht="172.9" customHeight="1" x14ac:dyDescent="0.25">
      <c r="A461" s="54" t="s">
        <v>266</v>
      </c>
      <c r="B461" s="54" t="s">
        <v>23</v>
      </c>
      <c r="C461" s="4" t="e">
        <f>MATCH(D461,[1]!Tabla1[Consignatario],0)</f>
        <v>#REF!</v>
      </c>
      <c r="D461" s="20" t="s">
        <v>1588</v>
      </c>
      <c r="E461" s="31"/>
      <c r="F461" s="54"/>
      <c r="G461" s="54" t="s">
        <v>1784</v>
      </c>
      <c r="H461" s="6" t="s">
        <v>327</v>
      </c>
      <c r="I461" s="6" t="s">
        <v>1294</v>
      </c>
      <c r="J461" s="6">
        <v>17760</v>
      </c>
      <c r="K461" s="54">
        <v>30560</v>
      </c>
      <c r="L461" s="57">
        <v>2139</v>
      </c>
      <c r="M461" s="57">
        <v>2</v>
      </c>
      <c r="N461" s="57" t="s">
        <v>1296</v>
      </c>
    </row>
    <row r="462" spans="1:14" ht="30" x14ac:dyDescent="0.25">
      <c r="A462" s="55"/>
      <c r="B462" s="55"/>
      <c r="C462" s="4" t="e">
        <f>MATCH(D462,[1]!Tabla1[Consignatario],0)</f>
        <v>#REF!</v>
      </c>
      <c r="D462" s="20" t="s">
        <v>1588</v>
      </c>
      <c r="E462" s="33"/>
      <c r="F462" s="55"/>
      <c r="G462" s="55"/>
      <c r="H462" s="6" t="s">
        <v>128</v>
      </c>
      <c r="I462" s="6" t="s">
        <v>144</v>
      </c>
      <c r="J462" s="6">
        <v>6000</v>
      </c>
      <c r="K462" s="55"/>
      <c r="L462" s="58"/>
      <c r="M462" s="58"/>
      <c r="N462" s="58"/>
    </row>
    <row r="463" spans="1:14" x14ac:dyDescent="0.25">
      <c r="A463" s="56"/>
      <c r="B463" s="56"/>
      <c r="C463" s="4" t="e">
        <f>MATCH(D463,[1]!Tabla1[Consignatario],0)</f>
        <v>#REF!</v>
      </c>
      <c r="D463" s="20" t="s">
        <v>1588</v>
      </c>
      <c r="E463" s="32"/>
      <c r="F463" s="56"/>
      <c r="G463" s="56"/>
      <c r="H463" s="6" t="s">
        <v>131</v>
      </c>
      <c r="I463" s="6" t="s">
        <v>223</v>
      </c>
      <c r="J463" s="6">
        <v>4800</v>
      </c>
      <c r="K463" s="56"/>
      <c r="L463" s="59"/>
      <c r="M463" s="59"/>
      <c r="N463" s="59"/>
    </row>
    <row r="464" spans="1:14" ht="45" x14ac:dyDescent="0.25">
      <c r="A464" s="54" t="s">
        <v>271</v>
      </c>
      <c r="B464" s="54" t="s">
        <v>23</v>
      </c>
      <c r="C464" s="4" t="e">
        <f>MATCH(D464,[1]!Tabla1[Consignatario],0)</f>
        <v>#REF!</v>
      </c>
      <c r="D464" s="38" t="s">
        <v>1748</v>
      </c>
      <c r="E464" s="31"/>
      <c r="F464" s="54"/>
      <c r="G464" s="54" t="s">
        <v>1784</v>
      </c>
      <c r="H464" s="6" t="s">
        <v>327</v>
      </c>
      <c r="I464" s="6" t="s">
        <v>1295</v>
      </c>
      <c r="J464" s="6">
        <v>10998</v>
      </c>
      <c r="K464" s="54">
        <v>13223</v>
      </c>
      <c r="L464" s="54">
        <v>925</v>
      </c>
      <c r="M464" s="54">
        <v>1</v>
      </c>
      <c r="N464" s="54"/>
    </row>
    <row r="465" spans="1:14" ht="30" x14ac:dyDescent="0.25">
      <c r="A465" s="56"/>
      <c r="B465" s="56"/>
      <c r="C465" s="4" t="e">
        <f>MATCH(D465,[1]!Tabla1[Consignatario],0)</f>
        <v>#REF!</v>
      </c>
      <c r="D465" s="38" t="s">
        <v>1748</v>
      </c>
      <c r="E465" s="32"/>
      <c r="F465" s="56"/>
      <c r="G465" s="56"/>
      <c r="H465" s="6" t="s">
        <v>128</v>
      </c>
      <c r="I465" s="6" t="s">
        <v>218</v>
      </c>
      <c r="J465" s="6">
        <v>2225</v>
      </c>
      <c r="K465" s="56"/>
      <c r="L465" s="56"/>
      <c r="M465" s="56"/>
      <c r="N465" s="56"/>
    </row>
    <row r="466" spans="1:14" ht="45" x14ac:dyDescent="0.25">
      <c r="A466" s="6" t="s">
        <v>271</v>
      </c>
      <c r="B466" s="6" t="s">
        <v>23</v>
      </c>
      <c r="C466" s="4" t="e">
        <f>MATCH(D466,[1]!Tabla1[Consignatario],0)</f>
        <v>#REF!</v>
      </c>
      <c r="D466" s="6" t="s">
        <v>1832</v>
      </c>
      <c r="E466" s="6"/>
      <c r="F466" s="6" t="s">
        <v>109</v>
      </c>
      <c r="G466" s="6" t="s">
        <v>93</v>
      </c>
      <c r="H466" s="6" t="s">
        <v>327</v>
      </c>
      <c r="I466" s="6" t="s">
        <v>272</v>
      </c>
      <c r="J466" s="6">
        <v>632</v>
      </c>
      <c r="K466" s="6">
        <v>632</v>
      </c>
      <c r="L466" s="6">
        <v>44</v>
      </c>
      <c r="M466" s="6">
        <v>2</v>
      </c>
      <c r="N466" s="6"/>
    </row>
    <row r="467" spans="1:14" x14ac:dyDescent="0.25">
      <c r="A467" s="6" t="s">
        <v>271</v>
      </c>
      <c r="B467" s="6" t="s">
        <v>23</v>
      </c>
      <c r="C467" s="4" t="e">
        <f>MATCH(D467,[1]!Tabla1[Consignatario],0)</f>
        <v>#REF!</v>
      </c>
      <c r="D467" s="6" t="s">
        <v>1589</v>
      </c>
      <c r="E467" s="6"/>
      <c r="F467" s="6" t="s">
        <v>101</v>
      </c>
      <c r="G467" s="6" t="s">
        <v>1504</v>
      </c>
      <c r="H467" s="6" t="s">
        <v>131</v>
      </c>
      <c r="I467" s="6" t="s">
        <v>204</v>
      </c>
      <c r="J467" s="6">
        <v>1440</v>
      </c>
      <c r="K467" s="6">
        <v>1440</v>
      </c>
      <c r="L467" s="6">
        <v>100</v>
      </c>
      <c r="M467" s="6">
        <v>6</v>
      </c>
      <c r="N467" s="6"/>
    </row>
    <row r="468" spans="1:14" ht="45" x14ac:dyDescent="0.25">
      <c r="A468" s="54" t="s">
        <v>271</v>
      </c>
      <c r="B468" s="54" t="s">
        <v>23</v>
      </c>
      <c r="C468" s="4" t="e">
        <f>MATCH(D468,[1]!Tabla1[Consignatario],0)</f>
        <v>#REF!</v>
      </c>
      <c r="D468" s="20" t="s">
        <v>1590</v>
      </c>
      <c r="E468" s="31"/>
      <c r="F468" s="54" t="s">
        <v>92</v>
      </c>
      <c r="G468" s="54" t="s">
        <v>273</v>
      </c>
      <c r="H468" s="6" t="s">
        <v>327</v>
      </c>
      <c r="I468" s="6" t="s">
        <v>274</v>
      </c>
      <c r="J468" s="6">
        <v>26173</v>
      </c>
      <c r="K468" s="54">
        <v>41605</v>
      </c>
      <c r="L468" s="57">
        <v>2912</v>
      </c>
      <c r="M468" s="57">
        <v>2</v>
      </c>
      <c r="N468" s="57" t="s">
        <v>276</v>
      </c>
    </row>
    <row r="469" spans="1:14" ht="30" x14ac:dyDescent="0.25">
      <c r="A469" s="55"/>
      <c r="B469" s="55"/>
      <c r="C469" s="4" t="e">
        <f>MATCH(D469,[1]!Tabla1[Consignatario],0)</f>
        <v>#REF!</v>
      </c>
      <c r="D469" s="20" t="s">
        <v>1590</v>
      </c>
      <c r="E469" s="33"/>
      <c r="F469" s="55"/>
      <c r="G469" s="55"/>
      <c r="H469" s="6" t="s">
        <v>128</v>
      </c>
      <c r="I469" s="6" t="s">
        <v>154</v>
      </c>
      <c r="J469" s="6">
        <v>10000</v>
      </c>
      <c r="K469" s="55"/>
      <c r="L469" s="58"/>
      <c r="M469" s="58"/>
      <c r="N469" s="58"/>
    </row>
    <row r="470" spans="1:14" x14ac:dyDescent="0.25">
      <c r="A470" s="56"/>
      <c r="B470" s="56"/>
      <c r="C470" s="4" t="e">
        <f>MATCH(D470,[1]!Tabla1[Consignatario],0)</f>
        <v>#REF!</v>
      </c>
      <c r="D470" s="20" t="s">
        <v>1590</v>
      </c>
      <c r="E470" s="32"/>
      <c r="F470" s="56"/>
      <c r="G470" s="56"/>
      <c r="H470" s="6" t="s">
        <v>131</v>
      </c>
      <c r="I470" s="6" t="s">
        <v>275</v>
      </c>
      <c r="J470" s="6">
        <v>4432</v>
      </c>
      <c r="K470" s="56"/>
      <c r="L470" s="59"/>
      <c r="M470" s="59"/>
      <c r="N470" s="59"/>
    </row>
    <row r="471" spans="1:14" ht="43.15" customHeight="1" x14ac:dyDescent="0.25">
      <c r="A471" s="31" t="s">
        <v>271</v>
      </c>
      <c r="B471" s="31" t="s">
        <v>23</v>
      </c>
      <c r="C471" s="4" t="e">
        <f>MATCH(D471,[1]!Tabla1[Consignatario],0)</f>
        <v>#REF!</v>
      </c>
      <c r="D471" s="20" t="s">
        <v>1590</v>
      </c>
      <c r="E471" s="31"/>
      <c r="F471" s="6" t="s">
        <v>297</v>
      </c>
      <c r="G471" s="31"/>
      <c r="H471" s="31" t="s">
        <v>128</v>
      </c>
      <c r="I471" s="31" t="s">
        <v>8</v>
      </c>
      <c r="J471" s="31">
        <v>2000</v>
      </c>
      <c r="K471" s="31">
        <v>2000</v>
      </c>
      <c r="L471" s="31">
        <v>140</v>
      </c>
      <c r="M471" s="31"/>
      <c r="N471" s="31" t="s">
        <v>277</v>
      </c>
    </row>
    <row r="472" spans="1:14" ht="45" x14ac:dyDescent="0.25">
      <c r="A472" s="6" t="s">
        <v>278</v>
      </c>
      <c r="B472" s="6" t="s">
        <v>23</v>
      </c>
      <c r="C472" s="4" t="e">
        <f>MATCH(D472,[1]!Tabla1[Consignatario],0)</f>
        <v>#REF!</v>
      </c>
      <c r="D472" s="6" t="s">
        <v>1912</v>
      </c>
      <c r="E472" s="6"/>
      <c r="F472" s="6" t="s">
        <v>83</v>
      </c>
      <c r="G472" s="6" t="s">
        <v>93</v>
      </c>
      <c r="H472" s="6" t="s">
        <v>327</v>
      </c>
      <c r="I472" s="6" t="s">
        <v>279</v>
      </c>
      <c r="J472" s="6">
        <v>37883</v>
      </c>
      <c r="K472" s="6">
        <v>37883</v>
      </c>
      <c r="L472" s="6">
        <v>2651</v>
      </c>
      <c r="M472" s="6">
        <v>7</v>
      </c>
      <c r="N472" s="6"/>
    </row>
    <row r="473" spans="1:14" ht="30" customHeight="1" x14ac:dyDescent="0.25">
      <c r="A473" s="54" t="s">
        <v>278</v>
      </c>
      <c r="B473" s="54" t="s">
        <v>23</v>
      </c>
      <c r="C473" s="4" t="e">
        <f>MATCH(D473,[1]!Tabla1[Consignatario],0)</f>
        <v>#REF!</v>
      </c>
      <c r="D473" s="20" t="s">
        <v>1591</v>
      </c>
      <c r="E473" s="31"/>
      <c r="F473" s="54" t="s">
        <v>83</v>
      </c>
      <c r="G473" s="54" t="s">
        <v>281</v>
      </c>
      <c r="H473" s="6" t="s">
        <v>327</v>
      </c>
      <c r="I473" s="6" t="s">
        <v>282</v>
      </c>
      <c r="J473" s="10">
        <v>24113</v>
      </c>
      <c r="K473" s="54">
        <v>35981</v>
      </c>
      <c r="L473" s="57">
        <v>2518</v>
      </c>
      <c r="M473" s="57"/>
      <c r="N473" s="57" t="s">
        <v>291</v>
      </c>
    </row>
    <row r="474" spans="1:14" ht="30" x14ac:dyDescent="0.25">
      <c r="A474" s="55"/>
      <c r="B474" s="55"/>
      <c r="C474" s="4" t="e">
        <f>MATCH(D474,[1]!Tabla1[Consignatario],0)</f>
        <v>#REF!</v>
      </c>
      <c r="D474" s="20" t="s">
        <v>1591</v>
      </c>
      <c r="E474" s="33"/>
      <c r="F474" s="55"/>
      <c r="G474" s="55"/>
      <c r="H474" s="6" t="s">
        <v>128</v>
      </c>
      <c r="I474" s="6" t="s">
        <v>283</v>
      </c>
      <c r="J474" s="6">
        <v>8000</v>
      </c>
      <c r="K474" s="55"/>
      <c r="L474" s="58"/>
      <c r="M474" s="58"/>
      <c r="N474" s="58"/>
    </row>
    <row r="475" spans="1:14" x14ac:dyDescent="0.25">
      <c r="A475" s="55"/>
      <c r="B475" s="55"/>
      <c r="C475" s="4" t="e">
        <f>MATCH(D475,[1]!Tabla1[Consignatario],0)</f>
        <v>#REF!</v>
      </c>
      <c r="D475" s="20" t="s">
        <v>1591</v>
      </c>
      <c r="E475" s="33"/>
      <c r="F475" s="55"/>
      <c r="G475" s="55"/>
      <c r="H475" s="6" t="s">
        <v>284</v>
      </c>
      <c r="I475" s="6" t="s">
        <v>1204</v>
      </c>
      <c r="J475" s="6">
        <v>300</v>
      </c>
      <c r="K475" s="55"/>
      <c r="L475" s="58"/>
      <c r="M475" s="58"/>
      <c r="N475" s="58"/>
    </row>
    <row r="476" spans="1:14" x14ac:dyDescent="0.25">
      <c r="A476" s="56"/>
      <c r="B476" s="56"/>
      <c r="C476" s="4" t="e">
        <f>MATCH(D476,[1]!Tabla1[Consignatario],0)</f>
        <v>#REF!</v>
      </c>
      <c r="D476" s="20" t="s">
        <v>1591</v>
      </c>
      <c r="E476" s="32"/>
      <c r="F476" s="56"/>
      <c r="G476" s="56"/>
      <c r="H476" s="6" t="s">
        <v>131</v>
      </c>
      <c r="I476" s="6" t="s">
        <v>285</v>
      </c>
      <c r="J476" s="6">
        <v>3568</v>
      </c>
      <c r="K476" s="56"/>
      <c r="L476" s="59"/>
      <c r="M476" s="59"/>
      <c r="N476" s="59"/>
    </row>
    <row r="477" spans="1:14" ht="15" customHeight="1" x14ac:dyDescent="0.25">
      <c r="A477" s="54" t="s">
        <v>278</v>
      </c>
      <c r="B477" s="54" t="s">
        <v>23</v>
      </c>
      <c r="C477" s="4" t="e">
        <f>MATCH(D477,[1]!Tabla1[Consignatario],0)</f>
        <v>#REF!</v>
      </c>
      <c r="D477" s="20" t="s">
        <v>1591</v>
      </c>
      <c r="E477" s="31"/>
      <c r="F477" s="54" t="s">
        <v>101</v>
      </c>
      <c r="G477" s="54" t="s">
        <v>281</v>
      </c>
      <c r="H477" s="6" t="s">
        <v>131</v>
      </c>
      <c r="I477" s="6" t="s">
        <v>190</v>
      </c>
      <c r="J477" s="6">
        <v>240</v>
      </c>
      <c r="K477" s="54">
        <v>440</v>
      </c>
      <c r="L477" s="54">
        <v>30</v>
      </c>
      <c r="M477" s="54">
        <v>7</v>
      </c>
      <c r="N477" s="54"/>
    </row>
    <row r="478" spans="1:14" x14ac:dyDescent="0.25">
      <c r="A478" s="56"/>
      <c r="B478" s="56"/>
      <c r="C478" s="4" t="e">
        <f>MATCH(D478,[1]!Tabla1[Consignatario],0)</f>
        <v>#REF!</v>
      </c>
      <c r="D478" s="20" t="s">
        <v>1591</v>
      </c>
      <c r="E478" s="32"/>
      <c r="F478" s="56"/>
      <c r="G478" s="56"/>
      <c r="H478" s="6" t="s">
        <v>128</v>
      </c>
      <c r="I478" s="6" t="s">
        <v>8</v>
      </c>
      <c r="J478" s="6">
        <v>200</v>
      </c>
      <c r="K478" s="56"/>
      <c r="L478" s="56"/>
      <c r="M478" s="56"/>
      <c r="N478" s="56"/>
    </row>
    <row r="479" spans="1:14" ht="30" x14ac:dyDescent="0.25">
      <c r="A479" s="54" t="s">
        <v>280</v>
      </c>
      <c r="B479" s="54" t="s">
        <v>23</v>
      </c>
      <c r="C479" s="4" t="e">
        <f>MATCH(D479,[1]!Tabla1[Consignatario],0)</f>
        <v>#REF!</v>
      </c>
      <c r="D479" s="20" t="s">
        <v>1842</v>
      </c>
      <c r="E479" s="31"/>
      <c r="F479" s="54" t="s">
        <v>83</v>
      </c>
      <c r="G479" s="54" t="s">
        <v>281</v>
      </c>
      <c r="H479" s="6" t="s">
        <v>327</v>
      </c>
      <c r="I479" s="6" t="s">
        <v>1297</v>
      </c>
      <c r="J479" s="6">
        <v>5634</v>
      </c>
      <c r="K479" s="54">
        <v>14434</v>
      </c>
      <c r="L479" s="54">
        <v>1010</v>
      </c>
      <c r="M479" s="54">
        <v>2</v>
      </c>
      <c r="N479" s="54"/>
    </row>
    <row r="480" spans="1:14" x14ac:dyDescent="0.25">
      <c r="A480" s="56"/>
      <c r="B480" s="56"/>
      <c r="C480" s="4" t="e">
        <f>MATCH(D480,[1]!Tabla1[Consignatario],0)</f>
        <v>#REF!</v>
      </c>
      <c r="D480" s="20" t="s">
        <v>1842</v>
      </c>
      <c r="E480" s="32"/>
      <c r="F480" s="56"/>
      <c r="G480" s="56"/>
      <c r="H480" s="6" t="s">
        <v>131</v>
      </c>
      <c r="I480" s="6" t="s">
        <v>286</v>
      </c>
      <c r="J480" s="6">
        <v>8800</v>
      </c>
      <c r="K480" s="56"/>
      <c r="L480" s="56"/>
      <c r="M480" s="56"/>
      <c r="N480" s="56"/>
    </row>
    <row r="481" spans="1:14" ht="45" x14ac:dyDescent="0.25">
      <c r="A481" s="54" t="s">
        <v>280</v>
      </c>
      <c r="B481" s="54" t="s">
        <v>22</v>
      </c>
      <c r="C481" s="4" t="e">
        <f>MATCH(D481,[1]!Tabla1[Consignatario],0)</f>
        <v>#REF!</v>
      </c>
      <c r="D481" s="20" t="s">
        <v>1592</v>
      </c>
      <c r="E481" s="31"/>
      <c r="F481" s="54" t="s">
        <v>63</v>
      </c>
      <c r="G481" s="54" t="s">
        <v>281</v>
      </c>
      <c r="H481" s="6" t="s">
        <v>327</v>
      </c>
      <c r="I481" s="6" t="s">
        <v>1298</v>
      </c>
      <c r="J481" s="6">
        <v>12543</v>
      </c>
      <c r="K481" s="54">
        <v>21223</v>
      </c>
      <c r="L481" s="54">
        <v>1485</v>
      </c>
      <c r="M481" s="54">
        <v>5</v>
      </c>
      <c r="N481" s="54"/>
    </row>
    <row r="482" spans="1:14" ht="30" x14ac:dyDescent="0.25">
      <c r="A482" s="55"/>
      <c r="B482" s="55"/>
      <c r="C482" s="4" t="e">
        <f>MATCH(D482,[1]!Tabla1[Consignatario],0)</f>
        <v>#REF!</v>
      </c>
      <c r="D482" s="20" t="s">
        <v>1592</v>
      </c>
      <c r="E482" s="33"/>
      <c r="F482" s="55"/>
      <c r="G482" s="55"/>
      <c r="H482" s="6" t="s">
        <v>128</v>
      </c>
      <c r="I482" s="6" t="s">
        <v>154</v>
      </c>
      <c r="J482" s="6">
        <v>8000</v>
      </c>
      <c r="K482" s="55"/>
      <c r="L482" s="55"/>
      <c r="M482" s="55"/>
      <c r="N482" s="55"/>
    </row>
    <row r="483" spans="1:14" x14ac:dyDescent="0.25">
      <c r="A483" s="56"/>
      <c r="B483" s="56"/>
      <c r="C483" s="4" t="e">
        <f>MATCH(D483,[1]!Tabla1[Consignatario],0)</f>
        <v>#REF!</v>
      </c>
      <c r="D483" s="20" t="s">
        <v>1592</v>
      </c>
      <c r="E483" s="32"/>
      <c r="F483" s="56"/>
      <c r="G483" s="56"/>
      <c r="H483" s="6" t="s">
        <v>131</v>
      </c>
      <c r="I483" s="6" t="s">
        <v>287</v>
      </c>
      <c r="J483" s="6">
        <v>680</v>
      </c>
      <c r="K483" s="56"/>
      <c r="L483" s="56"/>
      <c r="M483" s="56"/>
      <c r="N483" s="56"/>
    </row>
    <row r="484" spans="1:14" x14ac:dyDescent="0.25">
      <c r="A484" s="54" t="s">
        <v>280</v>
      </c>
      <c r="B484" s="54"/>
      <c r="C484" s="4" t="e">
        <f>MATCH(D484,[1]!Tabla1[Consignatario],0)</f>
        <v>#REF!</v>
      </c>
      <c r="D484" s="20" t="s">
        <v>1913</v>
      </c>
      <c r="E484" s="31"/>
      <c r="F484" s="54" t="s">
        <v>59</v>
      </c>
      <c r="G484" s="54" t="s">
        <v>1505</v>
      </c>
      <c r="H484" s="6" t="s">
        <v>131</v>
      </c>
      <c r="I484" s="6" t="s">
        <v>254</v>
      </c>
      <c r="J484" s="6">
        <v>1120</v>
      </c>
      <c r="K484" s="54">
        <v>4320</v>
      </c>
      <c r="L484" s="54">
        <v>302</v>
      </c>
      <c r="M484" s="54">
        <v>3</v>
      </c>
      <c r="N484" s="54"/>
    </row>
    <row r="485" spans="1:14" x14ac:dyDescent="0.25">
      <c r="A485" s="55"/>
      <c r="B485" s="55"/>
      <c r="C485" s="4" t="e">
        <f>MATCH(D485,[1]!Tabla1[Consignatario],0)</f>
        <v>#REF!</v>
      </c>
      <c r="D485" s="20" t="s">
        <v>1913</v>
      </c>
      <c r="E485" s="33"/>
      <c r="F485" s="55"/>
      <c r="G485" s="55"/>
      <c r="H485" s="6" t="s">
        <v>128</v>
      </c>
      <c r="I485" s="6" t="s">
        <v>1115</v>
      </c>
      <c r="J485" s="6">
        <v>1200</v>
      </c>
      <c r="K485" s="55"/>
      <c r="L485" s="55"/>
      <c r="M485" s="55"/>
      <c r="N485" s="55"/>
    </row>
    <row r="486" spans="1:14" ht="30" x14ac:dyDescent="0.25">
      <c r="A486" s="56"/>
      <c r="B486" s="56"/>
      <c r="C486" s="4" t="e">
        <f>MATCH(D486,[1]!Tabla1[Consignatario],0)</f>
        <v>#REF!</v>
      </c>
      <c r="D486" s="20" t="s">
        <v>1913</v>
      </c>
      <c r="E486" s="32"/>
      <c r="F486" s="56"/>
      <c r="G486" s="56"/>
      <c r="H486" s="6" t="s">
        <v>128</v>
      </c>
      <c r="I486" s="6" t="s">
        <v>288</v>
      </c>
      <c r="J486" s="6">
        <v>2000</v>
      </c>
      <c r="K486" s="56"/>
      <c r="L486" s="56"/>
      <c r="M486" s="56"/>
      <c r="N486" s="56"/>
    </row>
    <row r="487" spans="1:14" ht="30" x14ac:dyDescent="0.25">
      <c r="A487" s="54" t="s">
        <v>289</v>
      </c>
      <c r="B487" s="54" t="s">
        <v>23</v>
      </c>
      <c r="C487" s="4" t="e">
        <f>MATCH(D487,[1]!Tabla1[Consignatario],0)</f>
        <v>#REF!</v>
      </c>
      <c r="D487" s="20" t="s">
        <v>1864</v>
      </c>
      <c r="E487" s="31"/>
      <c r="F487" s="54"/>
      <c r="G487" s="54" t="s">
        <v>1505</v>
      </c>
      <c r="H487" s="6" t="s">
        <v>327</v>
      </c>
      <c r="I487" s="6" t="s">
        <v>290</v>
      </c>
      <c r="J487" s="6">
        <v>4630</v>
      </c>
      <c r="K487" s="54">
        <v>5430</v>
      </c>
      <c r="L487" s="54">
        <v>380</v>
      </c>
      <c r="M487" s="54">
        <v>1</v>
      </c>
      <c r="N487" s="54"/>
    </row>
    <row r="488" spans="1:14" x14ac:dyDescent="0.25">
      <c r="A488" s="56"/>
      <c r="B488" s="56"/>
      <c r="C488" s="4" t="e">
        <f>MATCH(D488,[1]!Tabla1[Consignatario],0)</f>
        <v>#REF!</v>
      </c>
      <c r="D488" s="20" t="s">
        <v>1864</v>
      </c>
      <c r="E488" s="32"/>
      <c r="F488" s="56"/>
      <c r="G488" s="56"/>
      <c r="H488" s="6" t="s">
        <v>131</v>
      </c>
      <c r="I488" s="6" t="s">
        <v>155</v>
      </c>
      <c r="J488" s="6">
        <v>800</v>
      </c>
      <c r="K488" s="56"/>
      <c r="L488" s="56"/>
      <c r="M488" s="56"/>
      <c r="N488" s="56"/>
    </row>
    <row r="489" spans="1:14" ht="30" x14ac:dyDescent="0.25">
      <c r="A489" s="54" t="s">
        <v>289</v>
      </c>
      <c r="B489" s="54"/>
      <c r="C489" s="4" t="e">
        <f>MATCH(D489,[1]!Tabla1[Consignatario],0)</f>
        <v>#REF!</v>
      </c>
      <c r="D489" s="38" t="s">
        <v>1885</v>
      </c>
      <c r="E489" s="31"/>
      <c r="F489" s="54" t="s">
        <v>73</v>
      </c>
      <c r="G489" s="54" t="s">
        <v>1505</v>
      </c>
      <c r="H489" s="6" t="s">
        <v>128</v>
      </c>
      <c r="I489" s="6" t="s">
        <v>233</v>
      </c>
      <c r="J489" s="6">
        <v>12000</v>
      </c>
      <c r="K489" s="54">
        <v>16708</v>
      </c>
      <c r="L489" s="54">
        <v>1169</v>
      </c>
      <c r="M489" s="54">
        <v>4</v>
      </c>
      <c r="N489" s="54"/>
    </row>
    <row r="490" spans="1:14" ht="30" x14ac:dyDescent="0.25">
      <c r="A490" s="55"/>
      <c r="B490" s="55"/>
      <c r="C490" s="4" t="e">
        <f>MATCH(D490,[1]!Tabla1[Consignatario],0)</f>
        <v>#REF!</v>
      </c>
      <c r="D490" s="38" t="s">
        <v>1885</v>
      </c>
      <c r="E490" s="33"/>
      <c r="F490" s="55"/>
      <c r="G490" s="55"/>
      <c r="H490" s="6" t="s">
        <v>327</v>
      </c>
      <c r="I490" s="6" t="s">
        <v>292</v>
      </c>
      <c r="J490" s="6">
        <v>2468</v>
      </c>
      <c r="K490" s="55"/>
      <c r="L490" s="55"/>
      <c r="M490" s="55"/>
      <c r="N490" s="55"/>
    </row>
    <row r="491" spans="1:14" x14ac:dyDescent="0.25">
      <c r="A491" s="56"/>
      <c r="B491" s="56"/>
      <c r="C491" s="4" t="e">
        <f>MATCH(D491,[1]!Tabla1[Consignatario],0)</f>
        <v>#REF!</v>
      </c>
      <c r="D491" s="38" t="s">
        <v>1885</v>
      </c>
      <c r="E491" s="32"/>
      <c r="F491" s="56"/>
      <c r="G491" s="56"/>
      <c r="H491" s="6" t="s">
        <v>131</v>
      </c>
      <c r="I491" s="6" t="s">
        <v>293</v>
      </c>
      <c r="J491" s="6">
        <v>2240</v>
      </c>
      <c r="K491" s="56"/>
      <c r="L491" s="56"/>
      <c r="M491" s="56"/>
      <c r="N491" s="56"/>
    </row>
    <row r="492" spans="1:14" ht="30" x14ac:dyDescent="0.25">
      <c r="A492" s="6" t="s">
        <v>289</v>
      </c>
      <c r="B492" s="6"/>
      <c r="C492" s="4" t="e">
        <f>MATCH(D492,[1]!Tabla1[Consignatario],0)</f>
        <v>#REF!</v>
      </c>
      <c r="D492" s="6" t="s">
        <v>1828</v>
      </c>
      <c r="E492" s="6"/>
      <c r="F492" s="6"/>
      <c r="G492" s="6" t="s">
        <v>181</v>
      </c>
      <c r="H492" s="6" t="s">
        <v>128</v>
      </c>
      <c r="I492" s="6" t="s">
        <v>154</v>
      </c>
      <c r="J492" s="6">
        <v>8000</v>
      </c>
      <c r="K492" s="6">
        <v>8000</v>
      </c>
      <c r="L492" s="6">
        <v>560</v>
      </c>
      <c r="M492" s="6"/>
      <c r="N492" s="6"/>
    </row>
    <row r="493" spans="1:14" ht="30" x14ac:dyDescent="0.25">
      <c r="A493" s="6" t="s">
        <v>289</v>
      </c>
      <c r="B493" s="6" t="s">
        <v>294</v>
      </c>
      <c r="C493" s="4" t="e">
        <f>MATCH(D493,[1]!Tabla1[Consignatario],0)</f>
        <v>#REF!</v>
      </c>
      <c r="D493" s="6" t="s">
        <v>1593</v>
      </c>
      <c r="E493" s="6"/>
      <c r="F493" s="6" t="s">
        <v>101</v>
      </c>
      <c r="G493" s="6" t="s">
        <v>295</v>
      </c>
      <c r="H493" s="6" t="s">
        <v>128</v>
      </c>
      <c r="I493" s="6" t="s">
        <v>154</v>
      </c>
      <c r="J493" s="6">
        <v>8360</v>
      </c>
      <c r="K493" s="6">
        <v>8360</v>
      </c>
      <c r="L493" s="6">
        <v>585</v>
      </c>
      <c r="M493" s="6">
        <v>2</v>
      </c>
      <c r="N493" s="6"/>
    </row>
    <row r="494" spans="1:14" ht="43.15" customHeight="1" x14ac:dyDescent="0.25">
      <c r="A494" s="54" t="s">
        <v>296</v>
      </c>
      <c r="B494" s="54"/>
      <c r="C494" s="4" t="e">
        <f>MATCH(D494,[1]!Tabla1[Consignatario],0)</f>
        <v>#REF!</v>
      </c>
      <c r="D494" s="20" t="s">
        <v>1937</v>
      </c>
      <c r="E494" s="20" t="s">
        <v>1429</v>
      </c>
      <c r="F494" s="54" t="s">
        <v>92</v>
      </c>
      <c r="G494" s="54" t="s">
        <v>1917</v>
      </c>
      <c r="H494" s="6" t="s">
        <v>327</v>
      </c>
      <c r="I494" s="6" t="s">
        <v>1299</v>
      </c>
      <c r="J494" s="6">
        <v>13047</v>
      </c>
      <c r="K494" s="54">
        <v>21047</v>
      </c>
      <c r="L494" s="54">
        <v>1472</v>
      </c>
      <c r="M494" s="54">
        <v>7</v>
      </c>
      <c r="N494" s="54"/>
    </row>
    <row r="495" spans="1:14" ht="30" x14ac:dyDescent="0.25">
      <c r="A495" s="56"/>
      <c r="B495" s="56"/>
      <c r="C495" s="4" t="e">
        <f>MATCH(D495,[1]!Tabla1[Consignatario],0)</f>
        <v>#REF!</v>
      </c>
      <c r="D495" s="20" t="s">
        <v>1937</v>
      </c>
      <c r="E495" s="20" t="s">
        <v>1429</v>
      </c>
      <c r="F495" s="56"/>
      <c r="G495" s="56"/>
      <c r="H495" s="6" t="s">
        <v>128</v>
      </c>
      <c r="I495" s="6" t="s">
        <v>154</v>
      </c>
      <c r="J495" s="6">
        <v>8000</v>
      </c>
      <c r="K495" s="56"/>
      <c r="L495" s="56"/>
      <c r="M495" s="56"/>
      <c r="N495" s="56"/>
    </row>
    <row r="496" spans="1:14" ht="43.15" customHeight="1" x14ac:dyDescent="0.25">
      <c r="A496" s="54" t="s">
        <v>296</v>
      </c>
      <c r="B496" s="54" t="s">
        <v>298</v>
      </c>
      <c r="C496" s="4" t="e">
        <f>MATCH(D496,[1]!Tabla1[Consignatario],0)</f>
        <v>#REF!</v>
      </c>
      <c r="D496" s="12" t="s">
        <v>1594</v>
      </c>
      <c r="E496" s="12" t="s">
        <v>1419</v>
      </c>
      <c r="F496" s="54" t="s">
        <v>92</v>
      </c>
      <c r="G496" s="54" t="s">
        <v>299</v>
      </c>
      <c r="H496" s="6" t="s">
        <v>327</v>
      </c>
      <c r="I496" s="6" t="s">
        <v>301</v>
      </c>
      <c r="J496" s="6">
        <v>27248</v>
      </c>
      <c r="K496" s="54">
        <v>40608</v>
      </c>
      <c r="L496" s="54">
        <v>2842</v>
      </c>
      <c r="M496" s="54">
        <v>4</v>
      </c>
      <c r="N496" s="54" t="s">
        <v>1300</v>
      </c>
    </row>
    <row r="497" spans="1:14" ht="28.9" customHeight="1" x14ac:dyDescent="0.25">
      <c r="A497" s="55"/>
      <c r="B497" s="55"/>
      <c r="C497" s="4" t="e">
        <f>MATCH(D497,[1]!Tabla1[Consignatario],0)</f>
        <v>#REF!</v>
      </c>
      <c r="D497" s="12" t="s">
        <v>1594</v>
      </c>
      <c r="E497" s="12" t="s">
        <v>1419</v>
      </c>
      <c r="F497" s="55"/>
      <c r="G497" s="55"/>
      <c r="H497" s="6" t="s">
        <v>131</v>
      </c>
      <c r="I497" s="6" t="s">
        <v>302</v>
      </c>
      <c r="J497" s="6">
        <v>3360</v>
      </c>
      <c r="K497" s="55"/>
      <c r="L497" s="55"/>
      <c r="M497" s="55"/>
      <c r="N497" s="55"/>
    </row>
    <row r="498" spans="1:14" ht="30" customHeight="1" x14ac:dyDescent="0.25">
      <c r="A498" s="56"/>
      <c r="B498" s="56"/>
      <c r="C498" s="4" t="e">
        <f>MATCH(D498,[1]!Tabla1[Consignatario],0)</f>
        <v>#REF!</v>
      </c>
      <c r="D498" s="12" t="s">
        <v>1594</v>
      </c>
      <c r="E498" s="12" t="s">
        <v>1419</v>
      </c>
      <c r="F498" s="56"/>
      <c r="G498" s="56"/>
      <c r="H498" s="6" t="s">
        <v>128</v>
      </c>
      <c r="I498" s="6" t="s">
        <v>239</v>
      </c>
      <c r="J498" s="6">
        <v>10000</v>
      </c>
      <c r="K498" s="56"/>
      <c r="L498" s="56"/>
      <c r="M498" s="56"/>
      <c r="N498" s="56"/>
    </row>
    <row r="499" spans="1:14" x14ac:dyDescent="0.25">
      <c r="A499" s="6" t="s">
        <v>296</v>
      </c>
      <c r="B499" s="6" t="s">
        <v>23</v>
      </c>
      <c r="C499" s="4" t="e">
        <f>MATCH(D499,[1]!Tabla1[Consignatario],0)</f>
        <v>#REF!</v>
      </c>
      <c r="D499" s="6" t="s">
        <v>1595</v>
      </c>
      <c r="E499" s="6"/>
      <c r="F499" s="6"/>
      <c r="G499" s="6" t="s">
        <v>1506</v>
      </c>
      <c r="H499" s="6" t="s">
        <v>131</v>
      </c>
      <c r="I499" s="6" t="s">
        <v>190</v>
      </c>
      <c r="J499" s="6">
        <v>240</v>
      </c>
      <c r="K499" s="6">
        <v>240</v>
      </c>
      <c r="L499" s="6">
        <v>16</v>
      </c>
      <c r="M499" s="6">
        <v>7</v>
      </c>
      <c r="N499" s="6"/>
    </row>
    <row r="500" spans="1:14" ht="45" x14ac:dyDescent="0.25">
      <c r="A500" s="54" t="s">
        <v>303</v>
      </c>
      <c r="B500" s="54" t="s">
        <v>23</v>
      </c>
      <c r="C500" s="4" t="e">
        <f>MATCH(D500,[1]!Tabla1[Consignatario],0)</f>
        <v>#REF!</v>
      </c>
      <c r="D500" s="20" t="s">
        <v>1488</v>
      </c>
      <c r="E500" s="31"/>
      <c r="F500" s="54" t="s">
        <v>63</v>
      </c>
      <c r="G500" s="54" t="s">
        <v>304</v>
      </c>
      <c r="H500" s="6" t="s">
        <v>327</v>
      </c>
      <c r="I500" s="6" t="s">
        <v>1302</v>
      </c>
      <c r="J500" s="6">
        <v>20002</v>
      </c>
      <c r="K500" s="54">
        <v>49030</v>
      </c>
      <c r="L500" s="54">
        <v>3432</v>
      </c>
      <c r="M500" s="54"/>
      <c r="N500" s="54"/>
    </row>
    <row r="501" spans="1:14" ht="30" x14ac:dyDescent="0.25">
      <c r="A501" s="55"/>
      <c r="B501" s="55"/>
      <c r="C501" s="4" t="e">
        <f>MATCH(D501,[1]!Tabla1[Consignatario],0)</f>
        <v>#REF!</v>
      </c>
      <c r="D501" s="20" t="s">
        <v>1488</v>
      </c>
      <c r="E501" s="33"/>
      <c r="F501" s="55"/>
      <c r="G501" s="55"/>
      <c r="H501" s="6" t="s">
        <v>128</v>
      </c>
      <c r="I501" s="6" t="s">
        <v>198</v>
      </c>
      <c r="J501" s="6">
        <v>24000</v>
      </c>
      <c r="K501" s="55"/>
      <c r="L501" s="55"/>
      <c r="M501" s="55"/>
      <c r="N501" s="55"/>
    </row>
    <row r="502" spans="1:14" ht="30" x14ac:dyDescent="0.25">
      <c r="A502" s="55"/>
      <c r="B502" s="55"/>
      <c r="C502" s="4" t="e">
        <f>MATCH(D502,[1]!Tabla1[Consignatario],0)</f>
        <v>#REF!</v>
      </c>
      <c r="D502" s="20" t="s">
        <v>1488</v>
      </c>
      <c r="E502" s="33"/>
      <c r="F502" s="55"/>
      <c r="G502" s="55"/>
      <c r="H502" s="6" t="s">
        <v>131</v>
      </c>
      <c r="I502" s="6" t="s">
        <v>305</v>
      </c>
      <c r="J502" s="6">
        <v>3040</v>
      </c>
      <c r="K502" s="55"/>
      <c r="L502" s="55"/>
      <c r="M502" s="55"/>
      <c r="N502" s="55"/>
    </row>
    <row r="503" spans="1:14" ht="30" x14ac:dyDescent="0.25">
      <c r="A503" s="55"/>
      <c r="B503" s="55"/>
      <c r="C503" s="4" t="e">
        <f>MATCH(D503,[1]!Tabla1[Consignatario],0)</f>
        <v>#REF!</v>
      </c>
      <c r="D503" s="20" t="s">
        <v>1488</v>
      </c>
      <c r="E503" s="33"/>
      <c r="F503" s="55"/>
      <c r="G503" s="55"/>
      <c r="H503" s="6" t="s">
        <v>131</v>
      </c>
      <c r="I503" s="6" t="s">
        <v>306</v>
      </c>
      <c r="J503" s="6">
        <v>128</v>
      </c>
      <c r="K503" s="55"/>
      <c r="L503" s="55"/>
      <c r="M503" s="55"/>
      <c r="N503" s="55"/>
    </row>
    <row r="504" spans="1:14" ht="30" x14ac:dyDescent="0.25">
      <c r="A504" s="55"/>
      <c r="B504" s="55"/>
      <c r="C504" s="4" t="e">
        <f>MATCH(D504,[1]!Tabla1[Consignatario],0)</f>
        <v>#REF!</v>
      </c>
      <c r="D504" s="20" t="s">
        <v>1488</v>
      </c>
      <c r="E504" s="33"/>
      <c r="F504" s="55"/>
      <c r="G504" s="55"/>
      <c r="H504" s="6" t="s">
        <v>128</v>
      </c>
      <c r="I504" s="6" t="s">
        <v>8</v>
      </c>
      <c r="J504" s="6">
        <v>1300</v>
      </c>
      <c r="K504" s="55"/>
      <c r="L504" s="55"/>
      <c r="M504" s="55"/>
      <c r="N504" s="55"/>
    </row>
    <row r="505" spans="1:14" ht="30" x14ac:dyDescent="0.25">
      <c r="A505" s="56"/>
      <c r="B505" s="56"/>
      <c r="C505" s="4" t="e">
        <f>MATCH(D505,[1]!Tabla1[Consignatario],0)</f>
        <v>#REF!</v>
      </c>
      <c r="D505" s="20" t="s">
        <v>1488</v>
      </c>
      <c r="E505" s="32"/>
      <c r="F505" s="56"/>
      <c r="G505" s="56"/>
      <c r="H505" s="6" t="s">
        <v>131</v>
      </c>
      <c r="I505" s="6" t="s">
        <v>307</v>
      </c>
      <c r="J505" s="6">
        <v>560</v>
      </c>
      <c r="K505" s="56"/>
      <c r="L505" s="56"/>
      <c r="M505" s="56"/>
      <c r="N505" s="56"/>
    </row>
    <row r="506" spans="1:14" ht="45" x14ac:dyDescent="0.25">
      <c r="A506" s="6" t="s">
        <v>303</v>
      </c>
      <c r="B506" s="6" t="s">
        <v>23</v>
      </c>
      <c r="C506" s="4" t="e">
        <f>MATCH(D506,[1]!Tabla1[Consignatario],0)</f>
        <v>#REF!</v>
      </c>
      <c r="D506" s="20" t="s">
        <v>1488</v>
      </c>
      <c r="E506" s="6"/>
      <c r="F506" s="6" t="s">
        <v>109</v>
      </c>
      <c r="G506" s="6" t="s">
        <v>304</v>
      </c>
      <c r="H506" s="6" t="s">
        <v>327</v>
      </c>
      <c r="I506" s="6" t="s">
        <v>1303</v>
      </c>
      <c r="J506" s="6">
        <v>11253</v>
      </c>
      <c r="K506" s="6">
        <v>11253</v>
      </c>
      <c r="L506" s="6">
        <v>787</v>
      </c>
      <c r="M506" s="6">
        <v>6</v>
      </c>
      <c r="N506" s="6"/>
    </row>
    <row r="507" spans="1:14" ht="45" x14ac:dyDescent="0.25">
      <c r="A507" s="54" t="s">
        <v>303</v>
      </c>
      <c r="B507" s="54" t="s">
        <v>23</v>
      </c>
      <c r="C507" s="4" t="e">
        <f>MATCH(D507,[1]!Tabla1[Consignatario],0)</f>
        <v>#REF!</v>
      </c>
      <c r="D507" s="20" t="s">
        <v>1488</v>
      </c>
      <c r="E507" s="31"/>
      <c r="F507" s="54"/>
      <c r="G507" s="54" t="s">
        <v>1505</v>
      </c>
      <c r="H507" s="6" t="s">
        <v>327</v>
      </c>
      <c r="I507" s="6" t="s">
        <v>308</v>
      </c>
      <c r="J507" s="6">
        <v>71842</v>
      </c>
      <c r="K507" s="54">
        <v>124994</v>
      </c>
      <c r="L507" s="54">
        <v>8749</v>
      </c>
      <c r="M507" s="54">
        <v>4</v>
      </c>
      <c r="N507" s="54"/>
    </row>
    <row r="508" spans="1:14" ht="30" x14ac:dyDescent="0.25">
      <c r="A508" s="55"/>
      <c r="B508" s="55"/>
      <c r="C508" s="4" t="e">
        <f>MATCH(D508,[1]!Tabla1[Consignatario],0)</f>
        <v>#REF!</v>
      </c>
      <c r="D508" s="20" t="s">
        <v>1488</v>
      </c>
      <c r="E508" s="33"/>
      <c r="F508" s="55"/>
      <c r="G508" s="55"/>
      <c r="H508" s="6" t="s">
        <v>128</v>
      </c>
      <c r="I508" s="6" t="s">
        <v>309</v>
      </c>
      <c r="J508" s="6">
        <v>40000</v>
      </c>
      <c r="K508" s="55"/>
      <c r="L508" s="55"/>
      <c r="M508" s="55"/>
      <c r="N508" s="55"/>
    </row>
    <row r="509" spans="1:14" ht="30" x14ac:dyDescent="0.25">
      <c r="A509" s="56"/>
      <c r="B509" s="56"/>
      <c r="C509" s="4" t="e">
        <f>MATCH(D509,[1]!Tabla1[Consignatario],0)</f>
        <v>#REF!</v>
      </c>
      <c r="D509" s="20" t="s">
        <v>1488</v>
      </c>
      <c r="E509" s="32"/>
      <c r="F509" s="56"/>
      <c r="G509" s="56"/>
      <c r="H509" s="6" t="s">
        <v>131</v>
      </c>
      <c r="I509" s="6" t="s">
        <v>310</v>
      </c>
      <c r="J509" s="6">
        <v>13152</v>
      </c>
      <c r="K509" s="56"/>
      <c r="L509" s="56"/>
      <c r="M509" s="56"/>
      <c r="N509" s="56"/>
    </row>
    <row r="510" spans="1:14" ht="45" x14ac:dyDescent="0.25">
      <c r="A510" s="54" t="s">
        <v>311</v>
      </c>
      <c r="B510" s="54" t="s">
        <v>23</v>
      </c>
      <c r="C510" s="4" t="e">
        <f>MATCH(D510,[1]!Tabla1[Consignatario],0)</f>
        <v>#REF!</v>
      </c>
      <c r="D510" s="20" t="s">
        <v>1544</v>
      </c>
      <c r="E510" s="31"/>
      <c r="F510" s="54" t="s">
        <v>31</v>
      </c>
      <c r="G510" s="54" t="s">
        <v>42</v>
      </c>
      <c r="H510" s="6" t="s">
        <v>327</v>
      </c>
      <c r="I510" s="6" t="s">
        <v>312</v>
      </c>
      <c r="J510" s="6">
        <v>12431</v>
      </c>
      <c r="K510" s="54">
        <v>52071</v>
      </c>
      <c r="L510" s="54">
        <v>3645</v>
      </c>
      <c r="M510" s="54"/>
      <c r="N510" s="54"/>
    </row>
    <row r="511" spans="1:14" ht="30" x14ac:dyDescent="0.25">
      <c r="A511" s="55"/>
      <c r="B511" s="55"/>
      <c r="C511" s="4" t="e">
        <f>MATCH(D511,[1]!Tabla1[Consignatario],0)</f>
        <v>#REF!</v>
      </c>
      <c r="D511" s="20" t="s">
        <v>1544</v>
      </c>
      <c r="E511" s="33"/>
      <c r="F511" s="55"/>
      <c r="G511" s="55"/>
      <c r="H511" s="6" t="s">
        <v>128</v>
      </c>
      <c r="I511" s="6" t="s">
        <v>220</v>
      </c>
      <c r="J511" s="6">
        <v>35000</v>
      </c>
      <c r="K511" s="55"/>
      <c r="L511" s="55"/>
      <c r="M511" s="55"/>
      <c r="N511" s="55"/>
    </row>
    <row r="512" spans="1:14" x14ac:dyDescent="0.25">
      <c r="A512" s="55"/>
      <c r="B512" s="55"/>
      <c r="C512" s="4" t="e">
        <f>MATCH(D512,[1]!Tabla1[Consignatario],0)</f>
        <v>#REF!</v>
      </c>
      <c r="D512" s="20" t="s">
        <v>1544</v>
      </c>
      <c r="E512" s="33"/>
      <c r="F512" s="55"/>
      <c r="G512" s="55"/>
      <c r="H512" s="6" t="s">
        <v>128</v>
      </c>
      <c r="I512" s="6" t="s">
        <v>157</v>
      </c>
      <c r="J512" s="6">
        <v>2000</v>
      </c>
      <c r="K512" s="55"/>
      <c r="L512" s="55"/>
      <c r="M512" s="55"/>
      <c r="N512" s="55"/>
    </row>
    <row r="513" spans="1:14" x14ac:dyDescent="0.25">
      <c r="A513" s="55"/>
      <c r="B513" s="55"/>
      <c r="C513" s="4" t="e">
        <f>MATCH(D513,[1]!Tabla1[Consignatario],0)</f>
        <v>#REF!</v>
      </c>
      <c r="D513" s="20" t="s">
        <v>1544</v>
      </c>
      <c r="E513" s="33"/>
      <c r="F513" s="55"/>
      <c r="G513" s="55"/>
      <c r="H513" s="6" t="s">
        <v>131</v>
      </c>
      <c r="I513" s="6" t="s">
        <v>313</v>
      </c>
      <c r="J513" s="6">
        <v>2112</v>
      </c>
      <c r="K513" s="55"/>
      <c r="L513" s="55"/>
      <c r="M513" s="55"/>
      <c r="N513" s="55"/>
    </row>
    <row r="514" spans="1:14" ht="45" x14ac:dyDescent="0.25">
      <c r="A514" s="56"/>
      <c r="B514" s="56"/>
      <c r="C514" s="4" t="e">
        <f>MATCH(D514,[1]!Tabla1[Consignatario],0)</f>
        <v>#REF!</v>
      </c>
      <c r="D514" s="20" t="s">
        <v>1544</v>
      </c>
      <c r="E514" s="32"/>
      <c r="F514" s="56"/>
      <c r="G514" s="56"/>
      <c r="H514" s="6" t="s">
        <v>131</v>
      </c>
      <c r="I514" s="6" t="s">
        <v>1301</v>
      </c>
      <c r="J514" s="6">
        <v>528</v>
      </c>
      <c r="K514" s="56"/>
      <c r="L514" s="56"/>
      <c r="M514" s="56"/>
      <c r="N514" s="56"/>
    </row>
    <row r="515" spans="1:14" ht="75" customHeight="1" x14ac:dyDescent="0.25">
      <c r="A515" s="54" t="s">
        <v>311</v>
      </c>
      <c r="B515" s="54" t="s">
        <v>23</v>
      </c>
      <c r="C515" s="4" t="e">
        <f>MATCH(D515,[1]!Tabla1[Consignatario],0)</f>
        <v>#REF!</v>
      </c>
      <c r="D515" s="20" t="s">
        <v>1544</v>
      </c>
      <c r="E515" s="31"/>
      <c r="F515" s="54"/>
      <c r="G515" s="54" t="s">
        <v>42</v>
      </c>
      <c r="H515" s="6" t="s">
        <v>1391</v>
      </c>
      <c r="I515" s="6" t="s">
        <v>316</v>
      </c>
      <c r="J515" s="6">
        <v>7821</v>
      </c>
      <c r="K515" s="54">
        <v>12459.5</v>
      </c>
      <c r="L515" s="54">
        <v>62</v>
      </c>
      <c r="M515" s="54">
        <v>2</v>
      </c>
      <c r="N515" s="54" t="s">
        <v>1450</v>
      </c>
    </row>
    <row r="516" spans="1:14" ht="75" x14ac:dyDescent="0.25">
      <c r="A516" s="55"/>
      <c r="B516" s="55"/>
      <c r="C516" s="4" t="e">
        <f>MATCH(D516,[1]!Tabla1[Consignatario],0)</f>
        <v>#REF!</v>
      </c>
      <c r="D516" s="20" t="s">
        <v>1544</v>
      </c>
      <c r="E516" s="33"/>
      <c r="F516" s="55"/>
      <c r="G516" s="55"/>
      <c r="H516" s="6" t="s">
        <v>1391</v>
      </c>
      <c r="I516" s="6" t="s">
        <v>317</v>
      </c>
      <c r="J516" s="6">
        <v>633</v>
      </c>
      <c r="K516" s="55"/>
      <c r="L516" s="55"/>
      <c r="M516" s="55"/>
      <c r="N516" s="55"/>
    </row>
    <row r="517" spans="1:14" ht="75" x14ac:dyDescent="0.25">
      <c r="A517" s="55"/>
      <c r="B517" s="55"/>
      <c r="C517" s="4" t="e">
        <f>MATCH(D517,[1]!Tabla1[Consignatario],0)</f>
        <v>#REF!</v>
      </c>
      <c r="D517" s="20" t="s">
        <v>1544</v>
      </c>
      <c r="E517" s="33"/>
      <c r="F517" s="55"/>
      <c r="G517" s="55"/>
      <c r="H517" s="6" t="s">
        <v>1391</v>
      </c>
      <c r="I517" s="6" t="s">
        <v>318</v>
      </c>
      <c r="J517" s="6">
        <v>373</v>
      </c>
      <c r="K517" s="55"/>
      <c r="L517" s="55"/>
      <c r="M517" s="55"/>
      <c r="N517" s="55"/>
    </row>
    <row r="518" spans="1:14" ht="75" x14ac:dyDescent="0.25">
      <c r="A518" s="55"/>
      <c r="B518" s="55"/>
      <c r="C518" s="4" t="e">
        <f>MATCH(D518,[1]!Tabla1[Consignatario],0)</f>
        <v>#REF!</v>
      </c>
      <c r="D518" s="20" t="s">
        <v>1544</v>
      </c>
      <c r="E518" s="33"/>
      <c r="F518" s="55"/>
      <c r="G518" s="55"/>
      <c r="H518" s="6" t="s">
        <v>1391</v>
      </c>
      <c r="I518" s="6" t="s">
        <v>1304</v>
      </c>
      <c r="J518" s="6">
        <v>912</v>
      </c>
      <c r="K518" s="55"/>
      <c r="L518" s="55"/>
      <c r="M518" s="55"/>
      <c r="N518" s="55"/>
    </row>
    <row r="519" spans="1:14" ht="30" x14ac:dyDescent="0.25">
      <c r="A519" s="55"/>
      <c r="B519" s="55"/>
      <c r="C519" s="4" t="e">
        <f>MATCH(D519,[1]!Tabla1[Consignatario],0)</f>
        <v>#REF!</v>
      </c>
      <c r="D519" s="20" t="s">
        <v>1544</v>
      </c>
      <c r="E519" s="33"/>
      <c r="F519" s="55"/>
      <c r="G519" s="55"/>
      <c r="H519" s="6" t="s">
        <v>1391</v>
      </c>
      <c r="I519" s="6" t="s">
        <v>1305</v>
      </c>
      <c r="J519" s="6">
        <v>400</v>
      </c>
      <c r="K519" s="55"/>
      <c r="L519" s="55"/>
      <c r="M519" s="55"/>
      <c r="N519" s="55"/>
    </row>
    <row r="520" spans="1:14" x14ac:dyDescent="0.25">
      <c r="A520" s="56"/>
      <c r="B520" s="56"/>
      <c r="C520" s="4" t="e">
        <f>MATCH(D520,[1]!Tabla1[Consignatario],0)</f>
        <v>#REF!</v>
      </c>
      <c r="D520" s="20" t="s">
        <v>1544</v>
      </c>
      <c r="E520" s="32"/>
      <c r="F520" s="56"/>
      <c r="G520" s="56"/>
      <c r="H520" s="6" t="s">
        <v>1391</v>
      </c>
      <c r="I520" s="6" t="s">
        <v>319</v>
      </c>
      <c r="J520" s="6">
        <v>2320</v>
      </c>
      <c r="K520" s="56"/>
      <c r="L520" s="56"/>
      <c r="M520" s="56"/>
      <c r="N520" s="56"/>
    </row>
    <row r="521" spans="1:14" x14ac:dyDescent="0.25">
      <c r="A521" s="6" t="s">
        <v>320</v>
      </c>
      <c r="B521" s="6" t="s">
        <v>23</v>
      </c>
      <c r="C521" s="4" t="e">
        <f>MATCH(D521,[1]!Tabla1[Consignatario],0)</f>
        <v>#REF!</v>
      </c>
      <c r="D521" s="38" t="s">
        <v>1852</v>
      </c>
      <c r="E521" s="6"/>
      <c r="F521" s="6"/>
      <c r="G521" s="6" t="s">
        <v>321</v>
      </c>
      <c r="H521" s="6" t="s">
        <v>131</v>
      </c>
      <c r="I521" s="6" t="s">
        <v>322</v>
      </c>
      <c r="J521" s="6">
        <v>320</v>
      </c>
      <c r="K521" s="6">
        <v>320</v>
      </c>
      <c r="L521" s="6">
        <v>22</v>
      </c>
      <c r="M521" s="6">
        <v>4</v>
      </c>
      <c r="N521" s="6"/>
    </row>
    <row r="522" spans="1:14" ht="30" x14ac:dyDescent="0.25">
      <c r="A522" s="6" t="s">
        <v>320</v>
      </c>
      <c r="B522" s="6"/>
      <c r="C522" s="4" t="e">
        <f>MATCH(D522,[1]!Tabla1[Consignatario],0)</f>
        <v>#REF!</v>
      </c>
      <c r="D522" s="6" t="s">
        <v>1596</v>
      </c>
      <c r="E522" s="6"/>
      <c r="F522" s="6" t="s">
        <v>39</v>
      </c>
      <c r="G522" s="6" t="s">
        <v>138</v>
      </c>
      <c r="H522" s="6" t="s">
        <v>327</v>
      </c>
      <c r="I522" s="6" t="s">
        <v>174</v>
      </c>
      <c r="J522" s="6">
        <v>8000</v>
      </c>
      <c r="K522" s="6">
        <v>8000</v>
      </c>
      <c r="L522" s="6">
        <v>560</v>
      </c>
      <c r="M522" s="6"/>
      <c r="N522" s="6"/>
    </row>
    <row r="523" spans="1:14" ht="30" x14ac:dyDescent="0.25">
      <c r="A523" s="54" t="s">
        <v>320</v>
      </c>
      <c r="B523" s="54" t="s">
        <v>23</v>
      </c>
      <c r="C523" s="4" t="e">
        <f>MATCH(D523,[1]!Tabla1[Consignatario],0)</f>
        <v>#REF!</v>
      </c>
      <c r="D523" s="20" t="s">
        <v>1941</v>
      </c>
      <c r="E523" s="31"/>
      <c r="F523" s="54" t="s">
        <v>83</v>
      </c>
      <c r="G523" s="54" t="s">
        <v>323</v>
      </c>
      <c r="H523" s="6" t="s">
        <v>327</v>
      </c>
      <c r="I523" s="6" t="s">
        <v>324</v>
      </c>
      <c r="J523" s="6">
        <v>41016</v>
      </c>
      <c r="K523" s="54">
        <v>43016</v>
      </c>
      <c r="L523" s="54">
        <v>3011</v>
      </c>
      <c r="M523" s="54">
        <v>1</v>
      </c>
      <c r="N523" s="54"/>
    </row>
    <row r="524" spans="1:14" ht="30" x14ac:dyDescent="0.25">
      <c r="A524" s="56"/>
      <c r="B524" s="56"/>
      <c r="C524" s="4" t="e">
        <f>MATCH(D524,[1]!Tabla1[Consignatario],0)</f>
        <v>#REF!</v>
      </c>
      <c r="D524" s="20" t="s">
        <v>1941</v>
      </c>
      <c r="E524" s="32"/>
      <c r="F524" s="56"/>
      <c r="G524" s="56"/>
      <c r="H524" s="6" t="s">
        <v>128</v>
      </c>
      <c r="I524" s="6" t="s">
        <v>218</v>
      </c>
      <c r="J524" s="6">
        <v>2000</v>
      </c>
      <c r="K524" s="56"/>
      <c r="L524" s="56"/>
      <c r="M524" s="56"/>
      <c r="N524" s="56"/>
    </row>
    <row r="525" spans="1:14" ht="30" x14ac:dyDescent="0.25">
      <c r="A525" s="54" t="s">
        <v>325</v>
      </c>
      <c r="B525" s="54"/>
      <c r="C525" s="4" t="e">
        <f>MATCH(D525,[1]!Tabla1[Consignatario],0)</f>
        <v>#REF!</v>
      </c>
      <c r="D525" s="20" t="s">
        <v>1597</v>
      </c>
      <c r="E525" s="31"/>
      <c r="F525" s="54" t="s">
        <v>44</v>
      </c>
      <c r="G525" s="54" t="s">
        <v>326</v>
      </c>
      <c r="H525" s="6" t="s">
        <v>128</v>
      </c>
      <c r="I525" s="6" t="s">
        <v>239</v>
      </c>
      <c r="J525" s="6">
        <v>12500</v>
      </c>
      <c r="K525" s="54">
        <v>16200</v>
      </c>
      <c r="L525" s="54">
        <v>1134</v>
      </c>
      <c r="M525" s="54"/>
      <c r="N525" s="54"/>
    </row>
    <row r="526" spans="1:14" x14ac:dyDescent="0.25">
      <c r="A526" s="55"/>
      <c r="B526" s="55"/>
      <c r="C526" s="4" t="e">
        <f>MATCH(D526,[1]!Tabla1[Consignatario],0)</f>
        <v>#REF!</v>
      </c>
      <c r="D526" s="20" t="s">
        <v>1597</v>
      </c>
      <c r="E526" s="33"/>
      <c r="F526" s="55"/>
      <c r="G526" s="55"/>
      <c r="H526" s="6" t="s">
        <v>128</v>
      </c>
      <c r="I526" s="6" t="s">
        <v>157</v>
      </c>
      <c r="J526" s="6">
        <v>2600</v>
      </c>
      <c r="K526" s="55"/>
      <c r="L526" s="55"/>
      <c r="M526" s="55"/>
      <c r="N526" s="55"/>
    </row>
    <row r="527" spans="1:14" x14ac:dyDescent="0.25">
      <c r="A527" s="56"/>
      <c r="B527" s="56"/>
      <c r="C527" s="4" t="e">
        <f>MATCH(D527,[1]!Tabla1[Consignatario],0)</f>
        <v>#REF!</v>
      </c>
      <c r="D527" s="20" t="s">
        <v>1597</v>
      </c>
      <c r="E527" s="32"/>
      <c r="F527" s="56"/>
      <c r="G527" s="56"/>
      <c r="H527" s="6" t="s">
        <v>128</v>
      </c>
      <c r="I527" s="6" t="s">
        <v>1115</v>
      </c>
      <c r="J527" s="6">
        <v>1100</v>
      </c>
      <c r="K527" s="56"/>
      <c r="L527" s="56"/>
      <c r="M527" s="56"/>
      <c r="N527" s="56"/>
    </row>
    <row r="528" spans="1:14" ht="30" x14ac:dyDescent="0.25">
      <c r="A528" s="54" t="s">
        <v>325</v>
      </c>
      <c r="B528" s="54"/>
      <c r="C528" s="4" t="e">
        <f>MATCH(D528,[1]!Tabla1[Consignatario],0)</f>
        <v>#REF!</v>
      </c>
      <c r="D528" s="20" t="s">
        <v>1598</v>
      </c>
      <c r="E528" s="31"/>
      <c r="F528" s="54" t="s">
        <v>44</v>
      </c>
      <c r="G528" s="54" t="s">
        <v>326</v>
      </c>
      <c r="H528" s="6" t="s">
        <v>327</v>
      </c>
      <c r="I528" s="6" t="s">
        <v>328</v>
      </c>
      <c r="J528" s="6">
        <v>1886</v>
      </c>
      <c r="K528" s="54">
        <v>9402</v>
      </c>
      <c r="L528" s="54">
        <v>658</v>
      </c>
      <c r="M528" s="54">
        <v>1</v>
      </c>
      <c r="N528" s="54"/>
    </row>
    <row r="529" spans="1:14" ht="30" x14ac:dyDescent="0.25">
      <c r="A529" s="55"/>
      <c r="B529" s="55"/>
      <c r="C529" s="4" t="e">
        <f>MATCH(D529,[1]!Tabla1[Consignatario],0)</f>
        <v>#REF!</v>
      </c>
      <c r="D529" s="20" t="s">
        <v>1598</v>
      </c>
      <c r="E529" s="33"/>
      <c r="F529" s="55"/>
      <c r="G529" s="55"/>
      <c r="H529" s="6" t="s">
        <v>128</v>
      </c>
      <c r="I529" s="6" t="s">
        <v>329</v>
      </c>
      <c r="J529" s="6">
        <v>5000</v>
      </c>
      <c r="K529" s="55"/>
      <c r="L529" s="55"/>
      <c r="M529" s="55"/>
      <c r="N529" s="55"/>
    </row>
    <row r="530" spans="1:14" x14ac:dyDescent="0.25">
      <c r="A530" s="55"/>
      <c r="B530" s="55"/>
      <c r="C530" s="4" t="e">
        <f>MATCH(D530,[1]!Tabla1[Consignatario],0)</f>
        <v>#REF!</v>
      </c>
      <c r="D530" s="20" t="s">
        <v>1598</v>
      </c>
      <c r="E530" s="33"/>
      <c r="F530" s="55"/>
      <c r="G530" s="55"/>
      <c r="H530" s="6" t="s">
        <v>128</v>
      </c>
      <c r="I530" s="6" t="s">
        <v>1115</v>
      </c>
      <c r="J530" s="6">
        <v>2300</v>
      </c>
      <c r="K530" s="55"/>
      <c r="L530" s="55"/>
      <c r="M530" s="55"/>
      <c r="N530" s="55"/>
    </row>
    <row r="531" spans="1:14" x14ac:dyDescent="0.25">
      <c r="A531" s="56"/>
      <c r="B531" s="56"/>
      <c r="C531" s="4" t="e">
        <f>MATCH(D531,[1]!Tabla1[Consignatario],0)</f>
        <v>#REF!</v>
      </c>
      <c r="D531" s="20" t="s">
        <v>1598</v>
      </c>
      <c r="E531" s="32"/>
      <c r="F531" s="56"/>
      <c r="G531" s="56"/>
      <c r="H531" s="6" t="s">
        <v>131</v>
      </c>
      <c r="I531" s="6" t="s">
        <v>247</v>
      </c>
      <c r="J531" s="6">
        <v>216</v>
      </c>
      <c r="K531" s="56"/>
      <c r="L531" s="56"/>
      <c r="M531" s="56"/>
      <c r="N531" s="56"/>
    </row>
    <row r="532" spans="1:14" ht="45" x14ac:dyDescent="0.25">
      <c r="A532" s="6" t="s">
        <v>325</v>
      </c>
      <c r="B532" s="6"/>
      <c r="C532" s="4" t="e">
        <f>MATCH(D532,[1]!Tabla1[Consignatario],0)</f>
        <v>#REF!</v>
      </c>
      <c r="D532" s="20" t="s">
        <v>1598</v>
      </c>
      <c r="E532" s="6"/>
      <c r="F532" s="6" t="s">
        <v>44</v>
      </c>
      <c r="G532" s="6"/>
      <c r="H532" s="6" t="s">
        <v>1391</v>
      </c>
      <c r="I532" s="6" t="s">
        <v>1306</v>
      </c>
      <c r="J532" s="10">
        <v>1272</v>
      </c>
      <c r="K532" s="6">
        <v>1272</v>
      </c>
      <c r="L532" s="10">
        <v>6</v>
      </c>
      <c r="M532" s="10">
        <v>5</v>
      </c>
      <c r="N532" s="6"/>
    </row>
    <row r="533" spans="1:14" x14ac:dyDescent="0.25">
      <c r="A533" s="54" t="s">
        <v>325</v>
      </c>
      <c r="B533" s="54"/>
      <c r="C533" s="4" t="e">
        <f>MATCH(D533,[1]!Tabla1[Consignatario],0)</f>
        <v>#REF!</v>
      </c>
      <c r="D533" s="20" t="s">
        <v>1599</v>
      </c>
      <c r="E533" s="31"/>
      <c r="F533" s="6" t="s">
        <v>41</v>
      </c>
      <c r="G533" s="54" t="s">
        <v>326</v>
      </c>
      <c r="H533" s="6" t="s">
        <v>131</v>
      </c>
      <c r="I533" s="6" t="s">
        <v>330</v>
      </c>
      <c r="J533" s="6">
        <v>2400</v>
      </c>
      <c r="K533" s="54">
        <v>2700</v>
      </c>
      <c r="L533" s="54">
        <v>189</v>
      </c>
      <c r="M533" s="54"/>
      <c r="N533" s="54"/>
    </row>
    <row r="534" spans="1:14" x14ac:dyDescent="0.25">
      <c r="A534" s="56"/>
      <c r="B534" s="56"/>
      <c r="C534" s="4" t="e">
        <f>MATCH(D534,[1]!Tabla1[Consignatario],0)</f>
        <v>#REF!</v>
      </c>
      <c r="D534" s="20" t="s">
        <v>1599</v>
      </c>
      <c r="E534" s="32"/>
      <c r="F534" s="6" t="s">
        <v>44</v>
      </c>
      <c r="G534" s="56"/>
      <c r="H534" s="6" t="s">
        <v>128</v>
      </c>
      <c r="I534" s="6" t="s">
        <v>1115</v>
      </c>
      <c r="J534" s="6">
        <v>300</v>
      </c>
      <c r="K534" s="56"/>
      <c r="L534" s="56"/>
      <c r="M534" s="56"/>
      <c r="N534" s="56"/>
    </row>
    <row r="535" spans="1:14" ht="30" x14ac:dyDescent="0.25">
      <c r="A535" s="6" t="s">
        <v>331</v>
      </c>
      <c r="B535" s="6"/>
      <c r="C535" s="4" t="e">
        <f>MATCH(D535,[1]!Tabla1[Consignatario],0)</f>
        <v>#REF!</v>
      </c>
      <c r="D535" s="6" t="s">
        <v>1401</v>
      </c>
      <c r="E535" s="6"/>
      <c r="F535" s="6" t="s">
        <v>44</v>
      </c>
      <c r="G535" s="6" t="s">
        <v>326</v>
      </c>
      <c r="H535" s="6" t="s">
        <v>128</v>
      </c>
      <c r="I535" s="6" t="s">
        <v>268</v>
      </c>
      <c r="J535" s="6">
        <v>5200</v>
      </c>
      <c r="K535" s="6">
        <v>5200</v>
      </c>
      <c r="L535" s="6">
        <v>364</v>
      </c>
      <c r="M535" s="6"/>
      <c r="N535" s="6"/>
    </row>
    <row r="536" spans="1:14" x14ac:dyDescent="0.25">
      <c r="A536" s="6" t="s">
        <v>331</v>
      </c>
      <c r="B536" s="6"/>
      <c r="C536" s="4" t="e">
        <f>MATCH(D536,[1]!Tabla1[Consignatario],0)</f>
        <v>#REF!</v>
      </c>
      <c r="D536" s="6" t="s">
        <v>1551</v>
      </c>
      <c r="E536" s="6"/>
      <c r="F536" s="6" t="s">
        <v>39</v>
      </c>
      <c r="G536" s="6" t="s">
        <v>138</v>
      </c>
      <c r="H536" s="6" t="s">
        <v>128</v>
      </c>
      <c r="I536" s="6" t="s">
        <v>1115</v>
      </c>
      <c r="J536" s="6">
        <v>2400</v>
      </c>
      <c r="K536" s="6">
        <v>2400</v>
      </c>
      <c r="L536" s="6">
        <v>168</v>
      </c>
      <c r="M536" s="6"/>
      <c r="N536" s="6"/>
    </row>
    <row r="537" spans="1:14" ht="30" x14ac:dyDescent="0.25">
      <c r="A537" s="54" t="s">
        <v>331</v>
      </c>
      <c r="B537" s="54" t="s">
        <v>23</v>
      </c>
      <c r="C537" s="4" t="e">
        <f>MATCH(D537,[1]!Tabla1[Consignatario],0)</f>
        <v>#REF!</v>
      </c>
      <c r="D537" s="53" t="s">
        <v>1965</v>
      </c>
      <c r="E537" s="31"/>
      <c r="F537" s="54" t="s">
        <v>83</v>
      </c>
      <c r="G537" s="54" t="s">
        <v>323</v>
      </c>
      <c r="H537" s="6" t="s">
        <v>327</v>
      </c>
      <c r="I537" s="6" t="s">
        <v>332</v>
      </c>
      <c r="J537" s="6">
        <v>46864</v>
      </c>
      <c r="K537" s="54">
        <v>64824</v>
      </c>
      <c r="L537" s="54">
        <v>4537</v>
      </c>
      <c r="M537" s="54">
        <v>6</v>
      </c>
      <c r="N537" s="54"/>
    </row>
    <row r="538" spans="1:14" x14ac:dyDescent="0.25">
      <c r="A538" s="55"/>
      <c r="B538" s="55"/>
      <c r="C538" s="4" t="e">
        <f>MATCH(D538,[1]!Tabla1[Consignatario],0)</f>
        <v>#REF!</v>
      </c>
      <c r="D538" s="53" t="s">
        <v>1965</v>
      </c>
      <c r="E538" s="33"/>
      <c r="F538" s="55"/>
      <c r="G538" s="55"/>
      <c r="H538" s="6" t="s">
        <v>131</v>
      </c>
      <c r="I538" s="6" t="s">
        <v>333</v>
      </c>
      <c r="J538" s="6">
        <v>960</v>
      </c>
      <c r="K538" s="55"/>
      <c r="L538" s="55"/>
      <c r="M538" s="55"/>
      <c r="N538" s="55"/>
    </row>
    <row r="539" spans="1:14" ht="30" x14ac:dyDescent="0.25">
      <c r="A539" s="55"/>
      <c r="B539" s="55"/>
      <c r="C539" s="4" t="e">
        <f>MATCH(D539,[1]!Tabla1[Consignatario],0)</f>
        <v>#REF!</v>
      </c>
      <c r="D539" s="53" t="s">
        <v>1965</v>
      </c>
      <c r="E539" s="33"/>
      <c r="F539" s="55"/>
      <c r="G539" s="55"/>
      <c r="H539" s="6" t="s">
        <v>128</v>
      </c>
      <c r="I539" s="6" t="s">
        <v>214</v>
      </c>
      <c r="J539" s="6">
        <v>16000</v>
      </c>
      <c r="K539" s="55"/>
      <c r="L539" s="55"/>
      <c r="M539" s="55"/>
      <c r="N539" s="55"/>
    </row>
    <row r="540" spans="1:14" x14ac:dyDescent="0.25">
      <c r="A540" s="56"/>
      <c r="B540" s="56"/>
      <c r="C540" s="4" t="e">
        <f>MATCH(D540,[1]!Tabla1[Consignatario],0)</f>
        <v>#REF!</v>
      </c>
      <c r="D540" s="53" t="s">
        <v>1965</v>
      </c>
      <c r="E540" s="32"/>
      <c r="F540" s="56"/>
      <c r="G540" s="56"/>
      <c r="H540" s="6" t="s">
        <v>128</v>
      </c>
      <c r="I540" s="6" t="s">
        <v>8</v>
      </c>
      <c r="J540" s="6">
        <v>1000</v>
      </c>
      <c r="K540" s="56"/>
      <c r="L540" s="56"/>
      <c r="M540" s="56"/>
      <c r="N540" s="56"/>
    </row>
    <row r="541" spans="1:14" ht="30" x14ac:dyDescent="0.25">
      <c r="A541" s="6" t="s">
        <v>334</v>
      </c>
      <c r="B541" s="6"/>
      <c r="C541" s="4" t="e">
        <f>MATCH(D541,[1]!Tabla1[Consignatario],0)</f>
        <v>#REF!</v>
      </c>
      <c r="D541" s="38" t="s">
        <v>1891</v>
      </c>
      <c r="E541" s="6"/>
      <c r="F541" s="6" t="s">
        <v>101</v>
      </c>
      <c r="G541" s="6" t="s">
        <v>335</v>
      </c>
      <c r="H541" s="6" t="s">
        <v>327</v>
      </c>
      <c r="I541" s="6" t="s">
        <v>336</v>
      </c>
      <c r="J541" s="6">
        <v>3976</v>
      </c>
      <c r="K541" s="6">
        <v>3976</v>
      </c>
      <c r="L541" s="6">
        <v>278</v>
      </c>
      <c r="M541" s="6">
        <v>2</v>
      </c>
      <c r="N541" s="6"/>
    </row>
    <row r="542" spans="1:14" ht="30" x14ac:dyDescent="0.25">
      <c r="A542" s="54" t="s">
        <v>334</v>
      </c>
      <c r="B542" s="54" t="s">
        <v>23</v>
      </c>
      <c r="C542" s="4" t="e">
        <f>MATCH(D542,[1]!Tabla1[Consignatario],0)</f>
        <v>#REF!</v>
      </c>
      <c r="D542" s="12" t="s">
        <v>1600</v>
      </c>
      <c r="E542" s="35"/>
      <c r="F542" s="54" t="s">
        <v>101</v>
      </c>
      <c r="G542" s="54" t="s">
        <v>337</v>
      </c>
      <c r="H542" s="6" t="s">
        <v>327</v>
      </c>
      <c r="I542" s="6" t="s">
        <v>338</v>
      </c>
      <c r="J542" s="6">
        <v>2056</v>
      </c>
      <c r="K542" s="54">
        <v>4056</v>
      </c>
      <c r="L542" s="54">
        <v>284</v>
      </c>
      <c r="M542" s="54"/>
      <c r="N542" s="54"/>
    </row>
    <row r="543" spans="1:14" ht="30" x14ac:dyDescent="0.25">
      <c r="A543" s="56"/>
      <c r="B543" s="56"/>
      <c r="C543" s="4" t="e">
        <f>MATCH(D543,[1]!Tabla1[Consignatario],0)</f>
        <v>#REF!</v>
      </c>
      <c r="D543" s="12" t="s">
        <v>1600</v>
      </c>
      <c r="E543" s="32"/>
      <c r="F543" s="56"/>
      <c r="G543" s="56"/>
      <c r="H543" s="6" t="s">
        <v>128</v>
      </c>
      <c r="I543" s="6" t="s">
        <v>218</v>
      </c>
      <c r="J543" s="6">
        <v>2000</v>
      </c>
      <c r="K543" s="56"/>
      <c r="L543" s="56"/>
      <c r="M543" s="56"/>
      <c r="N543" s="56"/>
    </row>
    <row r="544" spans="1:14" ht="30" x14ac:dyDescent="0.25">
      <c r="A544" s="6" t="s">
        <v>334</v>
      </c>
      <c r="B544" s="6"/>
      <c r="C544" s="4" t="e">
        <f>MATCH(D544,[1]!Tabla1[Consignatario],0)</f>
        <v>#REF!</v>
      </c>
      <c r="D544" s="6" t="s">
        <v>1499</v>
      </c>
      <c r="E544" s="6"/>
      <c r="F544" s="6" t="s">
        <v>59</v>
      </c>
      <c r="G544" s="6" t="s">
        <v>1504</v>
      </c>
      <c r="H544" s="6" t="s">
        <v>327</v>
      </c>
      <c r="I544" s="6" t="s">
        <v>339</v>
      </c>
      <c r="J544" s="6">
        <v>37750</v>
      </c>
      <c r="K544" s="6">
        <v>37750</v>
      </c>
      <c r="L544" s="6">
        <v>2642</v>
      </c>
      <c r="M544" s="6">
        <v>4</v>
      </c>
      <c r="N544" s="6"/>
    </row>
    <row r="545" spans="1:14" ht="30" x14ac:dyDescent="0.25">
      <c r="A545" s="6" t="s">
        <v>340</v>
      </c>
      <c r="B545" s="6"/>
      <c r="C545" s="4" t="e">
        <f>MATCH(D545,[1]!Tabla1[Consignatario],0)</f>
        <v>#REF!</v>
      </c>
      <c r="D545" s="6" t="s">
        <v>1601</v>
      </c>
      <c r="E545" s="6"/>
      <c r="F545" s="6"/>
      <c r="G545" s="6" t="s">
        <v>1504</v>
      </c>
      <c r="H545" s="6" t="s">
        <v>327</v>
      </c>
      <c r="I545" s="6" t="s">
        <v>341</v>
      </c>
      <c r="J545" s="6">
        <v>6592</v>
      </c>
      <c r="K545" s="6">
        <v>6592</v>
      </c>
      <c r="L545" s="6">
        <v>461</v>
      </c>
      <c r="M545" s="6">
        <v>4</v>
      </c>
      <c r="N545" s="6"/>
    </row>
    <row r="546" spans="1:14" ht="45" x14ac:dyDescent="0.25">
      <c r="A546" s="54" t="s">
        <v>340</v>
      </c>
      <c r="B546" s="54" t="s">
        <v>23</v>
      </c>
      <c r="C546" s="4" t="e">
        <f>MATCH(D546,[1]!Tabla1[Consignatario],0)</f>
        <v>#REF!</v>
      </c>
      <c r="D546" s="20" t="s">
        <v>1602</v>
      </c>
      <c r="E546" s="31"/>
      <c r="F546" s="54" t="s">
        <v>49</v>
      </c>
      <c r="G546" s="54" t="s">
        <v>342</v>
      </c>
      <c r="H546" s="6" t="s">
        <v>327</v>
      </c>
      <c r="I546" s="6" t="s">
        <v>1307</v>
      </c>
      <c r="J546" s="6">
        <v>26174</v>
      </c>
      <c r="K546" s="54">
        <v>45374</v>
      </c>
      <c r="L546" s="54">
        <v>3176</v>
      </c>
      <c r="M546" s="54">
        <v>1</v>
      </c>
      <c r="N546" s="54"/>
    </row>
    <row r="547" spans="1:14" ht="30" x14ac:dyDescent="0.25">
      <c r="A547" s="55"/>
      <c r="B547" s="55"/>
      <c r="C547" s="4" t="e">
        <f>MATCH(D547,[1]!Tabla1[Consignatario],0)</f>
        <v>#REF!</v>
      </c>
      <c r="D547" s="20" t="s">
        <v>1602</v>
      </c>
      <c r="E547" s="33"/>
      <c r="F547" s="55"/>
      <c r="G547" s="55"/>
      <c r="H547" s="6" t="s">
        <v>128</v>
      </c>
      <c r="I547" s="6" t="s">
        <v>233</v>
      </c>
      <c r="J547" s="6">
        <v>12000</v>
      </c>
      <c r="K547" s="55"/>
      <c r="L547" s="55"/>
      <c r="M547" s="55"/>
      <c r="N547" s="55"/>
    </row>
    <row r="548" spans="1:14" x14ac:dyDescent="0.25">
      <c r="A548" s="56"/>
      <c r="B548" s="56"/>
      <c r="C548" s="4" t="e">
        <f>MATCH(D548,[1]!Tabla1[Consignatario],0)</f>
        <v>#REF!</v>
      </c>
      <c r="D548" s="20" t="s">
        <v>1602</v>
      </c>
      <c r="E548" s="32"/>
      <c r="F548" s="56"/>
      <c r="G548" s="56"/>
      <c r="H548" s="6" t="s">
        <v>131</v>
      </c>
      <c r="I548" s="6" t="s">
        <v>343</v>
      </c>
      <c r="J548" s="6">
        <v>7200</v>
      </c>
      <c r="K548" s="56"/>
      <c r="L548" s="56"/>
      <c r="M548" s="56"/>
      <c r="N548" s="56"/>
    </row>
    <row r="549" spans="1:14" ht="45" x14ac:dyDescent="0.25">
      <c r="A549" s="54" t="s">
        <v>340</v>
      </c>
      <c r="B549" s="54"/>
      <c r="C549" s="4" t="e">
        <f>MATCH(D549,[1]!Tabla1[Consignatario],0)</f>
        <v>#REF!</v>
      </c>
      <c r="D549" s="20" t="s">
        <v>1752</v>
      </c>
      <c r="E549" s="31"/>
      <c r="F549" s="54" t="s">
        <v>49</v>
      </c>
      <c r="G549" s="54" t="s">
        <v>342</v>
      </c>
      <c r="H549" s="6" t="s">
        <v>327</v>
      </c>
      <c r="I549" s="6" t="s">
        <v>1308</v>
      </c>
      <c r="J549" s="6">
        <v>37934</v>
      </c>
      <c r="K549" s="54">
        <v>41934</v>
      </c>
      <c r="L549" s="54">
        <v>2935</v>
      </c>
      <c r="M549" s="54">
        <v>3</v>
      </c>
      <c r="N549" s="54"/>
    </row>
    <row r="550" spans="1:14" ht="30" x14ac:dyDescent="0.25">
      <c r="A550" s="56"/>
      <c r="B550" s="56"/>
      <c r="C550" s="4" t="e">
        <f>MATCH(D550,[1]!Tabla1[Consignatario],0)</f>
        <v>#REF!</v>
      </c>
      <c r="D550" s="20" t="s">
        <v>1752</v>
      </c>
      <c r="E550" s="32"/>
      <c r="F550" s="56"/>
      <c r="G550" s="56"/>
      <c r="H550" s="6" t="s">
        <v>128</v>
      </c>
      <c r="I550" s="6" t="s">
        <v>268</v>
      </c>
      <c r="J550" s="6">
        <v>4000</v>
      </c>
      <c r="K550" s="56"/>
      <c r="L550" s="56"/>
      <c r="M550" s="56"/>
      <c r="N550" s="56"/>
    </row>
    <row r="551" spans="1:14" ht="45" x14ac:dyDescent="0.25">
      <c r="A551" s="54" t="s">
        <v>344</v>
      </c>
      <c r="B551" s="54" t="s">
        <v>23</v>
      </c>
      <c r="C551" s="4" t="e">
        <f>MATCH(D551,[1]!Tabla1[Consignatario],0)</f>
        <v>#REF!</v>
      </c>
      <c r="D551" s="20" t="s">
        <v>1603</v>
      </c>
      <c r="E551" s="31"/>
      <c r="F551" s="54" t="s">
        <v>51</v>
      </c>
      <c r="G551" s="54" t="s">
        <v>345</v>
      </c>
      <c r="H551" s="6" t="s">
        <v>327</v>
      </c>
      <c r="I551" s="6" t="s">
        <v>1309</v>
      </c>
      <c r="J551" s="6">
        <v>9132</v>
      </c>
      <c r="K551" s="54">
        <v>28852</v>
      </c>
      <c r="L551" s="54">
        <v>2019</v>
      </c>
      <c r="M551" s="54">
        <v>5</v>
      </c>
      <c r="N551" s="54"/>
    </row>
    <row r="552" spans="1:14" ht="30" x14ac:dyDescent="0.25">
      <c r="A552" s="55"/>
      <c r="B552" s="55"/>
      <c r="C552" s="4" t="e">
        <f>MATCH(D552,[1]!Tabla1[Consignatario],0)</f>
        <v>#REF!</v>
      </c>
      <c r="D552" s="20" t="s">
        <v>1603</v>
      </c>
      <c r="E552" s="33"/>
      <c r="F552" s="55"/>
      <c r="G552" s="55"/>
      <c r="H552" s="6" t="s">
        <v>128</v>
      </c>
      <c r="I552" s="6" t="s">
        <v>346</v>
      </c>
      <c r="J552" s="6">
        <v>12000</v>
      </c>
      <c r="K552" s="55"/>
      <c r="L552" s="55"/>
      <c r="M552" s="55"/>
      <c r="N552" s="55"/>
    </row>
    <row r="553" spans="1:14" ht="30" x14ac:dyDescent="0.25">
      <c r="A553" s="55"/>
      <c r="B553" s="55"/>
      <c r="C553" s="4" t="e">
        <f>MATCH(D553,[1]!Tabla1[Consignatario],0)</f>
        <v>#REF!</v>
      </c>
      <c r="D553" s="20" t="s">
        <v>1603</v>
      </c>
      <c r="E553" s="33"/>
      <c r="F553" s="55"/>
      <c r="G553" s="55"/>
      <c r="H553" s="6" t="s">
        <v>128</v>
      </c>
      <c r="I553" s="6" t="s">
        <v>347</v>
      </c>
      <c r="J553" s="6">
        <v>5000</v>
      </c>
      <c r="K553" s="55"/>
      <c r="L553" s="55"/>
      <c r="M553" s="55"/>
      <c r="N553" s="55"/>
    </row>
    <row r="554" spans="1:14" x14ac:dyDescent="0.25">
      <c r="A554" s="56"/>
      <c r="B554" s="56"/>
      <c r="C554" s="4" t="e">
        <f>MATCH(D554,[1]!Tabla1[Consignatario],0)</f>
        <v>#REF!</v>
      </c>
      <c r="D554" s="20" t="s">
        <v>1603</v>
      </c>
      <c r="E554" s="32"/>
      <c r="F554" s="56"/>
      <c r="G554" s="56"/>
      <c r="H554" s="6" t="s">
        <v>131</v>
      </c>
      <c r="I554" s="6" t="s">
        <v>348</v>
      </c>
      <c r="J554" s="6">
        <v>2720</v>
      </c>
      <c r="K554" s="56"/>
      <c r="L554" s="56"/>
      <c r="M554" s="56"/>
      <c r="N554" s="56"/>
    </row>
    <row r="555" spans="1:14" ht="45" x14ac:dyDescent="0.25">
      <c r="A555" s="54" t="s">
        <v>344</v>
      </c>
      <c r="B555" s="54" t="s">
        <v>23</v>
      </c>
      <c r="C555" s="4" t="e">
        <f>MATCH(D555,[1]!Tabla1[Consignatario],0)</f>
        <v>#REF!</v>
      </c>
      <c r="D555" s="20" t="s">
        <v>1927</v>
      </c>
      <c r="E555" s="31"/>
      <c r="F555" s="54" t="s">
        <v>51</v>
      </c>
      <c r="G555" s="54" t="s">
        <v>345</v>
      </c>
      <c r="H555" s="6" t="s">
        <v>327</v>
      </c>
      <c r="I555" s="6" t="s">
        <v>349</v>
      </c>
      <c r="J555" s="6">
        <v>10538</v>
      </c>
      <c r="K555" s="54">
        <v>20018</v>
      </c>
      <c r="L555" s="54">
        <v>1401</v>
      </c>
      <c r="M555" s="54">
        <v>2</v>
      </c>
      <c r="N555" s="54"/>
    </row>
    <row r="556" spans="1:14" ht="30" x14ac:dyDescent="0.25">
      <c r="A556" s="55"/>
      <c r="B556" s="55"/>
      <c r="C556" s="4" t="e">
        <f>MATCH(D556,[1]!Tabla1[Consignatario],0)</f>
        <v>#REF!</v>
      </c>
      <c r="D556" s="20" t="s">
        <v>1927</v>
      </c>
      <c r="E556" s="33"/>
      <c r="F556" s="55"/>
      <c r="G556" s="55"/>
      <c r="H556" s="6" t="s">
        <v>128</v>
      </c>
      <c r="I556" s="6" t="s">
        <v>268</v>
      </c>
      <c r="J556" s="6">
        <v>4000</v>
      </c>
      <c r="K556" s="55"/>
      <c r="L556" s="55"/>
      <c r="M556" s="55"/>
      <c r="N556" s="55"/>
    </row>
    <row r="557" spans="1:14" ht="30" x14ac:dyDescent="0.25">
      <c r="A557" s="55"/>
      <c r="B557" s="55"/>
      <c r="C557" s="4" t="e">
        <f>MATCH(D557,[1]!Tabla1[Consignatario],0)</f>
        <v>#REF!</v>
      </c>
      <c r="D557" s="20" t="s">
        <v>1927</v>
      </c>
      <c r="E557" s="33"/>
      <c r="F557" s="55"/>
      <c r="G557" s="55"/>
      <c r="H557" s="6" t="s">
        <v>128</v>
      </c>
      <c r="I557" s="6" t="s">
        <v>218</v>
      </c>
      <c r="J557" s="6">
        <v>2200</v>
      </c>
      <c r="K557" s="55"/>
      <c r="L557" s="55"/>
      <c r="M557" s="55"/>
      <c r="N557" s="55"/>
    </row>
    <row r="558" spans="1:14" x14ac:dyDescent="0.25">
      <c r="A558" s="56"/>
      <c r="B558" s="56"/>
      <c r="C558" s="4" t="e">
        <f>MATCH(D558,[1]!Tabla1[Consignatario],0)</f>
        <v>#REF!</v>
      </c>
      <c r="D558" s="20" t="s">
        <v>1927</v>
      </c>
      <c r="E558" s="32"/>
      <c r="F558" s="56"/>
      <c r="G558" s="56"/>
      <c r="H558" s="6" t="s">
        <v>131</v>
      </c>
      <c r="I558" s="6" t="s">
        <v>350</v>
      </c>
      <c r="J558" s="6">
        <v>3280</v>
      </c>
      <c r="K558" s="56"/>
      <c r="L558" s="56"/>
      <c r="M558" s="56"/>
      <c r="N558" s="56"/>
    </row>
    <row r="559" spans="1:14" ht="45" x14ac:dyDescent="0.25">
      <c r="A559" s="54" t="s">
        <v>344</v>
      </c>
      <c r="B559" s="54"/>
      <c r="C559" s="4" t="e">
        <f>MATCH(D559,[1]!Tabla1[Consignatario],0)</f>
        <v>#REF!</v>
      </c>
      <c r="D559" s="20" t="s">
        <v>1604</v>
      </c>
      <c r="E559" s="31"/>
      <c r="F559" s="54" t="s">
        <v>44</v>
      </c>
      <c r="G559" s="54" t="s">
        <v>345</v>
      </c>
      <c r="H559" s="6" t="s">
        <v>327</v>
      </c>
      <c r="I559" s="6" t="s">
        <v>351</v>
      </c>
      <c r="J559" s="6">
        <v>29565</v>
      </c>
      <c r="K559" s="54">
        <v>45565</v>
      </c>
      <c r="L559" s="54">
        <v>3188</v>
      </c>
      <c r="M559" s="54">
        <v>4</v>
      </c>
      <c r="N559" s="54"/>
    </row>
    <row r="560" spans="1:14" ht="30" x14ac:dyDescent="0.25">
      <c r="A560" s="56"/>
      <c r="B560" s="56"/>
      <c r="C560" s="4" t="e">
        <f>MATCH(D560,[1]!Tabla1[Consignatario],0)</f>
        <v>#REF!</v>
      </c>
      <c r="D560" s="20" t="s">
        <v>1604</v>
      </c>
      <c r="E560" s="32"/>
      <c r="F560" s="56"/>
      <c r="G560" s="56"/>
      <c r="H560" s="6" t="s">
        <v>128</v>
      </c>
      <c r="I560" s="6" t="s">
        <v>352</v>
      </c>
      <c r="J560" s="6">
        <v>16000</v>
      </c>
      <c r="K560" s="56"/>
      <c r="L560" s="56"/>
      <c r="M560" s="56"/>
      <c r="N560" s="56"/>
    </row>
    <row r="561" spans="1:14" ht="30" x14ac:dyDescent="0.25">
      <c r="A561" s="6" t="s">
        <v>353</v>
      </c>
      <c r="B561" s="6" t="s">
        <v>23</v>
      </c>
      <c r="C561" s="4" t="e">
        <f>MATCH(D561,[1]!Tabla1[Consignatario],0)</f>
        <v>#REF!</v>
      </c>
      <c r="D561" s="6" t="s">
        <v>1589</v>
      </c>
      <c r="E561" s="6"/>
      <c r="F561" s="6" t="s">
        <v>354</v>
      </c>
      <c r="G561" s="6" t="s">
        <v>345</v>
      </c>
      <c r="H561" s="6" t="s">
        <v>327</v>
      </c>
      <c r="I561" s="6" t="s">
        <v>1310</v>
      </c>
      <c r="J561" s="6">
        <v>7275</v>
      </c>
      <c r="K561" s="6">
        <v>7275</v>
      </c>
      <c r="L561" s="6">
        <v>509</v>
      </c>
      <c r="M561" s="6">
        <v>2</v>
      </c>
      <c r="N561" s="6" t="s">
        <v>1818</v>
      </c>
    </row>
    <row r="562" spans="1:14" ht="30" x14ac:dyDescent="0.25">
      <c r="A562" s="54" t="s">
        <v>353</v>
      </c>
      <c r="B562" s="54"/>
      <c r="C562" s="4" t="e">
        <f>MATCH(D562,[1]!Tabla1[Consignatario],0)</f>
        <v>#REF!</v>
      </c>
      <c r="D562" s="20" t="s">
        <v>1605</v>
      </c>
      <c r="E562" s="31"/>
      <c r="F562" s="54" t="s">
        <v>263</v>
      </c>
      <c r="G562" s="54" t="s">
        <v>342</v>
      </c>
      <c r="H562" s="6" t="s">
        <v>327</v>
      </c>
      <c r="I562" s="6" t="s">
        <v>355</v>
      </c>
      <c r="J562" s="6">
        <v>20518</v>
      </c>
      <c r="K562" s="54">
        <v>36766</v>
      </c>
      <c r="L562" s="54">
        <v>2573</v>
      </c>
      <c r="M562" s="54">
        <v>6</v>
      </c>
      <c r="N562" s="54"/>
    </row>
    <row r="563" spans="1:14" ht="30" x14ac:dyDescent="0.25">
      <c r="A563" s="55"/>
      <c r="B563" s="55"/>
      <c r="C563" s="4" t="e">
        <f>MATCH(D563,[1]!Tabla1[Consignatario],0)</f>
        <v>#REF!</v>
      </c>
      <c r="D563" s="20" t="s">
        <v>1605</v>
      </c>
      <c r="E563" s="33"/>
      <c r="F563" s="55"/>
      <c r="G563" s="55"/>
      <c r="H563" s="6" t="s">
        <v>128</v>
      </c>
      <c r="I563" s="6" t="s">
        <v>214</v>
      </c>
      <c r="J563" s="6">
        <v>16000</v>
      </c>
      <c r="K563" s="55"/>
      <c r="L563" s="55"/>
      <c r="M563" s="55"/>
      <c r="N563" s="55"/>
    </row>
    <row r="564" spans="1:14" x14ac:dyDescent="0.25">
      <c r="A564" s="56"/>
      <c r="B564" s="56"/>
      <c r="C564" s="4" t="e">
        <f>MATCH(D564,[1]!Tabla1[Consignatario],0)</f>
        <v>#REF!</v>
      </c>
      <c r="D564" s="20" t="s">
        <v>1605</v>
      </c>
      <c r="E564" s="32"/>
      <c r="F564" s="56"/>
      <c r="G564" s="56"/>
      <c r="H564" s="6" t="s">
        <v>131</v>
      </c>
      <c r="I564" s="6" t="s">
        <v>356</v>
      </c>
      <c r="J564" s="6">
        <v>248</v>
      </c>
      <c r="K564" s="56"/>
      <c r="L564" s="56"/>
      <c r="M564" s="56"/>
      <c r="N564" s="56"/>
    </row>
    <row r="565" spans="1:14" ht="30" x14ac:dyDescent="0.25">
      <c r="A565" s="6" t="s">
        <v>353</v>
      </c>
      <c r="B565" s="6"/>
      <c r="C565" s="4" t="e">
        <f>MATCH(D565,[1]!Tabla1[Consignatario],0)</f>
        <v>#REF!</v>
      </c>
      <c r="D565" s="20" t="s">
        <v>1605</v>
      </c>
      <c r="E565" s="6"/>
      <c r="F565" s="6"/>
      <c r="G565" s="6"/>
      <c r="H565" s="6" t="s">
        <v>1391</v>
      </c>
      <c r="I565" s="6" t="s">
        <v>357</v>
      </c>
      <c r="J565" s="6">
        <v>1875</v>
      </c>
      <c r="K565" s="6">
        <v>1875</v>
      </c>
      <c r="L565" s="6">
        <v>9</v>
      </c>
      <c r="M565" s="6">
        <v>4</v>
      </c>
      <c r="N565" s="6"/>
    </row>
    <row r="566" spans="1:14" x14ac:dyDescent="0.25">
      <c r="A566" s="6" t="s">
        <v>353</v>
      </c>
      <c r="B566" s="6"/>
      <c r="C566" s="4" t="e">
        <f>MATCH(D566,[1]!Tabla1[Consignatario],0)</f>
        <v>#REF!</v>
      </c>
      <c r="D566" s="20" t="s">
        <v>1605</v>
      </c>
      <c r="E566" s="6"/>
      <c r="F566" s="6"/>
      <c r="G566" s="6"/>
      <c r="H566" s="6" t="s">
        <v>128</v>
      </c>
      <c r="I566" s="6" t="s">
        <v>1115</v>
      </c>
      <c r="J566" s="6">
        <v>900</v>
      </c>
      <c r="K566" s="6">
        <v>900</v>
      </c>
      <c r="L566" s="6">
        <v>63</v>
      </c>
      <c r="M566" s="6"/>
      <c r="N566" s="6"/>
    </row>
    <row r="567" spans="1:14" ht="72" customHeight="1" x14ac:dyDescent="0.25">
      <c r="A567" s="54" t="s">
        <v>358</v>
      </c>
      <c r="B567" s="54" t="s">
        <v>23</v>
      </c>
      <c r="C567" s="4" t="e">
        <f>MATCH(D567,[1]!Tabla1[Consignatario],0)</f>
        <v>#REF!</v>
      </c>
      <c r="D567" s="20" t="s">
        <v>1606</v>
      </c>
      <c r="E567" s="31"/>
      <c r="F567" s="54" t="s">
        <v>49</v>
      </c>
      <c r="G567" s="54" t="s">
        <v>342</v>
      </c>
      <c r="H567" s="6" t="s">
        <v>128</v>
      </c>
      <c r="I567" s="6" t="s">
        <v>214</v>
      </c>
      <c r="J567" s="6">
        <v>20000</v>
      </c>
      <c r="K567" s="54">
        <v>23600</v>
      </c>
      <c r="L567" s="57">
        <v>1652</v>
      </c>
      <c r="M567" s="54"/>
      <c r="N567" s="57" t="s">
        <v>1313</v>
      </c>
    </row>
    <row r="568" spans="1:14" x14ac:dyDescent="0.25">
      <c r="A568" s="56"/>
      <c r="B568" s="56"/>
      <c r="C568" s="4" t="e">
        <f>MATCH(D568,[1]!Tabla1[Consignatario],0)</f>
        <v>#REF!</v>
      </c>
      <c r="D568" s="20" t="s">
        <v>1606</v>
      </c>
      <c r="E568" s="32"/>
      <c r="F568" s="56"/>
      <c r="G568" s="56"/>
      <c r="H568" s="6" t="s">
        <v>131</v>
      </c>
      <c r="I568" s="6" t="s">
        <v>359</v>
      </c>
      <c r="J568" s="10">
        <v>3600</v>
      </c>
      <c r="K568" s="56"/>
      <c r="L568" s="59"/>
      <c r="M568" s="56"/>
      <c r="N568" s="59"/>
    </row>
    <row r="569" spans="1:14" ht="45" customHeight="1" x14ac:dyDescent="0.25">
      <c r="A569" s="54" t="s">
        <v>358</v>
      </c>
      <c r="B569" s="54" t="s">
        <v>23</v>
      </c>
      <c r="C569" s="4" t="e">
        <f>MATCH(D569,[1]!Tabla1[Consignatario],0)</f>
        <v>#REF!</v>
      </c>
      <c r="D569" s="20" t="s">
        <v>1607</v>
      </c>
      <c r="E569" s="31"/>
      <c r="F569" s="54" t="s">
        <v>232</v>
      </c>
      <c r="G569" s="54" t="s">
        <v>342</v>
      </c>
      <c r="H569" s="6" t="s">
        <v>327</v>
      </c>
      <c r="I569" s="6" t="s">
        <v>361</v>
      </c>
      <c r="J569" s="6">
        <v>27539</v>
      </c>
      <c r="K569" s="54">
        <v>33539</v>
      </c>
      <c r="L569" s="54">
        <v>2347</v>
      </c>
      <c r="M569" s="54">
        <v>6</v>
      </c>
      <c r="N569" s="54" t="s">
        <v>1123</v>
      </c>
    </row>
    <row r="570" spans="1:14" ht="30" x14ac:dyDescent="0.25">
      <c r="A570" s="56"/>
      <c r="B570" s="56"/>
      <c r="C570" s="4" t="e">
        <f>MATCH(D570,[1]!Tabla1[Consignatario],0)</f>
        <v>#REF!</v>
      </c>
      <c r="D570" s="20" t="s">
        <v>1607</v>
      </c>
      <c r="E570" s="32"/>
      <c r="F570" s="56"/>
      <c r="G570" s="56"/>
      <c r="H570" s="6" t="s">
        <v>128</v>
      </c>
      <c r="I570" s="6" t="s">
        <v>144</v>
      </c>
      <c r="J570" s="6">
        <v>6000</v>
      </c>
      <c r="K570" s="56"/>
      <c r="L570" s="56"/>
      <c r="M570" s="56"/>
      <c r="N570" s="56"/>
    </row>
    <row r="571" spans="1:14" ht="30" x14ac:dyDescent="0.25">
      <c r="A571" s="54" t="s">
        <v>358</v>
      </c>
      <c r="B571" s="54" t="s">
        <v>23</v>
      </c>
      <c r="C571" s="4" t="e">
        <f>MATCH(D571,[1]!Tabla1[Consignatario],0)</f>
        <v>#REF!</v>
      </c>
      <c r="D571" s="20" t="s">
        <v>1608</v>
      </c>
      <c r="E571" s="31"/>
      <c r="F571" s="54" t="s">
        <v>263</v>
      </c>
      <c r="G571" s="54" t="s">
        <v>342</v>
      </c>
      <c r="H571" s="6" t="s">
        <v>327</v>
      </c>
      <c r="I571" s="6" t="s">
        <v>1311</v>
      </c>
      <c r="J571" s="6">
        <v>5652</v>
      </c>
      <c r="K571" s="54">
        <v>9652</v>
      </c>
      <c r="L571" s="54">
        <v>675</v>
      </c>
      <c r="M571" s="54">
        <v>6</v>
      </c>
      <c r="N571" s="54"/>
    </row>
    <row r="572" spans="1:14" ht="30" x14ac:dyDescent="0.25">
      <c r="A572" s="56"/>
      <c r="B572" s="56"/>
      <c r="C572" s="4" t="e">
        <f>MATCH(D572,[1]!Tabla1[Consignatario],0)</f>
        <v>#REF!</v>
      </c>
      <c r="D572" s="20" t="s">
        <v>1608</v>
      </c>
      <c r="E572" s="32"/>
      <c r="F572" s="56"/>
      <c r="G572" s="56"/>
      <c r="H572" s="6" t="s">
        <v>128</v>
      </c>
      <c r="I572" s="6" t="s">
        <v>268</v>
      </c>
      <c r="J572" s="6">
        <v>4000</v>
      </c>
      <c r="K572" s="56"/>
      <c r="L572" s="56"/>
      <c r="M572" s="56"/>
      <c r="N572" s="56"/>
    </row>
    <row r="573" spans="1:14" ht="45" x14ac:dyDescent="0.25">
      <c r="A573" s="54" t="s">
        <v>362</v>
      </c>
      <c r="B573" s="54" t="s">
        <v>23</v>
      </c>
      <c r="C573" s="4" t="e">
        <f>MATCH(D573,[1]!Tabla1[Consignatario],0)</f>
        <v>#REF!</v>
      </c>
      <c r="D573" s="20" t="s">
        <v>1773</v>
      </c>
      <c r="E573" s="31"/>
      <c r="F573" s="54" t="s">
        <v>92</v>
      </c>
      <c r="G573" s="54" t="s">
        <v>1917</v>
      </c>
      <c r="H573" s="6" t="s">
        <v>327</v>
      </c>
      <c r="I573" s="6" t="s">
        <v>1312</v>
      </c>
      <c r="J573" s="6">
        <v>36737</v>
      </c>
      <c r="K573" s="54">
        <v>51249</v>
      </c>
      <c r="L573" s="54">
        <v>3587</v>
      </c>
      <c r="M573" s="54">
        <v>4</v>
      </c>
      <c r="N573" s="54"/>
    </row>
    <row r="574" spans="1:14" ht="30" x14ac:dyDescent="0.25">
      <c r="A574" s="55"/>
      <c r="B574" s="55"/>
      <c r="C574" s="4" t="e">
        <f>MATCH(D574,[1]!Tabla1[Consignatario],0)</f>
        <v>#REF!</v>
      </c>
      <c r="D574" s="20" t="s">
        <v>1773</v>
      </c>
      <c r="E574" s="33"/>
      <c r="F574" s="55"/>
      <c r="G574" s="55"/>
      <c r="H574" s="6" t="s">
        <v>128</v>
      </c>
      <c r="I574" s="6" t="s">
        <v>228</v>
      </c>
      <c r="J574" s="6">
        <v>14000</v>
      </c>
      <c r="K574" s="55"/>
      <c r="L574" s="55"/>
      <c r="M574" s="55"/>
      <c r="N574" s="55"/>
    </row>
    <row r="575" spans="1:14" x14ac:dyDescent="0.25">
      <c r="A575" s="56"/>
      <c r="B575" s="56"/>
      <c r="C575" s="4" t="e">
        <f>MATCH(D575,[1]!Tabla1[Consignatario],0)</f>
        <v>#REF!</v>
      </c>
      <c r="D575" s="20" t="s">
        <v>1773</v>
      </c>
      <c r="E575" s="32"/>
      <c r="F575" s="56"/>
      <c r="G575" s="56"/>
      <c r="H575" s="6" t="s">
        <v>131</v>
      </c>
      <c r="I575" s="6" t="s">
        <v>224</v>
      </c>
      <c r="J575" s="6">
        <v>512</v>
      </c>
      <c r="K575" s="56"/>
      <c r="L575" s="56"/>
      <c r="M575" s="56"/>
      <c r="N575" s="56"/>
    </row>
    <row r="576" spans="1:14" ht="30" customHeight="1" x14ac:dyDescent="0.25">
      <c r="A576" s="54" t="s">
        <v>362</v>
      </c>
      <c r="B576" s="54" t="s">
        <v>23</v>
      </c>
      <c r="C576" s="4" t="e">
        <f>MATCH(D576,[1]!Tabla1[Consignatario],0)</f>
        <v>#REF!</v>
      </c>
      <c r="D576" s="20" t="s">
        <v>1535</v>
      </c>
      <c r="E576" s="31"/>
      <c r="F576" s="54" t="s">
        <v>363</v>
      </c>
      <c r="G576" s="54" t="s">
        <v>38</v>
      </c>
      <c r="H576" s="6" t="s">
        <v>327</v>
      </c>
      <c r="I576" s="6" t="s">
        <v>364</v>
      </c>
      <c r="J576" s="6">
        <v>15413</v>
      </c>
      <c r="K576" s="54">
        <v>29413</v>
      </c>
      <c r="L576" s="54">
        <v>2059</v>
      </c>
      <c r="M576" s="54"/>
      <c r="N576" s="54" t="s">
        <v>372</v>
      </c>
    </row>
    <row r="577" spans="1:14" ht="30" x14ac:dyDescent="0.25">
      <c r="A577" s="56"/>
      <c r="B577" s="56"/>
      <c r="C577" s="4" t="e">
        <f>MATCH(D577,[1]!Tabla1[Consignatario],0)</f>
        <v>#REF!</v>
      </c>
      <c r="D577" s="20" t="s">
        <v>1535</v>
      </c>
      <c r="E577" s="32"/>
      <c r="F577" s="56"/>
      <c r="G577" s="56"/>
      <c r="H577" s="6" t="s">
        <v>128</v>
      </c>
      <c r="I577" s="6" t="s">
        <v>228</v>
      </c>
      <c r="J577" s="6">
        <v>14000</v>
      </c>
      <c r="K577" s="56"/>
      <c r="L577" s="56"/>
      <c r="M577" s="56"/>
      <c r="N577" s="56"/>
    </row>
    <row r="578" spans="1:14" ht="30" customHeight="1" x14ac:dyDescent="0.25">
      <c r="A578" s="54" t="s">
        <v>362</v>
      </c>
      <c r="B578" s="54" t="s">
        <v>23</v>
      </c>
      <c r="C578" s="4" t="e">
        <f>MATCH(D578,[1]!Tabla1[Consignatario],0)</f>
        <v>#REF!</v>
      </c>
      <c r="D578" s="20" t="s">
        <v>1865</v>
      </c>
      <c r="E578" s="31"/>
      <c r="F578" s="54" t="s">
        <v>365</v>
      </c>
      <c r="G578" s="54" t="s">
        <v>91</v>
      </c>
      <c r="H578" s="6" t="s">
        <v>128</v>
      </c>
      <c r="I578" s="6" t="s">
        <v>154</v>
      </c>
      <c r="J578" s="6">
        <v>8000</v>
      </c>
      <c r="K578" s="54">
        <v>9560</v>
      </c>
      <c r="L578" s="54">
        <v>669</v>
      </c>
      <c r="M578" s="54">
        <v>2</v>
      </c>
      <c r="N578" s="54" t="s">
        <v>366</v>
      </c>
    </row>
    <row r="579" spans="1:14" x14ac:dyDescent="0.25">
      <c r="A579" s="55"/>
      <c r="B579" s="55"/>
      <c r="C579" s="4" t="e">
        <f>MATCH(D579,[1]!Tabla1[Consignatario],0)</f>
        <v>#REF!</v>
      </c>
      <c r="D579" s="20" t="s">
        <v>1865</v>
      </c>
      <c r="E579" s="32"/>
      <c r="F579" s="56"/>
      <c r="G579" s="56"/>
      <c r="H579" s="6" t="s">
        <v>131</v>
      </c>
      <c r="I579" s="6" t="s">
        <v>307</v>
      </c>
      <c r="J579" s="6">
        <v>560</v>
      </c>
      <c r="K579" s="56"/>
      <c r="L579" s="55"/>
      <c r="M579" s="55"/>
      <c r="N579" s="55"/>
    </row>
    <row r="580" spans="1:14" x14ac:dyDescent="0.25">
      <c r="A580" s="56"/>
      <c r="B580" s="56"/>
      <c r="C580" s="4" t="e">
        <f>MATCH(D580,[1]!Tabla1[Consignatario],0)</f>
        <v>#REF!</v>
      </c>
      <c r="D580" s="20" t="s">
        <v>1865</v>
      </c>
      <c r="E580" s="6"/>
      <c r="F580" s="6" t="s">
        <v>354</v>
      </c>
      <c r="G580" s="6"/>
      <c r="H580" s="6" t="s">
        <v>128</v>
      </c>
      <c r="I580" s="6" t="s">
        <v>1115</v>
      </c>
      <c r="J580" s="6">
        <v>1000</v>
      </c>
      <c r="K580" s="6"/>
      <c r="L580" s="56"/>
      <c r="M580" s="56"/>
      <c r="N580" s="56"/>
    </row>
    <row r="581" spans="1:14" ht="45" x14ac:dyDescent="0.25">
      <c r="A581" s="54" t="s">
        <v>360</v>
      </c>
      <c r="B581" s="54" t="s">
        <v>23</v>
      </c>
      <c r="C581" s="4" t="e">
        <f>MATCH(D581,[1]!Tabla1[Consignatario],0)</f>
        <v>#REF!</v>
      </c>
      <c r="D581" s="20" t="s">
        <v>1609</v>
      </c>
      <c r="E581" s="31"/>
      <c r="F581" s="54" t="s">
        <v>41</v>
      </c>
      <c r="G581" s="54" t="s">
        <v>91</v>
      </c>
      <c r="H581" s="6" t="s">
        <v>327</v>
      </c>
      <c r="I581" s="6" t="s">
        <v>1315</v>
      </c>
      <c r="J581" s="6">
        <v>22570</v>
      </c>
      <c r="K581" s="54">
        <v>36506</v>
      </c>
      <c r="L581" s="54">
        <v>2555</v>
      </c>
      <c r="M581" s="54">
        <v>4</v>
      </c>
      <c r="N581" s="54" t="s">
        <v>371</v>
      </c>
    </row>
    <row r="582" spans="1:14" ht="30" x14ac:dyDescent="0.25">
      <c r="A582" s="55"/>
      <c r="B582" s="55"/>
      <c r="C582" s="4" t="e">
        <f>MATCH(D582,[1]!Tabla1[Consignatario],0)</f>
        <v>#REF!</v>
      </c>
      <c r="D582" s="20" t="s">
        <v>1609</v>
      </c>
      <c r="E582" s="33"/>
      <c r="F582" s="55"/>
      <c r="G582" s="55"/>
      <c r="H582" s="6" t="s">
        <v>128</v>
      </c>
      <c r="I582" s="6" t="s">
        <v>154</v>
      </c>
      <c r="J582" s="6">
        <v>8000</v>
      </c>
      <c r="K582" s="55"/>
      <c r="L582" s="55"/>
      <c r="M582" s="55"/>
      <c r="N582" s="55"/>
    </row>
    <row r="583" spans="1:14" x14ac:dyDescent="0.25">
      <c r="A583" s="55"/>
      <c r="B583" s="55"/>
      <c r="C583" s="4" t="e">
        <f>MATCH(D583,[1]!Tabla1[Consignatario],0)</f>
        <v>#REF!</v>
      </c>
      <c r="D583" s="20" t="s">
        <v>1609</v>
      </c>
      <c r="E583" s="33"/>
      <c r="F583" s="55"/>
      <c r="G583" s="55"/>
      <c r="H583" s="6" t="s">
        <v>131</v>
      </c>
      <c r="I583" s="6" t="s">
        <v>367</v>
      </c>
      <c r="J583" s="6">
        <v>920</v>
      </c>
      <c r="K583" s="55"/>
      <c r="L583" s="55"/>
      <c r="M583" s="55"/>
      <c r="N583" s="55"/>
    </row>
    <row r="584" spans="1:14" x14ac:dyDescent="0.25">
      <c r="A584" s="55"/>
      <c r="B584" s="55"/>
      <c r="C584" s="4" t="e">
        <f>MATCH(D584,[1]!Tabla1[Consignatario],0)</f>
        <v>#REF!</v>
      </c>
      <c r="D584" s="20" t="s">
        <v>1609</v>
      </c>
      <c r="E584" s="33"/>
      <c r="F584" s="55"/>
      <c r="G584" s="55"/>
      <c r="H584" s="6" t="s">
        <v>131</v>
      </c>
      <c r="I584" s="6" t="s">
        <v>368</v>
      </c>
      <c r="J584" s="6">
        <v>3808</v>
      </c>
      <c r="K584" s="55"/>
      <c r="L584" s="55"/>
      <c r="M584" s="55"/>
      <c r="N584" s="55"/>
    </row>
    <row r="585" spans="1:14" x14ac:dyDescent="0.25">
      <c r="A585" s="55"/>
      <c r="B585" s="55"/>
      <c r="C585" s="4" t="e">
        <f>MATCH(D585,[1]!Tabla1[Consignatario],0)</f>
        <v>#REF!</v>
      </c>
      <c r="D585" s="20" t="s">
        <v>1609</v>
      </c>
      <c r="E585" s="33"/>
      <c r="F585" s="55"/>
      <c r="G585" s="55"/>
      <c r="H585" s="6" t="s">
        <v>131</v>
      </c>
      <c r="I585" s="6" t="s">
        <v>369</v>
      </c>
      <c r="J585" s="6">
        <v>584</v>
      </c>
      <c r="K585" s="55"/>
      <c r="L585" s="55"/>
      <c r="M585" s="55"/>
      <c r="N585" s="55"/>
    </row>
    <row r="586" spans="1:14" x14ac:dyDescent="0.25">
      <c r="A586" s="55"/>
      <c r="B586" s="55"/>
      <c r="C586" s="4" t="e">
        <f>MATCH(D586,[1]!Tabla1[Consignatario],0)</f>
        <v>#REF!</v>
      </c>
      <c r="D586" s="20" t="s">
        <v>1609</v>
      </c>
      <c r="E586" s="33"/>
      <c r="F586" s="55"/>
      <c r="G586" s="55"/>
      <c r="H586" s="6" t="s">
        <v>131</v>
      </c>
      <c r="I586" s="6" t="s">
        <v>247</v>
      </c>
      <c r="J586" s="6">
        <v>216</v>
      </c>
      <c r="K586" s="55"/>
      <c r="L586" s="55"/>
      <c r="M586" s="55"/>
      <c r="N586" s="55"/>
    </row>
    <row r="587" spans="1:14" x14ac:dyDescent="0.25">
      <c r="A587" s="56"/>
      <c r="B587" s="56"/>
      <c r="C587" s="4" t="e">
        <f>MATCH(D587,[1]!Tabla1[Consignatario],0)</f>
        <v>#REF!</v>
      </c>
      <c r="D587" s="20" t="s">
        <v>1609</v>
      </c>
      <c r="E587" s="32"/>
      <c r="F587" s="56"/>
      <c r="G587" s="56"/>
      <c r="H587" s="6" t="s">
        <v>131</v>
      </c>
      <c r="I587" s="6" t="s">
        <v>370</v>
      </c>
      <c r="J587" s="6">
        <v>408</v>
      </c>
      <c r="K587" s="56"/>
      <c r="L587" s="56"/>
      <c r="M587" s="56"/>
      <c r="N587" s="56"/>
    </row>
    <row r="588" spans="1:14" ht="30" x14ac:dyDescent="0.25">
      <c r="A588" s="54" t="s">
        <v>360</v>
      </c>
      <c r="B588" s="54"/>
      <c r="C588" s="4" t="e">
        <f>MATCH(D588,[1]!Tabla1[Consignatario],0)</f>
        <v>#REF!</v>
      </c>
      <c r="D588" s="20" t="s">
        <v>1774</v>
      </c>
      <c r="E588" s="31"/>
      <c r="F588" s="54"/>
      <c r="G588" s="54" t="s">
        <v>38</v>
      </c>
      <c r="H588" s="6" t="s">
        <v>327</v>
      </c>
      <c r="I588" s="6" t="s">
        <v>1314</v>
      </c>
      <c r="J588" s="6">
        <v>5876</v>
      </c>
      <c r="K588" s="54">
        <v>10248</v>
      </c>
      <c r="L588" s="54">
        <v>716</v>
      </c>
      <c r="M588" s="54">
        <v>5</v>
      </c>
      <c r="N588" s="54" t="s">
        <v>1316</v>
      </c>
    </row>
    <row r="589" spans="1:14" x14ac:dyDescent="0.25">
      <c r="A589" s="55"/>
      <c r="B589" s="55"/>
      <c r="C589" s="4" t="e">
        <f>MATCH(D589,[1]!Tabla1[Consignatario],0)</f>
        <v>#REF!</v>
      </c>
      <c r="D589" s="20" t="s">
        <v>1774</v>
      </c>
      <c r="E589" s="33"/>
      <c r="F589" s="55"/>
      <c r="G589" s="55"/>
      <c r="H589" s="6" t="s">
        <v>131</v>
      </c>
      <c r="I589" s="6" t="s">
        <v>216</v>
      </c>
      <c r="J589" s="6">
        <v>480</v>
      </c>
      <c r="K589" s="55"/>
      <c r="L589" s="55"/>
      <c r="M589" s="55"/>
      <c r="N589" s="55"/>
    </row>
    <row r="590" spans="1:14" x14ac:dyDescent="0.25">
      <c r="A590" s="55"/>
      <c r="B590" s="55"/>
      <c r="C590" s="4" t="e">
        <f>MATCH(D590,[1]!Tabla1[Consignatario],0)</f>
        <v>#REF!</v>
      </c>
      <c r="D590" s="20" t="s">
        <v>1774</v>
      </c>
      <c r="E590" s="33"/>
      <c r="F590" s="55"/>
      <c r="G590" s="55"/>
      <c r="H590" s="6" t="s">
        <v>128</v>
      </c>
      <c r="I590" s="6" t="s">
        <v>8</v>
      </c>
      <c r="J590" s="6">
        <v>3700</v>
      </c>
      <c r="K590" s="55"/>
      <c r="L590" s="55"/>
      <c r="M590" s="55"/>
      <c r="N590" s="55"/>
    </row>
    <row r="591" spans="1:14" x14ac:dyDescent="0.25">
      <c r="A591" s="56"/>
      <c r="B591" s="56"/>
      <c r="C591" s="4" t="e">
        <f>MATCH(D591,[1]!Tabla1[Consignatario],0)</f>
        <v>#REF!</v>
      </c>
      <c r="D591" s="20" t="s">
        <v>1774</v>
      </c>
      <c r="E591" s="32"/>
      <c r="F591" s="56"/>
      <c r="G591" s="56"/>
      <c r="H591" s="6" t="s">
        <v>131</v>
      </c>
      <c r="I591" s="6" t="s">
        <v>373</v>
      </c>
      <c r="J591" s="6">
        <v>192</v>
      </c>
      <c r="K591" s="56"/>
      <c r="L591" s="56"/>
      <c r="M591" s="56"/>
      <c r="N591" s="56"/>
    </row>
    <row r="592" spans="1:14" ht="43.15" customHeight="1" x14ac:dyDescent="0.25">
      <c r="A592" s="54" t="s">
        <v>374</v>
      </c>
      <c r="B592" s="54" t="s">
        <v>23</v>
      </c>
      <c r="C592" s="4" t="e">
        <f>MATCH(D592,[1]!Tabla1[Consignatario],0)</f>
        <v>#REF!</v>
      </c>
      <c r="D592" s="20" t="s">
        <v>1552</v>
      </c>
      <c r="E592" s="31"/>
      <c r="F592" s="54" t="s">
        <v>109</v>
      </c>
      <c r="G592" s="54" t="s">
        <v>38</v>
      </c>
      <c r="H592" s="6" t="s">
        <v>327</v>
      </c>
      <c r="I592" s="6" t="s">
        <v>375</v>
      </c>
      <c r="J592" s="10">
        <v>4042</v>
      </c>
      <c r="K592" s="54">
        <v>15746</v>
      </c>
      <c r="L592" s="57">
        <v>1102</v>
      </c>
      <c r="M592" s="57">
        <v>2</v>
      </c>
      <c r="N592" s="57" t="s">
        <v>378</v>
      </c>
    </row>
    <row r="593" spans="1:14" ht="30" x14ac:dyDescent="0.25">
      <c r="A593" s="55"/>
      <c r="B593" s="55"/>
      <c r="C593" s="4" t="e">
        <f>MATCH(D593,[1]!Tabla1[Consignatario],0)</f>
        <v>#REF!</v>
      </c>
      <c r="D593" s="20" t="s">
        <v>1552</v>
      </c>
      <c r="E593" s="33"/>
      <c r="F593" s="55"/>
      <c r="G593" s="55"/>
      <c r="H593" s="6" t="s">
        <v>128</v>
      </c>
      <c r="I593" s="6" t="s">
        <v>154</v>
      </c>
      <c r="J593" s="6">
        <v>8000</v>
      </c>
      <c r="K593" s="55"/>
      <c r="L593" s="58"/>
      <c r="M593" s="58"/>
      <c r="N593" s="58"/>
    </row>
    <row r="594" spans="1:14" x14ac:dyDescent="0.25">
      <c r="A594" s="55"/>
      <c r="B594" s="55"/>
      <c r="C594" s="4" t="e">
        <f>MATCH(D594,[1]!Tabla1[Consignatario],0)</f>
        <v>#REF!</v>
      </c>
      <c r="D594" s="20" t="s">
        <v>1552</v>
      </c>
      <c r="E594" s="33"/>
      <c r="F594" s="55"/>
      <c r="G594" s="55"/>
      <c r="H594" s="6" t="s">
        <v>131</v>
      </c>
      <c r="I594" s="6" t="s">
        <v>376</v>
      </c>
      <c r="J594" s="6">
        <v>3240</v>
      </c>
      <c r="K594" s="55"/>
      <c r="L594" s="58"/>
      <c r="M594" s="58"/>
      <c r="N594" s="58"/>
    </row>
    <row r="595" spans="1:14" x14ac:dyDescent="0.25">
      <c r="A595" s="56"/>
      <c r="B595" s="56"/>
      <c r="C595" s="4" t="e">
        <f>MATCH(D595,[1]!Tabla1[Consignatario],0)</f>
        <v>#REF!</v>
      </c>
      <c r="D595" s="20" t="s">
        <v>1552</v>
      </c>
      <c r="E595" s="32"/>
      <c r="F595" s="56"/>
      <c r="G595" s="56"/>
      <c r="H595" s="6" t="s">
        <v>131</v>
      </c>
      <c r="I595" s="6" t="s">
        <v>377</v>
      </c>
      <c r="J595" s="6">
        <v>464</v>
      </c>
      <c r="K595" s="56"/>
      <c r="L595" s="59"/>
      <c r="M595" s="59"/>
      <c r="N595" s="59"/>
    </row>
    <row r="596" spans="1:14" ht="30" x14ac:dyDescent="0.25">
      <c r="A596" s="6" t="s">
        <v>374</v>
      </c>
      <c r="B596" s="6" t="s">
        <v>22</v>
      </c>
      <c r="C596" s="4" t="e">
        <f>MATCH(D596,[1]!Tabla1[Consignatario],0)</f>
        <v>#REF!</v>
      </c>
      <c r="D596" s="6" t="s">
        <v>1579</v>
      </c>
      <c r="E596" s="6"/>
      <c r="F596" s="6" t="s">
        <v>363</v>
      </c>
      <c r="G596" s="6" t="s">
        <v>38</v>
      </c>
      <c r="H596" s="6" t="s">
        <v>327</v>
      </c>
      <c r="I596" s="6" t="s">
        <v>379</v>
      </c>
      <c r="J596" s="6">
        <v>1930</v>
      </c>
      <c r="K596" s="6">
        <v>1930</v>
      </c>
      <c r="L596" s="6">
        <v>135</v>
      </c>
      <c r="M596" s="6">
        <v>1</v>
      </c>
      <c r="N596" s="6"/>
    </row>
    <row r="597" spans="1:14" ht="30" x14ac:dyDescent="0.25">
      <c r="A597" s="54" t="s">
        <v>374</v>
      </c>
      <c r="B597" s="54" t="s">
        <v>23</v>
      </c>
      <c r="C597" s="4" t="e">
        <f>MATCH(D597,[1]!Tabla1[Consignatario],0)</f>
        <v>#REF!</v>
      </c>
      <c r="D597" s="20" t="s">
        <v>1610</v>
      </c>
      <c r="E597" s="31"/>
      <c r="F597" s="54" t="s">
        <v>50</v>
      </c>
      <c r="G597" s="54" t="s">
        <v>380</v>
      </c>
      <c r="H597" s="6" t="s">
        <v>128</v>
      </c>
      <c r="I597" s="6" t="s">
        <v>347</v>
      </c>
      <c r="J597" s="6">
        <v>5000</v>
      </c>
      <c r="K597" s="54">
        <v>8300</v>
      </c>
      <c r="L597" s="54">
        <v>581</v>
      </c>
      <c r="M597" s="54"/>
      <c r="N597" s="54"/>
    </row>
    <row r="598" spans="1:14" ht="30" x14ac:dyDescent="0.25">
      <c r="A598" s="55"/>
      <c r="B598" s="55"/>
      <c r="C598" s="4" t="e">
        <f>MATCH(D598,[1]!Tabla1[Consignatario],0)</f>
        <v>#REF!</v>
      </c>
      <c r="D598" s="20" t="s">
        <v>1610</v>
      </c>
      <c r="E598" s="33"/>
      <c r="F598" s="55"/>
      <c r="G598" s="55"/>
      <c r="H598" s="6" t="s">
        <v>128</v>
      </c>
      <c r="I598" s="6" t="s">
        <v>218</v>
      </c>
      <c r="J598" s="6">
        <v>2400</v>
      </c>
      <c r="K598" s="55"/>
      <c r="L598" s="55"/>
      <c r="M598" s="55"/>
      <c r="N598" s="55"/>
    </row>
    <row r="599" spans="1:14" x14ac:dyDescent="0.25">
      <c r="A599" s="56"/>
      <c r="B599" s="56"/>
      <c r="C599" s="4" t="e">
        <f>MATCH(D599,[1]!Tabla1[Consignatario],0)</f>
        <v>#REF!</v>
      </c>
      <c r="D599" s="20" t="s">
        <v>1610</v>
      </c>
      <c r="E599" s="32"/>
      <c r="F599" s="56"/>
      <c r="G599" s="56"/>
      <c r="H599" s="6" t="s">
        <v>128</v>
      </c>
      <c r="I599" s="6" t="s">
        <v>1115</v>
      </c>
      <c r="J599" s="6">
        <v>900</v>
      </c>
      <c r="K599" s="56"/>
      <c r="L599" s="56"/>
      <c r="M599" s="56"/>
      <c r="N599" s="56"/>
    </row>
    <row r="600" spans="1:14" ht="30" x14ac:dyDescent="0.25">
      <c r="A600" s="6" t="s">
        <v>374</v>
      </c>
      <c r="B600" s="6" t="s">
        <v>23</v>
      </c>
      <c r="C600" s="4" t="e">
        <f>MATCH(D600,[1]!Tabla1[Consignatario],0)</f>
        <v>#REF!</v>
      </c>
      <c r="D600" s="20" t="s">
        <v>1610</v>
      </c>
      <c r="E600" s="6"/>
      <c r="F600" s="6"/>
      <c r="G600" s="6"/>
      <c r="H600" s="6" t="s">
        <v>128</v>
      </c>
      <c r="I600" s="6" t="s">
        <v>1115</v>
      </c>
      <c r="J600" s="6">
        <v>500</v>
      </c>
      <c r="K600" s="6">
        <v>35</v>
      </c>
      <c r="L600" s="6"/>
      <c r="M600" s="6"/>
      <c r="N600" s="6" t="s">
        <v>1317</v>
      </c>
    </row>
    <row r="601" spans="1:14" ht="30" x14ac:dyDescent="0.25">
      <c r="A601" s="6" t="s">
        <v>381</v>
      </c>
      <c r="B601" s="6"/>
      <c r="C601" s="4" t="e">
        <f>MATCH(D601,[1]!Tabla1[Consignatario],0)</f>
        <v>#REF!</v>
      </c>
      <c r="D601" s="6" t="s">
        <v>1611</v>
      </c>
      <c r="E601" s="6"/>
      <c r="F601" s="6" t="s">
        <v>59</v>
      </c>
      <c r="G601" s="6" t="s">
        <v>382</v>
      </c>
      <c r="H601" s="6" t="s">
        <v>128</v>
      </c>
      <c r="I601" s="6" t="s">
        <v>309</v>
      </c>
      <c r="J601" s="6">
        <v>40000</v>
      </c>
      <c r="K601" s="6">
        <v>40000</v>
      </c>
      <c r="L601" s="6">
        <v>2800</v>
      </c>
      <c r="M601" s="6"/>
      <c r="N601" s="6"/>
    </row>
    <row r="602" spans="1:14" ht="30" x14ac:dyDescent="0.25">
      <c r="A602" s="54" t="s">
        <v>381</v>
      </c>
      <c r="B602" s="54"/>
      <c r="C602" s="4" t="e">
        <f>MATCH(D602,[1]!Tabla1[Consignatario],0)</f>
        <v>#REF!</v>
      </c>
      <c r="D602" s="20" t="s">
        <v>1894</v>
      </c>
      <c r="E602" s="31"/>
      <c r="F602" s="54"/>
      <c r="G602" s="54"/>
      <c r="H602" s="6" t="s">
        <v>327</v>
      </c>
      <c r="I602" s="6" t="s">
        <v>383</v>
      </c>
      <c r="J602" s="6">
        <v>3280</v>
      </c>
      <c r="K602" s="54">
        <v>12160</v>
      </c>
      <c r="L602" s="54">
        <v>851</v>
      </c>
      <c r="M602" s="54">
        <v>2</v>
      </c>
      <c r="N602" s="54"/>
    </row>
    <row r="603" spans="1:14" ht="30" x14ac:dyDescent="0.25">
      <c r="A603" s="55"/>
      <c r="B603" s="55"/>
      <c r="C603" s="4" t="e">
        <f>MATCH(D603,[1]!Tabla1[Consignatario],0)</f>
        <v>#REF!</v>
      </c>
      <c r="D603" s="20" t="s">
        <v>1894</v>
      </c>
      <c r="E603" s="33"/>
      <c r="F603" s="55"/>
      <c r="G603" s="55"/>
      <c r="H603" s="6" t="s">
        <v>128</v>
      </c>
      <c r="I603" s="6" t="s">
        <v>144</v>
      </c>
      <c r="J603" s="6">
        <v>6000</v>
      </c>
      <c r="K603" s="55"/>
      <c r="L603" s="55"/>
      <c r="M603" s="55"/>
      <c r="N603" s="55"/>
    </row>
    <row r="604" spans="1:14" ht="30" x14ac:dyDescent="0.25">
      <c r="A604" s="55"/>
      <c r="B604" s="55"/>
      <c r="C604" s="4" t="e">
        <f>MATCH(D604,[1]!Tabla1[Consignatario],0)</f>
        <v>#REF!</v>
      </c>
      <c r="D604" s="20" t="s">
        <v>1894</v>
      </c>
      <c r="E604" s="33"/>
      <c r="F604" s="55"/>
      <c r="G604" s="55"/>
      <c r="H604" s="6" t="s">
        <v>128</v>
      </c>
      <c r="I604" s="6" t="s">
        <v>157</v>
      </c>
      <c r="J604" s="6">
        <v>1800</v>
      </c>
      <c r="K604" s="55"/>
      <c r="L604" s="55"/>
      <c r="M604" s="55"/>
      <c r="N604" s="55"/>
    </row>
    <row r="605" spans="1:14" ht="30" x14ac:dyDescent="0.25">
      <c r="A605" s="56"/>
      <c r="B605" s="56"/>
      <c r="C605" s="4" t="e">
        <f>MATCH(D605,[1]!Tabla1[Consignatario],0)</f>
        <v>#REF!</v>
      </c>
      <c r="D605" s="20" t="s">
        <v>1894</v>
      </c>
      <c r="E605" s="32"/>
      <c r="F605" s="56"/>
      <c r="G605" s="56"/>
      <c r="H605" s="6" t="s">
        <v>131</v>
      </c>
      <c r="I605" s="6" t="s">
        <v>384</v>
      </c>
      <c r="J605" s="6">
        <v>1080</v>
      </c>
      <c r="K605" s="56"/>
      <c r="L605" s="56"/>
      <c r="M605" s="56"/>
      <c r="N605" s="56"/>
    </row>
    <row r="606" spans="1:14" ht="30" x14ac:dyDescent="0.25">
      <c r="A606" s="54" t="s">
        <v>381</v>
      </c>
      <c r="B606" s="54" t="s">
        <v>23</v>
      </c>
      <c r="C606" s="4" t="e">
        <f>MATCH(D606,[1]!Tabla1[Consignatario],0)</f>
        <v>#REF!</v>
      </c>
      <c r="D606" s="20" t="s">
        <v>1612</v>
      </c>
      <c r="E606" s="31"/>
      <c r="F606" s="54" t="s">
        <v>92</v>
      </c>
      <c r="G606" s="54" t="s">
        <v>273</v>
      </c>
      <c r="H606" s="6" t="s">
        <v>128</v>
      </c>
      <c r="I606" s="6" t="s">
        <v>214</v>
      </c>
      <c r="J606" s="6">
        <v>16000</v>
      </c>
      <c r="K606" s="54">
        <v>25400</v>
      </c>
      <c r="L606" s="54">
        <v>1778</v>
      </c>
      <c r="M606" s="54"/>
      <c r="N606" s="54"/>
    </row>
    <row r="607" spans="1:14" ht="30" x14ac:dyDescent="0.25">
      <c r="A607" s="55"/>
      <c r="B607" s="55"/>
      <c r="C607" s="4" t="e">
        <f>MATCH(D607,[1]!Tabla1[Consignatario],0)</f>
        <v>#REF!</v>
      </c>
      <c r="D607" s="20" t="s">
        <v>1612</v>
      </c>
      <c r="E607" s="33"/>
      <c r="F607" s="55"/>
      <c r="G607" s="55"/>
      <c r="H607" s="6" t="s">
        <v>128</v>
      </c>
      <c r="I607" s="6" t="s">
        <v>347</v>
      </c>
      <c r="J607" s="6">
        <v>5000</v>
      </c>
      <c r="K607" s="55"/>
      <c r="L607" s="55"/>
      <c r="M607" s="55"/>
      <c r="N607" s="55"/>
    </row>
    <row r="608" spans="1:14" ht="30" x14ac:dyDescent="0.25">
      <c r="A608" s="56"/>
      <c r="B608" s="56"/>
      <c r="C608" s="4" t="e">
        <f>MATCH(D608,[1]!Tabla1[Consignatario],0)</f>
        <v>#REF!</v>
      </c>
      <c r="D608" s="20" t="s">
        <v>1612</v>
      </c>
      <c r="E608" s="32"/>
      <c r="F608" s="56"/>
      <c r="G608" s="56"/>
      <c r="H608" s="6" t="s">
        <v>128</v>
      </c>
      <c r="I608" s="6" t="s">
        <v>385</v>
      </c>
      <c r="J608" s="6">
        <v>4400</v>
      </c>
      <c r="K608" s="56"/>
      <c r="L608" s="56"/>
      <c r="M608" s="56"/>
      <c r="N608" s="56"/>
    </row>
    <row r="609" spans="1:14" ht="45" x14ac:dyDescent="0.25">
      <c r="A609" s="6" t="s">
        <v>381</v>
      </c>
      <c r="B609" s="6" t="s">
        <v>23</v>
      </c>
      <c r="C609" s="4" t="e">
        <f>MATCH(D609,[1]!Tabla1[Consignatario],0)</f>
        <v>#REF!</v>
      </c>
      <c r="D609" s="6" t="s">
        <v>1970</v>
      </c>
      <c r="E609" s="6"/>
      <c r="F609" s="6" t="s">
        <v>92</v>
      </c>
      <c r="G609" s="6" t="s">
        <v>382</v>
      </c>
      <c r="H609" s="6" t="s">
        <v>327</v>
      </c>
      <c r="I609" s="6" t="s">
        <v>1318</v>
      </c>
      <c r="J609" s="6">
        <v>21316</v>
      </c>
      <c r="K609" s="6">
        <v>21316</v>
      </c>
      <c r="L609" s="6">
        <v>1492</v>
      </c>
      <c r="M609" s="6">
        <v>1</v>
      </c>
      <c r="N609" s="6"/>
    </row>
    <row r="610" spans="1:14" ht="85.9" customHeight="1" x14ac:dyDescent="0.25">
      <c r="A610" s="54" t="s">
        <v>386</v>
      </c>
      <c r="B610" s="54" t="s">
        <v>23</v>
      </c>
      <c r="C610" s="4" t="e">
        <f>MATCH(D610,[1]!Tabla1[Consignatario],0)</f>
        <v>#REF!</v>
      </c>
      <c r="D610" s="20" t="s">
        <v>1613</v>
      </c>
      <c r="E610" s="31"/>
      <c r="F610" s="54"/>
      <c r="G610" s="54" t="s">
        <v>3</v>
      </c>
      <c r="H610" s="6" t="s">
        <v>128</v>
      </c>
      <c r="I610" s="6" t="s">
        <v>242</v>
      </c>
      <c r="J610" s="6">
        <v>20000</v>
      </c>
      <c r="K610" s="54">
        <v>17465</v>
      </c>
      <c r="L610" s="54">
        <v>1222</v>
      </c>
      <c r="M610" s="54">
        <v>4</v>
      </c>
      <c r="N610" s="54" t="s">
        <v>1507</v>
      </c>
    </row>
    <row r="611" spans="1:14" ht="60" x14ac:dyDescent="0.25">
      <c r="A611" s="55"/>
      <c r="B611" s="55"/>
      <c r="C611" s="4" t="e">
        <f>MATCH(D611,[1]!Tabla1[Consignatario],0)</f>
        <v>#REF!</v>
      </c>
      <c r="D611" s="20" t="s">
        <v>1613</v>
      </c>
      <c r="E611" s="33"/>
      <c r="F611" s="55"/>
      <c r="G611" s="55"/>
      <c r="H611" s="6" t="s">
        <v>327</v>
      </c>
      <c r="I611" s="6" t="s">
        <v>387</v>
      </c>
      <c r="J611" s="6">
        <v>2083</v>
      </c>
      <c r="K611" s="55"/>
      <c r="L611" s="55"/>
      <c r="M611" s="55"/>
      <c r="N611" s="55"/>
    </row>
    <row r="612" spans="1:14" ht="30" x14ac:dyDescent="0.25">
      <c r="A612" s="55"/>
      <c r="B612" s="55"/>
      <c r="C612" s="4" t="e">
        <f>MATCH(D612,[1]!Tabla1[Consignatario],0)</f>
        <v>#REF!</v>
      </c>
      <c r="D612" s="20" t="s">
        <v>1613</v>
      </c>
      <c r="E612" s="33"/>
      <c r="F612" s="55"/>
      <c r="G612" s="55"/>
      <c r="H612" s="6" t="s">
        <v>131</v>
      </c>
      <c r="I612" s="6" t="s">
        <v>388</v>
      </c>
      <c r="J612" s="6">
        <v>3120</v>
      </c>
      <c r="K612" s="55"/>
      <c r="L612" s="55"/>
      <c r="M612" s="55"/>
      <c r="N612" s="55"/>
    </row>
    <row r="613" spans="1:14" ht="30" x14ac:dyDescent="0.25">
      <c r="A613" s="55"/>
      <c r="B613" s="55"/>
      <c r="C613" s="4" t="e">
        <f>MATCH(D613,[1]!Tabla1[Consignatario],0)</f>
        <v>#REF!</v>
      </c>
      <c r="D613" s="20" t="s">
        <v>1613</v>
      </c>
      <c r="E613" s="33"/>
      <c r="F613" s="55"/>
      <c r="G613" s="55"/>
      <c r="H613" s="6" t="s">
        <v>128</v>
      </c>
      <c r="I613" s="6" t="s">
        <v>1115</v>
      </c>
      <c r="J613" s="6">
        <v>1400</v>
      </c>
      <c r="K613" s="55"/>
      <c r="L613" s="55"/>
      <c r="M613" s="55"/>
      <c r="N613" s="55"/>
    </row>
    <row r="614" spans="1:14" ht="30" x14ac:dyDescent="0.25">
      <c r="A614" s="55"/>
      <c r="B614" s="55"/>
      <c r="C614" s="4" t="e">
        <f>MATCH(D614,[1]!Tabla1[Consignatario],0)</f>
        <v>#REF!</v>
      </c>
      <c r="D614" s="20" t="s">
        <v>1613</v>
      </c>
      <c r="E614" s="33"/>
      <c r="F614" s="55"/>
      <c r="G614" s="55"/>
      <c r="H614" s="6" t="s">
        <v>327</v>
      </c>
      <c r="I614" s="6" t="s">
        <v>1319</v>
      </c>
      <c r="J614" s="6">
        <v>893</v>
      </c>
      <c r="K614" s="55"/>
      <c r="L614" s="55"/>
      <c r="M614" s="55"/>
      <c r="N614" s="55"/>
    </row>
    <row r="615" spans="1:14" ht="30" x14ac:dyDescent="0.25">
      <c r="A615" s="55"/>
      <c r="B615" s="55"/>
      <c r="C615" s="4" t="e">
        <f>MATCH(D615,[1]!Tabla1[Consignatario],0)</f>
        <v>#REF!</v>
      </c>
      <c r="D615" s="20" t="s">
        <v>1613</v>
      </c>
      <c r="E615" s="33"/>
      <c r="F615" s="55"/>
      <c r="G615" s="55"/>
      <c r="H615" s="6" t="s">
        <v>327</v>
      </c>
      <c r="I615" s="6" t="s">
        <v>389</v>
      </c>
      <c r="J615" s="6">
        <v>2248</v>
      </c>
      <c r="K615" s="55"/>
      <c r="L615" s="56"/>
      <c r="M615" s="56"/>
      <c r="N615" s="55"/>
    </row>
    <row r="616" spans="1:14" ht="30" x14ac:dyDescent="0.25">
      <c r="A616" s="56"/>
      <c r="B616" s="56"/>
      <c r="C616" s="4" t="e">
        <f>MATCH(D616,[1]!Tabla1[Consignatario],0)</f>
        <v>#REF!</v>
      </c>
      <c r="D616" s="20" t="s">
        <v>1613</v>
      </c>
      <c r="E616" s="32"/>
      <c r="F616" s="56"/>
      <c r="G616" s="56"/>
      <c r="H616" s="6" t="s">
        <v>1949</v>
      </c>
      <c r="I616" s="6"/>
      <c r="J616" s="6">
        <v>-12279</v>
      </c>
      <c r="K616" s="56"/>
      <c r="L616" s="33"/>
      <c r="M616" s="33"/>
      <c r="N616" s="56"/>
    </row>
    <row r="617" spans="1:14" ht="30" customHeight="1" x14ac:dyDescent="0.25">
      <c r="A617" s="54" t="s">
        <v>390</v>
      </c>
      <c r="B617" s="54" t="s">
        <v>23</v>
      </c>
      <c r="C617" s="4" t="e">
        <f>MATCH(D617,[1]!Tabla1[Consignatario],0)</f>
        <v>#REF!</v>
      </c>
      <c r="D617" s="20" t="s">
        <v>1614</v>
      </c>
      <c r="E617" s="31"/>
      <c r="F617" s="54" t="s">
        <v>297</v>
      </c>
      <c r="G617" s="54" t="s">
        <v>391</v>
      </c>
      <c r="H617" s="6" t="s">
        <v>128</v>
      </c>
      <c r="I617" s="6" t="s">
        <v>392</v>
      </c>
      <c r="J617" s="6">
        <v>35200</v>
      </c>
      <c r="K617" s="54">
        <v>40136</v>
      </c>
      <c r="L617" s="57">
        <v>2809</v>
      </c>
      <c r="M617" s="57">
        <v>4</v>
      </c>
      <c r="N617" s="57" t="s">
        <v>394</v>
      </c>
    </row>
    <row r="618" spans="1:14" ht="30" x14ac:dyDescent="0.25">
      <c r="A618" s="55"/>
      <c r="B618" s="55"/>
      <c r="C618" s="4" t="e">
        <f>MATCH(D618,[1]!Tabla1[Consignatario],0)</f>
        <v>#REF!</v>
      </c>
      <c r="D618" s="20" t="s">
        <v>1614</v>
      </c>
      <c r="E618" s="33"/>
      <c r="F618" s="55"/>
      <c r="G618" s="55"/>
      <c r="H618" s="6" t="s">
        <v>128</v>
      </c>
      <c r="I618" s="6" t="s">
        <v>268</v>
      </c>
      <c r="J618" s="6">
        <v>4000</v>
      </c>
      <c r="K618" s="55"/>
      <c r="L618" s="58"/>
      <c r="M618" s="58"/>
      <c r="N618" s="58"/>
    </row>
    <row r="619" spans="1:14" x14ac:dyDescent="0.25">
      <c r="A619" s="55"/>
      <c r="B619" s="55"/>
      <c r="C619" s="4" t="e">
        <f>MATCH(D619,[1]!Tabla1[Consignatario],0)</f>
        <v>#REF!</v>
      </c>
      <c r="D619" s="20" t="s">
        <v>1614</v>
      </c>
      <c r="E619" s="33"/>
      <c r="F619" s="55"/>
      <c r="G619" s="55"/>
      <c r="H619" s="6" t="s">
        <v>131</v>
      </c>
      <c r="I619" s="6" t="s">
        <v>393</v>
      </c>
      <c r="J619" s="6">
        <v>1336</v>
      </c>
      <c r="K619" s="55"/>
      <c r="L619" s="58"/>
      <c r="M619" s="58"/>
      <c r="N619" s="58"/>
    </row>
    <row r="620" spans="1:14" x14ac:dyDescent="0.25">
      <c r="A620" s="56"/>
      <c r="B620" s="56"/>
      <c r="C620" s="4" t="e">
        <f>MATCH(D620,[1]!Tabla1[Consignatario],0)</f>
        <v>#REF!</v>
      </c>
      <c r="D620" s="20" t="s">
        <v>1614</v>
      </c>
      <c r="E620" s="32"/>
      <c r="F620" s="56"/>
      <c r="G620" s="56"/>
      <c r="H620" s="6" t="s">
        <v>128</v>
      </c>
      <c r="I620" s="6" t="s">
        <v>8</v>
      </c>
      <c r="J620" s="6">
        <v>600</v>
      </c>
      <c r="K620" s="56"/>
      <c r="L620" s="59"/>
      <c r="M620" s="59"/>
      <c r="N620" s="59"/>
    </row>
    <row r="621" spans="1:14" ht="45" x14ac:dyDescent="0.25">
      <c r="A621" s="54" t="s">
        <v>390</v>
      </c>
      <c r="B621" s="54"/>
      <c r="C621" s="4" t="e">
        <f>MATCH(D621,[1]!Tabla1[Consignatario],0)</f>
        <v>#REF!</v>
      </c>
      <c r="D621" s="20" t="s">
        <v>1615</v>
      </c>
      <c r="E621" s="31"/>
      <c r="F621" s="54" t="s">
        <v>297</v>
      </c>
      <c r="G621" s="54" t="s">
        <v>391</v>
      </c>
      <c r="H621" s="6" t="s">
        <v>327</v>
      </c>
      <c r="I621" s="6" t="s">
        <v>395</v>
      </c>
      <c r="J621" s="6">
        <v>8903</v>
      </c>
      <c r="K621" s="54">
        <v>24873</v>
      </c>
      <c r="L621" s="54">
        <v>1741</v>
      </c>
      <c r="M621" s="54">
        <v>1</v>
      </c>
      <c r="N621" s="54" t="s">
        <v>1320</v>
      </c>
    </row>
    <row r="622" spans="1:14" ht="30" x14ac:dyDescent="0.25">
      <c r="A622" s="55"/>
      <c r="B622" s="55"/>
      <c r="C622" s="4" t="e">
        <f>MATCH(D622,[1]!Tabla1[Consignatario],0)</f>
        <v>#REF!</v>
      </c>
      <c r="D622" s="20" t="s">
        <v>1615</v>
      </c>
      <c r="E622" s="33"/>
      <c r="F622" s="55"/>
      <c r="G622" s="55"/>
      <c r="H622" s="6" t="s">
        <v>128</v>
      </c>
      <c r="I622" s="6" t="s">
        <v>228</v>
      </c>
      <c r="J622" s="6">
        <v>14000</v>
      </c>
      <c r="K622" s="55"/>
      <c r="L622" s="55"/>
      <c r="M622" s="55"/>
      <c r="N622" s="55"/>
    </row>
    <row r="623" spans="1:14" x14ac:dyDescent="0.25">
      <c r="A623" s="55"/>
      <c r="B623" s="55"/>
      <c r="C623" s="4" t="e">
        <f>MATCH(D623,[1]!Tabla1[Consignatario],0)</f>
        <v>#REF!</v>
      </c>
      <c r="D623" s="20" t="s">
        <v>1615</v>
      </c>
      <c r="E623" s="33"/>
      <c r="F623" s="55"/>
      <c r="G623" s="55"/>
      <c r="H623" s="6" t="s">
        <v>131</v>
      </c>
      <c r="I623" s="6" t="s">
        <v>396</v>
      </c>
      <c r="J623" s="6">
        <v>1608</v>
      </c>
      <c r="K623" s="55"/>
      <c r="L623" s="55"/>
      <c r="M623" s="55"/>
      <c r="N623" s="55"/>
    </row>
    <row r="624" spans="1:14" x14ac:dyDescent="0.25">
      <c r="A624" s="55"/>
      <c r="B624" s="55"/>
      <c r="C624" s="4" t="e">
        <f>MATCH(D624,[1]!Tabla1[Consignatario],0)</f>
        <v>#REF!</v>
      </c>
      <c r="D624" s="20" t="s">
        <v>1615</v>
      </c>
      <c r="E624" s="33"/>
      <c r="F624" s="55"/>
      <c r="G624" s="55"/>
      <c r="H624" s="6" t="s">
        <v>131</v>
      </c>
      <c r="I624" s="6" t="s">
        <v>397</v>
      </c>
      <c r="J624" s="6">
        <v>112</v>
      </c>
      <c r="K624" s="55"/>
      <c r="L624" s="55"/>
      <c r="M624" s="55"/>
      <c r="N624" s="55"/>
    </row>
    <row r="625" spans="1:14" x14ac:dyDescent="0.25">
      <c r="A625" s="56"/>
      <c r="B625" s="56"/>
      <c r="C625" s="4" t="e">
        <f>MATCH(D625,[1]!Tabla1[Consignatario],0)</f>
        <v>#REF!</v>
      </c>
      <c r="D625" s="20" t="s">
        <v>1615</v>
      </c>
      <c r="E625" s="32"/>
      <c r="F625" s="56"/>
      <c r="G625" s="56"/>
      <c r="H625" s="6" t="s">
        <v>128</v>
      </c>
      <c r="I625" s="6" t="s">
        <v>8</v>
      </c>
      <c r="J625" s="6">
        <v>250</v>
      </c>
      <c r="K625" s="56"/>
      <c r="L625" s="56"/>
      <c r="M625" s="56"/>
      <c r="N625" s="56"/>
    </row>
    <row r="626" spans="1:14" x14ac:dyDescent="0.25">
      <c r="A626" s="54" t="s">
        <v>390</v>
      </c>
      <c r="B626" s="54"/>
      <c r="C626" s="4" t="e">
        <f>MATCH(D626,[1]!Tabla1[Consignatario],0)</f>
        <v>#REF!</v>
      </c>
      <c r="D626" s="20" t="s">
        <v>1568</v>
      </c>
      <c r="E626" s="31"/>
      <c r="F626" s="54" t="s">
        <v>297</v>
      </c>
      <c r="G626" s="54" t="s">
        <v>391</v>
      </c>
      <c r="H626" s="6" t="s">
        <v>128</v>
      </c>
      <c r="I626" s="6" t="s">
        <v>156</v>
      </c>
      <c r="J626" s="6">
        <v>6000</v>
      </c>
      <c r="K626" s="54">
        <v>6400</v>
      </c>
      <c r="L626" s="54">
        <v>448</v>
      </c>
      <c r="M626" s="54"/>
      <c r="N626" s="54"/>
    </row>
    <row r="627" spans="1:14" x14ac:dyDescent="0.25">
      <c r="A627" s="56"/>
      <c r="B627" s="56"/>
      <c r="C627" s="4" t="e">
        <f>MATCH(D627,[1]!Tabla1[Consignatario],0)</f>
        <v>#REF!</v>
      </c>
      <c r="D627" s="20" t="s">
        <v>1568</v>
      </c>
      <c r="E627" s="32"/>
      <c r="F627" s="56"/>
      <c r="G627" s="56"/>
      <c r="H627" s="6" t="s">
        <v>131</v>
      </c>
      <c r="I627" s="6" t="s">
        <v>169</v>
      </c>
      <c r="J627" s="6">
        <v>400</v>
      </c>
      <c r="K627" s="56"/>
      <c r="L627" s="56"/>
      <c r="M627" s="56"/>
      <c r="N627" s="56"/>
    </row>
    <row r="628" spans="1:14" ht="30" x14ac:dyDescent="0.25">
      <c r="A628" s="54" t="s">
        <v>398</v>
      </c>
      <c r="B628" s="54" t="s">
        <v>23</v>
      </c>
      <c r="C628" s="4" t="e">
        <f>MATCH(D628,[1]!Tabla1[Consignatario],0)</f>
        <v>#REF!</v>
      </c>
      <c r="D628" s="20" t="s">
        <v>1790</v>
      </c>
      <c r="E628" s="31"/>
      <c r="F628" s="54" t="s">
        <v>297</v>
      </c>
      <c r="G628" s="54" t="s">
        <v>399</v>
      </c>
      <c r="H628" s="6" t="s">
        <v>327</v>
      </c>
      <c r="I628" s="6" t="s">
        <v>400</v>
      </c>
      <c r="J628" s="6">
        <v>12392</v>
      </c>
      <c r="K628" s="54">
        <v>26136</v>
      </c>
      <c r="L628" s="54">
        <v>1829</v>
      </c>
      <c r="M628" s="54">
        <v>4</v>
      </c>
      <c r="N628" s="54" t="s">
        <v>1321</v>
      </c>
    </row>
    <row r="629" spans="1:14" ht="30" x14ac:dyDescent="0.25">
      <c r="A629" s="55"/>
      <c r="B629" s="55"/>
      <c r="C629" s="4" t="e">
        <f>MATCH(D629,[1]!Tabla1[Consignatario],0)</f>
        <v>#REF!</v>
      </c>
      <c r="D629" s="20" t="s">
        <v>1790</v>
      </c>
      <c r="E629" s="33"/>
      <c r="F629" s="55"/>
      <c r="G629" s="55"/>
      <c r="H629" s="6" t="s">
        <v>128</v>
      </c>
      <c r="I629" s="6" t="s">
        <v>233</v>
      </c>
      <c r="J629" s="6">
        <v>12000</v>
      </c>
      <c r="K629" s="55"/>
      <c r="L629" s="55"/>
      <c r="M629" s="55"/>
      <c r="N629" s="55"/>
    </row>
    <row r="630" spans="1:14" x14ac:dyDescent="0.25">
      <c r="A630" s="55"/>
      <c r="B630" s="55"/>
      <c r="C630" s="4" t="e">
        <f>MATCH(D630,[1]!Tabla1[Consignatario],0)</f>
        <v>#REF!</v>
      </c>
      <c r="D630" s="20" t="s">
        <v>1790</v>
      </c>
      <c r="E630" s="33"/>
      <c r="F630" s="55"/>
      <c r="G630" s="55"/>
      <c r="H630" s="6" t="s">
        <v>131</v>
      </c>
      <c r="I630" s="6" t="s">
        <v>401</v>
      </c>
      <c r="J630" s="6">
        <v>640</v>
      </c>
      <c r="K630" s="55"/>
      <c r="L630" s="55"/>
      <c r="M630" s="55"/>
      <c r="N630" s="55"/>
    </row>
    <row r="631" spans="1:14" ht="30" x14ac:dyDescent="0.25">
      <c r="A631" s="56"/>
      <c r="B631" s="56"/>
      <c r="C631" s="4" t="e">
        <f>MATCH(D631,[1]!Tabla1[Consignatario],0)</f>
        <v>#REF!</v>
      </c>
      <c r="D631" s="20" t="s">
        <v>1790</v>
      </c>
      <c r="E631" s="32"/>
      <c r="F631" s="56"/>
      <c r="G631" s="56"/>
      <c r="H631" s="6" t="s">
        <v>327</v>
      </c>
      <c r="I631" s="6" t="s">
        <v>402</v>
      </c>
      <c r="J631" s="6">
        <v>1104</v>
      </c>
      <c r="K631" s="56"/>
      <c r="L631" s="56"/>
      <c r="M631" s="56"/>
      <c r="N631" s="56"/>
    </row>
    <row r="632" spans="1:14" ht="30" x14ac:dyDescent="0.25">
      <c r="A632" s="54" t="s">
        <v>398</v>
      </c>
      <c r="B632" s="54" t="s">
        <v>23</v>
      </c>
      <c r="C632" s="4" t="e">
        <f>MATCH(D632,[1]!Tabla1[Consignatario],0)</f>
        <v>#REF!</v>
      </c>
      <c r="D632" s="20" t="s">
        <v>1775</v>
      </c>
      <c r="E632" s="31"/>
      <c r="F632" s="54" t="s">
        <v>109</v>
      </c>
      <c r="G632" s="54" t="s">
        <v>399</v>
      </c>
      <c r="H632" s="6" t="s">
        <v>327</v>
      </c>
      <c r="I632" s="6" t="s">
        <v>403</v>
      </c>
      <c r="J632" s="6">
        <v>10392</v>
      </c>
      <c r="K632" s="54">
        <v>17832</v>
      </c>
      <c r="L632" s="54">
        <v>1248</v>
      </c>
      <c r="M632" s="54">
        <v>2</v>
      </c>
      <c r="N632" s="54"/>
    </row>
    <row r="633" spans="1:14" ht="30" x14ac:dyDescent="0.25">
      <c r="A633" s="55"/>
      <c r="B633" s="55"/>
      <c r="C633" s="4" t="e">
        <f>MATCH(D633,[1]!Tabla1[Consignatario],0)</f>
        <v>#REF!</v>
      </c>
      <c r="D633" s="20" t="s">
        <v>1775</v>
      </c>
      <c r="E633" s="33"/>
      <c r="F633" s="55"/>
      <c r="G633" s="55"/>
      <c r="H633" s="6" t="s">
        <v>128</v>
      </c>
      <c r="I633" s="6" t="s">
        <v>144</v>
      </c>
      <c r="J633" s="6">
        <v>6000</v>
      </c>
      <c r="K633" s="55"/>
      <c r="L633" s="55"/>
      <c r="M633" s="55"/>
      <c r="N633" s="55"/>
    </row>
    <row r="634" spans="1:14" x14ac:dyDescent="0.25">
      <c r="A634" s="55"/>
      <c r="B634" s="55"/>
      <c r="C634" s="4" t="e">
        <f>MATCH(D634,[1]!Tabla1[Consignatario],0)</f>
        <v>#REF!</v>
      </c>
      <c r="D634" s="20" t="s">
        <v>1775</v>
      </c>
      <c r="E634" s="33"/>
      <c r="F634" s="55"/>
      <c r="G634" s="55"/>
      <c r="H634" s="6" t="s">
        <v>128</v>
      </c>
      <c r="I634" s="6" t="s">
        <v>1115</v>
      </c>
      <c r="J634" s="6">
        <v>1000</v>
      </c>
      <c r="K634" s="55"/>
      <c r="L634" s="55"/>
      <c r="M634" s="55"/>
      <c r="N634" s="55"/>
    </row>
    <row r="635" spans="1:14" x14ac:dyDescent="0.25">
      <c r="A635" s="55"/>
      <c r="B635" s="55"/>
      <c r="C635" s="4" t="e">
        <f>MATCH(D635,[1]!Tabla1[Consignatario],0)</f>
        <v>#REF!</v>
      </c>
      <c r="D635" s="20" t="s">
        <v>1775</v>
      </c>
      <c r="E635" s="33"/>
      <c r="F635" s="55"/>
      <c r="G635" s="55"/>
      <c r="H635" s="6" t="s">
        <v>131</v>
      </c>
      <c r="I635" s="6" t="s">
        <v>190</v>
      </c>
      <c r="J635" s="6">
        <v>240</v>
      </c>
      <c r="K635" s="55"/>
      <c r="L635" s="55"/>
      <c r="M635" s="55"/>
      <c r="N635" s="55"/>
    </row>
    <row r="636" spans="1:14" x14ac:dyDescent="0.25">
      <c r="A636" s="56"/>
      <c r="B636" s="56"/>
      <c r="C636" s="4" t="e">
        <f>MATCH(D636,[1]!Tabla1[Consignatario],0)</f>
        <v>#REF!</v>
      </c>
      <c r="D636" s="20" t="s">
        <v>1775</v>
      </c>
      <c r="E636" s="32"/>
      <c r="F636" s="56"/>
      <c r="G636" s="56"/>
      <c r="H636" s="6" t="s">
        <v>128</v>
      </c>
      <c r="I636" s="6" t="s">
        <v>8</v>
      </c>
      <c r="J636" s="6">
        <v>200</v>
      </c>
      <c r="K636" s="56"/>
      <c r="L636" s="56"/>
      <c r="M636" s="56"/>
      <c r="N636" s="56"/>
    </row>
    <row r="637" spans="1:14" ht="43.15" customHeight="1" x14ac:dyDescent="0.25">
      <c r="A637" s="54" t="s">
        <v>398</v>
      </c>
      <c r="B637" s="54"/>
      <c r="C637" s="4" t="e">
        <f>MATCH(D637,[1]!Tabla1[Consignatario],0)</f>
        <v>#REF!</v>
      </c>
      <c r="D637" s="20" t="s">
        <v>1866</v>
      </c>
      <c r="E637" s="31"/>
      <c r="F637" s="54"/>
      <c r="G637" s="54" t="s">
        <v>399</v>
      </c>
      <c r="H637" s="6" t="s">
        <v>327</v>
      </c>
      <c r="I637" s="6" t="s">
        <v>404</v>
      </c>
      <c r="J637" s="6">
        <v>1226</v>
      </c>
      <c r="K637" s="54">
        <v>5000</v>
      </c>
      <c r="L637" s="54">
        <v>350</v>
      </c>
      <c r="M637" s="54"/>
      <c r="N637" s="54"/>
    </row>
    <row r="638" spans="1:14" ht="30" x14ac:dyDescent="0.25">
      <c r="A638" s="55"/>
      <c r="B638" s="55"/>
      <c r="C638" s="4" t="e">
        <f>MATCH(D638,[1]!Tabla1[Consignatario],0)</f>
        <v>#REF!</v>
      </c>
      <c r="D638" s="20" t="s">
        <v>1866</v>
      </c>
      <c r="E638" s="33"/>
      <c r="F638" s="55"/>
      <c r="G638" s="55"/>
      <c r="H638" s="6" t="s">
        <v>128</v>
      </c>
      <c r="I638" s="6" t="s">
        <v>1115</v>
      </c>
      <c r="J638" s="6">
        <v>774</v>
      </c>
      <c r="K638" s="55"/>
      <c r="L638" s="55"/>
      <c r="M638" s="55"/>
      <c r="N638" s="55"/>
    </row>
    <row r="639" spans="1:14" ht="30" x14ac:dyDescent="0.25">
      <c r="A639" s="55"/>
      <c r="B639" s="55"/>
      <c r="C639" s="4" t="e">
        <f>MATCH(D639,[1]!Tabla1[Consignatario],0)</f>
        <v>#REF!</v>
      </c>
      <c r="D639" s="20" t="s">
        <v>1866</v>
      </c>
      <c r="E639" s="33"/>
      <c r="F639" s="55"/>
      <c r="G639" s="55"/>
      <c r="H639" s="6" t="s">
        <v>128</v>
      </c>
      <c r="I639" s="6" t="s">
        <v>288</v>
      </c>
      <c r="J639" s="6">
        <v>2000</v>
      </c>
      <c r="K639" s="55"/>
      <c r="L639" s="55"/>
      <c r="M639" s="55"/>
      <c r="N639" s="55"/>
    </row>
    <row r="640" spans="1:14" ht="30" x14ac:dyDescent="0.25">
      <c r="A640" s="55"/>
      <c r="B640" s="55"/>
      <c r="C640" s="4" t="e">
        <f>MATCH(D640,[1]!Tabla1[Consignatario],0)</f>
        <v>#REF!</v>
      </c>
      <c r="D640" s="20" t="s">
        <v>1866</v>
      </c>
      <c r="E640" s="33"/>
      <c r="F640" s="55"/>
      <c r="G640" s="55"/>
      <c r="H640" s="6" t="s">
        <v>327</v>
      </c>
      <c r="I640" s="6" t="s">
        <v>405</v>
      </c>
      <c r="J640" s="6">
        <v>951</v>
      </c>
      <c r="K640" s="55"/>
      <c r="L640" s="55"/>
      <c r="M640" s="55"/>
      <c r="N640" s="55"/>
    </row>
    <row r="641" spans="1:14" ht="30" x14ac:dyDescent="0.25">
      <c r="A641" s="56"/>
      <c r="B641" s="56"/>
      <c r="C641" s="4" t="e">
        <f>MATCH(D641,[1]!Tabla1[Consignatario],0)</f>
        <v>#REF!</v>
      </c>
      <c r="D641" s="20" t="s">
        <v>1866</v>
      </c>
      <c r="E641" s="32"/>
      <c r="F641" s="56"/>
      <c r="G641" s="56"/>
      <c r="H641" s="6" t="s">
        <v>128</v>
      </c>
      <c r="I641" s="6" t="s">
        <v>1115</v>
      </c>
      <c r="J641" s="6">
        <v>49</v>
      </c>
      <c r="K641" s="56"/>
      <c r="L641" s="56"/>
      <c r="M641" s="56"/>
      <c r="N641" s="56"/>
    </row>
    <row r="642" spans="1:14" ht="28.9" customHeight="1" x14ac:dyDescent="0.25">
      <c r="A642" s="54" t="s">
        <v>406</v>
      </c>
      <c r="B642" s="54"/>
      <c r="C642" s="4" t="e">
        <f>MATCH(D642,[1]!Tabla1[Consignatario],0)</f>
        <v>#REF!</v>
      </c>
      <c r="D642" s="20" t="s">
        <v>1616</v>
      </c>
      <c r="E642" s="31"/>
      <c r="F642" s="54" t="s">
        <v>109</v>
      </c>
      <c r="G642" s="54" t="s">
        <v>399</v>
      </c>
      <c r="H642" s="6" t="s">
        <v>131</v>
      </c>
      <c r="I642" s="6" t="s">
        <v>407</v>
      </c>
      <c r="J642" s="6">
        <v>1824</v>
      </c>
      <c r="K642" s="54">
        <v>11712</v>
      </c>
      <c r="L642" s="54">
        <v>819</v>
      </c>
      <c r="M642" s="54">
        <v>7</v>
      </c>
      <c r="N642" s="54"/>
    </row>
    <row r="643" spans="1:14" ht="45" x14ac:dyDescent="0.25">
      <c r="A643" s="55"/>
      <c r="B643" s="55"/>
      <c r="C643" s="4" t="e">
        <f>MATCH(D643,[1]!Tabla1[Consignatario],0)</f>
        <v>#REF!</v>
      </c>
      <c r="D643" s="20" t="s">
        <v>1616</v>
      </c>
      <c r="E643" s="33"/>
      <c r="F643" s="55"/>
      <c r="G643" s="55"/>
      <c r="H643" s="6" t="s">
        <v>131</v>
      </c>
      <c r="I643" s="6" t="s">
        <v>408</v>
      </c>
      <c r="J643" s="6">
        <v>80</v>
      </c>
      <c r="K643" s="55"/>
      <c r="L643" s="55"/>
      <c r="M643" s="55"/>
      <c r="N643" s="55"/>
    </row>
    <row r="644" spans="1:14" ht="30" x14ac:dyDescent="0.25">
      <c r="A644" s="55"/>
      <c r="B644" s="55"/>
      <c r="C644" s="4" t="e">
        <f>MATCH(D644,[1]!Tabla1[Consignatario],0)</f>
        <v>#REF!</v>
      </c>
      <c r="D644" s="20" t="s">
        <v>1616</v>
      </c>
      <c r="E644" s="33"/>
      <c r="F644" s="55"/>
      <c r="G644" s="55"/>
      <c r="H644" s="6" t="s">
        <v>128</v>
      </c>
      <c r="I644" s="6" t="s">
        <v>154</v>
      </c>
      <c r="J644" s="6">
        <v>8000</v>
      </c>
      <c r="K644" s="55"/>
      <c r="L644" s="55"/>
      <c r="M644" s="55"/>
      <c r="N644" s="55"/>
    </row>
    <row r="645" spans="1:14" ht="45" x14ac:dyDescent="0.25">
      <c r="A645" s="56"/>
      <c r="B645" s="56"/>
      <c r="C645" s="4" t="e">
        <f>MATCH(D645,[1]!Tabla1[Consignatario],0)</f>
        <v>#REF!</v>
      </c>
      <c r="D645" s="20" t="s">
        <v>1616</v>
      </c>
      <c r="E645" s="32"/>
      <c r="F645" s="56"/>
      <c r="G645" s="56"/>
      <c r="H645" s="6" t="s">
        <v>327</v>
      </c>
      <c r="I645" s="6" t="s">
        <v>409</v>
      </c>
      <c r="J645" s="6">
        <v>1808</v>
      </c>
      <c r="K645" s="56"/>
      <c r="L645" s="56"/>
      <c r="M645" s="56"/>
      <c r="N645" s="56"/>
    </row>
    <row r="646" spans="1:14" ht="75" x14ac:dyDescent="0.25">
      <c r="A646" s="6" t="s">
        <v>406</v>
      </c>
      <c r="B646" s="6"/>
      <c r="C646" s="4" t="e">
        <f>MATCH(D646,[1]!Tabla1[Consignatario],0)</f>
        <v>#REF!</v>
      </c>
      <c r="D646" s="20" t="s">
        <v>1616</v>
      </c>
      <c r="E646" s="6"/>
      <c r="F646" s="6"/>
      <c r="G646" s="6" t="s">
        <v>399</v>
      </c>
      <c r="H646" s="6" t="s">
        <v>1391</v>
      </c>
      <c r="I646" s="6" t="s">
        <v>410</v>
      </c>
      <c r="J646" s="6">
        <v>7602</v>
      </c>
      <c r="K646" s="6">
        <v>38</v>
      </c>
      <c r="L646" s="6"/>
      <c r="M646" s="6"/>
      <c r="N646" s="6"/>
    </row>
    <row r="647" spans="1:14" ht="45" x14ac:dyDescent="0.25">
      <c r="A647" s="54" t="s">
        <v>406</v>
      </c>
      <c r="B647" s="54" t="s">
        <v>23</v>
      </c>
      <c r="C647" s="4" t="e">
        <f>MATCH(D647,[1]!Tabla1[Consignatario],0)</f>
        <v>#REF!</v>
      </c>
      <c r="D647" s="38" t="s">
        <v>1882</v>
      </c>
      <c r="E647" s="31"/>
      <c r="F647" s="54" t="s">
        <v>411</v>
      </c>
      <c r="G647" s="54" t="s">
        <v>87</v>
      </c>
      <c r="H647" s="6" t="s">
        <v>327</v>
      </c>
      <c r="I647" s="6" t="s">
        <v>1322</v>
      </c>
      <c r="J647" s="6">
        <v>16570</v>
      </c>
      <c r="K647" s="54">
        <v>30218</v>
      </c>
      <c r="L647" s="54">
        <v>2115</v>
      </c>
      <c r="M647" s="54">
        <v>2</v>
      </c>
      <c r="N647" s="54"/>
    </row>
    <row r="648" spans="1:14" ht="30" x14ac:dyDescent="0.25">
      <c r="A648" s="55"/>
      <c r="B648" s="55"/>
      <c r="C648" s="4" t="e">
        <f>MATCH(D648,[1]!Tabla1[Consignatario],0)</f>
        <v>#REF!</v>
      </c>
      <c r="D648" s="38" t="s">
        <v>1882</v>
      </c>
      <c r="E648" s="33"/>
      <c r="F648" s="55"/>
      <c r="G648" s="55"/>
      <c r="H648" s="6" t="s">
        <v>128</v>
      </c>
      <c r="I648" s="6" t="s">
        <v>239</v>
      </c>
      <c r="J648" s="6">
        <v>10000</v>
      </c>
      <c r="K648" s="55"/>
      <c r="L648" s="55"/>
      <c r="M648" s="55"/>
      <c r="N648" s="55"/>
    </row>
    <row r="649" spans="1:14" x14ac:dyDescent="0.25">
      <c r="A649" s="56"/>
      <c r="B649" s="56"/>
      <c r="C649" s="4" t="e">
        <f>MATCH(D649,[1]!Tabla1[Consignatario],0)</f>
        <v>#REF!</v>
      </c>
      <c r="D649" s="38" t="s">
        <v>1882</v>
      </c>
      <c r="E649" s="32"/>
      <c r="F649" s="56"/>
      <c r="G649" s="56"/>
      <c r="H649" s="6" t="s">
        <v>131</v>
      </c>
      <c r="I649" s="6" t="s">
        <v>412</v>
      </c>
      <c r="J649" s="6">
        <v>3648</v>
      </c>
      <c r="K649" s="56"/>
      <c r="L649" s="56"/>
      <c r="M649" s="56"/>
      <c r="N649" s="56"/>
    </row>
    <row r="650" spans="1:14" ht="30" x14ac:dyDescent="0.25">
      <c r="A650" s="6" t="s">
        <v>413</v>
      </c>
      <c r="B650" s="6"/>
      <c r="C650" s="4" t="e">
        <f>MATCH(D650,[1]!Tabla1[Consignatario],0)</f>
        <v>#REF!</v>
      </c>
      <c r="D650" s="6" t="s">
        <v>1934</v>
      </c>
      <c r="E650" s="6"/>
      <c r="F650" s="6" t="s">
        <v>411</v>
      </c>
      <c r="G650" s="6" t="s">
        <v>87</v>
      </c>
      <c r="H650" s="6" t="s">
        <v>128</v>
      </c>
      <c r="I650" s="6" t="s">
        <v>218</v>
      </c>
      <c r="J650" s="6">
        <v>2000</v>
      </c>
      <c r="K650" s="6">
        <v>2000</v>
      </c>
      <c r="L650" s="6">
        <v>140</v>
      </c>
      <c r="M650" s="6"/>
      <c r="N650" s="6"/>
    </row>
    <row r="651" spans="1:14" ht="45" customHeight="1" x14ac:dyDescent="0.25">
      <c r="A651" s="54" t="s">
        <v>413</v>
      </c>
      <c r="B651" s="54" t="s">
        <v>414</v>
      </c>
      <c r="C651" s="4" t="e">
        <f>MATCH(D651,[1]!Tabla1[Consignatario],0)</f>
        <v>#REF!</v>
      </c>
      <c r="D651" s="20" t="s">
        <v>1448</v>
      </c>
      <c r="E651" s="31"/>
      <c r="F651" s="54" t="s">
        <v>411</v>
      </c>
      <c r="G651" s="54"/>
      <c r="H651" s="6" t="s">
        <v>327</v>
      </c>
      <c r="I651" s="6" t="s">
        <v>415</v>
      </c>
      <c r="J651" s="10">
        <v>20326</v>
      </c>
      <c r="K651" s="54">
        <v>26326</v>
      </c>
      <c r="L651" s="57">
        <v>1842</v>
      </c>
      <c r="M651" s="57">
        <v>7</v>
      </c>
      <c r="N651" s="57" t="s">
        <v>416</v>
      </c>
    </row>
    <row r="652" spans="1:14" ht="43.15" customHeight="1" x14ac:dyDescent="0.25">
      <c r="A652" s="56"/>
      <c r="B652" s="56"/>
      <c r="C652" s="4" t="e">
        <f>MATCH(D652,[1]!Tabla1[Consignatario],0)</f>
        <v>#REF!</v>
      </c>
      <c r="D652" s="20" t="s">
        <v>1448</v>
      </c>
      <c r="E652" s="32"/>
      <c r="F652" s="56"/>
      <c r="G652" s="56"/>
      <c r="H652" s="6" t="s">
        <v>128</v>
      </c>
      <c r="I652" s="6" t="s">
        <v>144</v>
      </c>
      <c r="J652" s="6">
        <v>6000</v>
      </c>
      <c r="K652" s="56"/>
      <c r="L652" s="59"/>
      <c r="M652" s="59"/>
      <c r="N652" s="59"/>
    </row>
    <row r="653" spans="1:14" ht="45" x14ac:dyDescent="0.25">
      <c r="A653" s="54" t="s">
        <v>413</v>
      </c>
      <c r="B653" s="54"/>
      <c r="C653" s="4" t="e">
        <f>MATCH(D653,[1]!Tabla1[Consignatario],0)</f>
        <v>#REF!</v>
      </c>
      <c r="D653" s="20" t="s">
        <v>1851</v>
      </c>
      <c r="E653" s="31"/>
      <c r="F653" s="54" t="s">
        <v>411</v>
      </c>
      <c r="G653" s="54" t="s">
        <v>87</v>
      </c>
      <c r="H653" s="6" t="s">
        <v>327</v>
      </c>
      <c r="I653" s="6" t="s">
        <v>1323</v>
      </c>
      <c r="J653" s="6">
        <v>11102</v>
      </c>
      <c r="K653" s="54">
        <v>19102</v>
      </c>
      <c r="L653" s="54">
        <v>1337</v>
      </c>
      <c r="M653" s="54">
        <v>1</v>
      </c>
      <c r="N653" s="54"/>
    </row>
    <row r="654" spans="1:14" ht="30" x14ac:dyDescent="0.25">
      <c r="A654" s="56"/>
      <c r="B654" s="56"/>
      <c r="C654" s="4" t="e">
        <f>MATCH(D654,[1]!Tabla1[Consignatario],0)</f>
        <v>#REF!</v>
      </c>
      <c r="D654" s="20" t="s">
        <v>1851</v>
      </c>
      <c r="E654" s="32"/>
      <c r="F654" s="56"/>
      <c r="G654" s="56"/>
      <c r="H654" s="6" t="s">
        <v>128</v>
      </c>
      <c r="I654" s="6" t="s">
        <v>154</v>
      </c>
      <c r="J654" s="6">
        <v>8000</v>
      </c>
      <c r="K654" s="56"/>
      <c r="L654" s="56"/>
      <c r="M654" s="56"/>
      <c r="N654" s="56"/>
    </row>
    <row r="655" spans="1:14" ht="45" x14ac:dyDescent="0.25">
      <c r="A655" s="54" t="s">
        <v>413</v>
      </c>
      <c r="B655" s="54" t="s">
        <v>23</v>
      </c>
      <c r="C655" s="4" t="e">
        <f>MATCH(D655,[1]!Tabla1[Consignatario],0)</f>
        <v>#REF!</v>
      </c>
      <c r="D655" s="20" t="s">
        <v>1617</v>
      </c>
      <c r="E655" s="31"/>
      <c r="F655" s="54" t="s">
        <v>297</v>
      </c>
      <c r="G655" s="54" t="s">
        <v>42</v>
      </c>
      <c r="H655" s="6" t="s">
        <v>327</v>
      </c>
      <c r="I655" s="6" t="s">
        <v>1324</v>
      </c>
      <c r="J655" s="6">
        <v>11414</v>
      </c>
      <c r="K655" s="54">
        <v>13814</v>
      </c>
      <c r="L655" s="54">
        <v>967</v>
      </c>
      <c r="M655" s="54"/>
      <c r="N655" s="54"/>
    </row>
    <row r="656" spans="1:14" x14ac:dyDescent="0.25">
      <c r="A656" s="55"/>
      <c r="B656" s="55"/>
      <c r="C656" s="4" t="e">
        <f>MATCH(D656,[1]!Tabla1[Consignatario],0)</f>
        <v>#REF!</v>
      </c>
      <c r="D656" s="20" t="s">
        <v>1617</v>
      </c>
      <c r="E656" s="33"/>
      <c r="F656" s="55"/>
      <c r="G656" s="55"/>
      <c r="H656" s="6" t="s">
        <v>131</v>
      </c>
      <c r="I656" s="6" t="s">
        <v>417</v>
      </c>
      <c r="J656" s="6">
        <v>1400</v>
      </c>
      <c r="K656" s="55"/>
      <c r="L656" s="55"/>
      <c r="M656" s="55"/>
      <c r="N656" s="55"/>
    </row>
    <row r="657" spans="1:14" x14ac:dyDescent="0.25">
      <c r="A657" s="56"/>
      <c r="B657" s="56"/>
      <c r="C657" s="4" t="e">
        <f>MATCH(D657,[1]!Tabla1[Consignatario],0)</f>
        <v>#REF!</v>
      </c>
      <c r="D657" s="20" t="s">
        <v>1617</v>
      </c>
      <c r="E657" s="32"/>
      <c r="F657" s="56"/>
      <c r="G657" s="56"/>
      <c r="H657" s="6" t="s">
        <v>128</v>
      </c>
      <c r="I657" s="6" t="s">
        <v>1115</v>
      </c>
      <c r="J657" s="6">
        <v>1000</v>
      </c>
      <c r="K657" s="56"/>
      <c r="L657" s="56"/>
      <c r="M657" s="56"/>
      <c r="N657" s="56"/>
    </row>
    <row r="658" spans="1:14" ht="53.45" customHeight="1" x14ac:dyDescent="0.25">
      <c r="A658" s="54" t="s">
        <v>418</v>
      </c>
      <c r="B658" s="54"/>
      <c r="C658" s="4" t="e">
        <f>MATCH(D658,[1]!Tabla1[Consignatario],0)</f>
        <v>#REF!</v>
      </c>
      <c r="D658" s="13" t="s">
        <v>1618</v>
      </c>
      <c r="E658" s="12" t="s">
        <v>1918</v>
      </c>
      <c r="F658" s="54" t="s">
        <v>63</v>
      </c>
      <c r="G658" s="54" t="s">
        <v>42</v>
      </c>
      <c r="H658" s="6" t="s">
        <v>327</v>
      </c>
      <c r="I658" s="6" t="s">
        <v>419</v>
      </c>
      <c r="J658" s="6">
        <v>3636</v>
      </c>
      <c r="K658" s="54">
        <v>10248</v>
      </c>
      <c r="L658" s="54">
        <v>724</v>
      </c>
      <c r="M658" s="54">
        <v>3</v>
      </c>
      <c r="N658" s="57" t="s">
        <v>1919</v>
      </c>
    </row>
    <row r="659" spans="1:14" ht="46.15" customHeight="1" x14ac:dyDescent="0.25">
      <c r="A659" s="55"/>
      <c r="B659" s="55"/>
      <c r="C659" s="4" t="e">
        <f>MATCH(D659,[1]!Tabla1[Consignatario],0)</f>
        <v>#REF!</v>
      </c>
      <c r="D659" s="13" t="s">
        <v>1618</v>
      </c>
      <c r="E659" s="12" t="s">
        <v>1918</v>
      </c>
      <c r="F659" s="55"/>
      <c r="G659" s="55"/>
      <c r="H659" s="6" t="s">
        <v>128</v>
      </c>
      <c r="I659" s="6" t="s">
        <v>144</v>
      </c>
      <c r="J659" s="6">
        <v>6000</v>
      </c>
      <c r="K659" s="55"/>
      <c r="L659" s="55"/>
      <c r="M659" s="55"/>
      <c r="N659" s="58"/>
    </row>
    <row r="660" spans="1:14" ht="43.9" customHeight="1" x14ac:dyDescent="0.25">
      <c r="A660" s="56"/>
      <c r="B660" s="56"/>
      <c r="C660" s="4" t="e">
        <f>MATCH(D660,[1]!Tabla1[Consignatario],0)</f>
        <v>#REF!</v>
      </c>
      <c r="D660" s="13" t="s">
        <v>1618</v>
      </c>
      <c r="E660" s="12" t="s">
        <v>1918</v>
      </c>
      <c r="F660" s="56"/>
      <c r="G660" s="56"/>
      <c r="H660" s="6" t="s">
        <v>131</v>
      </c>
      <c r="I660" s="6" t="s">
        <v>420</v>
      </c>
      <c r="J660" s="6">
        <v>712</v>
      </c>
      <c r="K660" s="56"/>
      <c r="L660" s="56"/>
      <c r="M660" s="56"/>
      <c r="N660" s="59"/>
    </row>
    <row r="661" spans="1:14" ht="30" x14ac:dyDescent="0.25">
      <c r="A661" s="54" t="s">
        <v>418</v>
      </c>
      <c r="B661" s="54"/>
      <c r="C661" s="4" t="e">
        <f>MATCH(D661,[1]!Tabla1[Consignatario],0)</f>
        <v>#REF!</v>
      </c>
      <c r="D661" s="20" t="s">
        <v>1618</v>
      </c>
      <c r="E661" s="31"/>
      <c r="F661" s="54" t="s">
        <v>63</v>
      </c>
      <c r="G661" s="54" t="s">
        <v>42</v>
      </c>
      <c r="H661" s="6" t="s">
        <v>327</v>
      </c>
      <c r="I661" s="6" t="s">
        <v>421</v>
      </c>
      <c r="J661" s="6">
        <v>1756</v>
      </c>
      <c r="K661" s="54">
        <v>9522</v>
      </c>
      <c r="L661" s="54">
        <v>666</v>
      </c>
      <c r="M661" s="54">
        <v>4</v>
      </c>
      <c r="N661" s="54"/>
    </row>
    <row r="662" spans="1:14" ht="30" x14ac:dyDescent="0.25">
      <c r="A662" s="55"/>
      <c r="B662" s="55"/>
      <c r="C662" s="4" t="e">
        <f>MATCH(D662,[1]!Tabla1[Consignatario],0)</f>
        <v>#REF!</v>
      </c>
      <c r="D662" s="20" t="s">
        <v>1618</v>
      </c>
      <c r="E662" s="33"/>
      <c r="F662" s="55"/>
      <c r="G662" s="55"/>
      <c r="H662" s="6" t="s">
        <v>128</v>
      </c>
      <c r="I662" s="6" t="s">
        <v>268</v>
      </c>
      <c r="J662" s="6">
        <v>4150</v>
      </c>
      <c r="K662" s="55"/>
      <c r="L662" s="55"/>
      <c r="M662" s="55"/>
      <c r="N662" s="55"/>
    </row>
    <row r="663" spans="1:14" ht="30" x14ac:dyDescent="0.25">
      <c r="A663" s="56"/>
      <c r="B663" s="56"/>
      <c r="C663" s="4" t="e">
        <f>MATCH(D663,[1]!Tabla1[Consignatario],0)</f>
        <v>#REF!</v>
      </c>
      <c r="D663" s="20" t="s">
        <v>1618</v>
      </c>
      <c r="E663" s="32"/>
      <c r="F663" s="56"/>
      <c r="G663" s="56"/>
      <c r="H663" s="6" t="s">
        <v>131</v>
      </c>
      <c r="I663" s="6" t="s">
        <v>422</v>
      </c>
      <c r="J663" s="6">
        <v>3616</v>
      </c>
      <c r="K663" s="56"/>
      <c r="L663" s="56"/>
      <c r="M663" s="56"/>
      <c r="N663" s="56"/>
    </row>
    <row r="664" spans="1:14" ht="30" customHeight="1" x14ac:dyDescent="0.25">
      <c r="A664" s="54" t="s">
        <v>418</v>
      </c>
      <c r="B664" s="54"/>
      <c r="C664" s="4" t="e">
        <f>MATCH(D664,[1]!Tabla1[Consignatario],0)</f>
        <v>#REF!</v>
      </c>
      <c r="D664" s="20" t="s">
        <v>1619</v>
      </c>
      <c r="E664" s="31"/>
      <c r="F664" s="54" t="s">
        <v>63</v>
      </c>
      <c r="G664" s="54" t="s">
        <v>42</v>
      </c>
      <c r="H664" s="6" t="s">
        <v>128</v>
      </c>
      <c r="I664" s="6" t="s">
        <v>268</v>
      </c>
      <c r="J664" s="6">
        <v>4100</v>
      </c>
      <c r="K664" s="54">
        <v>10802</v>
      </c>
      <c r="L664" s="57">
        <v>756</v>
      </c>
      <c r="M664" s="57">
        <v>1</v>
      </c>
      <c r="N664" s="57" t="s">
        <v>425</v>
      </c>
    </row>
    <row r="665" spans="1:14" ht="57.6" customHeight="1" x14ac:dyDescent="0.25">
      <c r="A665" s="55"/>
      <c r="B665" s="55"/>
      <c r="C665" s="4" t="e">
        <f>MATCH(D665,[1]!Tabla1[Consignatario],0)</f>
        <v>#REF!</v>
      </c>
      <c r="D665" s="20" t="s">
        <v>1619</v>
      </c>
      <c r="E665" s="33"/>
      <c r="F665" s="55"/>
      <c r="G665" s="55"/>
      <c r="H665" s="6" t="s">
        <v>131</v>
      </c>
      <c r="I665" s="6" t="s">
        <v>423</v>
      </c>
      <c r="J665" s="10">
        <v>3118</v>
      </c>
      <c r="K665" s="55"/>
      <c r="L665" s="58"/>
      <c r="M665" s="58"/>
      <c r="N665" s="58"/>
    </row>
    <row r="666" spans="1:14" x14ac:dyDescent="0.25">
      <c r="A666" s="56"/>
      <c r="B666" s="56"/>
      <c r="C666" s="4" t="e">
        <f>MATCH(D666,[1]!Tabla1[Consignatario],0)</f>
        <v>#REF!</v>
      </c>
      <c r="D666" s="20" t="s">
        <v>1619</v>
      </c>
      <c r="E666" s="32"/>
      <c r="F666" s="56"/>
      <c r="G666" s="56"/>
      <c r="H666" s="6" t="s">
        <v>131</v>
      </c>
      <c r="I666" s="6" t="s">
        <v>424</v>
      </c>
      <c r="J666" s="6">
        <v>3584</v>
      </c>
      <c r="K666" s="56"/>
      <c r="L666" s="59"/>
      <c r="M666" s="59"/>
      <c r="N666" s="59"/>
    </row>
    <row r="667" spans="1:14" ht="30" x14ac:dyDescent="0.25">
      <c r="A667" s="54" t="s">
        <v>427</v>
      </c>
      <c r="B667" s="54" t="s">
        <v>23</v>
      </c>
      <c r="C667" s="4" t="e">
        <f>MATCH(D667,[1]!Tabla1[Consignatario],0)</f>
        <v>#REF!</v>
      </c>
      <c r="D667" s="20" t="s">
        <v>1620</v>
      </c>
      <c r="E667" s="31"/>
      <c r="F667" s="54" t="s">
        <v>363</v>
      </c>
      <c r="G667" s="54" t="s">
        <v>38</v>
      </c>
      <c r="H667" s="6" t="s">
        <v>128</v>
      </c>
      <c r="I667" s="6" t="s">
        <v>144</v>
      </c>
      <c r="J667" s="6">
        <v>7500</v>
      </c>
      <c r="K667" s="54">
        <v>10534</v>
      </c>
      <c r="L667" s="54">
        <v>737</v>
      </c>
      <c r="M667" s="54">
        <v>2</v>
      </c>
      <c r="N667" s="54"/>
    </row>
    <row r="668" spans="1:14" ht="30" x14ac:dyDescent="0.25">
      <c r="A668" s="55"/>
      <c r="B668" s="55"/>
      <c r="C668" s="4" t="e">
        <f>MATCH(D668,[1]!Tabla1[Consignatario],0)</f>
        <v>#REF!</v>
      </c>
      <c r="D668" s="20" t="s">
        <v>1620</v>
      </c>
      <c r="E668" s="33"/>
      <c r="F668" s="55"/>
      <c r="G668" s="55"/>
      <c r="H668" s="6" t="s">
        <v>128</v>
      </c>
      <c r="I668" s="6" t="s">
        <v>428</v>
      </c>
      <c r="J668" s="6">
        <v>1900</v>
      </c>
      <c r="K668" s="55"/>
      <c r="L668" s="55"/>
      <c r="M668" s="55"/>
      <c r="N668" s="55"/>
    </row>
    <row r="669" spans="1:14" ht="30" x14ac:dyDescent="0.25">
      <c r="A669" s="56"/>
      <c r="B669" s="56"/>
      <c r="C669" s="4" t="e">
        <f>MATCH(D669,[1]!Tabla1[Consignatario],0)</f>
        <v>#REF!</v>
      </c>
      <c r="D669" s="20" t="s">
        <v>1620</v>
      </c>
      <c r="E669" s="32"/>
      <c r="F669" s="56"/>
      <c r="G669" s="56"/>
      <c r="H669" s="6" t="s">
        <v>327</v>
      </c>
      <c r="I669" s="6" t="s">
        <v>429</v>
      </c>
      <c r="J669" s="6">
        <v>1134</v>
      </c>
      <c r="K669" s="56"/>
      <c r="L669" s="56"/>
      <c r="M669" s="56"/>
      <c r="N669" s="56"/>
    </row>
    <row r="670" spans="1:14" ht="30" x14ac:dyDescent="0.25">
      <c r="A670" s="54" t="s">
        <v>427</v>
      </c>
      <c r="B670" s="54" t="s">
        <v>23</v>
      </c>
      <c r="C670" s="4" t="e">
        <f>MATCH(D670,[1]!Tabla1[Consignatario],0)</f>
        <v>#REF!</v>
      </c>
      <c r="D670" s="20" t="s">
        <v>1464</v>
      </c>
      <c r="E670" s="31"/>
      <c r="F670" s="54" t="s">
        <v>83</v>
      </c>
      <c r="G670" s="54" t="s">
        <v>430</v>
      </c>
      <c r="H670" s="6" t="s">
        <v>128</v>
      </c>
      <c r="I670" s="6" t="s">
        <v>431</v>
      </c>
      <c r="J670" s="6">
        <v>26000</v>
      </c>
      <c r="K670" s="54">
        <v>36591</v>
      </c>
      <c r="L670" s="54">
        <v>2561</v>
      </c>
      <c r="M670" s="54">
        <v>3</v>
      </c>
      <c r="N670" s="54"/>
    </row>
    <row r="671" spans="1:14" ht="30" x14ac:dyDescent="0.25">
      <c r="A671" s="55"/>
      <c r="B671" s="55"/>
      <c r="C671" s="4" t="e">
        <f>MATCH(D671,[1]!Tabla1[Consignatario],0)</f>
        <v>#REF!</v>
      </c>
      <c r="D671" s="20" t="s">
        <v>1464</v>
      </c>
      <c r="E671" s="33"/>
      <c r="F671" s="55"/>
      <c r="G671" s="55"/>
      <c r="H671" s="6" t="s">
        <v>128</v>
      </c>
      <c r="I671" s="6" t="s">
        <v>218</v>
      </c>
      <c r="J671" s="6">
        <v>2175</v>
      </c>
      <c r="K671" s="55"/>
      <c r="L671" s="55"/>
      <c r="M671" s="55"/>
      <c r="N671" s="55"/>
    </row>
    <row r="672" spans="1:14" ht="30" x14ac:dyDescent="0.25">
      <c r="A672" s="55"/>
      <c r="B672" s="55"/>
      <c r="C672" s="4" t="e">
        <f>MATCH(D672,[1]!Tabla1[Consignatario],0)</f>
        <v>#REF!</v>
      </c>
      <c r="D672" s="20" t="s">
        <v>1464</v>
      </c>
      <c r="E672" s="33"/>
      <c r="F672" s="55"/>
      <c r="G672" s="55"/>
      <c r="H672" s="6" t="s">
        <v>131</v>
      </c>
      <c r="I672" s="6" t="s">
        <v>432</v>
      </c>
      <c r="J672" s="6">
        <v>7496</v>
      </c>
      <c r="K672" s="55"/>
      <c r="L672" s="55"/>
      <c r="M672" s="55"/>
      <c r="N672" s="55"/>
    </row>
    <row r="673" spans="1:14" ht="45" x14ac:dyDescent="0.25">
      <c r="A673" s="55"/>
      <c r="B673" s="55"/>
      <c r="C673" s="4" t="e">
        <f>MATCH(D673,[1]!Tabla1[Consignatario],0)</f>
        <v>#REF!</v>
      </c>
      <c r="D673" s="20" t="s">
        <v>1464</v>
      </c>
      <c r="E673" s="33"/>
      <c r="F673" s="55"/>
      <c r="G673" s="55"/>
      <c r="H673" s="6" t="s">
        <v>131</v>
      </c>
      <c r="I673" s="6" t="s">
        <v>433</v>
      </c>
      <c r="J673" s="6">
        <v>320</v>
      </c>
      <c r="K673" s="55"/>
      <c r="L673" s="55"/>
      <c r="M673" s="55"/>
      <c r="N673" s="55"/>
    </row>
    <row r="674" spans="1:14" ht="30" x14ac:dyDescent="0.25">
      <c r="A674" s="56"/>
      <c r="B674" s="56"/>
      <c r="C674" s="4" t="e">
        <f>MATCH(D674,[1]!Tabla1[Consignatario],0)</f>
        <v>#REF!</v>
      </c>
      <c r="D674" s="20" t="s">
        <v>1464</v>
      </c>
      <c r="E674" s="32"/>
      <c r="F674" s="56"/>
      <c r="G674" s="56"/>
      <c r="H674" s="6" t="s">
        <v>128</v>
      </c>
      <c r="I674" s="6" t="s">
        <v>179</v>
      </c>
      <c r="J674" s="6">
        <v>600</v>
      </c>
      <c r="K674" s="56"/>
      <c r="L674" s="56"/>
      <c r="M674" s="56"/>
      <c r="N674" s="56"/>
    </row>
    <row r="675" spans="1:14" ht="30" x14ac:dyDescent="0.25">
      <c r="A675" s="54" t="s">
        <v>427</v>
      </c>
      <c r="B675" s="54"/>
      <c r="C675" s="4" t="e">
        <f>MATCH(D675,[1]!Tabla1[Consignatario],0)</f>
        <v>#REF!</v>
      </c>
      <c r="D675" s="20" t="s">
        <v>1776</v>
      </c>
      <c r="E675" s="31"/>
      <c r="F675" s="54" t="s">
        <v>73</v>
      </c>
      <c r="G675" s="54" t="s">
        <v>434</v>
      </c>
      <c r="H675" s="6" t="s">
        <v>128</v>
      </c>
      <c r="I675" s="6" t="s">
        <v>268</v>
      </c>
      <c r="J675" s="6">
        <v>4200</v>
      </c>
      <c r="K675" s="54">
        <v>7160</v>
      </c>
      <c r="L675" s="57">
        <v>50</v>
      </c>
      <c r="M675" s="54">
        <v>2</v>
      </c>
      <c r="N675" s="57" t="s">
        <v>1325</v>
      </c>
    </row>
    <row r="676" spans="1:14" ht="30" x14ac:dyDescent="0.25">
      <c r="A676" s="55"/>
      <c r="B676" s="55"/>
      <c r="C676" s="4" t="e">
        <f>MATCH(D676,[1]!Tabla1[Consignatario],0)</f>
        <v>#REF!</v>
      </c>
      <c r="D676" s="20" t="s">
        <v>1776</v>
      </c>
      <c r="E676" s="33"/>
      <c r="F676" s="55"/>
      <c r="G676" s="55"/>
      <c r="H676" s="6" t="s">
        <v>128</v>
      </c>
      <c r="I676" s="6" t="s">
        <v>435</v>
      </c>
      <c r="J676" s="6">
        <v>2000</v>
      </c>
      <c r="K676" s="55"/>
      <c r="L676" s="58"/>
      <c r="M676" s="55"/>
      <c r="N676" s="58"/>
    </row>
    <row r="677" spans="1:14" x14ac:dyDescent="0.25">
      <c r="A677" s="55"/>
      <c r="B677" s="55"/>
      <c r="C677" s="4" t="e">
        <f>MATCH(D677,[1]!Tabla1[Consignatario],0)</f>
        <v>#REF!</v>
      </c>
      <c r="D677" s="20" t="s">
        <v>1776</v>
      </c>
      <c r="E677" s="33"/>
      <c r="F677" s="55"/>
      <c r="G677" s="55"/>
      <c r="H677" s="6" t="s">
        <v>131</v>
      </c>
      <c r="I677" s="6" t="s">
        <v>436</v>
      </c>
      <c r="J677" s="6">
        <v>856</v>
      </c>
      <c r="K677" s="55"/>
      <c r="L677" s="58"/>
      <c r="M677" s="55"/>
      <c r="N677" s="58"/>
    </row>
    <row r="678" spans="1:14" ht="45" x14ac:dyDescent="0.25">
      <c r="A678" s="56"/>
      <c r="B678" s="56"/>
      <c r="C678" s="4" t="e">
        <f>MATCH(D678,[1]!Tabla1[Consignatario],0)</f>
        <v>#REF!</v>
      </c>
      <c r="D678" s="20" t="s">
        <v>1776</v>
      </c>
      <c r="E678" s="32"/>
      <c r="F678" s="56"/>
      <c r="G678" s="56"/>
      <c r="H678" s="6" t="s">
        <v>131</v>
      </c>
      <c r="I678" s="6" t="s">
        <v>437</v>
      </c>
      <c r="J678" s="6">
        <v>104</v>
      </c>
      <c r="K678" s="56"/>
      <c r="L678" s="59"/>
      <c r="M678" s="56"/>
      <c r="N678" s="59"/>
    </row>
    <row r="679" spans="1:14" ht="30" x14ac:dyDescent="0.25">
      <c r="A679" s="54" t="s">
        <v>438</v>
      </c>
      <c r="B679" s="54"/>
      <c r="C679" s="4" t="e">
        <f>MATCH(D679,[1]!Tabla1[Consignatario],0)</f>
        <v>#REF!</v>
      </c>
      <c r="D679" s="20" t="s">
        <v>1942</v>
      </c>
      <c r="E679" s="31"/>
      <c r="F679" s="54" t="s">
        <v>83</v>
      </c>
      <c r="G679" s="54" t="s">
        <v>434</v>
      </c>
      <c r="H679" s="6" t="s">
        <v>128</v>
      </c>
      <c r="I679" s="6" t="s">
        <v>154</v>
      </c>
      <c r="J679" s="6">
        <v>8000</v>
      </c>
      <c r="K679" s="54">
        <v>8064</v>
      </c>
      <c r="L679" s="54">
        <v>564</v>
      </c>
      <c r="M679" s="54">
        <v>4</v>
      </c>
      <c r="N679" s="54"/>
    </row>
    <row r="680" spans="1:14" x14ac:dyDescent="0.25">
      <c r="A680" s="56"/>
      <c r="B680" s="56"/>
      <c r="C680" s="4" t="e">
        <f>MATCH(D680,[1]!Tabla1[Consignatario],0)</f>
        <v>#REF!</v>
      </c>
      <c r="D680" s="20" t="s">
        <v>1942</v>
      </c>
      <c r="E680" s="32"/>
      <c r="F680" s="56"/>
      <c r="G680" s="56"/>
      <c r="H680" s="6" t="s">
        <v>131</v>
      </c>
      <c r="I680" s="6" t="s">
        <v>439</v>
      </c>
      <c r="J680" s="6">
        <v>64</v>
      </c>
      <c r="K680" s="56"/>
      <c r="L680" s="56"/>
      <c r="M680" s="56"/>
      <c r="N680" s="56"/>
    </row>
    <row r="681" spans="1:14" ht="30" x14ac:dyDescent="0.25">
      <c r="A681" s="54" t="s">
        <v>438</v>
      </c>
      <c r="B681" s="54" t="s">
        <v>23</v>
      </c>
      <c r="C681" s="4" t="e">
        <f>MATCH(D681,[1]!Tabla1[Consignatario],0)</f>
        <v>#REF!</v>
      </c>
      <c r="D681" s="20" t="s">
        <v>1809</v>
      </c>
      <c r="E681" s="31"/>
      <c r="F681" s="54" t="s">
        <v>73</v>
      </c>
      <c r="G681" s="54" t="s">
        <v>434</v>
      </c>
      <c r="H681" s="6" t="s">
        <v>128</v>
      </c>
      <c r="I681" s="6" t="s">
        <v>431</v>
      </c>
      <c r="J681" s="6">
        <v>26000</v>
      </c>
      <c r="K681" s="54">
        <v>30844</v>
      </c>
      <c r="L681" s="54">
        <v>2159</v>
      </c>
      <c r="M681" s="54"/>
      <c r="N681" s="54"/>
    </row>
    <row r="682" spans="1:14" x14ac:dyDescent="0.25">
      <c r="A682" s="55"/>
      <c r="B682" s="55"/>
      <c r="C682" s="4" t="e">
        <f>MATCH(D682,[1]!Tabla1[Consignatario],0)</f>
        <v>#REF!</v>
      </c>
      <c r="D682" s="20" t="s">
        <v>1809</v>
      </c>
      <c r="E682" s="33"/>
      <c r="F682" s="55"/>
      <c r="G682" s="55"/>
      <c r="H682" s="6" t="s">
        <v>131</v>
      </c>
      <c r="I682" s="6" t="s">
        <v>440</v>
      </c>
      <c r="J682" s="6">
        <v>3744</v>
      </c>
      <c r="K682" s="55"/>
      <c r="L682" s="55"/>
      <c r="M682" s="55"/>
      <c r="N682" s="55"/>
    </row>
    <row r="683" spans="1:14" x14ac:dyDescent="0.25">
      <c r="A683" s="56"/>
      <c r="B683" s="56"/>
      <c r="C683" s="4" t="e">
        <f>MATCH(D683,[1]!Tabla1[Consignatario],0)</f>
        <v>#REF!</v>
      </c>
      <c r="D683" s="20" t="s">
        <v>1809</v>
      </c>
      <c r="E683" s="32"/>
      <c r="F683" s="56"/>
      <c r="G683" s="56"/>
      <c r="H683" s="6" t="s">
        <v>128</v>
      </c>
      <c r="I683" s="6" t="s">
        <v>8</v>
      </c>
      <c r="J683" s="6">
        <v>1100</v>
      </c>
      <c r="K683" s="56"/>
      <c r="L683" s="56"/>
      <c r="M683" s="56"/>
      <c r="N683" s="56"/>
    </row>
    <row r="684" spans="1:14" ht="45" x14ac:dyDescent="0.25">
      <c r="A684" s="54" t="s">
        <v>438</v>
      </c>
      <c r="B684" s="54" t="s">
        <v>23</v>
      </c>
      <c r="C684" s="4" t="e">
        <f>MATCH(D684,[1]!Tabla1[Consignatario],0)</f>
        <v>#REF!</v>
      </c>
      <c r="D684" s="20" t="s">
        <v>1621</v>
      </c>
      <c r="E684" s="31"/>
      <c r="F684" s="54" t="s">
        <v>67</v>
      </c>
      <c r="G684" s="54" t="s">
        <v>441</v>
      </c>
      <c r="H684" s="6" t="s">
        <v>327</v>
      </c>
      <c r="I684" s="6" t="s">
        <v>442</v>
      </c>
      <c r="J684" s="6">
        <v>62492</v>
      </c>
      <c r="K684" s="54">
        <v>73232</v>
      </c>
      <c r="L684" s="54">
        <v>5126</v>
      </c>
      <c r="M684" s="54">
        <v>2</v>
      </c>
      <c r="N684" s="54"/>
    </row>
    <row r="685" spans="1:14" ht="30" x14ac:dyDescent="0.25">
      <c r="A685" s="55"/>
      <c r="B685" s="55"/>
      <c r="C685" s="4" t="e">
        <f>MATCH(D685,[1]!Tabla1[Consignatario],0)</f>
        <v>#REF!</v>
      </c>
      <c r="D685" s="20" t="s">
        <v>1621</v>
      </c>
      <c r="E685" s="33"/>
      <c r="F685" s="55"/>
      <c r="G685" s="55"/>
      <c r="H685" s="6" t="s">
        <v>128</v>
      </c>
      <c r="I685" s="6" t="s">
        <v>268</v>
      </c>
      <c r="J685" s="6">
        <v>4000</v>
      </c>
      <c r="K685" s="55"/>
      <c r="L685" s="55"/>
      <c r="M685" s="55"/>
      <c r="N685" s="55"/>
    </row>
    <row r="686" spans="1:14" x14ac:dyDescent="0.25">
      <c r="A686" s="55"/>
      <c r="B686" s="55"/>
      <c r="C686" s="4" t="e">
        <f>MATCH(D686,[1]!Tabla1[Consignatario],0)</f>
        <v>#REF!</v>
      </c>
      <c r="D686" s="20" t="s">
        <v>1621</v>
      </c>
      <c r="E686" s="33"/>
      <c r="F686" s="55"/>
      <c r="G686" s="55"/>
      <c r="H686" s="6" t="s">
        <v>128</v>
      </c>
      <c r="I686" s="6" t="s">
        <v>1115</v>
      </c>
      <c r="J686" s="6">
        <v>500</v>
      </c>
      <c r="K686" s="55"/>
      <c r="L686" s="55"/>
      <c r="M686" s="55"/>
      <c r="N686" s="55"/>
    </row>
    <row r="687" spans="1:14" x14ac:dyDescent="0.25">
      <c r="A687" s="56"/>
      <c r="B687" s="56"/>
      <c r="C687" s="4" t="e">
        <f>MATCH(D687,[1]!Tabla1[Consignatario],0)</f>
        <v>#REF!</v>
      </c>
      <c r="D687" s="20" t="s">
        <v>1621</v>
      </c>
      <c r="E687" s="32"/>
      <c r="F687" s="56"/>
      <c r="G687" s="56"/>
      <c r="H687" s="6" t="s">
        <v>131</v>
      </c>
      <c r="I687" s="6" t="s">
        <v>443</v>
      </c>
      <c r="J687" s="6">
        <v>6240</v>
      </c>
      <c r="K687" s="56"/>
      <c r="L687" s="56"/>
      <c r="M687" s="56"/>
      <c r="N687" s="56"/>
    </row>
    <row r="688" spans="1:14" ht="45" x14ac:dyDescent="0.25">
      <c r="A688" s="54" t="s">
        <v>444</v>
      </c>
      <c r="B688" s="54" t="s">
        <v>23</v>
      </c>
      <c r="C688" s="4" t="e">
        <f>MATCH(D688,[1]!Tabla1[Consignatario],0)</f>
        <v>#REF!</v>
      </c>
      <c r="D688" s="20" t="s">
        <v>1793</v>
      </c>
      <c r="E688" s="31"/>
      <c r="F688" s="54" t="s">
        <v>31</v>
      </c>
      <c r="G688" s="54" t="s">
        <v>441</v>
      </c>
      <c r="H688" s="6" t="s">
        <v>327</v>
      </c>
      <c r="I688" s="6" t="s">
        <v>445</v>
      </c>
      <c r="J688" s="6">
        <v>54741</v>
      </c>
      <c r="K688" s="54">
        <v>58901</v>
      </c>
      <c r="L688" s="54">
        <v>4123</v>
      </c>
      <c r="M688" s="54"/>
      <c r="N688" s="54"/>
    </row>
    <row r="689" spans="1:14" ht="30" x14ac:dyDescent="0.25">
      <c r="A689" s="55"/>
      <c r="B689" s="55"/>
      <c r="C689" s="4" t="e">
        <f>MATCH(D689,[1]!Tabla1[Consignatario],0)</f>
        <v>#REF!</v>
      </c>
      <c r="D689" s="20" t="s">
        <v>1793</v>
      </c>
      <c r="E689" s="33"/>
      <c r="F689" s="55"/>
      <c r="G689" s="55"/>
      <c r="H689" s="6" t="s">
        <v>128</v>
      </c>
      <c r="I689" s="6" t="s">
        <v>157</v>
      </c>
      <c r="J689" s="6">
        <v>2000</v>
      </c>
      <c r="K689" s="55"/>
      <c r="L689" s="55"/>
      <c r="M689" s="55"/>
      <c r="N689" s="55"/>
    </row>
    <row r="690" spans="1:14" ht="30" x14ac:dyDescent="0.25">
      <c r="A690" s="56"/>
      <c r="B690" s="56"/>
      <c r="C690" s="4" t="e">
        <f>MATCH(D690,[1]!Tabla1[Consignatario],0)</f>
        <v>#REF!</v>
      </c>
      <c r="D690" s="20" t="s">
        <v>1793</v>
      </c>
      <c r="E690" s="32"/>
      <c r="F690" s="56"/>
      <c r="G690" s="56"/>
      <c r="H690" s="6" t="s">
        <v>131</v>
      </c>
      <c r="I690" s="6" t="s">
        <v>446</v>
      </c>
      <c r="J690" s="6">
        <v>2160</v>
      </c>
      <c r="K690" s="56"/>
      <c r="L690" s="56"/>
      <c r="M690" s="56"/>
      <c r="N690" s="56"/>
    </row>
    <row r="691" spans="1:14" ht="30" x14ac:dyDescent="0.25">
      <c r="A691" s="6" t="s">
        <v>444</v>
      </c>
      <c r="B691" s="6" t="s">
        <v>23</v>
      </c>
      <c r="C691" s="4" t="e">
        <f>MATCH(D691,[1]!Tabla1[Consignatario],0)</f>
        <v>#REF!</v>
      </c>
      <c r="D691" s="6" t="s">
        <v>1793</v>
      </c>
      <c r="E691" s="6"/>
      <c r="F691" s="6" t="s">
        <v>354</v>
      </c>
      <c r="G691" s="6"/>
      <c r="H691" s="6" t="s">
        <v>128</v>
      </c>
      <c r="I691" s="6" t="s">
        <v>1115</v>
      </c>
      <c r="J691" s="6">
        <v>200</v>
      </c>
      <c r="K691" s="6">
        <v>200</v>
      </c>
      <c r="L691" s="6">
        <v>14</v>
      </c>
      <c r="M691" s="6"/>
      <c r="N691" s="6" t="s">
        <v>447</v>
      </c>
    </row>
    <row r="692" spans="1:14" ht="30" x14ac:dyDescent="0.25">
      <c r="A692" s="54" t="s">
        <v>448</v>
      </c>
      <c r="B692" s="54" t="s">
        <v>23</v>
      </c>
      <c r="C692" s="4" t="e">
        <f>MATCH(D692,[1]!Tabla1[Consignatario],0)</f>
        <v>#REF!</v>
      </c>
      <c r="D692" s="20" t="s">
        <v>1622</v>
      </c>
      <c r="E692" s="31"/>
      <c r="F692" s="54" t="s">
        <v>63</v>
      </c>
      <c r="G692" s="54" t="s">
        <v>449</v>
      </c>
      <c r="H692" s="6" t="s">
        <v>128</v>
      </c>
      <c r="I692" s="6" t="s">
        <v>149</v>
      </c>
      <c r="J692" s="6">
        <v>36000</v>
      </c>
      <c r="K692" s="54">
        <v>37055</v>
      </c>
      <c r="L692" s="54">
        <v>2593</v>
      </c>
      <c r="M692" s="54">
        <v>7</v>
      </c>
      <c r="N692" s="54"/>
    </row>
    <row r="693" spans="1:14" x14ac:dyDescent="0.25">
      <c r="A693" s="56"/>
      <c r="B693" s="56"/>
      <c r="C693" s="4" t="e">
        <f>MATCH(D693,[1]!Tabla1[Consignatario],0)</f>
        <v>#REF!</v>
      </c>
      <c r="D693" s="20" t="s">
        <v>1622</v>
      </c>
      <c r="E693" s="32"/>
      <c r="F693" s="56"/>
      <c r="G693" s="56"/>
      <c r="H693" s="6" t="s">
        <v>128</v>
      </c>
      <c r="I693" s="6" t="s">
        <v>8</v>
      </c>
      <c r="J693" s="6">
        <v>1055</v>
      </c>
      <c r="K693" s="56"/>
      <c r="L693" s="56"/>
      <c r="M693" s="56"/>
      <c r="N693" s="56"/>
    </row>
    <row r="694" spans="1:14" ht="30" x14ac:dyDescent="0.25">
      <c r="A694" s="6" t="s">
        <v>448</v>
      </c>
      <c r="B694" s="6" t="s">
        <v>23</v>
      </c>
      <c r="C694" s="4" t="e">
        <f>MATCH(D694,[1]!Tabla1[Consignatario],0)</f>
        <v>#REF!</v>
      </c>
      <c r="D694" s="6" t="s">
        <v>1622</v>
      </c>
      <c r="E694" s="6"/>
      <c r="F694" s="6"/>
      <c r="G694" s="6" t="s">
        <v>449</v>
      </c>
      <c r="H694" s="6" t="s">
        <v>131</v>
      </c>
      <c r="I694" s="6" t="s">
        <v>215</v>
      </c>
      <c r="J694" s="6">
        <v>6400</v>
      </c>
      <c r="K694" s="6">
        <v>6400</v>
      </c>
      <c r="L694" s="6">
        <v>448</v>
      </c>
      <c r="M694" s="6"/>
      <c r="N694" s="6"/>
    </row>
    <row r="695" spans="1:14" ht="30" x14ac:dyDescent="0.25">
      <c r="A695" s="54" t="s">
        <v>448</v>
      </c>
      <c r="B695" s="54" t="s">
        <v>23</v>
      </c>
      <c r="C695" s="4" t="e">
        <f>MATCH(D695,[1]!Tabla1[Consignatario],0)</f>
        <v>#REF!</v>
      </c>
      <c r="D695" s="38" t="s">
        <v>1882</v>
      </c>
      <c r="E695" s="31"/>
      <c r="F695" s="54" t="s">
        <v>354</v>
      </c>
      <c r="G695" s="54" t="s">
        <v>450</v>
      </c>
      <c r="H695" s="6" t="s">
        <v>327</v>
      </c>
      <c r="I695" s="6" t="s">
        <v>451</v>
      </c>
      <c r="J695" s="6">
        <v>1048</v>
      </c>
      <c r="K695" s="54">
        <v>1160</v>
      </c>
      <c r="L695" s="54">
        <v>74</v>
      </c>
      <c r="M695" s="54">
        <v>2</v>
      </c>
      <c r="N695" s="54"/>
    </row>
    <row r="696" spans="1:14" x14ac:dyDescent="0.25">
      <c r="A696" s="56"/>
      <c r="B696" s="56"/>
      <c r="C696" s="4" t="e">
        <f>MATCH(D696,[1]!Tabla1[Consignatario],0)</f>
        <v>#REF!</v>
      </c>
      <c r="D696" s="38" t="s">
        <v>1882</v>
      </c>
      <c r="E696" s="32"/>
      <c r="F696" s="56"/>
      <c r="G696" s="56"/>
      <c r="H696" s="6" t="s">
        <v>131</v>
      </c>
      <c r="I696" s="6" t="s">
        <v>397</v>
      </c>
      <c r="J696" s="6">
        <v>112</v>
      </c>
      <c r="K696" s="56"/>
      <c r="L696" s="56"/>
      <c r="M696" s="56"/>
      <c r="N696" s="56"/>
    </row>
    <row r="697" spans="1:14" ht="45" customHeight="1" x14ac:dyDescent="0.25">
      <c r="A697" s="54" t="s">
        <v>448</v>
      </c>
      <c r="B697" s="54" t="s">
        <v>23</v>
      </c>
      <c r="C697" s="4" t="e">
        <f>MATCH(D697,[1]!Tabla1[Consignatario],0)</f>
        <v>#REF!</v>
      </c>
      <c r="D697" s="20" t="s">
        <v>1402</v>
      </c>
      <c r="E697" s="31"/>
      <c r="F697" s="54" t="s">
        <v>354</v>
      </c>
      <c r="G697" s="54" t="s">
        <v>452</v>
      </c>
      <c r="H697" s="6" t="s">
        <v>327</v>
      </c>
      <c r="I697" s="6" t="s">
        <v>453</v>
      </c>
      <c r="J697" s="10">
        <v>13765</v>
      </c>
      <c r="K697" s="54">
        <v>25765</v>
      </c>
      <c r="L697" s="57">
        <v>1803</v>
      </c>
      <c r="M697" s="57">
        <v>4</v>
      </c>
      <c r="N697" s="57" t="s">
        <v>1328</v>
      </c>
    </row>
    <row r="698" spans="1:14" ht="30" x14ac:dyDescent="0.25">
      <c r="A698" s="56"/>
      <c r="B698" s="56"/>
      <c r="C698" s="4" t="e">
        <f>MATCH(D698,[1]!Tabla1[Consignatario],0)</f>
        <v>#REF!</v>
      </c>
      <c r="D698" s="20" t="s">
        <v>1402</v>
      </c>
      <c r="E698" s="32"/>
      <c r="F698" s="56"/>
      <c r="G698" s="56"/>
      <c r="H698" s="6" t="s">
        <v>128</v>
      </c>
      <c r="I698" s="6" t="s">
        <v>233</v>
      </c>
      <c r="J698" s="6">
        <v>12000</v>
      </c>
      <c r="K698" s="56"/>
      <c r="L698" s="59"/>
      <c r="M698" s="59"/>
      <c r="N698" s="59"/>
    </row>
    <row r="699" spans="1:14" ht="30" x14ac:dyDescent="0.25">
      <c r="A699" s="54" t="s">
        <v>454</v>
      </c>
      <c r="B699" s="54" t="s">
        <v>23</v>
      </c>
      <c r="C699" s="4" t="e">
        <f>MATCH(D699,[1]!Tabla1[Consignatario],0)</f>
        <v>#REF!</v>
      </c>
      <c r="D699" s="20" t="s">
        <v>1424</v>
      </c>
      <c r="E699" s="31"/>
      <c r="F699" s="54" t="s">
        <v>411</v>
      </c>
      <c r="G699" s="54" t="s">
        <v>452</v>
      </c>
      <c r="H699" s="6" t="s">
        <v>327</v>
      </c>
      <c r="I699" s="6" t="s">
        <v>1326</v>
      </c>
      <c r="J699" s="6">
        <v>52234</v>
      </c>
      <c r="K699" s="54">
        <v>84234</v>
      </c>
      <c r="L699" s="54">
        <v>5896</v>
      </c>
      <c r="M699" s="54">
        <v>2</v>
      </c>
      <c r="N699" s="54"/>
    </row>
    <row r="700" spans="1:14" ht="30" x14ac:dyDescent="0.25">
      <c r="A700" s="56"/>
      <c r="B700" s="56"/>
      <c r="C700" s="4" t="e">
        <f>MATCH(D700,[1]!Tabla1[Consignatario],0)</f>
        <v>#REF!</v>
      </c>
      <c r="D700" s="20" t="s">
        <v>1424</v>
      </c>
      <c r="E700" s="32"/>
      <c r="F700" s="56"/>
      <c r="G700" s="56"/>
      <c r="H700" s="6" t="s">
        <v>128</v>
      </c>
      <c r="I700" s="6" t="s">
        <v>392</v>
      </c>
      <c r="J700" s="6">
        <v>32000</v>
      </c>
      <c r="K700" s="56"/>
      <c r="L700" s="56"/>
      <c r="M700" s="56"/>
      <c r="N700" s="56"/>
    </row>
    <row r="701" spans="1:14" ht="28.9" customHeight="1" x14ac:dyDescent="0.25">
      <c r="A701" s="54" t="s">
        <v>454</v>
      </c>
      <c r="B701" s="54"/>
      <c r="C701" s="4" t="e">
        <f>MATCH(D701,[1]!Tabla1[Consignatario],0)</f>
        <v>#REF!</v>
      </c>
      <c r="D701" s="20" t="s">
        <v>1623</v>
      </c>
      <c r="E701" s="31"/>
      <c r="F701" s="54" t="s">
        <v>39</v>
      </c>
      <c r="G701" s="54" t="s">
        <v>452</v>
      </c>
      <c r="H701" s="6" t="s">
        <v>128</v>
      </c>
      <c r="I701" s="6" t="s">
        <v>8</v>
      </c>
      <c r="J701" s="6">
        <v>3270</v>
      </c>
      <c r="K701" s="54">
        <v>3542</v>
      </c>
      <c r="L701" s="54">
        <v>248</v>
      </c>
      <c r="M701" s="54"/>
      <c r="N701" s="54"/>
    </row>
    <row r="702" spans="1:14" ht="30" x14ac:dyDescent="0.25">
      <c r="A702" s="56"/>
      <c r="B702" s="56"/>
      <c r="C702" s="4" t="e">
        <f>MATCH(D702,[1]!Tabla1[Consignatario],0)</f>
        <v>#REF!</v>
      </c>
      <c r="D702" s="20" t="s">
        <v>1623</v>
      </c>
      <c r="E702" s="32"/>
      <c r="F702" s="56"/>
      <c r="G702" s="56"/>
      <c r="H702" s="6" t="s">
        <v>131</v>
      </c>
      <c r="I702" s="6" t="s">
        <v>455</v>
      </c>
      <c r="J702" s="6">
        <v>272</v>
      </c>
      <c r="K702" s="56"/>
      <c r="L702" s="56"/>
      <c r="M702" s="56"/>
      <c r="N702" s="56"/>
    </row>
    <row r="703" spans="1:14" ht="30" x14ac:dyDescent="0.25">
      <c r="A703" s="6" t="s">
        <v>454</v>
      </c>
      <c r="B703" s="6"/>
      <c r="C703" s="4" t="e">
        <f>MATCH(D703,[1]!Tabla1[Consignatario],0)</f>
        <v>#REF!</v>
      </c>
      <c r="D703" s="6" t="s">
        <v>1621</v>
      </c>
      <c r="E703" s="6"/>
      <c r="F703" s="6" t="s">
        <v>101</v>
      </c>
      <c r="G703" s="6" t="s">
        <v>450</v>
      </c>
      <c r="H703" s="6" t="s">
        <v>327</v>
      </c>
      <c r="I703" s="6" t="s">
        <v>456</v>
      </c>
      <c r="J703" s="6">
        <v>21208</v>
      </c>
      <c r="K703" s="6">
        <v>21208</v>
      </c>
      <c r="L703" s="6">
        <v>1484</v>
      </c>
      <c r="M703" s="6">
        <v>4</v>
      </c>
      <c r="N703" s="6"/>
    </row>
    <row r="704" spans="1:14" ht="30" x14ac:dyDescent="0.25">
      <c r="A704" s="6" t="s">
        <v>457</v>
      </c>
      <c r="B704" s="6" t="s">
        <v>23</v>
      </c>
      <c r="C704" s="4" t="e">
        <f>MATCH(D704,[1]!Tabla1[Consignatario],0)</f>
        <v>#REF!</v>
      </c>
      <c r="D704" s="38" t="s">
        <v>1745</v>
      </c>
      <c r="E704" s="6"/>
      <c r="F704" s="6" t="s">
        <v>297</v>
      </c>
      <c r="G704" s="6" t="s">
        <v>458</v>
      </c>
      <c r="H704" s="6" t="s">
        <v>327</v>
      </c>
      <c r="I704" s="6" t="s">
        <v>1327</v>
      </c>
      <c r="J704" s="6">
        <v>7715</v>
      </c>
      <c r="K704" s="6">
        <v>7715</v>
      </c>
      <c r="L704" s="6">
        <v>540</v>
      </c>
      <c r="M704" s="6"/>
      <c r="N704" s="6"/>
    </row>
    <row r="705" spans="1:14" ht="45" x14ac:dyDescent="0.25">
      <c r="A705" s="54" t="s">
        <v>457</v>
      </c>
      <c r="B705" s="54" t="s">
        <v>23</v>
      </c>
      <c r="C705" s="4" t="e">
        <f>MATCH(D705,[1]!Tabla1[Consignatario],0)</f>
        <v>#REF!</v>
      </c>
      <c r="D705" s="20" t="s">
        <v>1624</v>
      </c>
      <c r="E705" s="31"/>
      <c r="F705" s="54" t="s">
        <v>297</v>
      </c>
      <c r="G705" s="54" t="s">
        <v>458</v>
      </c>
      <c r="H705" s="6" t="s">
        <v>327</v>
      </c>
      <c r="I705" s="6" t="s">
        <v>459</v>
      </c>
      <c r="J705" s="6">
        <v>34052</v>
      </c>
      <c r="K705" s="54">
        <v>70352</v>
      </c>
      <c r="L705" s="54">
        <v>4924</v>
      </c>
      <c r="M705" s="54">
        <v>6</v>
      </c>
      <c r="N705" s="54"/>
    </row>
    <row r="706" spans="1:14" ht="30" x14ac:dyDescent="0.25">
      <c r="A706" s="55"/>
      <c r="B706" s="55"/>
      <c r="C706" s="4" t="e">
        <f>MATCH(D706,[1]!Tabla1[Consignatario],0)</f>
        <v>#REF!</v>
      </c>
      <c r="D706" s="20" t="s">
        <v>1624</v>
      </c>
      <c r="E706" s="33"/>
      <c r="F706" s="55"/>
      <c r="G706" s="55"/>
      <c r="H706" s="6" t="s">
        <v>128</v>
      </c>
      <c r="I706" s="6" t="s">
        <v>242</v>
      </c>
      <c r="J706" s="6">
        <v>20000</v>
      </c>
      <c r="K706" s="55"/>
      <c r="L706" s="55"/>
      <c r="M706" s="55"/>
      <c r="N706" s="55"/>
    </row>
    <row r="707" spans="1:14" x14ac:dyDescent="0.25">
      <c r="A707" s="55"/>
      <c r="B707" s="55"/>
      <c r="C707" s="4" t="e">
        <f>MATCH(D707,[1]!Tabla1[Consignatario],0)</f>
        <v>#REF!</v>
      </c>
      <c r="D707" s="20" t="s">
        <v>1624</v>
      </c>
      <c r="E707" s="33"/>
      <c r="F707" s="55"/>
      <c r="G707" s="55"/>
      <c r="H707" s="6" t="s">
        <v>131</v>
      </c>
      <c r="I707" s="6" t="s">
        <v>728</v>
      </c>
      <c r="J707" s="6">
        <v>16000</v>
      </c>
      <c r="K707" s="55"/>
      <c r="L707" s="55"/>
      <c r="M707" s="55"/>
      <c r="N707" s="55"/>
    </row>
    <row r="708" spans="1:14" x14ac:dyDescent="0.25">
      <c r="A708" s="56"/>
      <c r="B708" s="56"/>
      <c r="C708" s="4" t="e">
        <f>MATCH(D708,[1]!Tabla1[Consignatario],0)</f>
        <v>#REF!</v>
      </c>
      <c r="D708" s="20" t="s">
        <v>1624</v>
      </c>
      <c r="E708" s="32"/>
      <c r="F708" s="56"/>
      <c r="G708" s="56"/>
      <c r="H708" s="6" t="s">
        <v>128</v>
      </c>
      <c r="I708" s="6" t="s">
        <v>8</v>
      </c>
      <c r="J708" s="6">
        <v>300</v>
      </c>
      <c r="K708" s="56"/>
      <c r="L708" s="56"/>
      <c r="M708" s="56"/>
      <c r="N708" s="56"/>
    </row>
    <row r="709" spans="1:14" ht="45" customHeight="1" x14ac:dyDescent="0.25">
      <c r="A709" s="54" t="s">
        <v>457</v>
      </c>
      <c r="B709" s="54" t="s">
        <v>23</v>
      </c>
      <c r="C709" s="4" t="e">
        <f>MATCH(D709,[1]!Tabla1[Consignatario],0)</f>
        <v>#REF!</v>
      </c>
      <c r="D709" s="20" t="s">
        <v>1535</v>
      </c>
      <c r="E709" s="31"/>
      <c r="F709" s="54" t="s">
        <v>109</v>
      </c>
      <c r="G709" s="54" t="s">
        <v>460</v>
      </c>
      <c r="H709" s="6" t="s">
        <v>327</v>
      </c>
      <c r="I709" s="6" t="s">
        <v>1329</v>
      </c>
      <c r="J709" s="6">
        <v>70191</v>
      </c>
      <c r="K709" s="54">
        <v>126191</v>
      </c>
      <c r="L709" s="54">
        <v>8833</v>
      </c>
      <c r="M709" s="54">
        <v>3</v>
      </c>
      <c r="N709" s="54" t="s">
        <v>461</v>
      </c>
    </row>
    <row r="710" spans="1:14" ht="30" x14ac:dyDescent="0.25">
      <c r="A710" s="55"/>
      <c r="B710" s="55"/>
      <c r="C710" s="4" t="e">
        <f>MATCH(D710,[1]!Tabla1[Consignatario],0)</f>
        <v>#REF!</v>
      </c>
      <c r="D710" s="20" t="s">
        <v>1535</v>
      </c>
      <c r="E710" s="33"/>
      <c r="F710" s="55"/>
      <c r="G710" s="55"/>
      <c r="H710" s="6" t="s">
        <v>128</v>
      </c>
      <c r="I710" s="6" t="s">
        <v>392</v>
      </c>
      <c r="J710" s="6">
        <v>32000</v>
      </c>
      <c r="K710" s="55"/>
      <c r="L710" s="55"/>
      <c r="M710" s="55"/>
      <c r="N710" s="55"/>
    </row>
    <row r="711" spans="1:14" x14ac:dyDescent="0.25">
      <c r="A711" s="56"/>
      <c r="B711" s="56"/>
      <c r="C711" s="4" t="e">
        <f>MATCH(D711,[1]!Tabla1[Consignatario],0)</f>
        <v>#REF!</v>
      </c>
      <c r="D711" s="20" t="s">
        <v>1535</v>
      </c>
      <c r="E711" s="32"/>
      <c r="F711" s="56"/>
      <c r="G711" s="56"/>
      <c r="H711" s="6" t="s">
        <v>131</v>
      </c>
      <c r="I711" s="6" t="s">
        <v>1330</v>
      </c>
      <c r="J711" s="6">
        <v>24000</v>
      </c>
      <c r="K711" s="56"/>
      <c r="L711" s="56"/>
      <c r="M711" s="56"/>
      <c r="N711" s="56"/>
    </row>
    <row r="712" spans="1:14" ht="30" x14ac:dyDescent="0.25">
      <c r="A712" s="54" t="s">
        <v>462</v>
      </c>
      <c r="B712" s="54"/>
      <c r="C712" s="4" t="e">
        <f>MATCH(D712,[1]!Tabla1[Consignatario],0)</f>
        <v>#REF!</v>
      </c>
      <c r="D712" s="20" t="s">
        <v>1465</v>
      </c>
      <c r="E712" s="31"/>
      <c r="F712" s="54" t="s">
        <v>363</v>
      </c>
      <c r="G712" s="54" t="s">
        <v>1503</v>
      </c>
      <c r="H712" s="6" t="s">
        <v>128</v>
      </c>
      <c r="I712" s="6" t="s">
        <v>154</v>
      </c>
      <c r="J712" s="6">
        <v>8000</v>
      </c>
      <c r="K712" s="54">
        <v>10500</v>
      </c>
      <c r="L712" s="54">
        <v>735</v>
      </c>
      <c r="M712" s="54"/>
      <c r="N712" s="54" t="s">
        <v>463</v>
      </c>
    </row>
    <row r="713" spans="1:14" x14ac:dyDescent="0.25">
      <c r="A713" s="56"/>
      <c r="B713" s="56"/>
      <c r="C713" s="4" t="e">
        <f>MATCH(D713,[1]!Tabla1[Consignatario],0)</f>
        <v>#REF!</v>
      </c>
      <c r="D713" s="20" t="s">
        <v>1465</v>
      </c>
      <c r="E713" s="32"/>
      <c r="F713" s="56"/>
      <c r="G713" s="56"/>
      <c r="H713" s="6" t="s">
        <v>128</v>
      </c>
      <c r="I713" s="6" t="s">
        <v>179</v>
      </c>
      <c r="J713" s="6">
        <v>2500</v>
      </c>
      <c r="K713" s="56"/>
      <c r="L713" s="56"/>
      <c r="M713" s="56"/>
      <c r="N713" s="56"/>
    </row>
    <row r="714" spans="1:14" ht="45" x14ac:dyDescent="0.25">
      <c r="A714" s="54" t="s">
        <v>462</v>
      </c>
      <c r="B714" s="54"/>
      <c r="C714" s="4" t="e">
        <f>MATCH(D714,[1]!Tabla1[Consignatario],0)</f>
        <v>#REF!</v>
      </c>
      <c r="D714" s="20" t="s">
        <v>1625</v>
      </c>
      <c r="E714" s="31"/>
      <c r="F714" s="54"/>
      <c r="G714" s="54" t="s">
        <v>47</v>
      </c>
      <c r="H714" s="6" t="s">
        <v>327</v>
      </c>
      <c r="I714" s="6" t="s">
        <v>1331</v>
      </c>
      <c r="J714" s="6">
        <v>25734</v>
      </c>
      <c r="K714" s="54">
        <v>69667</v>
      </c>
      <c r="L714" s="54">
        <v>4876</v>
      </c>
      <c r="M714" s="54">
        <v>5</v>
      </c>
      <c r="N714" s="54"/>
    </row>
    <row r="715" spans="1:14" ht="60" x14ac:dyDescent="0.25">
      <c r="A715" s="55"/>
      <c r="B715" s="55"/>
      <c r="C715" s="4" t="e">
        <f>MATCH(D715,[1]!Tabla1[Consignatario],0)</f>
        <v>#REF!</v>
      </c>
      <c r="D715" s="20" t="s">
        <v>1625</v>
      </c>
      <c r="E715" s="33"/>
      <c r="F715" s="55"/>
      <c r="G715" s="55"/>
      <c r="H715" s="6" t="s">
        <v>327</v>
      </c>
      <c r="I715" s="6" t="s">
        <v>464</v>
      </c>
      <c r="J715" s="6">
        <v>2060</v>
      </c>
      <c r="K715" s="55"/>
      <c r="L715" s="55"/>
      <c r="M715" s="55"/>
      <c r="N715" s="55"/>
    </row>
    <row r="716" spans="1:14" ht="45" x14ac:dyDescent="0.25">
      <c r="A716" s="55"/>
      <c r="B716" s="55"/>
      <c r="C716" s="4" t="e">
        <f>MATCH(D716,[1]!Tabla1[Consignatario],0)</f>
        <v>#REF!</v>
      </c>
      <c r="D716" s="20" t="s">
        <v>1625</v>
      </c>
      <c r="E716" s="33"/>
      <c r="F716" s="55"/>
      <c r="G716" s="55"/>
      <c r="H716" s="6" t="s">
        <v>327</v>
      </c>
      <c r="I716" s="6" t="s">
        <v>465</v>
      </c>
      <c r="J716" s="6">
        <v>2008</v>
      </c>
      <c r="K716" s="55"/>
      <c r="L716" s="55"/>
      <c r="M716" s="55"/>
      <c r="N716" s="55"/>
    </row>
    <row r="717" spans="1:14" x14ac:dyDescent="0.25">
      <c r="A717" s="55"/>
      <c r="B717" s="55"/>
      <c r="C717" s="4" t="e">
        <f>MATCH(D717,[1]!Tabla1[Consignatario],0)</f>
        <v>#REF!</v>
      </c>
      <c r="D717" s="20" t="s">
        <v>1625</v>
      </c>
      <c r="E717" s="33"/>
      <c r="F717" s="55"/>
      <c r="G717" s="55"/>
      <c r="H717" s="6" t="s">
        <v>131</v>
      </c>
      <c r="I717" s="6" t="s">
        <v>186</v>
      </c>
      <c r="J717" s="6">
        <v>1600</v>
      </c>
      <c r="K717" s="55"/>
      <c r="L717" s="55"/>
      <c r="M717" s="55"/>
      <c r="N717" s="55"/>
    </row>
    <row r="718" spans="1:14" ht="30" x14ac:dyDescent="0.25">
      <c r="A718" s="55"/>
      <c r="B718" s="55"/>
      <c r="C718" s="4" t="e">
        <f>MATCH(D718,[1]!Tabla1[Consignatario],0)</f>
        <v>#REF!</v>
      </c>
      <c r="D718" s="20" t="s">
        <v>1625</v>
      </c>
      <c r="E718" s="33"/>
      <c r="F718" s="55"/>
      <c r="G718" s="55"/>
      <c r="H718" s="6" t="s">
        <v>128</v>
      </c>
      <c r="I718" s="6" t="s">
        <v>466</v>
      </c>
      <c r="J718" s="6">
        <v>38000</v>
      </c>
      <c r="K718" s="55"/>
      <c r="L718" s="55"/>
      <c r="M718" s="55"/>
      <c r="N718" s="55"/>
    </row>
    <row r="719" spans="1:14" x14ac:dyDescent="0.25">
      <c r="A719" s="56"/>
      <c r="B719" s="56"/>
      <c r="C719" s="4" t="e">
        <f>MATCH(D719,[1]!Tabla1[Consignatario],0)</f>
        <v>#REF!</v>
      </c>
      <c r="D719" s="20" t="s">
        <v>1625</v>
      </c>
      <c r="E719" s="32"/>
      <c r="F719" s="56"/>
      <c r="G719" s="56"/>
      <c r="H719" s="6" t="s">
        <v>128</v>
      </c>
      <c r="I719" s="6" t="s">
        <v>8</v>
      </c>
      <c r="J719" s="6">
        <v>265</v>
      </c>
      <c r="K719" s="56"/>
      <c r="L719" s="56"/>
      <c r="M719" s="56"/>
      <c r="N719" s="56"/>
    </row>
    <row r="720" spans="1:14" ht="45" customHeight="1" x14ac:dyDescent="0.25">
      <c r="A720" s="54" t="s">
        <v>467</v>
      </c>
      <c r="B720" s="54" t="s">
        <v>23</v>
      </c>
      <c r="C720" s="4" t="e">
        <f>MATCH(D720,[1]!Tabla1[Consignatario],0)</f>
        <v>#REF!</v>
      </c>
      <c r="D720" s="20" t="s">
        <v>1530</v>
      </c>
      <c r="E720" s="31"/>
      <c r="F720" s="54" t="s">
        <v>468</v>
      </c>
      <c r="G720" s="54" t="s">
        <v>469</v>
      </c>
      <c r="H720" s="6" t="s">
        <v>327</v>
      </c>
      <c r="I720" s="6" t="s">
        <v>470</v>
      </c>
      <c r="J720" s="6">
        <v>38683</v>
      </c>
      <c r="K720" s="54">
        <v>87595</v>
      </c>
      <c r="L720" s="54">
        <v>6131</v>
      </c>
      <c r="M720" s="54">
        <v>6</v>
      </c>
      <c r="N720" s="54" t="s">
        <v>473</v>
      </c>
    </row>
    <row r="721" spans="1:14" x14ac:dyDescent="0.25">
      <c r="A721" s="55"/>
      <c r="B721" s="55"/>
      <c r="C721" s="4" t="e">
        <f>MATCH(D721,[1]!Tabla1[Consignatario],0)</f>
        <v>#REF!</v>
      </c>
      <c r="D721" s="20" t="s">
        <v>1530</v>
      </c>
      <c r="E721" s="33"/>
      <c r="F721" s="55"/>
      <c r="G721" s="55"/>
      <c r="H721" s="6" t="s">
        <v>131</v>
      </c>
      <c r="I721" s="6" t="s">
        <v>471</v>
      </c>
      <c r="J721" s="6">
        <v>20912</v>
      </c>
      <c r="K721" s="55"/>
      <c r="L721" s="55"/>
      <c r="M721" s="55"/>
      <c r="N721" s="55"/>
    </row>
    <row r="722" spans="1:14" ht="45" x14ac:dyDescent="0.25">
      <c r="A722" s="55"/>
      <c r="B722" s="55"/>
      <c r="C722" s="4" t="e">
        <f>MATCH(D722,[1]!Tabla1[Consignatario],0)</f>
        <v>#REF!</v>
      </c>
      <c r="D722" s="20" t="s">
        <v>1530</v>
      </c>
      <c r="E722" s="33"/>
      <c r="F722" s="55"/>
      <c r="G722" s="55"/>
      <c r="H722" s="6" t="s">
        <v>131</v>
      </c>
      <c r="I722" s="6" t="s">
        <v>472</v>
      </c>
      <c r="J722" s="6">
        <v>400</v>
      </c>
      <c r="K722" s="55"/>
      <c r="L722" s="55"/>
      <c r="M722" s="55"/>
      <c r="N722" s="55"/>
    </row>
    <row r="723" spans="1:14" x14ac:dyDescent="0.25">
      <c r="A723" s="55"/>
      <c r="B723" s="55"/>
      <c r="C723" s="4" t="e">
        <f>MATCH(D723,[1]!Tabla1[Consignatario],0)</f>
        <v>#REF!</v>
      </c>
      <c r="D723" s="20" t="s">
        <v>1530</v>
      </c>
      <c r="E723" s="33"/>
      <c r="F723" s="55"/>
      <c r="G723" s="55"/>
      <c r="H723" s="6" t="s">
        <v>128</v>
      </c>
      <c r="I723" s="6" t="s">
        <v>8</v>
      </c>
      <c r="J723" s="6">
        <v>1000</v>
      </c>
      <c r="K723" s="55"/>
      <c r="L723" s="55"/>
      <c r="M723" s="55"/>
      <c r="N723" s="55"/>
    </row>
    <row r="724" spans="1:14" x14ac:dyDescent="0.25">
      <c r="A724" s="55"/>
      <c r="B724" s="55"/>
      <c r="C724" s="4" t="e">
        <f>MATCH(D724,[1]!Tabla1[Consignatario],0)</f>
        <v>#REF!</v>
      </c>
      <c r="D724" s="20" t="s">
        <v>1530</v>
      </c>
      <c r="E724" s="33"/>
      <c r="F724" s="55"/>
      <c r="G724" s="55"/>
      <c r="H724" s="6" t="s">
        <v>1948</v>
      </c>
      <c r="I724" s="6" t="s">
        <v>1332</v>
      </c>
      <c r="J724" s="6">
        <v>600</v>
      </c>
      <c r="K724" s="55"/>
      <c r="L724" s="55"/>
      <c r="M724" s="55"/>
      <c r="N724" s="55"/>
    </row>
    <row r="725" spans="1:14" ht="30" x14ac:dyDescent="0.25">
      <c r="A725" s="56"/>
      <c r="B725" s="56"/>
      <c r="C725" s="4" t="e">
        <f>MATCH(D725,[1]!Tabla1[Consignatario],0)</f>
        <v>#REF!</v>
      </c>
      <c r="D725" s="20" t="s">
        <v>1530</v>
      </c>
      <c r="E725" s="32"/>
      <c r="F725" s="56"/>
      <c r="G725" s="56"/>
      <c r="H725" s="6" t="s">
        <v>128</v>
      </c>
      <c r="I725" s="6" t="s">
        <v>431</v>
      </c>
      <c r="J725" s="6">
        <v>26000</v>
      </c>
      <c r="K725" s="56"/>
      <c r="L725" s="56"/>
      <c r="M725" s="56"/>
      <c r="N725" s="56"/>
    </row>
    <row r="726" spans="1:14" ht="45" x14ac:dyDescent="0.25">
      <c r="A726" s="6" t="s">
        <v>467</v>
      </c>
      <c r="B726" s="6" t="s">
        <v>23</v>
      </c>
      <c r="C726" s="4" t="e">
        <f>MATCH(D726,[1]!Tabla1[Consignatario],0)</f>
        <v>#REF!</v>
      </c>
      <c r="D726" s="6" t="s">
        <v>1920</v>
      </c>
      <c r="E726" s="6"/>
      <c r="F726" s="6" t="s">
        <v>468</v>
      </c>
      <c r="G726" s="6" t="s">
        <v>474</v>
      </c>
      <c r="H726" s="6" t="s">
        <v>327</v>
      </c>
      <c r="I726" s="6" t="s">
        <v>475</v>
      </c>
      <c r="J726" s="6">
        <v>15215</v>
      </c>
      <c r="K726" s="6">
        <v>15215</v>
      </c>
      <c r="L726" s="6">
        <v>1065</v>
      </c>
      <c r="M726" s="6"/>
      <c r="N726" s="6"/>
    </row>
    <row r="727" spans="1:14" ht="45" x14ac:dyDescent="0.25">
      <c r="A727" s="54" t="s">
        <v>476</v>
      </c>
      <c r="B727" s="54" t="s">
        <v>23</v>
      </c>
      <c r="C727" s="4" t="e">
        <f>MATCH(D727,[1]!Tabla1[Consignatario],0)</f>
        <v>#REF!</v>
      </c>
      <c r="D727" s="6" t="s">
        <v>1934</v>
      </c>
      <c r="E727" s="31"/>
      <c r="F727" s="54" t="s">
        <v>49</v>
      </c>
      <c r="G727" s="54" t="s">
        <v>449</v>
      </c>
      <c r="H727" s="6" t="s">
        <v>327</v>
      </c>
      <c r="I727" s="6" t="s">
        <v>477</v>
      </c>
      <c r="J727" s="6">
        <v>57236</v>
      </c>
      <c r="K727" s="54">
        <v>67636</v>
      </c>
      <c r="L727" s="54">
        <v>4734</v>
      </c>
      <c r="M727" s="54">
        <v>4</v>
      </c>
      <c r="N727" s="54"/>
    </row>
    <row r="728" spans="1:14" ht="30" x14ac:dyDescent="0.25">
      <c r="A728" s="55"/>
      <c r="B728" s="55"/>
      <c r="C728" s="4" t="e">
        <f>MATCH(D728,[1]!Tabla1[Consignatario],0)</f>
        <v>#REF!</v>
      </c>
      <c r="D728" s="6" t="s">
        <v>1934</v>
      </c>
      <c r="E728" s="33"/>
      <c r="F728" s="55"/>
      <c r="G728" s="55"/>
      <c r="H728" s="6" t="s">
        <v>128</v>
      </c>
      <c r="I728" s="6" t="s">
        <v>268</v>
      </c>
      <c r="J728" s="6">
        <v>4000</v>
      </c>
      <c r="K728" s="55"/>
      <c r="L728" s="55"/>
      <c r="M728" s="55"/>
      <c r="N728" s="55"/>
    </row>
    <row r="729" spans="1:14" x14ac:dyDescent="0.25">
      <c r="A729" s="56"/>
      <c r="B729" s="56"/>
      <c r="C729" s="4" t="e">
        <f>MATCH(D729,[1]!Tabla1[Consignatario],0)</f>
        <v>#REF!</v>
      </c>
      <c r="D729" s="6" t="s">
        <v>1934</v>
      </c>
      <c r="E729" s="32"/>
      <c r="F729" s="56"/>
      <c r="G729" s="56"/>
      <c r="H729" s="6" t="s">
        <v>131</v>
      </c>
      <c r="I729" s="6" t="s">
        <v>215</v>
      </c>
      <c r="J729" s="6">
        <v>6400</v>
      </c>
      <c r="K729" s="56"/>
      <c r="L729" s="56"/>
      <c r="M729" s="56"/>
      <c r="N729" s="56"/>
    </row>
    <row r="730" spans="1:14" ht="45" x14ac:dyDescent="0.25">
      <c r="A730" s="6" t="s">
        <v>476</v>
      </c>
      <c r="B730" s="6" t="s">
        <v>23</v>
      </c>
      <c r="C730" s="4" t="e">
        <f>MATCH(D730,[1]!Tabla1[Consignatario],0)</f>
        <v>#REF!</v>
      </c>
      <c r="D730" s="6" t="s">
        <v>1626</v>
      </c>
      <c r="E730" s="6"/>
      <c r="F730" s="6" t="s">
        <v>468</v>
      </c>
      <c r="G730" s="6" t="s">
        <v>47</v>
      </c>
      <c r="H730" s="6" t="s">
        <v>327</v>
      </c>
      <c r="I730" s="6" t="s">
        <v>478</v>
      </c>
      <c r="J730" s="6">
        <v>19143</v>
      </c>
      <c r="K730" s="6">
        <v>19143</v>
      </c>
      <c r="L730" s="6">
        <v>1340</v>
      </c>
      <c r="M730" s="6"/>
      <c r="N730" s="6"/>
    </row>
    <row r="731" spans="1:14" ht="15" customHeight="1" x14ac:dyDescent="0.25">
      <c r="A731" s="54" t="s">
        <v>476</v>
      </c>
      <c r="B731" s="54"/>
      <c r="C731" s="4" t="e">
        <f>MATCH(D731,[1]!Tabla1[Consignatario],0)</f>
        <v>#REF!</v>
      </c>
      <c r="D731" s="20" t="s">
        <v>1627</v>
      </c>
      <c r="E731" s="20" t="s">
        <v>1433</v>
      </c>
      <c r="F731" s="54" t="s">
        <v>479</v>
      </c>
      <c r="G731" s="54" t="s">
        <v>480</v>
      </c>
      <c r="H731" s="6" t="s">
        <v>1153</v>
      </c>
      <c r="I731" s="6" t="s">
        <v>481</v>
      </c>
      <c r="J731" s="6">
        <v>96</v>
      </c>
      <c r="K731" s="54">
        <v>296</v>
      </c>
      <c r="L731" s="54">
        <v>20</v>
      </c>
      <c r="M731" s="54">
        <v>6</v>
      </c>
      <c r="N731" s="54"/>
    </row>
    <row r="732" spans="1:14" ht="30" x14ac:dyDescent="0.25">
      <c r="A732" s="56"/>
      <c r="B732" s="56"/>
      <c r="C732" s="4" t="e">
        <f>MATCH(D732,[1]!Tabla1[Consignatario],0)</f>
        <v>#REF!</v>
      </c>
      <c r="D732" s="20" t="s">
        <v>1627</v>
      </c>
      <c r="E732" s="20" t="s">
        <v>1433</v>
      </c>
      <c r="F732" s="56"/>
      <c r="G732" s="56"/>
      <c r="H732" s="6" t="s">
        <v>128</v>
      </c>
      <c r="I732" s="6" t="s">
        <v>1115</v>
      </c>
      <c r="J732" s="6">
        <v>200</v>
      </c>
      <c r="K732" s="56"/>
      <c r="L732" s="56"/>
      <c r="M732" s="56"/>
      <c r="N732" s="56"/>
    </row>
    <row r="733" spans="1:14" ht="30" x14ac:dyDescent="0.25">
      <c r="A733" s="6" t="s">
        <v>482</v>
      </c>
      <c r="B733" s="6" t="s">
        <v>23</v>
      </c>
      <c r="C733" s="4" t="e">
        <f>MATCH(D733,[1]!Tabla1[Consignatario],0)</f>
        <v>#REF!</v>
      </c>
      <c r="D733" s="6" t="s">
        <v>1431</v>
      </c>
      <c r="E733" s="6"/>
      <c r="F733" s="6" t="s">
        <v>297</v>
      </c>
      <c r="G733" s="6" t="s">
        <v>483</v>
      </c>
      <c r="H733" s="6" t="s">
        <v>327</v>
      </c>
      <c r="I733" s="6" t="s">
        <v>484</v>
      </c>
      <c r="J733" s="6">
        <v>23906</v>
      </c>
      <c r="K733" s="6">
        <v>23906</v>
      </c>
      <c r="L733" s="6">
        <v>1673</v>
      </c>
      <c r="M733" s="6"/>
      <c r="N733" s="6"/>
    </row>
    <row r="734" spans="1:14" ht="60" customHeight="1" x14ac:dyDescent="0.25">
      <c r="A734" s="54" t="s">
        <v>482</v>
      </c>
      <c r="B734" s="54" t="s">
        <v>23</v>
      </c>
      <c r="C734" s="4" t="e">
        <f>MATCH(D734,[1]!Tabla1[Consignatario],0)</f>
        <v>#REF!</v>
      </c>
      <c r="D734" s="20" t="s">
        <v>1914</v>
      </c>
      <c r="E734" s="31"/>
      <c r="F734" s="54" t="s">
        <v>101</v>
      </c>
      <c r="G734" s="54" t="s">
        <v>488</v>
      </c>
      <c r="H734" s="6" t="s">
        <v>327</v>
      </c>
      <c r="I734" s="6" t="s">
        <v>486</v>
      </c>
      <c r="J734" s="6">
        <v>49178</v>
      </c>
      <c r="K734" s="54">
        <v>69998</v>
      </c>
      <c r="L734" s="57">
        <v>4899</v>
      </c>
      <c r="M734" s="57">
        <v>7</v>
      </c>
      <c r="N734" s="57" t="s">
        <v>489</v>
      </c>
    </row>
    <row r="735" spans="1:14" ht="30" x14ac:dyDescent="0.25">
      <c r="A735" s="55"/>
      <c r="B735" s="55"/>
      <c r="C735" s="4" t="e">
        <f>MATCH(D735,[1]!Tabla1[Consignatario],0)</f>
        <v>#REF!</v>
      </c>
      <c r="D735" s="20" t="s">
        <v>1914</v>
      </c>
      <c r="E735" s="33"/>
      <c r="F735" s="55"/>
      <c r="G735" s="55"/>
      <c r="H735" s="6" t="s">
        <v>128</v>
      </c>
      <c r="I735" s="6" t="s">
        <v>239</v>
      </c>
      <c r="J735" s="6">
        <v>12500</v>
      </c>
      <c r="K735" s="55"/>
      <c r="L735" s="58"/>
      <c r="M735" s="58"/>
      <c r="N735" s="58"/>
    </row>
    <row r="736" spans="1:14" ht="30" x14ac:dyDescent="0.25">
      <c r="A736" s="55"/>
      <c r="B736" s="55"/>
      <c r="C736" s="4" t="e">
        <f>MATCH(D736,[1]!Tabla1[Consignatario],0)</f>
        <v>#REF!</v>
      </c>
      <c r="D736" s="20" t="s">
        <v>1914</v>
      </c>
      <c r="E736" s="33"/>
      <c r="F736" s="55"/>
      <c r="G736" s="55"/>
      <c r="H736" s="6" t="s">
        <v>128</v>
      </c>
      <c r="I736" s="6" t="s">
        <v>435</v>
      </c>
      <c r="J736" s="6">
        <v>2000</v>
      </c>
      <c r="K736" s="55"/>
      <c r="L736" s="58"/>
      <c r="M736" s="58"/>
      <c r="N736" s="58"/>
    </row>
    <row r="737" spans="1:14" ht="30" x14ac:dyDescent="0.25">
      <c r="A737" s="56"/>
      <c r="B737" s="56"/>
      <c r="C737" s="4" t="e">
        <f>MATCH(D737,[1]!Tabla1[Consignatario],0)</f>
        <v>#REF!</v>
      </c>
      <c r="D737" s="20" t="s">
        <v>1914</v>
      </c>
      <c r="E737" s="32"/>
      <c r="F737" s="56"/>
      <c r="G737" s="56"/>
      <c r="H737" s="6" t="s">
        <v>131</v>
      </c>
      <c r="I737" s="6" t="s">
        <v>487</v>
      </c>
      <c r="J737" s="10">
        <v>6320</v>
      </c>
      <c r="K737" s="56"/>
      <c r="L737" s="59"/>
      <c r="M737" s="59"/>
      <c r="N737" s="59"/>
    </row>
    <row r="738" spans="1:14" ht="45" x14ac:dyDescent="0.25">
      <c r="A738" s="54" t="s">
        <v>490</v>
      </c>
      <c r="B738" s="54" t="s">
        <v>23</v>
      </c>
      <c r="C738" s="4" t="e">
        <f>MATCH(D738,[1]!Tabla1[Consignatario],0)</f>
        <v>#REF!</v>
      </c>
      <c r="D738" s="20" t="s">
        <v>1628</v>
      </c>
      <c r="E738" s="31"/>
      <c r="F738" s="54" t="s">
        <v>101</v>
      </c>
      <c r="G738" s="54" t="s">
        <v>488</v>
      </c>
      <c r="H738" s="6" t="s">
        <v>327</v>
      </c>
      <c r="I738" s="6" t="s">
        <v>491</v>
      </c>
      <c r="J738" s="6">
        <v>49427</v>
      </c>
      <c r="K738" s="54">
        <v>58287</v>
      </c>
      <c r="L738" s="54">
        <v>4080</v>
      </c>
      <c r="M738" s="54"/>
      <c r="N738" s="54"/>
    </row>
    <row r="739" spans="1:14" ht="30" x14ac:dyDescent="0.25">
      <c r="A739" s="55"/>
      <c r="B739" s="55"/>
      <c r="C739" s="4" t="e">
        <f>MATCH(D739,[1]!Tabla1[Consignatario],0)</f>
        <v>#REF!</v>
      </c>
      <c r="D739" s="20" t="s">
        <v>1628</v>
      </c>
      <c r="E739" s="33"/>
      <c r="F739" s="55"/>
      <c r="G739" s="55"/>
      <c r="H739" s="6" t="s">
        <v>128</v>
      </c>
      <c r="I739" s="6" t="s">
        <v>144</v>
      </c>
      <c r="J739" s="6">
        <v>7500</v>
      </c>
      <c r="K739" s="55"/>
      <c r="L739" s="55"/>
      <c r="M739" s="55"/>
      <c r="N739" s="55"/>
    </row>
    <row r="740" spans="1:14" ht="30" x14ac:dyDescent="0.25">
      <c r="A740" s="55"/>
      <c r="B740" s="55"/>
      <c r="C740" s="4" t="e">
        <f>MATCH(D740,[1]!Tabla1[Consignatario],0)</f>
        <v>#REF!</v>
      </c>
      <c r="D740" s="20" t="s">
        <v>1628</v>
      </c>
      <c r="E740" s="33"/>
      <c r="F740" s="55"/>
      <c r="G740" s="55"/>
      <c r="H740" s="6" t="s">
        <v>131</v>
      </c>
      <c r="I740" s="6" t="s">
        <v>492</v>
      </c>
      <c r="J740" s="6">
        <v>1264</v>
      </c>
      <c r="K740" s="55"/>
      <c r="L740" s="55"/>
      <c r="M740" s="55"/>
      <c r="N740" s="55"/>
    </row>
    <row r="741" spans="1:14" ht="45" x14ac:dyDescent="0.25">
      <c r="A741" s="56"/>
      <c r="B741" s="56"/>
      <c r="C741" s="4" t="e">
        <f>MATCH(D741,[1]!Tabla1[Consignatario],0)</f>
        <v>#REF!</v>
      </c>
      <c r="D741" s="20" t="s">
        <v>1628</v>
      </c>
      <c r="E741" s="32"/>
      <c r="F741" s="56"/>
      <c r="G741" s="56"/>
      <c r="H741" s="6" t="s">
        <v>131</v>
      </c>
      <c r="I741" s="6" t="s">
        <v>493</v>
      </c>
      <c r="J741" s="6">
        <v>96</v>
      </c>
      <c r="K741" s="56"/>
      <c r="L741" s="56"/>
      <c r="M741" s="56"/>
      <c r="N741" s="56"/>
    </row>
    <row r="742" spans="1:14" ht="30" customHeight="1" x14ac:dyDescent="0.25">
      <c r="A742" s="54" t="s">
        <v>490</v>
      </c>
      <c r="B742" s="54"/>
      <c r="C742" s="4" t="e">
        <f>MATCH(D742,[1]!Tabla1[Consignatario],0)</f>
        <v>#REF!</v>
      </c>
      <c r="D742" s="20" t="s">
        <v>1616</v>
      </c>
      <c r="E742" s="31"/>
      <c r="F742" s="54" t="s">
        <v>109</v>
      </c>
      <c r="G742" s="54"/>
      <c r="H742" s="6" t="s">
        <v>327</v>
      </c>
      <c r="I742" s="6" t="s">
        <v>494</v>
      </c>
      <c r="J742" s="6">
        <v>4044</v>
      </c>
      <c r="K742" s="54">
        <v>33325</v>
      </c>
      <c r="L742" s="57">
        <v>2332</v>
      </c>
      <c r="M742" s="57">
        <v>6</v>
      </c>
      <c r="N742" s="57" t="s">
        <v>1474</v>
      </c>
    </row>
    <row r="743" spans="1:14" ht="30" x14ac:dyDescent="0.25">
      <c r="A743" s="55"/>
      <c r="B743" s="55"/>
      <c r="C743" s="4" t="e">
        <f>MATCH(D743,[1]!Tabla1[Consignatario],0)</f>
        <v>#REF!</v>
      </c>
      <c r="D743" s="20" t="s">
        <v>1616</v>
      </c>
      <c r="E743" s="33"/>
      <c r="F743" s="55"/>
      <c r="G743" s="55"/>
      <c r="H743" s="6" t="s">
        <v>128</v>
      </c>
      <c r="I743" s="6" t="s">
        <v>495</v>
      </c>
      <c r="J743" s="6">
        <v>22000</v>
      </c>
      <c r="K743" s="55"/>
      <c r="L743" s="58"/>
      <c r="M743" s="58"/>
      <c r="N743" s="58"/>
    </row>
    <row r="744" spans="1:14" ht="30" x14ac:dyDescent="0.25">
      <c r="A744" s="55"/>
      <c r="B744" s="55"/>
      <c r="C744" s="4" t="e">
        <f>MATCH(D744,[1]!Tabla1[Consignatario],0)</f>
        <v>#REF!</v>
      </c>
      <c r="D744" s="20" t="s">
        <v>1616</v>
      </c>
      <c r="E744" s="33"/>
      <c r="F744" s="55"/>
      <c r="G744" s="55"/>
      <c r="H744" s="6" t="s">
        <v>131</v>
      </c>
      <c r="I744" s="6" t="s">
        <v>1333</v>
      </c>
      <c r="J744" s="6">
        <v>6281</v>
      </c>
      <c r="K744" s="55"/>
      <c r="L744" s="58"/>
      <c r="M744" s="58"/>
      <c r="N744" s="58"/>
    </row>
    <row r="745" spans="1:14" ht="45" x14ac:dyDescent="0.25">
      <c r="A745" s="55"/>
      <c r="B745" s="55"/>
      <c r="C745" s="4" t="e">
        <f>MATCH(D745,[1]!Tabla1[Consignatario],0)</f>
        <v>#REF!</v>
      </c>
      <c r="D745" s="20" t="s">
        <v>1616</v>
      </c>
      <c r="E745" s="33"/>
      <c r="F745" s="55"/>
      <c r="G745" s="55"/>
      <c r="H745" s="6" t="s">
        <v>131</v>
      </c>
      <c r="I745" s="6" t="s">
        <v>496</v>
      </c>
      <c r="J745" s="10">
        <v>800</v>
      </c>
      <c r="K745" s="55"/>
      <c r="L745" s="58"/>
      <c r="M745" s="58"/>
      <c r="N745" s="58"/>
    </row>
    <row r="746" spans="1:14" ht="30" x14ac:dyDescent="0.25">
      <c r="A746" s="56"/>
      <c r="B746" s="56"/>
      <c r="C746" s="4" t="e">
        <f>MATCH(D746,[1]!Tabla1[Consignatario],0)</f>
        <v>#REF!</v>
      </c>
      <c r="D746" s="20" t="s">
        <v>1616</v>
      </c>
      <c r="E746" s="32"/>
      <c r="F746" s="56"/>
      <c r="G746" s="56"/>
      <c r="H746" s="6" t="s">
        <v>128</v>
      </c>
      <c r="I746" s="6" t="s">
        <v>8</v>
      </c>
      <c r="J746" s="6">
        <v>200</v>
      </c>
      <c r="K746" s="56"/>
      <c r="L746" s="59"/>
      <c r="M746" s="59"/>
      <c r="N746" s="59"/>
    </row>
    <row r="747" spans="1:14" ht="45" x14ac:dyDescent="0.25">
      <c r="A747" s="6" t="s">
        <v>497</v>
      </c>
      <c r="B747" s="6" t="s">
        <v>23</v>
      </c>
      <c r="C747" s="4" t="e">
        <f>MATCH(D747,[1]!Tabla1[Consignatario],0)</f>
        <v>#REF!</v>
      </c>
      <c r="D747" s="38" t="s">
        <v>1882</v>
      </c>
      <c r="E747" s="6"/>
      <c r="F747" s="6" t="s">
        <v>498</v>
      </c>
      <c r="G747" s="6" t="s">
        <v>485</v>
      </c>
      <c r="H747" s="6" t="s">
        <v>327</v>
      </c>
      <c r="I747" s="6" t="s">
        <v>1334</v>
      </c>
      <c r="J747" s="6">
        <v>514</v>
      </c>
      <c r="K747" s="6">
        <v>514</v>
      </c>
      <c r="L747" s="6">
        <v>36</v>
      </c>
      <c r="M747" s="6"/>
      <c r="N747" s="6"/>
    </row>
    <row r="748" spans="1:14" ht="30" x14ac:dyDescent="0.25">
      <c r="A748" s="54" t="s">
        <v>497</v>
      </c>
      <c r="B748" s="54" t="s">
        <v>23</v>
      </c>
      <c r="C748" s="4" t="e">
        <f>MATCH(D748,[1]!Tabla1[Consignatario],0)</f>
        <v>#REF!</v>
      </c>
      <c r="D748" s="20" t="s">
        <v>1629</v>
      </c>
      <c r="E748" s="31"/>
      <c r="F748" s="54" t="s">
        <v>498</v>
      </c>
      <c r="G748" s="54" t="s">
        <v>485</v>
      </c>
      <c r="H748" s="6" t="s">
        <v>327</v>
      </c>
      <c r="I748" s="6" t="s">
        <v>500</v>
      </c>
      <c r="J748" s="6">
        <v>1984</v>
      </c>
      <c r="K748" s="54">
        <v>9896</v>
      </c>
      <c r="L748" s="54">
        <v>692</v>
      </c>
      <c r="M748" s="54">
        <v>6</v>
      </c>
      <c r="N748" s="54" t="s">
        <v>499</v>
      </c>
    </row>
    <row r="749" spans="1:14" ht="30" x14ac:dyDescent="0.25">
      <c r="A749" s="55"/>
      <c r="B749" s="55"/>
      <c r="C749" s="4" t="e">
        <f>MATCH(D749,[1]!Tabla1[Consignatario],0)</f>
        <v>#REF!</v>
      </c>
      <c r="D749" s="20" t="s">
        <v>1629</v>
      </c>
      <c r="E749" s="33"/>
      <c r="F749" s="55"/>
      <c r="G749" s="55"/>
      <c r="H749" s="6" t="s">
        <v>128</v>
      </c>
      <c r="I749" s="6" t="s">
        <v>144</v>
      </c>
      <c r="J749" s="6">
        <v>6000</v>
      </c>
      <c r="K749" s="55"/>
      <c r="L749" s="55"/>
      <c r="M749" s="55"/>
      <c r="N749" s="55"/>
    </row>
    <row r="750" spans="1:14" ht="30" x14ac:dyDescent="0.25">
      <c r="A750" s="55"/>
      <c r="B750" s="55"/>
      <c r="C750" s="4" t="e">
        <f>MATCH(D750,[1]!Tabla1[Consignatario],0)</f>
        <v>#REF!</v>
      </c>
      <c r="D750" s="20" t="s">
        <v>1629</v>
      </c>
      <c r="E750" s="33"/>
      <c r="F750" s="55"/>
      <c r="G750" s="55"/>
      <c r="H750" s="6" t="s">
        <v>131</v>
      </c>
      <c r="I750" s="6" t="s">
        <v>224</v>
      </c>
      <c r="J750" s="6">
        <v>512</v>
      </c>
      <c r="K750" s="55"/>
      <c r="L750" s="55"/>
      <c r="M750" s="55"/>
      <c r="N750" s="55"/>
    </row>
    <row r="751" spans="1:14" ht="30" x14ac:dyDescent="0.25">
      <c r="A751" s="56"/>
      <c r="B751" s="56"/>
      <c r="C751" s="4" t="e">
        <f>MATCH(D751,[1]!Tabla1[Consignatario],0)</f>
        <v>#REF!</v>
      </c>
      <c r="D751" s="20" t="s">
        <v>1629</v>
      </c>
      <c r="E751" s="32"/>
      <c r="F751" s="56"/>
      <c r="G751" s="56"/>
      <c r="H751" s="6" t="s">
        <v>128</v>
      </c>
      <c r="I751" s="6" t="s">
        <v>1115</v>
      </c>
      <c r="J751" s="6">
        <v>1400</v>
      </c>
      <c r="K751" s="56"/>
      <c r="L751" s="56"/>
      <c r="M751" s="56"/>
      <c r="N751" s="56"/>
    </row>
    <row r="752" spans="1:14" ht="45" customHeight="1" x14ac:dyDescent="0.25">
      <c r="A752" s="54" t="s">
        <v>497</v>
      </c>
      <c r="B752" s="54" t="s">
        <v>23</v>
      </c>
      <c r="C752" s="4" t="e">
        <f>MATCH(D752,[1]!Tabla1[Consignatario],0)</f>
        <v>#REF!</v>
      </c>
      <c r="D752" s="20" t="s">
        <v>1402</v>
      </c>
      <c r="E752" s="31"/>
      <c r="F752" s="54" t="s">
        <v>498</v>
      </c>
      <c r="G752" s="54" t="s">
        <v>485</v>
      </c>
      <c r="H752" s="6" t="s">
        <v>131</v>
      </c>
      <c r="I752" s="6" t="s">
        <v>501</v>
      </c>
      <c r="J752" s="10">
        <v>15529</v>
      </c>
      <c r="K752" s="54">
        <v>19629</v>
      </c>
      <c r="L752" s="57">
        <v>1374</v>
      </c>
      <c r="M752" s="54"/>
      <c r="N752" s="57" t="s">
        <v>502</v>
      </c>
    </row>
    <row r="753" spans="1:14" ht="30" x14ac:dyDescent="0.25">
      <c r="A753" s="56"/>
      <c r="B753" s="56"/>
      <c r="C753" s="4" t="e">
        <f>MATCH(D753,[1]!Tabla1[Consignatario],0)</f>
        <v>#REF!</v>
      </c>
      <c r="D753" s="20" t="s">
        <v>1402</v>
      </c>
      <c r="E753" s="32"/>
      <c r="F753" s="56"/>
      <c r="G753" s="56"/>
      <c r="H753" s="6" t="s">
        <v>128</v>
      </c>
      <c r="I753" s="6" t="s">
        <v>268</v>
      </c>
      <c r="J753" s="6">
        <v>4100</v>
      </c>
      <c r="K753" s="56"/>
      <c r="L753" s="59"/>
      <c r="M753" s="56"/>
      <c r="N753" s="59"/>
    </row>
    <row r="754" spans="1:14" x14ac:dyDescent="0.25">
      <c r="A754" s="54" t="s">
        <v>497</v>
      </c>
      <c r="B754" s="54" t="s">
        <v>23</v>
      </c>
      <c r="C754" s="4" t="e">
        <f>MATCH(D754,[1]!Tabla1[Consignatario],0)</f>
        <v>#REF!</v>
      </c>
      <c r="D754" s="20" t="s">
        <v>1928</v>
      </c>
      <c r="E754" s="31"/>
      <c r="F754" s="54" t="s">
        <v>92</v>
      </c>
      <c r="G754" s="54" t="s">
        <v>138</v>
      </c>
      <c r="H754" s="6" t="s">
        <v>131</v>
      </c>
      <c r="I754" s="6" t="s">
        <v>343</v>
      </c>
      <c r="J754" s="6">
        <v>7200</v>
      </c>
      <c r="K754" s="54">
        <v>19683</v>
      </c>
      <c r="L754" s="54">
        <v>1377</v>
      </c>
      <c r="M754" s="54">
        <v>7</v>
      </c>
      <c r="N754" s="54"/>
    </row>
    <row r="755" spans="1:14" x14ac:dyDescent="0.25">
      <c r="A755" s="55"/>
      <c r="B755" s="55"/>
      <c r="C755" s="4" t="e">
        <f>MATCH(D755,[1]!Tabla1[Consignatario],0)</f>
        <v>#REF!</v>
      </c>
      <c r="D755" s="20" t="s">
        <v>1928</v>
      </c>
      <c r="E755" s="33"/>
      <c r="F755" s="55"/>
      <c r="G755" s="55"/>
      <c r="H755" s="6" t="s">
        <v>131</v>
      </c>
      <c r="I755" s="6" t="s">
        <v>439</v>
      </c>
      <c r="J755" s="6">
        <v>64</v>
      </c>
      <c r="K755" s="55"/>
      <c r="L755" s="55"/>
      <c r="M755" s="55"/>
      <c r="N755" s="55"/>
    </row>
    <row r="756" spans="1:14" ht="30" x14ac:dyDescent="0.25">
      <c r="A756" s="55"/>
      <c r="B756" s="55"/>
      <c r="C756" s="4" t="e">
        <f>MATCH(D756,[1]!Tabla1[Consignatario],0)</f>
        <v>#REF!</v>
      </c>
      <c r="D756" s="20" t="s">
        <v>1928</v>
      </c>
      <c r="E756" s="33"/>
      <c r="F756" s="55"/>
      <c r="G756" s="55"/>
      <c r="H756" s="6" t="s">
        <v>128</v>
      </c>
      <c r="I756" s="6" t="s">
        <v>268</v>
      </c>
      <c r="J756" s="6">
        <v>4000</v>
      </c>
      <c r="K756" s="55"/>
      <c r="L756" s="55"/>
      <c r="M756" s="55"/>
      <c r="N756" s="55"/>
    </row>
    <row r="757" spans="1:14" ht="60" x14ac:dyDescent="0.25">
      <c r="A757" s="56"/>
      <c r="B757" s="56"/>
      <c r="C757" s="4" t="e">
        <f>MATCH(D757,[1]!Tabla1[Consignatario],0)</f>
        <v>#REF!</v>
      </c>
      <c r="D757" s="20" t="s">
        <v>1928</v>
      </c>
      <c r="E757" s="32"/>
      <c r="F757" s="56"/>
      <c r="G757" s="56"/>
      <c r="H757" s="6" t="s">
        <v>131</v>
      </c>
      <c r="I757" s="6" t="s">
        <v>503</v>
      </c>
      <c r="J757" s="6">
        <v>8419</v>
      </c>
      <c r="K757" s="56"/>
      <c r="L757" s="56"/>
      <c r="M757" s="56"/>
      <c r="N757" s="56"/>
    </row>
    <row r="758" spans="1:14" ht="30" x14ac:dyDescent="0.25">
      <c r="A758" s="6" t="s">
        <v>504</v>
      </c>
      <c r="B758" s="6" t="s">
        <v>23</v>
      </c>
      <c r="C758" s="4" t="e">
        <f>MATCH(D758,[1]!Tabla1[Consignatario],0)</f>
        <v>#REF!</v>
      </c>
      <c r="D758" s="6" t="s">
        <v>1630</v>
      </c>
      <c r="E758" s="6"/>
      <c r="F758" s="6" t="s">
        <v>479</v>
      </c>
      <c r="G758" s="6" t="s">
        <v>152</v>
      </c>
      <c r="H758" s="6" t="s">
        <v>128</v>
      </c>
      <c r="I758" s="6" t="s">
        <v>179</v>
      </c>
      <c r="J758" s="6">
        <v>4050</v>
      </c>
      <c r="K758" s="6">
        <v>4050</v>
      </c>
      <c r="L758" s="6">
        <v>283</v>
      </c>
      <c r="M758" s="6">
        <v>4</v>
      </c>
      <c r="N758" s="6" t="s">
        <v>505</v>
      </c>
    </row>
    <row r="759" spans="1:14" ht="28.9" customHeight="1" x14ac:dyDescent="0.25">
      <c r="A759" s="54" t="s">
        <v>504</v>
      </c>
      <c r="B759" s="54"/>
      <c r="C759" s="4" t="e">
        <f>MATCH(D759,[1]!Tabla1[Consignatario],0)</f>
        <v>#REF!</v>
      </c>
      <c r="D759" s="20" t="s">
        <v>1957</v>
      </c>
      <c r="E759" s="31"/>
      <c r="F759" s="54" t="s">
        <v>506</v>
      </c>
      <c r="G759" s="54" t="s">
        <v>87</v>
      </c>
      <c r="H759" s="6" t="s">
        <v>128</v>
      </c>
      <c r="I759" s="6" t="s">
        <v>218</v>
      </c>
      <c r="J759" s="6">
        <v>2000</v>
      </c>
      <c r="K759" s="54">
        <v>3452</v>
      </c>
      <c r="L759" s="54">
        <v>241</v>
      </c>
      <c r="M759" s="54">
        <v>6</v>
      </c>
      <c r="N759" s="54"/>
    </row>
    <row r="760" spans="1:14" ht="30" x14ac:dyDescent="0.25">
      <c r="A760" s="55"/>
      <c r="B760" s="55"/>
      <c r="C760" s="4" t="e">
        <f>MATCH(D760,[1]!Tabla1[Consignatario],0)</f>
        <v>#REF!</v>
      </c>
      <c r="D760" s="20" t="s">
        <v>1957</v>
      </c>
      <c r="E760" s="33"/>
      <c r="F760" s="55"/>
      <c r="G760" s="55"/>
      <c r="H760" s="6" t="s">
        <v>131</v>
      </c>
      <c r="I760" s="6" t="s">
        <v>507</v>
      </c>
      <c r="J760" s="6">
        <v>752</v>
      </c>
      <c r="K760" s="55"/>
      <c r="L760" s="55"/>
      <c r="M760" s="55"/>
      <c r="N760" s="55"/>
    </row>
    <row r="761" spans="1:14" ht="30" x14ac:dyDescent="0.25">
      <c r="A761" s="56"/>
      <c r="B761" s="56"/>
      <c r="C761" s="4" t="e">
        <f>MATCH(D761,[1]!Tabla1[Consignatario],0)</f>
        <v>#REF!</v>
      </c>
      <c r="D761" s="20" t="s">
        <v>1957</v>
      </c>
      <c r="E761" s="32"/>
      <c r="F761" s="56"/>
      <c r="G761" s="56"/>
      <c r="H761" s="6" t="s">
        <v>128</v>
      </c>
      <c r="I761" s="6" t="s">
        <v>162</v>
      </c>
      <c r="J761" s="6">
        <v>700</v>
      </c>
      <c r="K761" s="56"/>
      <c r="L761" s="56"/>
      <c r="M761" s="56"/>
      <c r="N761" s="56"/>
    </row>
    <row r="762" spans="1:14" ht="45" x14ac:dyDescent="0.25">
      <c r="A762" s="54" t="s">
        <v>504</v>
      </c>
      <c r="B762" s="54"/>
      <c r="C762" s="4" t="e">
        <f>MATCH(D762,[1]!Tabla1[Consignatario],0)</f>
        <v>#REF!</v>
      </c>
      <c r="D762" s="20" t="s">
        <v>1631</v>
      </c>
      <c r="E762" s="31"/>
      <c r="F762" s="54" t="s">
        <v>506</v>
      </c>
      <c r="G762" s="54" t="s">
        <v>508</v>
      </c>
      <c r="H762" s="6" t="s">
        <v>327</v>
      </c>
      <c r="I762" s="6" t="s">
        <v>509</v>
      </c>
      <c r="J762" s="6">
        <v>9822</v>
      </c>
      <c r="K762" s="54">
        <v>15382</v>
      </c>
      <c r="L762" s="54">
        <v>1076</v>
      </c>
      <c r="M762" s="54">
        <v>6</v>
      </c>
      <c r="N762" s="54" t="s">
        <v>1335</v>
      </c>
    </row>
    <row r="763" spans="1:14" x14ac:dyDescent="0.25">
      <c r="A763" s="55"/>
      <c r="B763" s="55"/>
      <c r="C763" s="4" t="e">
        <f>MATCH(D763,[1]!Tabla1[Consignatario],0)</f>
        <v>#REF!</v>
      </c>
      <c r="D763" s="20" t="s">
        <v>1631</v>
      </c>
      <c r="E763" s="33"/>
      <c r="F763" s="55"/>
      <c r="G763" s="55"/>
      <c r="H763" s="6" t="s">
        <v>131</v>
      </c>
      <c r="I763" s="6" t="s">
        <v>510</v>
      </c>
      <c r="J763" s="6">
        <v>1560</v>
      </c>
      <c r="K763" s="55"/>
      <c r="L763" s="55"/>
      <c r="M763" s="55"/>
      <c r="N763" s="55"/>
    </row>
    <row r="764" spans="1:14" ht="30" x14ac:dyDescent="0.25">
      <c r="A764" s="56"/>
      <c r="B764" s="56"/>
      <c r="C764" s="4" t="e">
        <f>MATCH(D764,[1]!Tabla1[Consignatario],0)</f>
        <v>#REF!</v>
      </c>
      <c r="D764" s="20" t="s">
        <v>1631</v>
      </c>
      <c r="E764" s="32"/>
      <c r="F764" s="56"/>
      <c r="G764" s="56"/>
      <c r="H764" s="6" t="s">
        <v>128</v>
      </c>
      <c r="I764" s="6" t="s">
        <v>511</v>
      </c>
      <c r="J764" s="6">
        <v>4000</v>
      </c>
      <c r="K764" s="56"/>
      <c r="L764" s="56"/>
      <c r="M764" s="56"/>
      <c r="N764" s="56"/>
    </row>
    <row r="765" spans="1:14" ht="30" x14ac:dyDescent="0.25">
      <c r="A765" s="6" t="s">
        <v>504</v>
      </c>
      <c r="B765" s="6"/>
      <c r="C765" s="4" t="e">
        <f>MATCH(D765,[1]!Tabla1[Consignatario],0)</f>
        <v>#REF!</v>
      </c>
      <c r="D765" s="6" t="s">
        <v>1631</v>
      </c>
      <c r="E765" s="6"/>
      <c r="F765" s="6"/>
      <c r="G765" s="6"/>
      <c r="H765" s="6" t="s">
        <v>128</v>
      </c>
      <c r="I765" s="6" t="s">
        <v>8</v>
      </c>
      <c r="J765" s="6">
        <v>170</v>
      </c>
      <c r="K765" s="6">
        <v>170</v>
      </c>
      <c r="L765" s="6">
        <v>11</v>
      </c>
      <c r="M765" s="6"/>
      <c r="N765" s="6" t="s">
        <v>512</v>
      </c>
    </row>
    <row r="766" spans="1:14" ht="45" x14ac:dyDescent="0.25">
      <c r="A766" s="54" t="s">
        <v>513</v>
      </c>
      <c r="B766" s="54" t="s">
        <v>23</v>
      </c>
      <c r="C766" s="4" t="e">
        <f>MATCH(D766,[1]!Tabla1[Consignatario],0)</f>
        <v>#REF!</v>
      </c>
      <c r="D766" s="38" t="s">
        <v>1810</v>
      </c>
      <c r="E766" s="31"/>
      <c r="F766" s="54" t="s">
        <v>506</v>
      </c>
      <c r="G766" s="54" t="s">
        <v>508</v>
      </c>
      <c r="H766" s="6" t="s">
        <v>327</v>
      </c>
      <c r="I766" s="6" t="s">
        <v>514</v>
      </c>
      <c r="J766" s="6">
        <v>18810</v>
      </c>
      <c r="K766" s="54">
        <v>32490</v>
      </c>
      <c r="L766" s="54">
        <v>2274</v>
      </c>
      <c r="M766" s="54">
        <v>2</v>
      </c>
      <c r="N766" s="54"/>
    </row>
    <row r="767" spans="1:14" x14ac:dyDescent="0.25">
      <c r="A767" s="55"/>
      <c r="B767" s="55"/>
      <c r="C767" s="4" t="e">
        <f>MATCH(D767,[1]!Tabla1[Consignatario],0)</f>
        <v>#REF!</v>
      </c>
      <c r="D767" s="38" t="s">
        <v>1810</v>
      </c>
      <c r="E767" s="33"/>
      <c r="F767" s="55"/>
      <c r="G767" s="55"/>
      <c r="H767" s="6" t="s">
        <v>131</v>
      </c>
      <c r="I767" s="6" t="s">
        <v>515</v>
      </c>
      <c r="J767" s="6">
        <v>3680</v>
      </c>
      <c r="K767" s="55"/>
      <c r="L767" s="55"/>
      <c r="M767" s="55"/>
      <c r="N767" s="55"/>
    </row>
    <row r="768" spans="1:14" ht="30" x14ac:dyDescent="0.25">
      <c r="A768" s="56"/>
      <c r="B768" s="56"/>
      <c r="C768" s="4" t="e">
        <f>MATCH(D768,[1]!Tabla1[Consignatario],0)</f>
        <v>#REF!</v>
      </c>
      <c r="D768" s="38" t="s">
        <v>1810</v>
      </c>
      <c r="E768" s="32"/>
      <c r="F768" s="56"/>
      <c r="G768" s="56"/>
      <c r="H768" s="6" t="s">
        <v>128</v>
      </c>
      <c r="I768" s="6" t="s">
        <v>239</v>
      </c>
      <c r="J768" s="6">
        <v>10000</v>
      </c>
      <c r="K768" s="56"/>
      <c r="L768" s="56"/>
      <c r="M768" s="56"/>
      <c r="N768" s="56"/>
    </row>
    <row r="769" spans="1:14" ht="30" x14ac:dyDescent="0.25">
      <c r="A769" s="6" t="s">
        <v>513</v>
      </c>
      <c r="B769" s="6" t="s">
        <v>23</v>
      </c>
      <c r="C769" s="4" t="e">
        <f>MATCH(D769,[1]!Tabla1[Consignatario],0)</f>
        <v>#REF!</v>
      </c>
      <c r="D769" s="6" t="s">
        <v>1535</v>
      </c>
      <c r="E769" s="6"/>
      <c r="F769" s="6" t="s">
        <v>83</v>
      </c>
      <c r="G769" s="6" t="s">
        <v>508</v>
      </c>
      <c r="H769" s="6" t="s">
        <v>128</v>
      </c>
      <c r="I769" s="6" t="s">
        <v>214</v>
      </c>
      <c r="J769" s="6">
        <v>16000</v>
      </c>
      <c r="K769" s="6">
        <v>16000</v>
      </c>
      <c r="L769" s="6">
        <v>1120</v>
      </c>
      <c r="M769" s="6"/>
      <c r="N769" s="6"/>
    </row>
    <row r="770" spans="1:14" ht="45" x14ac:dyDescent="0.25">
      <c r="A770" s="6" t="s">
        <v>513</v>
      </c>
      <c r="B770" s="6"/>
      <c r="C770" s="4" t="e">
        <f>MATCH(D770,[1]!Tabla1[Consignatario],0)</f>
        <v>#REF!</v>
      </c>
      <c r="D770" s="6" t="s">
        <v>1632</v>
      </c>
      <c r="E770" s="6"/>
      <c r="F770" s="6" t="s">
        <v>101</v>
      </c>
      <c r="G770" s="6"/>
      <c r="H770" s="6" t="s">
        <v>1391</v>
      </c>
      <c r="I770" s="6" t="s">
        <v>1336</v>
      </c>
      <c r="J770" s="6">
        <v>3000</v>
      </c>
      <c r="K770" s="6">
        <v>3000</v>
      </c>
      <c r="L770" s="6">
        <v>15</v>
      </c>
      <c r="M770" s="6"/>
      <c r="N770" s="6" t="s">
        <v>516</v>
      </c>
    </row>
    <row r="771" spans="1:14" ht="30" x14ac:dyDescent="0.25">
      <c r="A771" s="54" t="s">
        <v>513</v>
      </c>
      <c r="B771" s="54"/>
      <c r="C771" s="4" t="e">
        <f>MATCH(D771,[1]!Tabla1[Consignatario],0)</f>
        <v>#REF!</v>
      </c>
      <c r="D771" s="20" t="s">
        <v>1633</v>
      </c>
      <c r="E771" s="31"/>
      <c r="F771" s="54" t="s">
        <v>109</v>
      </c>
      <c r="G771" s="54" t="s">
        <v>138</v>
      </c>
      <c r="H771" s="6" t="s">
        <v>327</v>
      </c>
      <c r="I771" s="6" t="s">
        <v>517</v>
      </c>
      <c r="J771" s="6">
        <v>2124</v>
      </c>
      <c r="K771" s="54">
        <v>20324</v>
      </c>
      <c r="L771" s="54">
        <v>1422</v>
      </c>
      <c r="M771" s="54">
        <v>5</v>
      </c>
      <c r="N771" s="54"/>
    </row>
    <row r="772" spans="1:14" x14ac:dyDescent="0.25">
      <c r="A772" s="55"/>
      <c r="B772" s="55"/>
      <c r="C772" s="4" t="e">
        <f>MATCH(D772,[1]!Tabla1[Consignatario],0)</f>
        <v>#REF!</v>
      </c>
      <c r="D772" s="20" t="s">
        <v>1633</v>
      </c>
      <c r="E772" s="33"/>
      <c r="F772" s="55"/>
      <c r="G772" s="55"/>
      <c r="H772" s="6" t="s">
        <v>131</v>
      </c>
      <c r="I772" s="6" t="s">
        <v>518</v>
      </c>
      <c r="J772" s="6">
        <v>1800</v>
      </c>
      <c r="K772" s="55"/>
      <c r="L772" s="55"/>
      <c r="M772" s="55"/>
      <c r="N772" s="55"/>
    </row>
    <row r="773" spans="1:14" ht="30" x14ac:dyDescent="0.25">
      <c r="A773" s="55"/>
      <c r="B773" s="55"/>
      <c r="C773" s="4" t="e">
        <f>MATCH(D773,[1]!Tabla1[Consignatario],0)</f>
        <v>#REF!</v>
      </c>
      <c r="D773" s="20" t="s">
        <v>1633</v>
      </c>
      <c r="E773" s="33"/>
      <c r="F773" s="55"/>
      <c r="G773" s="55"/>
      <c r="H773" s="6" t="s">
        <v>128</v>
      </c>
      <c r="I773" s="6" t="s">
        <v>214</v>
      </c>
      <c r="J773" s="6">
        <v>16000</v>
      </c>
      <c r="K773" s="55"/>
      <c r="L773" s="55"/>
      <c r="M773" s="55"/>
      <c r="N773" s="55"/>
    </row>
    <row r="774" spans="1:14" x14ac:dyDescent="0.25">
      <c r="A774" s="56"/>
      <c r="B774" s="56"/>
      <c r="C774" s="4" t="e">
        <f>MATCH(D774,[1]!Tabla1[Consignatario],0)</f>
        <v>#REF!</v>
      </c>
      <c r="D774" s="20" t="s">
        <v>1633</v>
      </c>
      <c r="E774" s="32"/>
      <c r="F774" s="56"/>
      <c r="G774" s="56"/>
      <c r="H774" s="6" t="s">
        <v>128</v>
      </c>
      <c r="I774" s="6" t="s">
        <v>8</v>
      </c>
      <c r="J774" s="6">
        <v>400</v>
      </c>
      <c r="K774" s="56"/>
      <c r="L774" s="56"/>
      <c r="M774" s="56"/>
      <c r="N774" s="56"/>
    </row>
    <row r="775" spans="1:14" x14ac:dyDescent="0.25">
      <c r="A775" s="54" t="s">
        <v>519</v>
      </c>
      <c r="B775" s="54"/>
      <c r="C775" s="4" t="e">
        <f>MATCH(D775,[1]!Tabla1[Consignatario],0)</f>
        <v>#REF!</v>
      </c>
      <c r="D775" s="20" t="s">
        <v>1466</v>
      </c>
      <c r="E775" s="31"/>
      <c r="F775" s="54" t="s">
        <v>468</v>
      </c>
      <c r="G775" s="54" t="s">
        <v>138</v>
      </c>
      <c r="H775" s="6" t="s">
        <v>131</v>
      </c>
      <c r="I775" s="6" t="s">
        <v>520</v>
      </c>
      <c r="J775" s="6">
        <v>720</v>
      </c>
      <c r="K775" s="54">
        <v>1370</v>
      </c>
      <c r="L775" s="54">
        <v>96</v>
      </c>
      <c r="M775" s="54"/>
      <c r="N775" s="54"/>
    </row>
    <row r="776" spans="1:14" x14ac:dyDescent="0.25">
      <c r="A776" s="56"/>
      <c r="B776" s="56"/>
      <c r="C776" s="4" t="e">
        <f>MATCH(D776,[1]!Tabla1[Consignatario],0)</f>
        <v>#REF!</v>
      </c>
      <c r="D776" s="20" t="s">
        <v>1466</v>
      </c>
      <c r="E776" s="32"/>
      <c r="F776" s="56"/>
      <c r="G776" s="56"/>
      <c r="H776" s="6" t="s">
        <v>128</v>
      </c>
      <c r="I776" s="6" t="s">
        <v>8</v>
      </c>
      <c r="J776" s="6">
        <v>650</v>
      </c>
      <c r="K776" s="56"/>
      <c r="L776" s="56"/>
      <c r="M776" s="56"/>
      <c r="N776" s="56"/>
    </row>
    <row r="777" spans="1:14" ht="30" x14ac:dyDescent="0.25">
      <c r="A777" s="6" t="s">
        <v>519</v>
      </c>
      <c r="B777" s="6"/>
      <c r="C777" s="4" t="e">
        <f>MATCH(D777,[1]!Tabla1[Consignatario],0)</f>
        <v>#REF!</v>
      </c>
      <c r="D777" s="20" t="s">
        <v>1466</v>
      </c>
      <c r="E777" s="6"/>
      <c r="F777" s="6"/>
      <c r="G777" s="6"/>
      <c r="H777" s="6" t="s">
        <v>1391</v>
      </c>
      <c r="I777" s="6" t="s">
        <v>521</v>
      </c>
      <c r="J777" s="6">
        <v>1365</v>
      </c>
      <c r="K777" s="6">
        <v>1365</v>
      </c>
      <c r="L777" s="6">
        <v>6</v>
      </c>
      <c r="M777" s="6">
        <v>7</v>
      </c>
      <c r="N777" s="6"/>
    </row>
    <row r="778" spans="1:14" ht="57.6" customHeight="1" x14ac:dyDescent="0.25">
      <c r="A778" s="54" t="s">
        <v>519</v>
      </c>
      <c r="B778" s="54" t="s">
        <v>23</v>
      </c>
      <c r="C778" s="4" t="e">
        <f>MATCH(D778,[1]!Tabla1[Consignatario],0)</f>
        <v>#REF!</v>
      </c>
      <c r="D778" s="20" t="s">
        <v>1424</v>
      </c>
      <c r="E778" s="31"/>
      <c r="F778" s="54" t="s">
        <v>92</v>
      </c>
      <c r="G778" s="54" t="s">
        <v>508</v>
      </c>
      <c r="H778" s="6" t="s">
        <v>327</v>
      </c>
      <c r="I778" s="6" t="s">
        <v>522</v>
      </c>
      <c r="J778" s="6">
        <v>8198</v>
      </c>
      <c r="K778" s="54">
        <v>11718</v>
      </c>
      <c r="L778" s="57">
        <v>820</v>
      </c>
      <c r="M778" s="57">
        <v>2</v>
      </c>
      <c r="N778" s="57" t="s">
        <v>1337</v>
      </c>
    </row>
    <row r="779" spans="1:14" ht="30" x14ac:dyDescent="0.25">
      <c r="A779" s="56"/>
      <c r="B779" s="56"/>
      <c r="C779" s="4" t="e">
        <f>MATCH(D779,[1]!Tabla1[Consignatario],0)</f>
        <v>#REF!</v>
      </c>
      <c r="D779" s="20" t="s">
        <v>1424</v>
      </c>
      <c r="E779" s="32"/>
      <c r="F779" s="56"/>
      <c r="G779" s="56"/>
      <c r="H779" s="6" t="s">
        <v>131</v>
      </c>
      <c r="I779" s="6" t="s">
        <v>523</v>
      </c>
      <c r="J779" s="8">
        <v>3520</v>
      </c>
      <c r="K779" s="56"/>
      <c r="L779" s="59"/>
      <c r="M779" s="59"/>
      <c r="N779" s="59"/>
    </row>
    <row r="780" spans="1:14" ht="45" x14ac:dyDescent="0.25">
      <c r="A780" s="54" t="s">
        <v>519</v>
      </c>
      <c r="B780" s="54" t="s">
        <v>23</v>
      </c>
      <c r="C780" s="4" t="e">
        <f>MATCH(D780,[1]!Tabla1[Consignatario],0)</f>
        <v>#REF!</v>
      </c>
      <c r="D780" s="20" t="s">
        <v>1634</v>
      </c>
      <c r="E780" s="31"/>
      <c r="F780" s="54" t="s">
        <v>18</v>
      </c>
      <c r="G780" s="54" t="s">
        <v>441</v>
      </c>
      <c r="H780" s="6" t="s">
        <v>327</v>
      </c>
      <c r="I780" s="6" t="s">
        <v>524</v>
      </c>
      <c r="J780" s="6">
        <v>15977</v>
      </c>
      <c r="K780" s="54">
        <v>23497</v>
      </c>
      <c r="L780" s="54">
        <v>1644</v>
      </c>
      <c r="M780" s="54">
        <v>7</v>
      </c>
      <c r="N780" s="54"/>
    </row>
    <row r="781" spans="1:14" ht="30" x14ac:dyDescent="0.25">
      <c r="A781" s="55"/>
      <c r="B781" s="55"/>
      <c r="C781" s="4" t="e">
        <f>MATCH(D781,[1]!Tabla1[Consignatario],0)</f>
        <v>#REF!</v>
      </c>
      <c r="D781" s="20" t="s">
        <v>1634</v>
      </c>
      <c r="E781" s="33"/>
      <c r="F781" s="55"/>
      <c r="G781" s="55"/>
      <c r="H781" s="6" t="s">
        <v>128</v>
      </c>
      <c r="I781" s="6" t="s">
        <v>268</v>
      </c>
      <c r="J781" s="6">
        <v>4000</v>
      </c>
      <c r="K781" s="55"/>
      <c r="L781" s="55"/>
      <c r="M781" s="55"/>
      <c r="N781" s="55"/>
    </row>
    <row r="782" spans="1:14" x14ac:dyDescent="0.25">
      <c r="A782" s="56"/>
      <c r="B782" s="56"/>
      <c r="C782" s="4" t="e">
        <f>MATCH(D782,[1]!Tabla1[Consignatario],0)</f>
        <v>#REF!</v>
      </c>
      <c r="D782" s="20" t="s">
        <v>1634</v>
      </c>
      <c r="E782" s="32"/>
      <c r="F782" s="56"/>
      <c r="G782" s="56"/>
      <c r="H782" s="6" t="s">
        <v>131</v>
      </c>
      <c r="I782" s="6" t="s">
        <v>523</v>
      </c>
      <c r="J782" s="6">
        <v>3520</v>
      </c>
      <c r="K782" s="56"/>
      <c r="L782" s="56"/>
      <c r="M782" s="56"/>
      <c r="N782" s="56"/>
    </row>
    <row r="783" spans="1:14" ht="45" x14ac:dyDescent="0.25">
      <c r="A783" s="54" t="s">
        <v>525</v>
      </c>
      <c r="B783" s="54" t="s">
        <v>23</v>
      </c>
      <c r="C783" s="4" t="e">
        <f>MATCH(D783,[1]!Tabla1[Consignatario],0)</f>
        <v>#REF!</v>
      </c>
      <c r="D783" s="20" t="s">
        <v>1635</v>
      </c>
      <c r="E783" s="31"/>
      <c r="F783" s="54" t="s">
        <v>31</v>
      </c>
      <c r="G783" s="54" t="s">
        <v>60</v>
      </c>
      <c r="H783" s="6" t="s">
        <v>327</v>
      </c>
      <c r="I783" s="6" t="s">
        <v>526</v>
      </c>
      <c r="J783" s="6">
        <v>19961</v>
      </c>
      <c r="K783" s="54">
        <v>26761</v>
      </c>
      <c r="L783" s="54">
        <v>1873</v>
      </c>
      <c r="M783" s="54">
        <v>2</v>
      </c>
      <c r="N783" s="54"/>
    </row>
    <row r="784" spans="1:14" ht="30" x14ac:dyDescent="0.25">
      <c r="A784" s="55"/>
      <c r="B784" s="55"/>
      <c r="C784" s="4" t="e">
        <f>MATCH(D784,[1]!Tabla1[Consignatario],0)</f>
        <v>#REF!</v>
      </c>
      <c r="D784" s="20" t="s">
        <v>1635</v>
      </c>
      <c r="E784" s="33"/>
      <c r="F784" s="55"/>
      <c r="G784" s="55"/>
      <c r="H784" s="6" t="s">
        <v>128</v>
      </c>
      <c r="I784" s="6" t="s">
        <v>144</v>
      </c>
      <c r="J784" s="6">
        <v>6000</v>
      </c>
      <c r="K784" s="55"/>
      <c r="L784" s="55"/>
      <c r="M784" s="55"/>
      <c r="N784" s="55"/>
    </row>
    <row r="785" spans="1:14" x14ac:dyDescent="0.25">
      <c r="A785" s="56"/>
      <c r="B785" s="56"/>
      <c r="C785" s="4" t="e">
        <f>MATCH(D785,[1]!Tabla1[Consignatario],0)</f>
        <v>#REF!</v>
      </c>
      <c r="D785" s="20" t="s">
        <v>1635</v>
      </c>
      <c r="E785" s="32"/>
      <c r="F785" s="56"/>
      <c r="G785" s="56"/>
      <c r="H785" s="6" t="s">
        <v>131</v>
      </c>
      <c r="I785" s="6" t="s">
        <v>155</v>
      </c>
      <c r="J785" s="6">
        <v>800</v>
      </c>
      <c r="K785" s="56"/>
      <c r="L785" s="56"/>
      <c r="M785" s="56"/>
      <c r="N785" s="56"/>
    </row>
    <row r="786" spans="1:14" ht="45" x14ac:dyDescent="0.25">
      <c r="A786" s="54" t="s">
        <v>525</v>
      </c>
      <c r="B786" s="54" t="s">
        <v>23</v>
      </c>
      <c r="C786" s="4" t="e">
        <f>MATCH(D786,[1]!Tabla1[Consignatario],0)</f>
        <v>#REF!</v>
      </c>
      <c r="D786" s="20" t="s">
        <v>1636</v>
      </c>
      <c r="E786" s="31"/>
      <c r="F786" s="54" t="s">
        <v>31</v>
      </c>
      <c r="G786" s="54" t="s">
        <v>60</v>
      </c>
      <c r="H786" s="6" t="s">
        <v>327</v>
      </c>
      <c r="I786" s="6" t="s">
        <v>527</v>
      </c>
      <c r="J786" s="6">
        <v>10853</v>
      </c>
      <c r="K786" s="54">
        <v>18033</v>
      </c>
      <c r="L786" s="54">
        <v>1269</v>
      </c>
      <c r="M786" s="54">
        <v>2</v>
      </c>
      <c r="N786" s="57" t="s">
        <v>529</v>
      </c>
    </row>
    <row r="787" spans="1:14" x14ac:dyDescent="0.25">
      <c r="A787" s="55"/>
      <c r="B787" s="55"/>
      <c r="C787" s="4" t="e">
        <f>MATCH(D787,[1]!Tabla1[Consignatario],0)</f>
        <v>#REF!</v>
      </c>
      <c r="D787" s="20" t="s">
        <v>1636</v>
      </c>
      <c r="E787" s="33"/>
      <c r="F787" s="55"/>
      <c r="G787" s="55"/>
      <c r="H787" s="6" t="s">
        <v>131</v>
      </c>
      <c r="I787" s="6" t="s">
        <v>528</v>
      </c>
      <c r="J787" s="6">
        <v>1280</v>
      </c>
      <c r="K787" s="55"/>
      <c r="L787" s="55"/>
      <c r="M787" s="55"/>
      <c r="N787" s="58"/>
    </row>
    <row r="788" spans="1:14" ht="30" x14ac:dyDescent="0.25">
      <c r="A788" s="56"/>
      <c r="B788" s="56"/>
      <c r="C788" s="4" t="e">
        <f>MATCH(D788,[1]!Tabla1[Consignatario],0)</f>
        <v>#REF!</v>
      </c>
      <c r="D788" s="20" t="s">
        <v>1636</v>
      </c>
      <c r="E788" s="32"/>
      <c r="F788" s="56"/>
      <c r="G788" s="56"/>
      <c r="H788" s="6" t="s">
        <v>128</v>
      </c>
      <c r="I788" s="6" t="s">
        <v>144</v>
      </c>
      <c r="J788" s="6">
        <v>6000</v>
      </c>
      <c r="K788" s="56"/>
      <c r="L788" s="56"/>
      <c r="M788" s="56"/>
      <c r="N788" s="59"/>
    </row>
    <row r="789" spans="1:14" ht="45" customHeight="1" x14ac:dyDescent="0.25">
      <c r="A789" s="54" t="s">
        <v>525</v>
      </c>
      <c r="B789" s="54" t="s">
        <v>23</v>
      </c>
      <c r="C789" s="4" t="e">
        <f>MATCH(D789,[1]!Tabla1[Consignatario],0)</f>
        <v>#REF!</v>
      </c>
      <c r="D789" s="38" t="s">
        <v>1899</v>
      </c>
      <c r="E789" s="31"/>
      <c r="F789" s="54" t="s">
        <v>33</v>
      </c>
      <c r="G789" s="54" t="s">
        <v>60</v>
      </c>
      <c r="H789" s="6" t="s">
        <v>327</v>
      </c>
      <c r="I789" s="6" t="s">
        <v>530</v>
      </c>
      <c r="J789" s="6">
        <v>10830</v>
      </c>
      <c r="K789" s="54">
        <v>22558</v>
      </c>
      <c r="L789" s="57">
        <v>1579</v>
      </c>
      <c r="M789" s="54"/>
      <c r="N789" s="57" t="s">
        <v>1857</v>
      </c>
    </row>
    <row r="790" spans="1:14" ht="30" x14ac:dyDescent="0.25">
      <c r="A790" s="55"/>
      <c r="B790" s="55"/>
      <c r="C790" s="4" t="e">
        <f>MATCH(D790,[1]!Tabla1[Consignatario],0)</f>
        <v>#REF!</v>
      </c>
      <c r="D790" s="38" t="s">
        <v>1899</v>
      </c>
      <c r="E790" s="33"/>
      <c r="F790" s="55"/>
      <c r="G790" s="55"/>
      <c r="H790" s="6" t="s">
        <v>128</v>
      </c>
      <c r="I790" s="6" t="s">
        <v>239</v>
      </c>
      <c r="J790" s="6">
        <v>10000</v>
      </c>
      <c r="K790" s="55"/>
      <c r="L790" s="58"/>
      <c r="M790" s="55"/>
      <c r="N790" s="58"/>
    </row>
    <row r="791" spans="1:14" x14ac:dyDescent="0.25">
      <c r="A791" s="56"/>
      <c r="B791" s="56"/>
      <c r="C791" s="4" t="e">
        <f>MATCH(D791,[1]!Tabla1[Consignatario],0)</f>
        <v>#REF!</v>
      </c>
      <c r="D791" s="38" t="s">
        <v>1899</v>
      </c>
      <c r="E791" s="32"/>
      <c r="F791" s="56"/>
      <c r="G791" s="56"/>
      <c r="H791" s="6" t="s">
        <v>131</v>
      </c>
      <c r="I791" s="6" t="s">
        <v>531</v>
      </c>
      <c r="J791" s="10">
        <v>1728</v>
      </c>
      <c r="K791" s="56"/>
      <c r="L791" s="59"/>
      <c r="M791" s="56"/>
      <c r="N791" s="59"/>
    </row>
    <row r="792" spans="1:14" ht="45" x14ac:dyDescent="0.25">
      <c r="A792" s="6" t="s">
        <v>532</v>
      </c>
      <c r="B792" s="6" t="s">
        <v>23</v>
      </c>
      <c r="C792" s="4" t="e">
        <f>MATCH(D792,[1]!Tabla1[Consignatario],0)</f>
        <v>#REF!</v>
      </c>
      <c r="D792" s="6" t="s">
        <v>1610</v>
      </c>
      <c r="E792" s="6"/>
      <c r="F792" s="6" t="s">
        <v>31</v>
      </c>
      <c r="G792" s="6" t="s">
        <v>60</v>
      </c>
      <c r="H792" s="6" t="s">
        <v>327</v>
      </c>
      <c r="I792" s="6" t="s">
        <v>533</v>
      </c>
      <c r="J792" s="6">
        <v>16898</v>
      </c>
      <c r="K792" s="6">
        <v>16898</v>
      </c>
      <c r="L792" s="6">
        <v>1182</v>
      </c>
      <c r="M792" s="6">
        <v>7</v>
      </c>
      <c r="N792" s="6"/>
    </row>
    <row r="793" spans="1:14" ht="30" x14ac:dyDescent="0.25">
      <c r="A793" s="6" t="s">
        <v>532</v>
      </c>
      <c r="B793" s="6" t="s">
        <v>23</v>
      </c>
      <c r="C793" s="4" t="e">
        <f>MATCH(D793,[1]!Tabla1[Consignatario],0)</f>
        <v>#REF!</v>
      </c>
      <c r="D793" s="6" t="s">
        <v>1399</v>
      </c>
      <c r="E793" s="6"/>
      <c r="F793" s="6" t="s">
        <v>31</v>
      </c>
      <c r="G793" s="6" t="s">
        <v>60</v>
      </c>
      <c r="H793" s="6" t="s">
        <v>327</v>
      </c>
      <c r="I793" s="6" t="s">
        <v>534</v>
      </c>
      <c r="J793" s="6">
        <v>6197</v>
      </c>
      <c r="K793" s="6">
        <v>6197</v>
      </c>
      <c r="L793" s="6">
        <v>433</v>
      </c>
      <c r="M793" s="6"/>
      <c r="N793" s="6"/>
    </row>
    <row r="794" spans="1:14" ht="30" x14ac:dyDescent="0.25">
      <c r="A794" s="54" t="s">
        <v>532</v>
      </c>
      <c r="B794" s="54" t="s">
        <v>23</v>
      </c>
      <c r="C794" s="4" t="e">
        <f>MATCH(D794,[1]!Tabla1[Consignatario],0)</f>
        <v>#REF!</v>
      </c>
      <c r="D794" s="20" t="s">
        <v>1637</v>
      </c>
      <c r="E794" s="31"/>
      <c r="F794" s="54" t="s">
        <v>18</v>
      </c>
      <c r="G794" s="54" t="s">
        <v>1784</v>
      </c>
      <c r="H794" s="6" t="s">
        <v>131</v>
      </c>
      <c r="I794" s="6" t="s">
        <v>535</v>
      </c>
      <c r="J794" s="6">
        <v>4999</v>
      </c>
      <c r="K794" s="54">
        <v>22749</v>
      </c>
      <c r="L794" s="54">
        <v>1592</v>
      </c>
      <c r="M794" s="54">
        <v>3</v>
      </c>
      <c r="N794" s="54"/>
    </row>
    <row r="795" spans="1:14" ht="30" x14ac:dyDescent="0.25">
      <c r="A795" s="55"/>
      <c r="B795" s="55"/>
      <c r="C795" s="4" t="e">
        <f>MATCH(D795,[1]!Tabla1[Consignatario],0)</f>
        <v>#REF!</v>
      </c>
      <c r="D795" s="20" t="s">
        <v>1637</v>
      </c>
      <c r="E795" s="33"/>
      <c r="F795" s="55"/>
      <c r="G795" s="55"/>
      <c r="H795" s="6" t="s">
        <v>128</v>
      </c>
      <c r="I795" s="6" t="s">
        <v>144</v>
      </c>
      <c r="J795" s="6">
        <v>6150</v>
      </c>
      <c r="K795" s="55"/>
      <c r="L795" s="55"/>
      <c r="M795" s="55"/>
      <c r="N795" s="55"/>
    </row>
    <row r="796" spans="1:14" ht="30" x14ac:dyDescent="0.25">
      <c r="A796" s="55"/>
      <c r="B796" s="55"/>
      <c r="C796" s="4" t="e">
        <f>MATCH(D796,[1]!Tabla1[Consignatario],0)</f>
        <v>#REF!</v>
      </c>
      <c r="D796" s="20" t="s">
        <v>1637</v>
      </c>
      <c r="E796" s="33"/>
      <c r="F796" s="55"/>
      <c r="G796" s="55"/>
      <c r="H796" s="6" t="s">
        <v>128</v>
      </c>
      <c r="I796" s="6" t="s">
        <v>239</v>
      </c>
      <c r="J796" s="6">
        <v>10000</v>
      </c>
      <c r="K796" s="55"/>
      <c r="L796" s="55"/>
      <c r="M796" s="55"/>
      <c r="N796" s="55"/>
    </row>
    <row r="797" spans="1:14" ht="30" x14ac:dyDescent="0.25">
      <c r="A797" s="56"/>
      <c r="B797" s="56"/>
      <c r="C797" s="4" t="e">
        <f>MATCH(D797,[1]!Tabla1[Consignatario],0)</f>
        <v>#REF!</v>
      </c>
      <c r="D797" s="20" t="s">
        <v>1637</v>
      </c>
      <c r="E797" s="32"/>
      <c r="F797" s="56"/>
      <c r="G797" s="56"/>
      <c r="H797" s="6" t="s">
        <v>131</v>
      </c>
      <c r="I797" s="6" t="s">
        <v>186</v>
      </c>
      <c r="J797" s="6">
        <v>1600</v>
      </c>
      <c r="K797" s="56"/>
      <c r="L797" s="56"/>
      <c r="M797" s="56"/>
      <c r="N797" s="56"/>
    </row>
    <row r="798" spans="1:14" ht="30" x14ac:dyDescent="0.25">
      <c r="A798" s="6" t="s">
        <v>532</v>
      </c>
      <c r="B798" s="6" t="s">
        <v>23</v>
      </c>
      <c r="C798" s="4" t="e">
        <f>MATCH(D798,[1]!Tabla1[Consignatario],0)</f>
        <v>#REF!</v>
      </c>
      <c r="D798" s="20" t="s">
        <v>1637</v>
      </c>
      <c r="E798" s="6"/>
      <c r="F798" s="6" t="s">
        <v>18</v>
      </c>
      <c r="G798" s="6"/>
      <c r="H798" s="6" t="s">
        <v>128</v>
      </c>
      <c r="I798" s="6" t="s">
        <v>537</v>
      </c>
      <c r="J798" s="6">
        <v>400</v>
      </c>
      <c r="K798" s="6">
        <v>400</v>
      </c>
      <c r="L798" s="6">
        <v>28</v>
      </c>
      <c r="M798" s="6"/>
      <c r="N798" s="6" t="s">
        <v>536</v>
      </c>
    </row>
    <row r="799" spans="1:14" ht="30" x14ac:dyDescent="0.25">
      <c r="A799" s="6" t="s">
        <v>532</v>
      </c>
      <c r="B799" s="6" t="s">
        <v>23</v>
      </c>
      <c r="C799" s="4" t="e">
        <f>MATCH(D799,[1]!Tabla1[Consignatario],0)</f>
        <v>#REF!</v>
      </c>
      <c r="D799" s="20" t="s">
        <v>1637</v>
      </c>
      <c r="E799" s="6"/>
      <c r="F799" s="6" t="s">
        <v>538</v>
      </c>
      <c r="G799" s="6" t="s">
        <v>1784</v>
      </c>
      <c r="H799" s="6" t="s">
        <v>128</v>
      </c>
      <c r="I799" s="6" t="s">
        <v>8</v>
      </c>
      <c r="J799" s="6">
        <v>2000</v>
      </c>
      <c r="K799" s="6">
        <v>2000</v>
      </c>
      <c r="L799" s="6">
        <v>140</v>
      </c>
      <c r="M799" s="6"/>
      <c r="N799" s="6"/>
    </row>
    <row r="800" spans="1:14" ht="30" x14ac:dyDescent="0.25">
      <c r="A800" s="6" t="s">
        <v>539</v>
      </c>
      <c r="B800" s="6" t="s">
        <v>23</v>
      </c>
      <c r="C800" s="4" t="e">
        <f>MATCH(D800,[1]!Tabla1[Consignatario],0)</f>
        <v>#REF!</v>
      </c>
      <c r="D800" s="6" t="s">
        <v>1638</v>
      </c>
      <c r="E800" s="6"/>
      <c r="F800" s="6" t="s">
        <v>18</v>
      </c>
      <c r="G800" s="6"/>
      <c r="H800" s="6" t="s">
        <v>1391</v>
      </c>
      <c r="I800" s="6" t="s">
        <v>540</v>
      </c>
      <c r="J800" s="6">
        <v>3225</v>
      </c>
      <c r="K800" s="6">
        <v>3225</v>
      </c>
      <c r="L800" s="6">
        <v>16</v>
      </c>
      <c r="M800" s="6">
        <v>1</v>
      </c>
      <c r="N800" s="6" t="s">
        <v>536</v>
      </c>
    </row>
    <row r="801" spans="1:14" ht="45" x14ac:dyDescent="0.25">
      <c r="A801" s="6" t="s">
        <v>539</v>
      </c>
      <c r="B801" s="6" t="s">
        <v>23</v>
      </c>
      <c r="C801" s="4" t="e">
        <f>MATCH(D801,[1]!Tabla1[Consignatario],0)</f>
        <v>#REF!</v>
      </c>
      <c r="D801" s="6" t="s">
        <v>1931</v>
      </c>
      <c r="E801" s="6"/>
      <c r="F801" s="6" t="s">
        <v>101</v>
      </c>
      <c r="G801" s="6" t="s">
        <v>38</v>
      </c>
      <c r="H801" s="6" t="s">
        <v>327</v>
      </c>
      <c r="I801" s="6" t="s">
        <v>541</v>
      </c>
      <c r="J801" s="6">
        <v>29296</v>
      </c>
      <c r="K801" s="6">
        <v>29296</v>
      </c>
      <c r="L801" s="6">
        <v>2050</v>
      </c>
      <c r="M801" s="6"/>
      <c r="N801" s="6" t="s">
        <v>1384</v>
      </c>
    </row>
    <row r="802" spans="1:14" x14ac:dyDescent="0.25">
      <c r="A802" s="6" t="s">
        <v>539</v>
      </c>
      <c r="B802" s="6" t="s">
        <v>23</v>
      </c>
      <c r="C802" s="4" t="e">
        <f>MATCH(D802,[1]!Tabla1[Consignatario],0)</f>
        <v>#REF!</v>
      </c>
      <c r="D802" s="6" t="s">
        <v>1639</v>
      </c>
      <c r="E802" s="6"/>
      <c r="F802" s="6" t="s">
        <v>468</v>
      </c>
      <c r="G802" s="6"/>
      <c r="H802" s="6" t="s">
        <v>128</v>
      </c>
      <c r="I802" s="6" t="s">
        <v>1115</v>
      </c>
      <c r="J802" s="6">
        <v>400</v>
      </c>
      <c r="K802" s="6">
        <v>400</v>
      </c>
      <c r="L802" s="6">
        <v>28</v>
      </c>
      <c r="M802" s="6"/>
      <c r="N802" s="6" t="s">
        <v>536</v>
      </c>
    </row>
    <row r="803" spans="1:14" ht="30" x14ac:dyDescent="0.25">
      <c r="A803" s="54" t="s">
        <v>539</v>
      </c>
      <c r="B803" s="54" t="s">
        <v>23</v>
      </c>
      <c r="C803" s="4" t="e">
        <f>MATCH(D803,[1]!Tabla1[Consignatario],0)</f>
        <v>#REF!</v>
      </c>
      <c r="D803" s="20" t="s">
        <v>1640</v>
      </c>
      <c r="E803" s="31"/>
      <c r="F803" s="54" t="s">
        <v>542</v>
      </c>
      <c r="G803" s="54" t="s">
        <v>1769</v>
      </c>
      <c r="H803" s="6" t="s">
        <v>327</v>
      </c>
      <c r="I803" s="6" t="s">
        <v>1338</v>
      </c>
      <c r="J803" s="6">
        <v>3654</v>
      </c>
      <c r="K803" s="54">
        <v>16416</v>
      </c>
      <c r="L803" s="54">
        <v>1149</v>
      </c>
      <c r="M803" s="54">
        <v>1</v>
      </c>
      <c r="N803" s="54" t="s">
        <v>543</v>
      </c>
    </row>
    <row r="804" spans="1:14" ht="30" x14ac:dyDescent="0.25">
      <c r="A804" s="55"/>
      <c r="B804" s="55"/>
      <c r="C804" s="4" t="e">
        <f>MATCH(D804,[1]!Tabla1[Consignatario],0)</f>
        <v>#REF!</v>
      </c>
      <c r="D804" s="20" t="s">
        <v>1640</v>
      </c>
      <c r="E804" s="33"/>
      <c r="F804" s="55"/>
      <c r="G804" s="55"/>
      <c r="H804" s="6" t="s">
        <v>128</v>
      </c>
      <c r="I804" s="6" t="s">
        <v>239</v>
      </c>
      <c r="J804" s="6">
        <v>10250</v>
      </c>
      <c r="K804" s="55"/>
      <c r="L804" s="55"/>
      <c r="M804" s="55"/>
      <c r="N804" s="55"/>
    </row>
    <row r="805" spans="1:14" x14ac:dyDescent="0.25">
      <c r="A805" s="55"/>
      <c r="B805" s="55"/>
      <c r="C805" s="4" t="e">
        <f>MATCH(D805,[1]!Tabla1[Consignatario],0)</f>
        <v>#REF!</v>
      </c>
      <c r="D805" s="20" t="s">
        <v>1640</v>
      </c>
      <c r="E805" s="33"/>
      <c r="F805" s="55"/>
      <c r="G805" s="55"/>
      <c r="H805" s="6" t="s">
        <v>131</v>
      </c>
      <c r="I805" s="6" t="s">
        <v>544</v>
      </c>
      <c r="J805" s="6">
        <v>2448</v>
      </c>
      <c r="K805" s="55"/>
      <c r="L805" s="55"/>
      <c r="M805" s="55"/>
      <c r="N805" s="55"/>
    </row>
    <row r="806" spans="1:14" ht="45" x14ac:dyDescent="0.25">
      <c r="A806" s="56"/>
      <c r="B806" s="56"/>
      <c r="C806" s="4" t="e">
        <f>MATCH(D806,[1]!Tabla1[Consignatario],0)</f>
        <v>#REF!</v>
      </c>
      <c r="D806" s="20" t="s">
        <v>1640</v>
      </c>
      <c r="E806" s="32"/>
      <c r="F806" s="56"/>
      <c r="G806" s="56"/>
      <c r="H806" s="6" t="s">
        <v>131</v>
      </c>
      <c r="I806" s="6" t="s">
        <v>545</v>
      </c>
      <c r="J806" s="6">
        <v>64</v>
      </c>
      <c r="K806" s="56"/>
      <c r="L806" s="56"/>
      <c r="M806" s="56"/>
      <c r="N806" s="56"/>
    </row>
    <row r="807" spans="1:14" ht="45" x14ac:dyDescent="0.25">
      <c r="A807" s="54" t="s">
        <v>546</v>
      </c>
      <c r="B807" s="54" t="s">
        <v>23</v>
      </c>
      <c r="C807" s="4" t="e">
        <f>MATCH(D807,[1]!Tabla1[Consignatario],0)</f>
        <v>#REF!</v>
      </c>
      <c r="D807" s="20" t="s">
        <v>1795</v>
      </c>
      <c r="E807" s="31"/>
      <c r="F807" s="54" t="s">
        <v>547</v>
      </c>
      <c r="G807" s="54" t="s">
        <v>1784</v>
      </c>
      <c r="H807" s="6" t="s">
        <v>327</v>
      </c>
      <c r="I807" s="6" t="s">
        <v>548</v>
      </c>
      <c r="J807" s="6">
        <v>82199</v>
      </c>
      <c r="K807" s="54">
        <v>131319</v>
      </c>
      <c r="L807" s="54">
        <v>9192</v>
      </c>
      <c r="M807" s="54">
        <v>2</v>
      </c>
      <c r="N807" s="54"/>
    </row>
    <row r="808" spans="1:14" ht="30" x14ac:dyDescent="0.25">
      <c r="A808" s="55"/>
      <c r="B808" s="55"/>
      <c r="C808" s="4" t="e">
        <f>MATCH(D808,[1]!Tabla1[Consignatario],0)</f>
        <v>#REF!</v>
      </c>
      <c r="D808" s="20" t="s">
        <v>1795</v>
      </c>
      <c r="E808" s="33"/>
      <c r="F808" s="55"/>
      <c r="G808" s="55"/>
      <c r="H808" s="6" t="s">
        <v>131</v>
      </c>
      <c r="I808" s="6" t="s">
        <v>549</v>
      </c>
      <c r="J808" s="6">
        <v>21120</v>
      </c>
      <c r="K808" s="55"/>
      <c r="L808" s="55"/>
      <c r="M808" s="55"/>
      <c r="N808" s="55"/>
    </row>
    <row r="809" spans="1:14" ht="30" x14ac:dyDescent="0.25">
      <c r="A809" s="56"/>
      <c r="B809" s="56"/>
      <c r="C809" s="4" t="e">
        <f>MATCH(D809,[1]!Tabla1[Consignatario],0)</f>
        <v>#REF!</v>
      </c>
      <c r="D809" s="20" t="s">
        <v>1795</v>
      </c>
      <c r="E809" s="32"/>
      <c r="F809" s="56"/>
      <c r="G809" s="56"/>
      <c r="H809" s="6" t="s">
        <v>128</v>
      </c>
      <c r="I809" s="6" t="s">
        <v>220</v>
      </c>
      <c r="J809" s="6">
        <v>28000</v>
      </c>
      <c r="K809" s="56"/>
      <c r="L809" s="56"/>
      <c r="M809" s="56"/>
      <c r="N809" s="56"/>
    </row>
    <row r="810" spans="1:14" ht="45" x14ac:dyDescent="0.25">
      <c r="A810" s="6" t="s">
        <v>546</v>
      </c>
      <c r="B810" s="6" t="s">
        <v>23</v>
      </c>
      <c r="C810" s="4" t="e">
        <f>MATCH(D810,[1]!Tabla1[Consignatario],0)</f>
        <v>#REF!</v>
      </c>
      <c r="D810" s="6" t="s">
        <v>1431</v>
      </c>
      <c r="E810" s="6"/>
      <c r="F810" s="6" t="s">
        <v>479</v>
      </c>
      <c r="G810" s="6" t="s">
        <v>1769</v>
      </c>
      <c r="H810" s="6" t="s">
        <v>327</v>
      </c>
      <c r="I810" s="6" t="s">
        <v>550</v>
      </c>
      <c r="J810" s="6">
        <v>26263</v>
      </c>
      <c r="K810" s="6">
        <v>26263</v>
      </c>
      <c r="L810" s="6">
        <v>1838</v>
      </c>
      <c r="M810" s="6">
        <v>3</v>
      </c>
      <c r="N810" s="6"/>
    </row>
    <row r="811" spans="1:14" ht="45" x14ac:dyDescent="0.25">
      <c r="A811" s="6" t="s">
        <v>546</v>
      </c>
      <c r="B811" s="6" t="s">
        <v>23</v>
      </c>
      <c r="C811" s="4" t="e">
        <f>MATCH(D811,[1]!Tabla1[Consignatario],0)</f>
        <v>#REF!</v>
      </c>
      <c r="D811" s="6" t="s">
        <v>1616</v>
      </c>
      <c r="E811" s="6"/>
      <c r="F811" s="6" t="s">
        <v>679</v>
      </c>
      <c r="G811" s="6" t="s">
        <v>38</v>
      </c>
      <c r="H811" s="6" t="s">
        <v>327</v>
      </c>
      <c r="I811" s="6" t="s">
        <v>551</v>
      </c>
      <c r="J811" s="6">
        <v>11814</v>
      </c>
      <c r="K811" s="6">
        <v>11814</v>
      </c>
      <c r="L811" s="6">
        <v>827</v>
      </c>
      <c r="M811" s="6"/>
      <c r="N811" s="6"/>
    </row>
    <row r="812" spans="1:14" ht="45" x14ac:dyDescent="0.25">
      <c r="A812" s="54" t="s">
        <v>552</v>
      </c>
      <c r="B812" s="54" t="s">
        <v>23</v>
      </c>
      <c r="C812" s="4" t="e">
        <f>MATCH(D812,[1]!Tabla1[Consignatario],0)</f>
        <v>#REF!</v>
      </c>
      <c r="D812" s="20" t="s">
        <v>1528</v>
      </c>
      <c r="E812" s="31"/>
      <c r="F812" s="54" t="s">
        <v>542</v>
      </c>
      <c r="G812" s="54" t="s">
        <v>1769</v>
      </c>
      <c r="H812" s="6" t="s">
        <v>327</v>
      </c>
      <c r="I812" s="6" t="s">
        <v>553</v>
      </c>
      <c r="J812" s="6">
        <v>12570</v>
      </c>
      <c r="K812" s="54">
        <v>26587</v>
      </c>
      <c r="L812" s="54">
        <v>1861</v>
      </c>
      <c r="M812" s="54"/>
      <c r="N812" s="54"/>
    </row>
    <row r="813" spans="1:14" ht="30" x14ac:dyDescent="0.25">
      <c r="A813" s="55"/>
      <c r="B813" s="55"/>
      <c r="C813" s="4" t="e">
        <f>MATCH(D813,[1]!Tabla1[Consignatario],0)</f>
        <v>#REF!</v>
      </c>
      <c r="D813" s="20" t="s">
        <v>1528</v>
      </c>
      <c r="E813" s="33"/>
      <c r="F813" s="55"/>
      <c r="G813" s="55"/>
      <c r="H813" s="6" t="s">
        <v>128</v>
      </c>
      <c r="I813" s="6" t="s">
        <v>233</v>
      </c>
      <c r="J813" s="6">
        <v>10800</v>
      </c>
      <c r="K813" s="55"/>
      <c r="L813" s="55"/>
      <c r="M813" s="55"/>
      <c r="N813" s="55"/>
    </row>
    <row r="814" spans="1:14" x14ac:dyDescent="0.25">
      <c r="A814" s="55"/>
      <c r="B814" s="55"/>
      <c r="C814" s="4" t="e">
        <f>MATCH(D814,[1]!Tabla1[Consignatario],0)</f>
        <v>#REF!</v>
      </c>
      <c r="D814" s="20" t="s">
        <v>1528</v>
      </c>
      <c r="E814" s="33"/>
      <c r="F814" s="55"/>
      <c r="G814" s="55"/>
      <c r="H814" s="6" t="s">
        <v>131</v>
      </c>
      <c r="I814" s="6" t="s">
        <v>554</v>
      </c>
      <c r="J814" s="6">
        <v>1832</v>
      </c>
      <c r="K814" s="55"/>
      <c r="L814" s="55"/>
      <c r="M814" s="55"/>
      <c r="N814" s="55"/>
    </row>
    <row r="815" spans="1:14" x14ac:dyDescent="0.25">
      <c r="A815" s="55"/>
      <c r="B815" s="55"/>
      <c r="C815" s="4" t="e">
        <f>MATCH(D815,[1]!Tabla1[Consignatario],0)</f>
        <v>#REF!</v>
      </c>
      <c r="D815" s="20" t="s">
        <v>1528</v>
      </c>
      <c r="E815" s="33"/>
      <c r="F815" s="55"/>
      <c r="G815" s="55"/>
      <c r="H815" s="6" t="s">
        <v>128</v>
      </c>
      <c r="I815" s="6" t="s">
        <v>8</v>
      </c>
      <c r="J815" s="6">
        <v>713</v>
      </c>
      <c r="K815" s="55"/>
      <c r="L815" s="55"/>
      <c r="M815" s="55"/>
      <c r="N815" s="55"/>
    </row>
    <row r="816" spans="1:14" x14ac:dyDescent="0.25">
      <c r="A816" s="56"/>
      <c r="B816" s="56"/>
      <c r="C816" s="4" t="e">
        <f>MATCH(D816,[1]!Tabla1[Consignatario],0)</f>
        <v>#REF!</v>
      </c>
      <c r="D816" s="20" t="s">
        <v>1528</v>
      </c>
      <c r="E816" s="32"/>
      <c r="F816" s="56"/>
      <c r="G816" s="56"/>
      <c r="H816" s="6" t="s">
        <v>131</v>
      </c>
      <c r="I816" s="6" t="s">
        <v>555</v>
      </c>
      <c r="J816" s="6">
        <v>672</v>
      </c>
      <c r="K816" s="56"/>
      <c r="L816" s="56"/>
      <c r="M816" s="56"/>
      <c r="N816" s="56"/>
    </row>
    <row r="817" spans="1:14" ht="30" x14ac:dyDescent="0.25">
      <c r="A817" s="6" t="s">
        <v>552</v>
      </c>
      <c r="B817" s="6" t="s">
        <v>23</v>
      </c>
      <c r="C817" s="4" t="e">
        <f>MATCH(D817,[1]!Tabla1[Consignatario],0)</f>
        <v>#REF!</v>
      </c>
      <c r="D817" s="6" t="s">
        <v>1814</v>
      </c>
      <c r="E817" s="6"/>
      <c r="F817" s="6" t="s">
        <v>101</v>
      </c>
      <c r="G817" s="6" t="s">
        <v>38</v>
      </c>
      <c r="H817" s="6" t="s">
        <v>327</v>
      </c>
      <c r="I817" s="6" t="s">
        <v>556</v>
      </c>
      <c r="J817" s="6">
        <v>53688</v>
      </c>
      <c r="K817" s="6">
        <v>53688</v>
      </c>
      <c r="L817" s="6">
        <v>3758</v>
      </c>
      <c r="M817" s="6">
        <v>1</v>
      </c>
      <c r="N817" s="6"/>
    </row>
    <row r="818" spans="1:14" ht="30" x14ac:dyDescent="0.25">
      <c r="A818" s="54" t="s">
        <v>557</v>
      </c>
      <c r="B818" s="54" t="s">
        <v>23</v>
      </c>
      <c r="C818" s="4" t="e">
        <f>MATCH(D818,[1]!Tabla1[Consignatario],0)</f>
        <v>#REF!</v>
      </c>
      <c r="D818" s="38" t="s">
        <v>1886</v>
      </c>
      <c r="E818" s="31"/>
      <c r="F818" s="54" t="s">
        <v>354</v>
      </c>
      <c r="G818" s="54" t="s">
        <v>93</v>
      </c>
      <c r="H818" s="6" t="s">
        <v>327</v>
      </c>
      <c r="I818" s="6" t="s">
        <v>1339</v>
      </c>
      <c r="J818" s="6">
        <v>2887</v>
      </c>
      <c r="K818" s="54">
        <v>6887</v>
      </c>
      <c r="L818" s="54">
        <v>482</v>
      </c>
      <c r="M818" s="54"/>
      <c r="N818" s="54"/>
    </row>
    <row r="819" spans="1:14" ht="30" x14ac:dyDescent="0.25">
      <c r="A819" s="56"/>
      <c r="B819" s="56"/>
      <c r="C819" s="4" t="e">
        <f>MATCH(D819,[1]!Tabla1[Consignatario],0)</f>
        <v>#REF!</v>
      </c>
      <c r="D819" s="38" t="s">
        <v>1886</v>
      </c>
      <c r="E819" s="32"/>
      <c r="F819" s="56"/>
      <c r="G819" s="56"/>
      <c r="H819" s="6" t="s">
        <v>128</v>
      </c>
      <c r="I819" s="6" t="s">
        <v>268</v>
      </c>
      <c r="J819" s="6">
        <v>4000</v>
      </c>
      <c r="K819" s="56"/>
      <c r="L819" s="56"/>
      <c r="M819" s="56"/>
      <c r="N819" s="56"/>
    </row>
    <row r="820" spans="1:14" ht="45" x14ac:dyDescent="0.25">
      <c r="A820" s="54" t="s">
        <v>557</v>
      </c>
      <c r="B820" s="54" t="s">
        <v>23</v>
      </c>
      <c r="C820" s="4" t="e">
        <f>MATCH(D820,[1]!Tabla1[Consignatario],0)</f>
        <v>#REF!</v>
      </c>
      <c r="D820" s="20" t="s">
        <v>1641</v>
      </c>
      <c r="E820" s="31"/>
      <c r="F820" s="54" t="s">
        <v>363</v>
      </c>
      <c r="G820" s="54" t="s">
        <v>1784</v>
      </c>
      <c r="H820" s="6" t="s">
        <v>327</v>
      </c>
      <c r="I820" s="6" t="s">
        <v>558</v>
      </c>
      <c r="J820" s="6">
        <v>22771</v>
      </c>
      <c r="K820" s="54">
        <v>30611</v>
      </c>
      <c r="L820" s="54">
        <v>2142</v>
      </c>
      <c r="M820" s="54">
        <v>7</v>
      </c>
      <c r="N820" s="54"/>
    </row>
    <row r="821" spans="1:14" ht="30" x14ac:dyDescent="0.25">
      <c r="A821" s="56"/>
      <c r="B821" s="56"/>
      <c r="C821" s="4" t="e">
        <f>MATCH(D821,[1]!Tabla1[Consignatario],0)</f>
        <v>#REF!</v>
      </c>
      <c r="D821" s="20" t="s">
        <v>1641</v>
      </c>
      <c r="E821" s="32"/>
      <c r="F821" s="56"/>
      <c r="G821" s="56"/>
      <c r="H821" s="6" t="s">
        <v>131</v>
      </c>
      <c r="I821" s="6" t="s">
        <v>559</v>
      </c>
      <c r="J821" s="6">
        <v>7840</v>
      </c>
      <c r="K821" s="56"/>
      <c r="L821" s="56"/>
      <c r="M821" s="56"/>
      <c r="N821" s="56"/>
    </row>
    <row r="822" spans="1:14" ht="30" x14ac:dyDescent="0.25">
      <c r="A822" s="6" t="s">
        <v>557</v>
      </c>
      <c r="B822" s="6" t="s">
        <v>23</v>
      </c>
      <c r="C822" s="4" t="e">
        <f>MATCH(D822,[1]!Tabla1[Consignatario],0)</f>
        <v>#REF!</v>
      </c>
      <c r="D822" s="6" t="s">
        <v>1801</v>
      </c>
      <c r="E822" s="6"/>
      <c r="F822" s="6" t="s">
        <v>479</v>
      </c>
      <c r="G822" s="6" t="s">
        <v>1784</v>
      </c>
      <c r="H822" s="6" t="s">
        <v>128</v>
      </c>
      <c r="I822" s="6" t="s">
        <v>561</v>
      </c>
      <c r="J822" s="6">
        <v>4200</v>
      </c>
      <c r="K822" s="6">
        <v>4200</v>
      </c>
      <c r="L822" s="6">
        <v>294</v>
      </c>
      <c r="M822" s="6"/>
      <c r="N822" s="6" t="s">
        <v>560</v>
      </c>
    </row>
    <row r="823" spans="1:14" ht="30" x14ac:dyDescent="0.25">
      <c r="A823" s="6" t="s">
        <v>562</v>
      </c>
      <c r="B823" s="6" t="s">
        <v>23</v>
      </c>
      <c r="C823" s="4" t="e">
        <f>MATCH(D823,[1]!Tabla1[Consignatario],0)</f>
        <v>#REF!</v>
      </c>
      <c r="D823" s="20" t="s">
        <v>1488</v>
      </c>
      <c r="E823" s="6"/>
      <c r="F823" s="6" t="s">
        <v>354</v>
      </c>
      <c r="G823" s="6"/>
      <c r="H823" s="6" t="s">
        <v>327</v>
      </c>
      <c r="I823" s="6" t="s">
        <v>563</v>
      </c>
      <c r="J823" s="6">
        <v>30512</v>
      </c>
      <c r="K823" s="6">
        <v>30512</v>
      </c>
      <c r="L823" s="6">
        <v>2135</v>
      </c>
      <c r="M823" s="6">
        <v>7</v>
      </c>
      <c r="N823" s="6"/>
    </row>
    <row r="824" spans="1:14" ht="30" x14ac:dyDescent="0.25">
      <c r="A824" s="54" t="s">
        <v>562</v>
      </c>
      <c r="B824" s="54" t="s">
        <v>23</v>
      </c>
      <c r="C824" s="4" t="e">
        <f>MATCH(D824,[1]!Tabla1[Consignatario],0)</f>
        <v>#REF!</v>
      </c>
      <c r="D824" s="20" t="s">
        <v>1943</v>
      </c>
      <c r="E824" s="31"/>
      <c r="F824" s="54" t="s">
        <v>59</v>
      </c>
      <c r="G824" s="54" t="s">
        <v>564</v>
      </c>
      <c r="H824" s="6" t="s">
        <v>327</v>
      </c>
      <c r="I824" s="6" t="s">
        <v>1340</v>
      </c>
      <c r="J824" s="6">
        <v>7044</v>
      </c>
      <c r="K824" s="54">
        <v>49184</v>
      </c>
      <c r="L824" s="54">
        <v>3442</v>
      </c>
      <c r="M824" s="54">
        <v>7</v>
      </c>
      <c r="N824" s="54"/>
    </row>
    <row r="825" spans="1:14" ht="30" x14ac:dyDescent="0.25">
      <c r="A825" s="55"/>
      <c r="B825" s="55"/>
      <c r="C825" s="4" t="e">
        <f>MATCH(D825,[1]!Tabla1[Consignatario],0)</f>
        <v>#REF!</v>
      </c>
      <c r="D825" s="20" t="s">
        <v>1943</v>
      </c>
      <c r="E825" s="33"/>
      <c r="F825" s="55"/>
      <c r="G825" s="55"/>
      <c r="H825" s="6" t="s">
        <v>128</v>
      </c>
      <c r="I825" s="6" t="s">
        <v>220</v>
      </c>
      <c r="J825" s="6">
        <v>35000</v>
      </c>
      <c r="K825" s="55"/>
      <c r="L825" s="55"/>
      <c r="M825" s="55"/>
      <c r="N825" s="55"/>
    </row>
    <row r="826" spans="1:14" x14ac:dyDescent="0.25">
      <c r="A826" s="55"/>
      <c r="B826" s="55"/>
      <c r="C826" s="4" t="e">
        <f>MATCH(D826,[1]!Tabla1[Consignatario],0)</f>
        <v>#REF!</v>
      </c>
      <c r="D826" s="20" t="s">
        <v>1943</v>
      </c>
      <c r="E826" s="33"/>
      <c r="F826" s="55"/>
      <c r="G826" s="55"/>
      <c r="H826" s="6" t="s">
        <v>131</v>
      </c>
      <c r="I826" s="6" t="s">
        <v>565</v>
      </c>
      <c r="J826" s="6">
        <v>6480</v>
      </c>
      <c r="K826" s="55"/>
      <c r="L826" s="55"/>
      <c r="M826" s="55"/>
      <c r="N826" s="55"/>
    </row>
    <row r="827" spans="1:14" ht="45" x14ac:dyDescent="0.25">
      <c r="A827" s="55"/>
      <c r="B827" s="55"/>
      <c r="C827" s="4" t="e">
        <f>MATCH(D827,[1]!Tabla1[Consignatario],0)</f>
        <v>#REF!</v>
      </c>
      <c r="D827" s="20" t="s">
        <v>1943</v>
      </c>
      <c r="E827" s="33"/>
      <c r="F827" s="55"/>
      <c r="G827" s="55"/>
      <c r="H827" s="6" t="s">
        <v>131</v>
      </c>
      <c r="I827" s="6" t="s">
        <v>566</v>
      </c>
      <c r="J827" s="6">
        <v>160</v>
      </c>
      <c r="K827" s="55"/>
      <c r="L827" s="55"/>
      <c r="M827" s="55"/>
      <c r="N827" s="55"/>
    </row>
    <row r="828" spans="1:14" x14ac:dyDescent="0.25">
      <c r="A828" s="56"/>
      <c r="B828" s="56"/>
      <c r="C828" s="4" t="e">
        <f>MATCH(D828,[1]!Tabla1[Consignatario],0)</f>
        <v>#REF!</v>
      </c>
      <c r="D828" s="20" t="s">
        <v>1943</v>
      </c>
      <c r="E828" s="32"/>
      <c r="F828" s="56"/>
      <c r="G828" s="56"/>
      <c r="H828" s="6" t="s">
        <v>128</v>
      </c>
      <c r="I828" s="6" t="s">
        <v>8</v>
      </c>
      <c r="J828" s="6">
        <v>500</v>
      </c>
      <c r="K828" s="56"/>
      <c r="L828" s="56"/>
      <c r="M828" s="56"/>
      <c r="N828" s="56"/>
    </row>
    <row r="829" spans="1:14" ht="45" x14ac:dyDescent="0.25">
      <c r="A829" s="54" t="s">
        <v>562</v>
      </c>
      <c r="B829" s="54" t="s">
        <v>23</v>
      </c>
      <c r="C829" s="4" t="e">
        <f>MATCH(D829,[1]!Tabla1[Consignatario],0)</f>
        <v>#REF!</v>
      </c>
      <c r="D829" s="20" t="s">
        <v>1943</v>
      </c>
      <c r="E829" s="31"/>
      <c r="F829" s="54" t="s">
        <v>59</v>
      </c>
      <c r="G829" s="54" t="s">
        <v>564</v>
      </c>
      <c r="H829" s="6" t="s">
        <v>1391</v>
      </c>
      <c r="I829" s="6" t="s">
        <v>1341</v>
      </c>
      <c r="J829" s="6">
        <v>19350</v>
      </c>
      <c r="K829" s="54">
        <v>22650</v>
      </c>
      <c r="L829" s="54">
        <v>113</v>
      </c>
      <c r="M829" s="54">
        <v>2</v>
      </c>
      <c r="N829" s="54"/>
    </row>
    <row r="830" spans="1:14" ht="90" x14ac:dyDescent="0.25">
      <c r="A830" s="56"/>
      <c r="B830" s="56"/>
      <c r="C830" s="4" t="e">
        <f>MATCH(D830,[1]!Tabla1[Consignatario],0)</f>
        <v>#REF!</v>
      </c>
      <c r="D830" s="20" t="s">
        <v>1943</v>
      </c>
      <c r="E830" s="32"/>
      <c r="F830" s="56"/>
      <c r="G830" s="56"/>
      <c r="H830" s="6" t="s">
        <v>1391</v>
      </c>
      <c r="I830" s="6" t="s">
        <v>567</v>
      </c>
      <c r="J830" s="6">
        <v>3300</v>
      </c>
      <c r="K830" s="56"/>
      <c r="L830" s="56"/>
      <c r="M830" s="56"/>
      <c r="N830" s="56"/>
    </row>
    <row r="831" spans="1:14" ht="30" x14ac:dyDescent="0.25">
      <c r="A831" s="6" t="s">
        <v>568</v>
      </c>
      <c r="B831" s="6" t="s">
        <v>28</v>
      </c>
      <c r="C831" s="4" t="e">
        <f>MATCH(D831,[1]!Tabla1[Consignatario],0)</f>
        <v>#REF!</v>
      </c>
      <c r="D831" s="6" t="s">
        <v>1642</v>
      </c>
      <c r="E831" s="6"/>
      <c r="F831" s="6" t="s">
        <v>411</v>
      </c>
      <c r="G831" s="6" t="s">
        <v>569</v>
      </c>
      <c r="H831" s="6" t="s">
        <v>131</v>
      </c>
      <c r="I831" s="6" t="s">
        <v>155</v>
      </c>
      <c r="J831" s="6">
        <v>800</v>
      </c>
      <c r="K831" s="6">
        <v>800</v>
      </c>
      <c r="L831" s="6">
        <v>56</v>
      </c>
      <c r="M831" s="6"/>
      <c r="N831" s="6" t="s">
        <v>1342</v>
      </c>
    </row>
    <row r="832" spans="1:14" ht="75" x14ac:dyDescent="0.25">
      <c r="A832" s="6" t="s">
        <v>568</v>
      </c>
      <c r="B832" s="6" t="s">
        <v>28</v>
      </c>
      <c r="C832" s="4" t="e">
        <f>MATCH(D832,[1]!Tabla1[Consignatario],0)</f>
        <v>#REF!</v>
      </c>
      <c r="D832" s="6" t="s">
        <v>1642</v>
      </c>
      <c r="E832" s="6"/>
      <c r="F832" s="6"/>
      <c r="G832" s="6"/>
      <c r="H832" s="6"/>
      <c r="I832" s="6"/>
      <c r="J832" s="6"/>
      <c r="K832" s="6"/>
      <c r="L832" s="6">
        <v>0</v>
      </c>
      <c r="M832" s="6"/>
      <c r="N832" s="6" t="s">
        <v>570</v>
      </c>
    </row>
    <row r="833" spans="1:14" ht="120" x14ac:dyDescent="0.25">
      <c r="A833" s="6" t="s">
        <v>568</v>
      </c>
      <c r="B833" s="6" t="s">
        <v>28</v>
      </c>
      <c r="C833" s="4" t="e">
        <f>MATCH(D833,[1]!Tabla1[Consignatario],0)</f>
        <v>#REF!</v>
      </c>
      <c r="D833" s="6" t="s">
        <v>1643</v>
      </c>
      <c r="E833" s="6"/>
      <c r="F833" s="6"/>
      <c r="G833" s="6" t="s">
        <v>569</v>
      </c>
      <c r="H833" s="6" t="s">
        <v>128</v>
      </c>
      <c r="I833" s="6"/>
      <c r="J833" s="6">
        <v>5000</v>
      </c>
      <c r="K833" s="6">
        <v>5000</v>
      </c>
      <c r="L833" s="6">
        <v>0</v>
      </c>
      <c r="M833" s="6"/>
      <c r="N833" s="6" t="s">
        <v>1343</v>
      </c>
    </row>
    <row r="834" spans="1:14" ht="45" x14ac:dyDescent="0.25">
      <c r="A834" s="54" t="s">
        <v>571</v>
      </c>
      <c r="B834" s="54" t="s">
        <v>23</v>
      </c>
      <c r="C834" s="4" t="e">
        <f>MATCH(D834,[1]!Tabla1[Consignatario],0)</f>
        <v>#REF!</v>
      </c>
      <c r="D834" s="6" t="s">
        <v>1431</v>
      </c>
      <c r="E834" s="31"/>
      <c r="F834" s="54" t="s">
        <v>542</v>
      </c>
      <c r="G834" s="54" t="s">
        <v>572</v>
      </c>
      <c r="H834" s="6" t="s">
        <v>327</v>
      </c>
      <c r="I834" s="6" t="s">
        <v>1344</v>
      </c>
      <c r="J834" s="6">
        <v>37010</v>
      </c>
      <c r="K834" s="54">
        <v>158878</v>
      </c>
      <c r="L834" s="54">
        <v>11121</v>
      </c>
      <c r="M834" s="54">
        <v>4</v>
      </c>
      <c r="N834" s="54"/>
    </row>
    <row r="835" spans="1:14" ht="30" x14ac:dyDescent="0.25">
      <c r="A835" s="55"/>
      <c r="B835" s="55"/>
      <c r="C835" s="4" t="e">
        <f>MATCH(D835,[1]!Tabla1[Consignatario],0)</f>
        <v>#REF!</v>
      </c>
      <c r="D835" s="6" t="s">
        <v>1431</v>
      </c>
      <c r="E835" s="33"/>
      <c r="F835" s="55"/>
      <c r="G835" s="55"/>
      <c r="H835" s="6" t="s">
        <v>128</v>
      </c>
      <c r="I835" s="6" t="s">
        <v>573</v>
      </c>
      <c r="J835" s="6">
        <v>103400</v>
      </c>
      <c r="K835" s="55"/>
      <c r="L835" s="55"/>
      <c r="M835" s="55"/>
      <c r="N835" s="55"/>
    </row>
    <row r="836" spans="1:14" ht="30" x14ac:dyDescent="0.25">
      <c r="A836" s="55"/>
      <c r="B836" s="55"/>
      <c r="C836" s="4" t="e">
        <f>MATCH(D836,[1]!Tabla1[Consignatario],0)</f>
        <v>#REF!</v>
      </c>
      <c r="D836" s="6" t="s">
        <v>1431</v>
      </c>
      <c r="E836" s="33"/>
      <c r="F836" s="55"/>
      <c r="G836" s="55"/>
      <c r="H836" s="6" t="s">
        <v>128</v>
      </c>
      <c r="I836" s="6" t="s">
        <v>574</v>
      </c>
      <c r="J836" s="6">
        <v>10000</v>
      </c>
      <c r="K836" s="55"/>
      <c r="L836" s="55"/>
      <c r="M836" s="55"/>
      <c r="N836" s="55"/>
    </row>
    <row r="837" spans="1:14" x14ac:dyDescent="0.25">
      <c r="A837" s="55"/>
      <c r="B837" s="55"/>
      <c r="C837" s="4" t="e">
        <f>MATCH(D837,[1]!Tabla1[Consignatario],0)</f>
        <v>#REF!</v>
      </c>
      <c r="D837" s="6" t="s">
        <v>1431</v>
      </c>
      <c r="E837" s="33"/>
      <c r="F837" s="55"/>
      <c r="G837" s="55"/>
      <c r="H837" s="6" t="s">
        <v>131</v>
      </c>
      <c r="I837" s="6" t="s">
        <v>575</v>
      </c>
      <c r="J837" s="6">
        <v>7168</v>
      </c>
      <c r="K837" s="55"/>
      <c r="L837" s="55"/>
      <c r="M837" s="55"/>
      <c r="N837" s="55"/>
    </row>
    <row r="838" spans="1:14" x14ac:dyDescent="0.25">
      <c r="A838" s="55"/>
      <c r="B838" s="55"/>
      <c r="C838" s="4" t="e">
        <f>MATCH(D838,[1]!Tabla1[Consignatario],0)</f>
        <v>#REF!</v>
      </c>
      <c r="D838" s="6" t="s">
        <v>1431</v>
      </c>
      <c r="E838" s="33"/>
      <c r="F838" s="55"/>
      <c r="G838" s="55"/>
      <c r="H838" s="6" t="s">
        <v>131</v>
      </c>
      <c r="I838" s="6" t="s">
        <v>155</v>
      </c>
      <c r="J838" s="6">
        <v>800</v>
      </c>
      <c r="K838" s="55"/>
      <c r="L838" s="55"/>
      <c r="M838" s="55"/>
      <c r="N838" s="55"/>
    </row>
    <row r="839" spans="1:14" x14ac:dyDescent="0.25">
      <c r="A839" s="56"/>
      <c r="B839" s="56"/>
      <c r="C839" s="4" t="e">
        <f>MATCH(D839,[1]!Tabla1[Consignatario],0)</f>
        <v>#REF!</v>
      </c>
      <c r="D839" s="6" t="s">
        <v>1431</v>
      </c>
      <c r="E839" s="32"/>
      <c r="F839" s="56"/>
      <c r="G839" s="56"/>
      <c r="H839" s="6" t="s">
        <v>128</v>
      </c>
      <c r="I839" s="6" t="s">
        <v>8</v>
      </c>
      <c r="J839" s="6">
        <v>500</v>
      </c>
      <c r="K839" s="56"/>
      <c r="L839" s="56"/>
      <c r="M839" s="56"/>
      <c r="N839" s="56"/>
    </row>
    <row r="840" spans="1:14" ht="30" x14ac:dyDescent="0.25">
      <c r="A840" s="54" t="s">
        <v>571</v>
      </c>
      <c r="B840" s="54"/>
      <c r="C840" s="4" t="e">
        <f>MATCH(D840,[1]!Tabla1[Consignatario],0)</f>
        <v>#REF!</v>
      </c>
      <c r="D840" s="20" t="s">
        <v>1777</v>
      </c>
      <c r="E840" s="31"/>
      <c r="F840" s="54" t="s">
        <v>50</v>
      </c>
      <c r="G840" s="54" t="s">
        <v>576</v>
      </c>
      <c r="H840" s="6" t="s">
        <v>128</v>
      </c>
      <c r="I840" s="6" t="s">
        <v>228</v>
      </c>
      <c r="J840" s="6">
        <v>17500</v>
      </c>
      <c r="K840" s="54">
        <v>22681</v>
      </c>
      <c r="L840" s="54">
        <v>1587</v>
      </c>
      <c r="M840" s="54">
        <v>6</v>
      </c>
      <c r="N840" s="54"/>
    </row>
    <row r="841" spans="1:14" ht="30" x14ac:dyDescent="0.25">
      <c r="A841" s="55"/>
      <c r="B841" s="55"/>
      <c r="C841" s="4" t="e">
        <f>MATCH(D841,[1]!Tabla1[Consignatario],0)</f>
        <v>#REF!</v>
      </c>
      <c r="D841" s="20" t="s">
        <v>1777</v>
      </c>
      <c r="E841" s="33"/>
      <c r="F841" s="55"/>
      <c r="G841" s="55"/>
      <c r="H841" s="6" t="s">
        <v>327</v>
      </c>
      <c r="I841" s="6" t="s">
        <v>577</v>
      </c>
      <c r="J841" s="6">
        <v>4381</v>
      </c>
      <c r="K841" s="55"/>
      <c r="L841" s="55"/>
      <c r="M841" s="55"/>
      <c r="N841" s="55"/>
    </row>
    <row r="842" spans="1:14" x14ac:dyDescent="0.25">
      <c r="A842" s="56"/>
      <c r="B842" s="56"/>
      <c r="C842" s="4" t="e">
        <f>MATCH(D842,[1]!Tabla1[Consignatario],0)</f>
        <v>#REF!</v>
      </c>
      <c r="D842" s="20" t="s">
        <v>1777</v>
      </c>
      <c r="E842" s="32"/>
      <c r="F842" s="56"/>
      <c r="G842" s="56"/>
      <c r="H842" s="6" t="s">
        <v>131</v>
      </c>
      <c r="I842" s="6" t="s">
        <v>155</v>
      </c>
      <c r="J842" s="6">
        <v>800</v>
      </c>
      <c r="K842" s="56"/>
      <c r="L842" s="56"/>
      <c r="M842" s="56"/>
      <c r="N842" s="56"/>
    </row>
    <row r="843" spans="1:14" x14ac:dyDescent="0.25">
      <c r="A843" s="6" t="s">
        <v>571</v>
      </c>
      <c r="B843" s="6"/>
      <c r="C843" s="4" t="e">
        <f>MATCH(D843,[1]!Tabla1[Consignatario],0)</f>
        <v>#REF!</v>
      </c>
      <c r="D843" s="20" t="s">
        <v>1777</v>
      </c>
      <c r="E843" s="6"/>
      <c r="F843" s="6"/>
      <c r="G843" s="6" t="s">
        <v>576</v>
      </c>
      <c r="H843" s="6" t="s">
        <v>128</v>
      </c>
      <c r="I843" s="6" t="s">
        <v>1115</v>
      </c>
      <c r="J843" s="6">
        <v>500</v>
      </c>
      <c r="K843" s="6">
        <v>500</v>
      </c>
      <c r="L843" s="6">
        <v>35</v>
      </c>
      <c r="M843" s="6"/>
      <c r="N843" s="6"/>
    </row>
    <row r="844" spans="1:14" ht="30" x14ac:dyDescent="0.25">
      <c r="A844" s="6" t="s">
        <v>571</v>
      </c>
      <c r="B844" s="6"/>
      <c r="C844" s="4" t="e">
        <f>MATCH(D844,[1]!Tabla1[Consignatario],0)</f>
        <v>#REF!</v>
      </c>
      <c r="D844" s="20" t="s">
        <v>1777</v>
      </c>
      <c r="E844" s="6"/>
      <c r="F844" s="6" t="s">
        <v>83</v>
      </c>
      <c r="G844" s="6"/>
      <c r="H844" s="6" t="s">
        <v>1391</v>
      </c>
      <c r="I844" s="6" t="s">
        <v>578</v>
      </c>
      <c r="J844" s="6">
        <v>650</v>
      </c>
      <c r="K844" s="6">
        <v>650</v>
      </c>
      <c r="L844" s="6">
        <v>3</v>
      </c>
      <c r="M844" s="6">
        <v>2</v>
      </c>
      <c r="N844" s="6"/>
    </row>
    <row r="845" spans="1:14" ht="30" x14ac:dyDescent="0.25">
      <c r="A845" s="54" t="s">
        <v>579</v>
      </c>
      <c r="B845" s="54" t="s">
        <v>23</v>
      </c>
      <c r="C845" s="4" t="e">
        <f>MATCH(D845,[1]!Tabla1[Consignatario],0)</f>
        <v>#REF!</v>
      </c>
      <c r="D845" s="20" t="s">
        <v>1644</v>
      </c>
      <c r="E845" s="31"/>
      <c r="F845" s="54" t="s">
        <v>297</v>
      </c>
      <c r="G845" s="54" t="s">
        <v>3</v>
      </c>
      <c r="H845" s="6" t="s">
        <v>327</v>
      </c>
      <c r="I845" s="6" t="s">
        <v>580</v>
      </c>
      <c r="J845" s="6">
        <v>3501</v>
      </c>
      <c r="K845" s="54">
        <v>16941</v>
      </c>
      <c r="L845" s="54">
        <v>1185</v>
      </c>
      <c r="M845" s="54">
        <v>7</v>
      </c>
      <c r="N845" s="54"/>
    </row>
    <row r="846" spans="1:14" ht="30" x14ac:dyDescent="0.25">
      <c r="A846" s="55"/>
      <c r="B846" s="55"/>
      <c r="C846" s="4" t="e">
        <f>MATCH(D846,[1]!Tabla1[Consignatario],0)</f>
        <v>#REF!</v>
      </c>
      <c r="D846" s="20" t="s">
        <v>1644</v>
      </c>
      <c r="E846" s="33"/>
      <c r="F846" s="55"/>
      <c r="G846" s="55"/>
      <c r="H846" s="6" t="s">
        <v>128</v>
      </c>
      <c r="I846" s="6" t="s">
        <v>154</v>
      </c>
      <c r="J846" s="6">
        <v>10000</v>
      </c>
      <c r="K846" s="55"/>
      <c r="L846" s="55"/>
      <c r="M846" s="55"/>
      <c r="N846" s="55"/>
    </row>
    <row r="847" spans="1:14" ht="30" x14ac:dyDescent="0.25">
      <c r="A847" s="55"/>
      <c r="B847" s="55"/>
      <c r="C847" s="4" t="e">
        <f>MATCH(D847,[1]!Tabla1[Consignatario],0)</f>
        <v>#REF!</v>
      </c>
      <c r="D847" s="20" t="s">
        <v>1644</v>
      </c>
      <c r="E847" s="33"/>
      <c r="F847" s="55"/>
      <c r="G847" s="55"/>
      <c r="H847" s="6" t="s">
        <v>128</v>
      </c>
      <c r="I847" s="6" t="s">
        <v>218</v>
      </c>
      <c r="J847" s="6">
        <v>2000</v>
      </c>
      <c r="K847" s="55"/>
      <c r="L847" s="55"/>
      <c r="M847" s="55"/>
      <c r="N847" s="55"/>
    </row>
    <row r="848" spans="1:14" x14ac:dyDescent="0.25">
      <c r="A848" s="56"/>
      <c r="B848" s="56"/>
      <c r="C848" s="4" t="e">
        <f>MATCH(D848,[1]!Tabla1[Consignatario],0)</f>
        <v>#REF!</v>
      </c>
      <c r="D848" s="20" t="s">
        <v>1644</v>
      </c>
      <c r="E848" s="32"/>
      <c r="F848" s="56"/>
      <c r="G848" s="56"/>
      <c r="H848" s="6" t="s">
        <v>131</v>
      </c>
      <c r="I848" s="6" t="s">
        <v>204</v>
      </c>
      <c r="J848" s="6">
        <v>1440</v>
      </c>
      <c r="K848" s="56"/>
      <c r="L848" s="56"/>
      <c r="M848" s="56"/>
      <c r="N848" s="56"/>
    </row>
    <row r="849" spans="1:14" ht="45" x14ac:dyDescent="0.25">
      <c r="A849" s="54" t="s">
        <v>579</v>
      </c>
      <c r="B849" s="54" t="s">
        <v>23</v>
      </c>
      <c r="C849" s="4" t="e">
        <f>MATCH(D849,[1]!Tabla1[Consignatario],0)</f>
        <v>#REF!</v>
      </c>
      <c r="D849" s="21" t="s">
        <v>1944</v>
      </c>
      <c r="E849" s="31"/>
      <c r="F849" s="54" t="s">
        <v>479</v>
      </c>
      <c r="G849" s="54" t="s">
        <v>3</v>
      </c>
      <c r="H849" s="6" t="s">
        <v>327</v>
      </c>
      <c r="I849" s="6" t="s">
        <v>581</v>
      </c>
      <c r="J849" s="6">
        <v>18066</v>
      </c>
      <c r="K849" s="54">
        <v>21817</v>
      </c>
      <c r="L849" s="54">
        <v>1527</v>
      </c>
      <c r="M849" s="54">
        <v>1</v>
      </c>
      <c r="N849" s="54"/>
    </row>
    <row r="850" spans="1:14" ht="60" x14ac:dyDescent="0.25">
      <c r="A850" s="55"/>
      <c r="B850" s="55"/>
      <c r="C850" s="4" t="e">
        <f>MATCH(D850,[1]!Tabla1[Consignatario],0)</f>
        <v>#REF!</v>
      </c>
      <c r="D850" s="21" t="s">
        <v>1944</v>
      </c>
      <c r="E850" s="33"/>
      <c r="F850" s="55"/>
      <c r="G850" s="55"/>
      <c r="H850" s="6" t="s">
        <v>327</v>
      </c>
      <c r="I850" s="6" t="s">
        <v>582</v>
      </c>
      <c r="J850" s="6">
        <v>2631</v>
      </c>
      <c r="K850" s="55"/>
      <c r="L850" s="55"/>
      <c r="M850" s="55"/>
      <c r="N850" s="55"/>
    </row>
    <row r="851" spans="1:14" x14ac:dyDescent="0.25">
      <c r="A851" s="55"/>
      <c r="B851" s="55"/>
      <c r="C851" s="4" t="e">
        <f>MATCH(D851,[1]!Tabla1[Consignatario],0)</f>
        <v>#REF!</v>
      </c>
      <c r="D851" s="21" t="s">
        <v>1944</v>
      </c>
      <c r="E851" s="33"/>
      <c r="F851" s="55"/>
      <c r="G851" s="55"/>
      <c r="H851" s="6" t="s">
        <v>131</v>
      </c>
      <c r="I851" s="6" t="s">
        <v>583</v>
      </c>
      <c r="J851" s="6">
        <v>1040</v>
      </c>
      <c r="K851" s="55"/>
      <c r="L851" s="55"/>
      <c r="M851" s="55"/>
      <c r="N851" s="55"/>
    </row>
    <row r="852" spans="1:14" ht="30" x14ac:dyDescent="0.25">
      <c r="A852" s="56"/>
      <c r="B852" s="56"/>
      <c r="C852" s="4" t="e">
        <f>MATCH(D852,[1]!Tabla1[Consignatario],0)</f>
        <v>#REF!</v>
      </c>
      <c r="D852" s="21" t="s">
        <v>1944</v>
      </c>
      <c r="E852" s="32"/>
      <c r="F852" s="56"/>
      <c r="G852" s="56"/>
      <c r="H852" s="6" t="s">
        <v>131</v>
      </c>
      <c r="I852" s="6" t="s">
        <v>1345</v>
      </c>
      <c r="J852" s="6">
        <v>80</v>
      </c>
      <c r="K852" s="56"/>
      <c r="L852" s="56"/>
      <c r="M852" s="56"/>
      <c r="N852" s="56"/>
    </row>
    <row r="853" spans="1:14" ht="45" customHeight="1" x14ac:dyDescent="0.25">
      <c r="A853" s="54" t="s">
        <v>579</v>
      </c>
      <c r="B853" s="54" t="s">
        <v>23</v>
      </c>
      <c r="C853" s="4" t="e">
        <f>MATCH(D853,[1]!Tabla1[Consignatario],0)</f>
        <v>#REF!</v>
      </c>
      <c r="D853" s="20" t="s">
        <v>1853</v>
      </c>
      <c r="E853" s="31"/>
      <c r="F853" s="54" t="s">
        <v>479</v>
      </c>
      <c r="G853" s="54" t="s">
        <v>3</v>
      </c>
      <c r="H853" s="6" t="s">
        <v>327</v>
      </c>
      <c r="I853" s="6" t="s">
        <v>585</v>
      </c>
      <c r="J853" s="6">
        <v>17197</v>
      </c>
      <c r="K853" s="54">
        <v>34163</v>
      </c>
      <c r="L853" s="57">
        <v>2391</v>
      </c>
      <c r="M853" s="57">
        <v>3</v>
      </c>
      <c r="N853" s="57" t="s">
        <v>1346</v>
      </c>
    </row>
    <row r="854" spans="1:14" ht="45" x14ac:dyDescent="0.25">
      <c r="A854" s="55"/>
      <c r="B854" s="55"/>
      <c r="C854" s="4" t="e">
        <f>MATCH(D854,[1]!Tabla1[Consignatario],0)</f>
        <v>#REF!</v>
      </c>
      <c r="D854" s="20" t="s">
        <v>1853</v>
      </c>
      <c r="E854" s="33"/>
      <c r="F854" s="55"/>
      <c r="G854" s="55"/>
      <c r="H854" s="6" t="s">
        <v>327</v>
      </c>
      <c r="I854" s="6" t="s">
        <v>586</v>
      </c>
      <c r="J854" s="6">
        <v>966</v>
      </c>
      <c r="K854" s="55"/>
      <c r="L854" s="58"/>
      <c r="M854" s="58"/>
      <c r="N854" s="58"/>
    </row>
    <row r="855" spans="1:14" ht="30" x14ac:dyDescent="0.25">
      <c r="A855" s="55"/>
      <c r="B855" s="55"/>
      <c r="C855" s="4" t="e">
        <f>MATCH(D855,[1]!Tabla1[Consignatario],0)</f>
        <v>#REF!</v>
      </c>
      <c r="D855" s="20" t="s">
        <v>1853</v>
      </c>
      <c r="E855" s="33"/>
      <c r="F855" s="55"/>
      <c r="G855" s="55"/>
      <c r="H855" s="6" t="s">
        <v>128</v>
      </c>
      <c r="I855" s="6" t="s">
        <v>233</v>
      </c>
      <c r="J855" s="6">
        <v>12000</v>
      </c>
      <c r="K855" s="55"/>
      <c r="L855" s="58"/>
      <c r="M855" s="58"/>
      <c r="N855" s="58"/>
    </row>
    <row r="856" spans="1:14" x14ac:dyDescent="0.25">
      <c r="A856" s="55"/>
      <c r="B856" s="55"/>
      <c r="C856" s="4" t="e">
        <f>MATCH(D856,[1]!Tabla1[Consignatario],0)</f>
        <v>#REF!</v>
      </c>
      <c r="D856" s="20" t="s">
        <v>1853</v>
      </c>
      <c r="E856" s="33"/>
      <c r="F856" s="55"/>
      <c r="G856" s="55"/>
      <c r="H856" s="6" t="s">
        <v>131</v>
      </c>
      <c r="I856" s="6" t="s">
        <v>587</v>
      </c>
      <c r="J856" s="6">
        <v>3264</v>
      </c>
      <c r="K856" s="55"/>
      <c r="L856" s="58"/>
      <c r="M856" s="58"/>
      <c r="N856" s="58"/>
    </row>
    <row r="857" spans="1:14" x14ac:dyDescent="0.25">
      <c r="A857" s="56"/>
      <c r="B857" s="56"/>
      <c r="C857" s="4" t="e">
        <f>MATCH(D857,[1]!Tabla1[Consignatario],0)</f>
        <v>#REF!</v>
      </c>
      <c r="D857" s="20" t="s">
        <v>1853</v>
      </c>
      <c r="E857" s="32"/>
      <c r="F857" s="56"/>
      <c r="G857" s="56"/>
      <c r="H857" s="6" t="s">
        <v>131</v>
      </c>
      <c r="I857" s="6" t="s">
        <v>520</v>
      </c>
      <c r="J857" s="10">
        <v>736</v>
      </c>
      <c r="K857" s="56"/>
      <c r="L857" s="59"/>
      <c r="M857" s="59"/>
      <c r="N857" s="59"/>
    </row>
    <row r="858" spans="1:14" ht="45" x14ac:dyDescent="0.25">
      <c r="A858" s="54" t="s">
        <v>588</v>
      </c>
      <c r="B858" s="54" t="s">
        <v>23</v>
      </c>
      <c r="C858" s="4" t="e">
        <f>MATCH(D858,[1]!Tabla1[Consignatario],0)</f>
        <v>#REF!</v>
      </c>
      <c r="D858" s="20" t="s">
        <v>1645</v>
      </c>
      <c r="E858" s="31"/>
      <c r="F858" s="54" t="s">
        <v>354</v>
      </c>
      <c r="G858" s="54" t="s">
        <v>3</v>
      </c>
      <c r="H858" s="6" t="s">
        <v>327</v>
      </c>
      <c r="I858" s="6" t="s">
        <v>589</v>
      </c>
      <c r="J858" s="6">
        <v>25981</v>
      </c>
      <c r="K858" s="54">
        <v>68493</v>
      </c>
      <c r="L858" s="54">
        <v>4794</v>
      </c>
      <c r="M858" s="54">
        <v>4</v>
      </c>
      <c r="N858" s="54"/>
    </row>
    <row r="859" spans="1:14" ht="30" x14ac:dyDescent="0.25">
      <c r="A859" s="55"/>
      <c r="B859" s="55"/>
      <c r="C859" s="4" t="e">
        <f>MATCH(D859,[1]!Tabla1[Consignatario],0)</f>
        <v>#REF!</v>
      </c>
      <c r="D859" s="20" t="s">
        <v>1645</v>
      </c>
      <c r="E859" s="33"/>
      <c r="F859" s="55"/>
      <c r="G859" s="55"/>
      <c r="H859" s="6" t="s">
        <v>128</v>
      </c>
      <c r="I859" s="6" t="s">
        <v>466</v>
      </c>
      <c r="J859" s="6">
        <v>38000</v>
      </c>
      <c r="K859" s="55"/>
      <c r="L859" s="55"/>
      <c r="M859" s="55"/>
      <c r="N859" s="55"/>
    </row>
    <row r="860" spans="1:14" x14ac:dyDescent="0.25">
      <c r="A860" s="56"/>
      <c r="B860" s="56"/>
      <c r="C860" s="4" t="e">
        <f>MATCH(D860,[1]!Tabla1[Consignatario],0)</f>
        <v>#REF!</v>
      </c>
      <c r="D860" s="20" t="s">
        <v>1645</v>
      </c>
      <c r="E860" s="32"/>
      <c r="F860" s="56"/>
      <c r="G860" s="56"/>
      <c r="H860" s="6" t="s">
        <v>131</v>
      </c>
      <c r="I860" s="6" t="s">
        <v>590</v>
      </c>
      <c r="J860" s="6">
        <v>4512</v>
      </c>
      <c r="K860" s="56"/>
      <c r="L860" s="56"/>
      <c r="M860" s="56"/>
      <c r="N860" s="56"/>
    </row>
    <row r="861" spans="1:14" ht="45" x14ac:dyDescent="0.25">
      <c r="A861" s="54" t="s">
        <v>588</v>
      </c>
      <c r="B861" s="54" t="s">
        <v>23</v>
      </c>
      <c r="C861" s="4" t="e">
        <f>MATCH(D861,[1]!Tabla1[Consignatario],0)</f>
        <v>#REF!</v>
      </c>
      <c r="D861" s="20" t="s">
        <v>1945</v>
      </c>
      <c r="E861" s="31"/>
      <c r="F861" s="54" t="s">
        <v>479</v>
      </c>
      <c r="G861" s="54" t="s">
        <v>3</v>
      </c>
      <c r="H861" s="6" t="s">
        <v>327</v>
      </c>
      <c r="I861" s="6" t="s">
        <v>591</v>
      </c>
      <c r="J861" s="6">
        <v>38077</v>
      </c>
      <c r="K861" s="54">
        <v>54077</v>
      </c>
      <c r="L861" s="54">
        <v>3785</v>
      </c>
      <c r="M861" s="54">
        <v>2</v>
      </c>
      <c r="N861" s="54"/>
    </row>
    <row r="862" spans="1:14" ht="30" x14ac:dyDescent="0.25">
      <c r="A862" s="55"/>
      <c r="B862" s="55"/>
      <c r="C862" s="4" t="e">
        <f>MATCH(D862,[1]!Tabla1[Consignatario],0)</f>
        <v>#REF!</v>
      </c>
      <c r="D862" s="20" t="s">
        <v>1945</v>
      </c>
      <c r="E862" s="33"/>
      <c r="F862" s="55"/>
      <c r="G862" s="55"/>
      <c r="H862" s="6" t="s">
        <v>128</v>
      </c>
      <c r="I862" s="6" t="s">
        <v>154</v>
      </c>
      <c r="J862" s="6">
        <v>8000</v>
      </c>
      <c r="K862" s="55"/>
      <c r="L862" s="55"/>
      <c r="M862" s="55"/>
      <c r="N862" s="55"/>
    </row>
    <row r="863" spans="1:14" x14ac:dyDescent="0.25">
      <c r="A863" s="56"/>
      <c r="B863" s="56"/>
      <c r="C863" s="4" t="e">
        <f>MATCH(D863,[1]!Tabla1[Consignatario],0)</f>
        <v>#REF!</v>
      </c>
      <c r="D863" s="20" t="s">
        <v>1945</v>
      </c>
      <c r="E863" s="32"/>
      <c r="F863" s="56"/>
      <c r="G863" s="56"/>
      <c r="H863" s="6" t="s">
        <v>131</v>
      </c>
      <c r="I863" s="6" t="s">
        <v>592</v>
      </c>
      <c r="J863" s="6">
        <v>8000</v>
      </c>
      <c r="K863" s="56"/>
      <c r="L863" s="56"/>
      <c r="M863" s="56"/>
      <c r="N863" s="56"/>
    </row>
    <row r="864" spans="1:14" x14ac:dyDescent="0.25">
      <c r="A864" s="54" t="s">
        <v>593</v>
      </c>
      <c r="B864" s="54" t="s">
        <v>23</v>
      </c>
      <c r="C864" s="4" t="e">
        <f>MATCH(D864,[1]!Tabla1[Consignatario],0)</f>
        <v>#REF!</v>
      </c>
      <c r="D864" s="20" t="s">
        <v>1920</v>
      </c>
      <c r="E864" s="31"/>
      <c r="F864" s="54" t="s">
        <v>679</v>
      </c>
      <c r="G864" s="54" t="s">
        <v>102</v>
      </c>
      <c r="H864" s="6" t="s">
        <v>131</v>
      </c>
      <c r="I864" s="6" t="s">
        <v>595</v>
      </c>
      <c r="J864" s="6">
        <v>1184</v>
      </c>
      <c r="K864" s="54">
        <v>15352</v>
      </c>
      <c r="L864" s="54">
        <v>1074</v>
      </c>
      <c r="M864" s="54">
        <v>6</v>
      </c>
      <c r="N864" s="54"/>
    </row>
    <row r="865" spans="1:14" x14ac:dyDescent="0.25">
      <c r="A865" s="55"/>
      <c r="B865" s="55"/>
      <c r="C865" s="4" t="e">
        <f>MATCH(D865,[1]!Tabla1[Consignatario],0)</f>
        <v>#REF!</v>
      </c>
      <c r="D865" s="20" t="s">
        <v>1920</v>
      </c>
      <c r="E865" s="33"/>
      <c r="F865" s="55"/>
      <c r="G865" s="55"/>
      <c r="H865" s="6" t="s">
        <v>131</v>
      </c>
      <c r="I865" s="6" t="s">
        <v>186</v>
      </c>
      <c r="J865" s="6">
        <v>1600</v>
      </c>
      <c r="K865" s="55"/>
      <c r="L865" s="55"/>
      <c r="M865" s="55"/>
      <c r="N865" s="55"/>
    </row>
    <row r="866" spans="1:14" ht="45" x14ac:dyDescent="0.25">
      <c r="A866" s="55"/>
      <c r="B866" s="55"/>
      <c r="C866" s="4" t="e">
        <f>MATCH(D866,[1]!Tabla1[Consignatario],0)</f>
        <v>#REF!</v>
      </c>
      <c r="D866" s="20" t="s">
        <v>1920</v>
      </c>
      <c r="E866" s="33"/>
      <c r="F866" s="55"/>
      <c r="G866" s="55"/>
      <c r="H866" s="6" t="s">
        <v>327</v>
      </c>
      <c r="I866" s="6" t="s">
        <v>596</v>
      </c>
      <c r="J866" s="6">
        <v>719</v>
      </c>
      <c r="K866" s="55"/>
      <c r="L866" s="55"/>
      <c r="M866" s="55"/>
      <c r="N866" s="55"/>
    </row>
    <row r="867" spans="1:14" ht="30" x14ac:dyDescent="0.25">
      <c r="A867" s="56"/>
      <c r="B867" s="56"/>
      <c r="C867" s="4" t="e">
        <f>MATCH(D867,[1]!Tabla1[Consignatario],0)</f>
        <v>#REF!</v>
      </c>
      <c r="D867" s="20" t="s">
        <v>1920</v>
      </c>
      <c r="E867" s="32"/>
      <c r="F867" s="56"/>
      <c r="G867" s="56"/>
      <c r="H867" s="6" t="s">
        <v>327</v>
      </c>
      <c r="I867" s="6" t="s">
        <v>597</v>
      </c>
      <c r="J867" s="6">
        <v>11849</v>
      </c>
      <c r="K867" s="56"/>
      <c r="L867" s="56"/>
      <c r="M867" s="56"/>
      <c r="N867" s="56"/>
    </row>
    <row r="868" spans="1:14" ht="45" x14ac:dyDescent="0.25">
      <c r="A868" s="54" t="s">
        <v>593</v>
      </c>
      <c r="B868" s="54" t="s">
        <v>23</v>
      </c>
      <c r="C868" s="4" t="e">
        <f>MATCH(D868,[1]!Tabla1[Consignatario],0)</f>
        <v>#REF!</v>
      </c>
      <c r="D868" s="20" t="s">
        <v>1906</v>
      </c>
      <c r="E868" s="31"/>
      <c r="F868" s="54" t="s">
        <v>498</v>
      </c>
      <c r="G868" s="54" t="s">
        <v>3</v>
      </c>
      <c r="H868" s="6" t="s">
        <v>327</v>
      </c>
      <c r="I868" s="6" t="s">
        <v>598</v>
      </c>
      <c r="J868" s="6">
        <v>10580</v>
      </c>
      <c r="K868" s="54">
        <v>14580</v>
      </c>
      <c r="L868" s="54">
        <v>1020</v>
      </c>
      <c r="M868" s="54">
        <v>5</v>
      </c>
      <c r="N868" s="54"/>
    </row>
    <row r="869" spans="1:14" ht="30" x14ac:dyDescent="0.25">
      <c r="A869" s="56"/>
      <c r="B869" s="56"/>
      <c r="C869" s="4" t="e">
        <f>MATCH(D869,[1]!Tabla1[Consignatario],0)</f>
        <v>#REF!</v>
      </c>
      <c r="D869" s="20" t="s">
        <v>1906</v>
      </c>
      <c r="E869" s="32"/>
      <c r="F869" s="56"/>
      <c r="G869" s="56"/>
      <c r="H869" s="6" t="s">
        <v>128</v>
      </c>
      <c r="I869" s="6" t="s">
        <v>511</v>
      </c>
      <c r="J869" s="6">
        <v>4000</v>
      </c>
      <c r="K869" s="56"/>
      <c r="L869" s="56"/>
      <c r="M869" s="56"/>
      <c r="N869" s="56"/>
    </row>
    <row r="870" spans="1:14" ht="30" customHeight="1" x14ac:dyDescent="0.25">
      <c r="A870" s="54" t="s">
        <v>593</v>
      </c>
      <c r="B870" s="54" t="s">
        <v>23</v>
      </c>
      <c r="C870" s="4" t="e">
        <f>MATCH(D870,[1]!Tabla1[Consignatario],0)</f>
        <v>#REF!</v>
      </c>
      <c r="D870" s="20" t="s">
        <v>1819</v>
      </c>
      <c r="E870" s="31"/>
      <c r="F870" s="54" t="s">
        <v>18</v>
      </c>
      <c r="G870" s="54" t="s">
        <v>3</v>
      </c>
      <c r="H870" s="6" t="s">
        <v>327</v>
      </c>
      <c r="I870" s="6" t="s">
        <v>599</v>
      </c>
      <c r="J870" s="6">
        <v>4890</v>
      </c>
      <c r="K870" s="54">
        <v>12170</v>
      </c>
      <c r="L870" s="57">
        <v>852</v>
      </c>
      <c r="M870" s="54"/>
      <c r="N870" s="57" t="s">
        <v>1820</v>
      </c>
    </row>
    <row r="871" spans="1:14" ht="30" x14ac:dyDescent="0.25">
      <c r="A871" s="55"/>
      <c r="B871" s="55"/>
      <c r="C871" s="4" t="e">
        <f>MATCH(D871,[1]!Tabla1[Consignatario],0)</f>
        <v>#REF!</v>
      </c>
      <c r="D871" s="20" t="s">
        <v>1819</v>
      </c>
      <c r="E871" s="33"/>
      <c r="F871" s="55"/>
      <c r="G871" s="55"/>
      <c r="H871" s="6" t="s">
        <v>128</v>
      </c>
      <c r="I871" s="6" t="s">
        <v>268</v>
      </c>
      <c r="J871" s="6">
        <v>4000</v>
      </c>
      <c r="K871" s="55"/>
      <c r="L871" s="58"/>
      <c r="M871" s="55"/>
      <c r="N871" s="58"/>
    </row>
    <row r="872" spans="1:14" x14ac:dyDescent="0.25">
      <c r="A872" s="56"/>
      <c r="B872" s="56"/>
      <c r="C872" s="4" t="e">
        <f>MATCH(D872,[1]!Tabla1[Consignatario],0)</f>
        <v>#REF!</v>
      </c>
      <c r="D872" s="20" t="s">
        <v>1819</v>
      </c>
      <c r="E872" s="32"/>
      <c r="F872" s="56"/>
      <c r="G872" s="56"/>
      <c r="H872" s="6" t="s">
        <v>131</v>
      </c>
      <c r="I872" s="6" t="s">
        <v>350</v>
      </c>
      <c r="J872" s="10">
        <v>3280</v>
      </c>
      <c r="K872" s="56"/>
      <c r="L872" s="59"/>
      <c r="M872" s="56"/>
      <c r="N872" s="59"/>
    </row>
    <row r="873" spans="1:14" ht="45" x14ac:dyDescent="0.25">
      <c r="A873" s="54" t="s">
        <v>600</v>
      </c>
      <c r="B873" s="6" t="s">
        <v>23</v>
      </c>
      <c r="C873" s="4" t="e">
        <f>MATCH(D873,[1]!Tabla1[Consignatario],0)</f>
        <v>#REF!</v>
      </c>
      <c r="D873" s="20" t="s">
        <v>1424</v>
      </c>
      <c r="E873" s="31"/>
      <c r="F873" s="54" t="s">
        <v>411</v>
      </c>
      <c r="G873" s="54" t="s">
        <v>601</v>
      </c>
      <c r="H873" s="6" t="s">
        <v>327</v>
      </c>
      <c r="I873" s="6" t="s">
        <v>602</v>
      </c>
      <c r="J873" s="6">
        <v>24799</v>
      </c>
      <c r="K873" s="54">
        <v>40799</v>
      </c>
      <c r="L873" s="54">
        <v>2856</v>
      </c>
      <c r="M873" s="54"/>
      <c r="N873" s="54"/>
    </row>
    <row r="874" spans="1:14" ht="30" x14ac:dyDescent="0.25">
      <c r="A874" s="56"/>
      <c r="B874" s="6" t="s">
        <v>22</v>
      </c>
      <c r="C874" s="4" t="e">
        <f>MATCH(D874,[1]!Tabla1[Consignatario],0)</f>
        <v>#REF!</v>
      </c>
      <c r="D874" s="37" t="s">
        <v>1646</v>
      </c>
      <c r="E874" s="32"/>
      <c r="F874" s="56"/>
      <c r="G874" s="56"/>
      <c r="H874" s="6" t="s">
        <v>128</v>
      </c>
      <c r="I874" s="6" t="s">
        <v>214</v>
      </c>
      <c r="J874" s="6">
        <v>16000</v>
      </c>
      <c r="K874" s="56"/>
      <c r="L874" s="56"/>
      <c r="M874" s="56"/>
      <c r="N874" s="56"/>
    </row>
    <row r="875" spans="1:14" ht="30" customHeight="1" x14ac:dyDescent="0.25">
      <c r="A875" s="31" t="s">
        <v>600</v>
      </c>
      <c r="B875" s="6" t="s">
        <v>23</v>
      </c>
      <c r="C875" s="4" t="e">
        <f>MATCH(D875,[1]!Tabla1[Consignatario],0)</f>
        <v>#REF!</v>
      </c>
      <c r="D875" s="20" t="s">
        <v>1424</v>
      </c>
      <c r="E875" s="37" t="s">
        <v>1403</v>
      </c>
      <c r="F875" s="31" t="s">
        <v>411</v>
      </c>
      <c r="G875" s="31" t="s">
        <v>601</v>
      </c>
      <c r="H875" s="31" t="s">
        <v>131</v>
      </c>
      <c r="I875" s="31" t="s">
        <v>211</v>
      </c>
      <c r="J875" s="34">
        <v>160</v>
      </c>
      <c r="K875" s="31">
        <v>160</v>
      </c>
      <c r="L875" s="34">
        <v>11</v>
      </c>
      <c r="M875" s="34">
        <v>1</v>
      </c>
      <c r="N875" s="34" t="s">
        <v>1347</v>
      </c>
    </row>
    <row r="876" spans="1:14" ht="45" customHeight="1" x14ac:dyDescent="0.25">
      <c r="A876" s="54" t="s">
        <v>600</v>
      </c>
      <c r="B876" s="54" t="s">
        <v>23</v>
      </c>
      <c r="C876" s="4" t="e">
        <f>MATCH(D876,[1]!Tabla1[Consignatario],0)</f>
        <v>#REF!</v>
      </c>
      <c r="D876" s="38" t="s">
        <v>1880</v>
      </c>
      <c r="E876" s="31"/>
      <c r="F876" s="54" t="s">
        <v>263</v>
      </c>
      <c r="G876" s="54" t="s">
        <v>603</v>
      </c>
      <c r="H876" s="6" t="s">
        <v>327</v>
      </c>
      <c r="I876" s="6" t="s">
        <v>604</v>
      </c>
      <c r="J876" s="6">
        <v>15649</v>
      </c>
      <c r="K876" s="54">
        <v>29144</v>
      </c>
      <c r="L876" s="54">
        <v>2040</v>
      </c>
      <c r="M876" s="54"/>
      <c r="N876" s="54" t="s">
        <v>607</v>
      </c>
    </row>
    <row r="877" spans="1:14" ht="30" x14ac:dyDescent="0.25">
      <c r="A877" s="55"/>
      <c r="B877" s="55"/>
      <c r="C877" s="4" t="e">
        <f>MATCH(D877,[1]!Tabla1[Consignatario],0)</f>
        <v>#REF!</v>
      </c>
      <c r="D877" s="38" t="s">
        <v>1880</v>
      </c>
      <c r="E877" s="33"/>
      <c r="F877" s="55"/>
      <c r="G877" s="55"/>
      <c r="H877" s="6" t="s">
        <v>128</v>
      </c>
      <c r="I877" s="6" t="s">
        <v>144</v>
      </c>
      <c r="J877" s="6">
        <v>6000</v>
      </c>
      <c r="K877" s="55"/>
      <c r="L877" s="55"/>
      <c r="M877" s="55"/>
      <c r="N877" s="55"/>
    </row>
    <row r="878" spans="1:14" ht="30" x14ac:dyDescent="0.25">
      <c r="A878" s="55"/>
      <c r="B878" s="55"/>
      <c r="C878" s="4" t="e">
        <f>MATCH(D878,[1]!Tabla1[Consignatario],0)</f>
        <v>#REF!</v>
      </c>
      <c r="D878" s="38" t="s">
        <v>1880</v>
      </c>
      <c r="E878" s="33"/>
      <c r="F878" s="55"/>
      <c r="G878" s="55"/>
      <c r="H878" s="6" t="s">
        <v>128</v>
      </c>
      <c r="I878" s="6" t="s">
        <v>218</v>
      </c>
      <c r="J878" s="6">
        <v>1200</v>
      </c>
      <c r="K878" s="55"/>
      <c r="L878" s="55"/>
      <c r="M878" s="55"/>
      <c r="N878" s="55"/>
    </row>
    <row r="879" spans="1:14" ht="60" x14ac:dyDescent="0.25">
      <c r="A879" s="55"/>
      <c r="B879" s="55"/>
      <c r="C879" s="4" t="e">
        <f>MATCH(D879,[1]!Tabla1[Consignatario],0)</f>
        <v>#REF!</v>
      </c>
      <c r="D879" s="38" t="s">
        <v>1880</v>
      </c>
      <c r="E879" s="33"/>
      <c r="F879" s="55"/>
      <c r="G879" s="55"/>
      <c r="H879" s="6" t="s">
        <v>327</v>
      </c>
      <c r="I879" s="6" t="s">
        <v>605</v>
      </c>
      <c r="J879" s="6">
        <v>805</v>
      </c>
      <c r="K879" s="55"/>
      <c r="L879" s="55"/>
      <c r="M879" s="55"/>
      <c r="N879" s="55"/>
    </row>
    <row r="880" spans="1:14" ht="30" x14ac:dyDescent="0.25">
      <c r="A880" s="55"/>
      <c r="B880" s="55"/>
      <c r="C880" s="4" t="e">
        <f>MATCH(D880,[1]!Tabla1[Consignatario],0)</f>
        <v>#REF!</v>
      </c>
      <c r="D880" s="38" t="s">
        <v>1880</v>
      </c>
      <c r="E880" s="33"/>
      <c r="F880" s="55"/>
      <c r="G880" s="55"/>
      <c r="H880" s="6" t="s">
        <v>128</v>
      </c>
      <c r="I880" s="6" t="s">
        <v>218</v>
      </c>
      <c r="J880" s="6">
        <v>1400</v>
      </c>
      <c r="K880" s="55"/>
      <c r="L880" s="55"/>
      <c r="M880" s="55"/>
      <c r="N880" s="55"/>
    </row>
    <row r="881" spans="1:14" ht="45" x14ac:dyDescent="0.25">
      <c r="A881" s="55"/>
      <c r="B881" s="55"/>
      <c r="C881" s="4" t="e">
        <f>MATCH(D881,[1]!Tabla1[Consignatario],0)</f>
        <v>#REF!</v>
      </c>
      <c r="D881" s="38" t="s">
        <v>1880</v>
      </c>
      <c r="E881" s="33"/>
      <c r="F881" s="55"/>
      <c r="G881" s="55"/>
      <c r="H881" s="6" t="s">
        <v>327</v>
      </c>
      <c r="I881" s="6" t="s">
        <v>606</v>
      </c>
      <c r="J881" s="6">
        <v>560</v>
      </c>
      <c r="K881" s="55"/>
      <c r="L881" s="55"/>
      <c r="M881" s="55"/>
      <c r="N881" s="55"/>
    </row>
    <row r="882" spans="1:14" x14ac:dyDescent="0.25">
      <c r="A882" s="55"/>
      <c r="B882" s="55"/>
      <c r="C882" s="4" t="e">
        <f>MATCH(D882,[1]!Tabla1[Consignatario],0)</f>
        <v>#REF!</v>
      </c>
      <c r="D882" s="38" t="s">
        <v>1880</v>
      </c>
      <c r="E882" s="33"/>
      <c r="F882" s="55"/>
      <c r="G882" s="55"/>
      <c r="H882" s="6" t="s">
        <v>131</v>
      </c>
      <c r="I882" s="6" t="s">
        <v>515</v>
      </c>
      <c r="J882" s="6">
        <v>3680</v>
      </c>
      <c r="K882" s="55"/>
      <c r="L882" s="55"/>
      <c r="M882" s="55"/>
      <c r="N882" s="55"/>
    </row>
    <row r="883" spans="1:14" x14ac:dyDescent="0.25">
      <c r="A883" s="56"/>
      <c r="B883" s="56"/>
      <c r="C883" s="4" t="e">
        <f>MATCH(D883,[1]!Tabla1[Consignatario],0)</f>
        <v>#REF!</v>
      </c>
      <c r="D883" s="38" t="s">
        <v>1880</v>
      </c>
      <c r="E883" s="32"/>
      <c r="F883" s="56"/>
      <c r="G883" s="56"/>
      <c r="H883" s="6" t="s">
        <v>1949</v>
      </c>
      <c r="I883" s="6"/>
      <c r="J883" s="6">
        <v>-150</v>
      </c>
      <c r="K883" s="56"/>
      <c r="L883" s="56"/>
      <c r="M883" s="56"/>
      <c r="N883" s="56"/>
    </row>
    <row r="884" spans="1:14" ht="30" x14ac:dyDescent="0.25">
      <c r="A884" s="6" t="s">
        <v>608</v>
      </c>
      <c r="B884" s="6" t="s">
        <v>22</v>
      </c>
      <c r="C884" s="4" t="e">
        <f>MATCH(D884,[1]!Tabla1[Consignatario],0)</f>
        <v>#REF!</v>
      </c>
      <c r="D884" s="6" t="s">
        <v>1887</v>
      </c>
      <c r="E884" s="6"/>
      <c r="F884" s="6" t="s">
        <v>609</v>
      </c>
      <c r="G884" s="6" t="s">
        <v>76</v>
      </c>
      <c r="H884" s="6" t="s">
        <v>284</v>
      </c>
      <c r="I884" s="6" t="s">
        <v>1045</v>
      </c>
      <c r="J884" s="6">
        <v>1950</v>
      </c>
      <c r="K884" s="6">
        <v>1950</v>
      </c>
      <c r="L884" s="6">
        <v>136</v>
      </c>
      <c r="M884" s="6">
        <v>4</v>
      </c>
      <c r="N884" s="6"/>
    </row>
    <row r="885" spans="1:14" ht="30" x14ac:dyDescent="0.25">
      <c r="A885" s="6" t="s">
        <v>608</v>
      </c>
      <c r="B885" s="6" t="s">
        <v>22</v>
      </c>
      <c r="C885" s="4" t="e">
        <f>MATCH(D885,[1]!Tabla1[Consignatario],0)</f>
        <v>#REF!</v>
      </c>
      <c r="D885" s="6" t="s">
        <v>1887</v>
      </c>
      <c r="E885" s="6"/>
      <c r="F885" s="6" t="s">
        <v>538</v>
      </c>
      <c r="G885" s="6"/>
      <c r="H885" s="6" t="s">
        <v>131</v>
      </c>
      <c r="I885" s="6" t="s">
        <v>356</v>
      </c>
      <c r="J885" s="6">
        <v>248</v>
      </c>
      <c r="K885" s="6">
        <v>248</v>
      </c>
      <c r="L885" s="6">
        <v>17</v>
      </c>
      <c r="M885" s="6">
        <v>3</v>
      </c>
      <c r="N885" s="6" t="s">
        <v>536</v>
      </c>
    </row>
    <row r="886" spans="1:14" ht="30" x14ac:dyDescent="0.25">
      <c r="A886" s="54" t="s">
        <v>608</v>
      </c>
      <c r="B886" s="54" t="s">
        <v>23</v>
      </c>
      <c r="C886" s="4" t="e">
        <f>MATCH(D886,[1]!Tabla1[Consignatario],0)</f>
        <v>#REF!</v>
      </c>
      <c r="D886" s="20" t="s">
        <v>1647</v>
      </c>
      <c r="E886" s="31"/>
      <c r="F886" s="54" t="s">
        <v>50</v>
      </c>
      <c r="G886" s="54" t="s">
        <v>11</v>
      </c>
      <c r="H886" s="6" t="s">
        <v>327</v>
      </c>
      <c r="I886" s="6" t="s">
        <v>610</v>
      </c>
      <c r="J886" s="6">
        <v>23704</v>
      </c>
      <c r="K886" s="54">
        <v>45864</v>
      </c>
      <c r="L886" s="54">
        <v>3212</v>
      </c>
      <c r="M886" s="54">
        <v>4</v>
      </c>
      <c r="N886" s="54"/>
    </row>
    <row r="887" spans="1:14" ht="30" x14ac:dyDescent="0.25">
      <c r="A887" s="55"/>
      <c r="B887" s="55"/>
      <c r="C887" s="4" t="e">
        <f>MATCH(D887,[1]!Tabla1[Consignatario],0)</f>
        <v>#REF!</v>
      </c>
      <c r="D887" s="20" t="s">
        <v>1647</v>
      </c>
      <c r="E887" s="33"/>
      <c r="F887" s="55"/>
      <c r="G887" s="55"/>
      <c r="H887" s="6" t="s">
        <v>128</v>
      </c>
      <c r="I887" s="6" t="s">
        <v>242</v>
      </c>
      <c r="J887" s="6">
        <v>20000</v>
      </c>
      <c r="K887" s="55"/>
      <c r="L887" s="55"/>
      <c r="M887" s="55"/>
      <c r="N887" s="55"/>
    </row>
    <row r="888" spans="1:14" x14ac:dyDescent="0.25">
      <c r="A888" s="56"/>
      <c r="B888" s="56"/>
      <c r="C888" s="4" t="e">
        <f>MATCH(D888,[1]!Tabla1[Consignatario],0)</f>
        <v>#REF!</v>
      </c>
      <c r="D888" s="20" t="s">
        <v>1647</v>
      </c>
      <c r="E888" s="32"/>
      <c r="F888" s="56"/>
      <c r="G888" s="56"/>
      <c r="H888" s="6" t="s">
        <v>131</v>
      </c>
      <c r="I888" s="6" t="s">
        <v>446</v>
      </c>
      <c r="J888" s="6">
        <v>2160</v>
      </c>
      <c r="K888" s="56"/>
      <c r="L888" s="56"/>
      <c r="M888" s="56"/>
      <c r="N888" s="56"/>
    </row>
    <row r="889" spans="1:14" ht="45" customHeight="1" x14ac:dyDescent="0.25">
      <c r="A889" s="54" t="s">
        <v>608</v>
      </c>
      <c r="B889" s="54" t="s">
        <v>23</v>
      </c>
      <c r="C889" s="4" t="e">
        <f>MATCH(D889,[1]!Tabla1[Consignatario],0)</f>
        <v>#REF!</v>
      </c>
      <c r="D889" s="20" t="s">
        <v>1821</v>
      </c>
      <c r="E889" s="31"/>
      <c r="F889" s="54" t="s">
        <v>83</v>
      </c>
      <c r="G889" s="54" t="s">
        <v>1487</v>
      </c>
      <c r="H889" s="6" t="s">
        <v>327</v>
      </c>
      <c r="I889" s="6" t="s">
        <v>611</v>
      </c>
      <c r="J889" s="6">
        <v>25090</v>
      </c>
      <c r="K889" s="31">
        <v>53737</v>
      </c>
      <c r="L889" s="54">
        <v>3761</v>
      </c>
      <c r="M889" s="54">
        <v>4</v>
      </c>
      <c r="N889" s="54" t="s">
        <v>613</v>
      </c>
    </row>
    <row r="890" spans="1:14" ht="30" x14ac:dyDescent="0.25">
      <c r="A890" s="55"/>
      <c r="B890" s="55"/>
      <c r="C890" s="4" t="e">
        <f>MATCH(D890,[1]!Tabla1[Consignatario],0)</f>
        <v>#REF!</v>
      </c>
      <c r="D890" s="20" t="s">
        <v>1821</v>
      </c>
      <c r="E890" s="33"/>
      <c r="F890" s="55"/>
      <c r="G890" s="55"/>
      <c r="H890" s="6" t="s">
        <v>131</v>
      </c>
      <c r="I890" s="6" t="s">
        <v>612</v>
      </c>
      <c r="J890" s="6">
        <v>7647</v>
      </c>
      <c r="K890" s="33"/>
      <c r="L890" s="55"/>
      <c r="M890" s="55"/>
      <c r="N890" s="55"/>
    </row>
    <row r="891" spans="1:14" ht="30" x14ac:dyDescent="0.25">
      <c r="A891" s="55"/>
      <c r="B891" s="55"/>
      <c r="C891" s="4" t="e">
        <f>MATCH(D891,[1]!Tabla1[Consignatario],0)</f>
        <v>#REF!</v>
      </c>
      <c r="D891" s="20" t="s">
        <v>1821</v>
      </c>
      <c r="E891" s="33"/>
      <c r="F891" s="55"/>
      <c r="G891" s="55"/>
      <c r="H891" s="6" t="s">
        <v>128</v>
      </c>
      <c r="I891" s="6" t="s">
        <v>495</v>
      </c>
      <c r="J891" s="6">
        <v>22000</v>
      </c>
      <c r="K891" s="33"/>
      <c r="L891" s="55"/>
      <c r="M891" s="55"/>
      <c r="N891" s="55"/>
    </row>
    <row r="892" spans="1:14" ht="30" x14ac:dyDescent="0.25">
      <c r="A892" s="56"/>
      <c r="B892" s="56"/>
      <c r="C892" s="4" t="e">
        <f>MATCH(D892,[1]!Tabla1[Consignatario],0)</f>
        <v>#REF!</v>
      </c>
      <c r="D892" s="20" t="s">
        <v>1821</v>
      </c>
      <c r="E892" s="32"/>
      <c r="F892" s="56"/>
      <c r="G892" s="56"/>
      <c r="H892" s="6" t="s">
        <v>1949</v>
      </c>
      <c r="I892" s="6"/>
      <c r="J892" s="6">
        <v>-1000</v>
      </c>
      <c r="K892" s="32">
        <v>1000</v>
      </c>
      <c r="L892" s="56"/>
      <c r="M892" s="56"/>
      <c r="N892" s="56"/>
    </row>
    <row r="893" spans="1:14" ht="30" customHeight="1" x14ac:dyDescent="0.25">
      <c r="A893" s="54" t="s">
        <v>614</v>
      </c>
      <c r="B893" s="54" t="s">
        <v>23</v>
      </c>
      <c r="C893" s="4" t="e">
        <f>MATCH(D893,[1]!Tabla1[Consignatario],0)</f>
        <v>#REF!</v>
      </c>
      <c r="D893" s="20" t="s">
        <v>1938</v>
      </c>
      <c r="E893" s="31"/>
      <c r="F893" s="54" t="s">
        <v>51</v>
      </c>
      <c r="G893" s="54" t="s">
        <v>11</v>
      </c>
      <c r="H893" s="6" t="s">
        <v>327</v>
      </c>
      <c r="I893" s="6" t="s">
        <v>615</v>
      </c>
      <c r="J893" s="6">
        <v>7436</v>
      </c>
      <c r="K893" s="54">
        <v>21918</v>
      </c>
      <c r="L893" s="54">
        <v>1534</v>
      </c>
      <c r="M893" s="54">
        <v>2</v>
      </c>
      <c r="N893" s="54" t="s">
        <v>1786</v>
      </c>
    </row>
    <row r="894" spans="1:14" ht="30" x14ac:dyDescent="0.25">
      <c r="A894" s="55"/>
      <c r="B894" s="55"/>
      <c r="C894" s="4" t="e">
        <f>MATCH(D894,[1]!Tabla1[Consignatario],0)</f>
        <v>#REF!</v>
      </c>
      <c r="D894" s="20" t="s">
        <v>1938</v>
      </c>
      <c r="E894" s="33"/>
      <c r="F894" s="55"/>
      <c r="G894" s="55"/>
      <c r="H894" s="6" t="s">
        <v>128</v>
      </c>
      <c r="I894" s="6" t="s">
        <v>144</v>
      </c>
      <c r="J894" s="6">
        <v>6000</v>
      </c>
      <c r="K894" s="55"/>
      <c r="L894" s="55"/>
      <c r="M894" s="55"/>
      <c r="N894" s="55"/>
    </row>
    <row r="895" spans="1:14" ht="30" x14ac:dyDescent="0.25">
      <c r="A895" s="55"/>
      <c r="B895" s="55"/>
      <c r="C895" s="4" t="e">
        <f>MATCH(D895,[1]!Tabla1[Consignatario],0)</f>
        <v>#REF!</v>
      </c>
      <c r="D895" s="20" t="s">
        <v>1938</v>
      </c>
      <c r="E895" s="33"/>
      <c r="F895" s="55"/>
      <c r="G895" s="55"/>
      <c r="H895" s="6" t="s">
        <v>131</v>
      </c>
      <c r="I895" s="6" t="s">
        <v>616</v>
      </c>
      <c r="J895" s="6">
        <v>7632</v>
      </c>
      <c r="K895" s="55"/>
      <c r="L895" s="55"/>
      <c r="M895" s="55"/>
      <c r="N895" s="55"/>
    </row>
    <row r="896" spans="1:14" ht="30" x14ac:dyDescent="0.25">
      <c r="A896" s="55"/>
      <c r="B896" s="55"/>
      <c r="C896" s="4" t="e">
        <f>MATCH(D896,[1]!Tabla1[Consignatario],0)</f>
        <v>#REF!</v>
      </c>
      <c r="D896" s="20" t="s">
        <v>1938</v>
      </c>
      <c r="E896" s="33"/>
      <c r="F896" s="55"/>
      <c r="G896" s="55"/>
      <c r="H896" s="6" t="s">
        <v>128</v>
      </c>
      <c r="I896" s="6" t="s">
        <v>162</v>
      </c>
      <c r="J896" s="6">
        <v>400</v>
      </c>
      <c r="K896" s="55"/>
      <c r="L896" s="55"/>
      <c r="M896" s="55"/>
      <c r="N896" s="55"/>
    </row>
    <row r="897" spans="1:14" ht="30" x14ac:dyDescent="0.25">
      <c r="A897" s="56"/>
      <c r="B897" s="56"/>
      <c r="C897" s="4" t="e">
        <f>MATCH(D897,[1]!Tabla1[Consignatario],0)</f>
        <v>#REF!</v>
      </c>
      <c r="D897" s="20" t="s">
        <v>1938</v>
      </c>
      <c r="E897" s="32"/>
      <c r="F897" s="56"/>
      <c r="G897" s="56"/>
      <c r="H897" s="6" t="s">
        <v>284</v>
      </c>
      <c r="I897" s="6" t="s">
        <v>617</v>
      </c>
      <c r="J897" s="6">
        <v>450</v>
      </c>
      <c r="K897" s="56"/>
      <c r="L897" s="56"/>
      <c r="M897" s="56"/>
      <c r="N897" s="56"/>
    </row>
    <row r="898" spans="1:14" ht="30" x14ac:dyDescent="0.25">
      <c r="A898" s="54" t="s">
        <v>614</v>
      </c>
      <c r="B898" s="54" t="s">
        <v>23</v>
      </c>
      <c r="C898" s="4" t="e">
        <f>MATCH(D898,[1]!Tabla1[Consignatario],0)</f>
        <v>#REF!</v>
      </c>
      <c r="D898" s="20" t="s">
        <v>1953</v>
      </c>
      <c r="E898" s="31"/>
      <c r="F898" s="54" t="s">
        <v>51</v>
      </c>
      <c r="G898" s="54" t="s">
        <v>11</v>
      </c>
      <c r="H898" s="6" t="s">
        <v>327</v>
      </c>
      <c r="I898" s="6" t="s">
        <v>618</v>
      </c>
      <c r="J898" s="6">
        <v>16056</v>
      </c>
      <c r="K898" s="54">
        <v>24456</v>
      </c>
      <c r="L898" s="54">
        <v>1711</v>
      </c>
      <c r="M898" s="54">
        <v>7</v>
      </c>
      <c r="N898" s="54"/>
    </row>
    <row r="899" spans="1:14" ht="30" x14ac:dyDescent="0.25">
      <c r="A899" s="55"/>
      <c r="B899" s="55"/>
      <c r="C899" s="4" t="e">
        <f>MATCH(D899,[1]!Tabla1[Consignatario],0)</f>
        <v>#REF!</v>
      </c>
      <c r="D899" s="20" t="s">
        <v>1953</v>
      </c>
      <c r="E899" s="33"/>
      <c r="F899" s="55"/>
      <c r="G899" s="55"/>
      <c r="H899" s="6" t="s">
        <v>128</v>
      </c>
      <c r="I899" s="6" t="s">
        <v>218</v>
      </c>
      <c r="J899" s="6">
        <v>2000</v>
      </c>
      <c r="K899" s="55"/>
      <c r="L899" s="55"/>
      <c r="M899" s="55"/>
      <c r="N899" s="55"/>
    </row>
    <row r="900" spans="1:14" x14ac:dyDescent="0.25">
      <c r="A900" s="56"/>
      <c r="B900" s="56"/>
      <c r="C900" s="4" t="e">
        <f>MATCH(D900,[1]!Tabla1[Consignatario],0)</f>
        <v>#REF!</v>
      </c>
      <c r="D900" s="20" t="s">
        <v>1953</v>
      </c>
      <c r="E900" s="32"/>
      <c r="F900" s="56"/>
      <c r="G900" s="56"/>
      <c r="H900" s="6" t="s">
        <v>131</v>
      </c>
      <c r="I900" s="6" t="s">
        <v>215</v>
      </c>
      <c r="J900" s="6">
        <v>6400</v>
      </c>
      <c r="K900" s="56"/>
      <c r="L900" s="56"/>
      <c r="M900" s="56"/>
      <c r="N900" s="56"/>
    </row>
    <row r="901" spans="1:14" x14ac:dyDescent="0.25">
      <c r="A901" s="6" t="s">
        <v>614</v>
      </c>
      <c r="B901" s="6" t="s">
        <v>23</v>
      </c>
      <c r="C901" s="4" t="e">
        <f>MATCH(D901,[1]!Tabla1[Consignatario],0)</f>
        <v>#REF!</v>
      </c>
      <c r="D901" s="6" t="s">
        <v>1854</v>
      </c>
      <c r="E901" s="6"/>
      <c r="F901" s="6" t="s">
        <v>59</v>
      </c>
      <c r="G901" s="6" t="s">
        <v>93</v>
      </c>
      <c r="H901" s="6" t="s">
        <v>131</v>
      </c>
      <c r="I901" s="6" t="s">
        <v>619</v>
      </c>
      <c r="J901" s="6">
        <v>592</v>
      </c>
      <c r="K901" s="6">
        <v>592</v>
      </c>
      <c r="L901" s="6">
        <v>41</v>
      </c>
      <c r="M901" s="6">
        <v>4</v>
      </c>
      <c r="N901" s="6"/>
    </row>
    <row r="902" spans="1:14" ht="45" x14ac:dyDescent="0.25">
      <c r="A902" s="54" t="s">
        <v>620</v>
      </c>
      <c r="B902" s="54" t="s">
        <v>621</v>
      </c>
      <c r="C902" s="4" t="e">
        <f>MATCH(D902,[1]!Tabla1[Consignatario],0)</f>
        <v>#REF!</v>
      </c>
      <c r="D902" s="20" t="s">
        <v>1648</v>
      </c>
      <c r="E902" s="31"/>
      <c r="F902" s="54" t="s">
        <v>297</v>
      </c>
      <c r="G902" s="54" t="s">
        <v>622</v>
      </c>
      <c r="H902" s="6" t="s">
        <v>327</v>
      </c>
      <c r="I902" s="6" t="s">
        <v>1348</v>
      </c>
      <c r="J902" s="6">
        <v>107290</v>
      </c>
      <c r="K902" s="54">
        <v>119514</v>
      </c>
      <c r="L902" s="54">
        <v>8366</v>
      </c>
      <c r="M902" s="54"/>
      <c r="N902" s="54"/>
    </row>
    <row r="903" spans="1:14" x14ac:dyDescent="0.25">
      <c r="A903" s="56"/>
      <c r="B903" s="56"/>
      <c r="C903" s="4" t="e">
        <f>MATCH(D903,[1]!Tabla1[Consignatario],0)</f>
        <v>#REF!</v>
      </c>
      <c r="D903" s="20" t="s">
        <v>1648</v>
      </c>
      <c r="E903" s="32"/>
      <c r="F903" s="56"/>
      <c r="G903" s="56"/>
      <c r="H903" s="6" t="s">
        <v>131</v>
      </c>
      <c r="I903" s="6" t="s">
        <v>623</v>
      </c>
      <c r="J903" s="6">
        <v>12224</v>
      </c>
      <c r="K903" s="56"/>
      <c r="L903" s="56"/>
      <c r="M903" s="56"/>
      <c r="N903" s="56"/>
    </row>
    <row r="904" spans="1:14" ht="30" x14ac:dyDescent="0.25">
      <c r="A904" s="6" t="s">
        <v>620</v>
      </c>
      <c r="B904" s="6" t="s">
        <v>621</v>
      </c>
      <c r="C904" s="4" t="e">
        <f>MATCH(D904,[1]!Tabla1[Consignatario],0)</f>
        <v>#REF!</v>
      </c>
      <c r="D904" s="6" t="s">
        <v>1648</v>
      </c>
      <c r="E904" s="6"/>
      <c r="F904" s="6" t="s">
        <v>297</v>
      </c>
      <c r="G904" s="6" t="s">
        <v>622</v>
      </c>
      <c r="H904" s="6" t="s">
        <v>1391</v>
      </c>
      <c r="I904" s="6" t="s">
        <v>624</v>
      </c>
      <c r="J904" s="6">
        <v>10125</v>
      </c>
      <c r="K904" s="6">
        <v>10125</v>
      </c>
      <c r="L904" s="6">
        <v>50</v>
      </c>
      <c r="M904" s="6">
        <v>6</v>
      </c>
      <c r="N904" s="6"/>
    </row>
    <row r="905" spans="1:14" ht="45" x14ac:dyDescent="0.25">
      <c r="A905" s="54" t="s">
        <v>620</v>
      </c>
      <c r="B905" s="54" t="s">
        <v>23</v>
      </c>
      <c r="C905" s="4" t="e">
        <f>MATCH(D905,[1]!Tabla1[Consignatario],0)</f>
        <v>#REF!</v>
      </c>
      <c r="D905" s="20" t="s">
        <v>1649</v>
      </c>
      <c r="E905" s="31"/>
      <c r="F905" s="54" t="s">
        <v>44</v>
      </c>
      <c r="G905" s="54" t="s">
        <v>62</v>
      </c>
      <c r="H905" s="6" t="s">
        <v>327</v>
      </c>
      <c r="I905" s="6" t="s">
        <v>1349</v>
      </c>
      <c r="J905" s="6">
        <v>47426</v>
      </c>
      <c r="K905" s="54">
        <v>73726</v>
      </c>
      <c r="L905" s="54">
        <v>5160</v>
      </c>
      <c r="M905" s="54">
        <v>6</v>
      </c>
      <c r="N905" s="54"/>
    </row>
    <row r="906" spans="1:14" ht="30" x14ac:dyDescent="0.25">
      <c r="A906" s="55"/>
      <c r="B906" s="55"/>
      <c r="C906" s="4" t="e">
        <f>MATCH(D906,[1]!Tabla1[Consignatario],0)</f>
        <v>#REF!</v>
      </c>
      <c r="D906" s="20" t="s">
        <v>1649</v>
      </c>
      <c r="E906" s="33"/>
      <c r="F906" s="55"/>
      <c r="G906" s="55"/>
      <c r="H906" s="6" t="s">
        <v>128</v>
      </c>
      <c r="I906" s="6" t="s">
        <v>625</v>
      </c>
      <c r="J906" s="6">
        <v>18000</v>
      </c>
      <c r="K906" s="55"/>
      <c r="L906" s="55"/>
      <c r="M906" s="55"/>
      <c r="N906" s="55"/>
    </row>
    <row r="907" spans="1:14" ht="30" x14ac:dyDescent="0.25">
      <c r="A907" s="55"/>
      <c r="B907" s="55"/>
      <c r="C907" s="4" t="e">
        <f>MATCH(D907,[1]!Tabla1[Consignatario],0)</f>
        <v>#REF!</v>
      </c>
      <c r="D907" s="20" t="s">
        <v>1649</v>
      </c>
      <c r="E907" s="33"/>
      <c r="F907" s="55"/>
      <c r="G907" s="55"/>
      <c r="H907" s="6" t="s">
        <v>131</v>
      </c>
      <c r="I907" s="6" t="s">
        <v>592</v>
      </c>
      <c r="J907" s="6">
        <v>8000</v>
      </c>
      <c r="K907" s="55"/>
      <c r="L907" s="55"/>
      <c r="M907" s="55"/>
      <c r="N907" s="55"/>
    </row>
    <row r="908" spans="1:14" ht="30" x14ac:dyDescent="0.25">
      <c r="A908" s="56"/>
      <c r="B908" s="56"/>
      <c r="C908" s="4" t="e">
        <f>MATCH(D908,[1]!Tabla1[Consignatario],0)</f>
        <v>#REF!</v>
      </c>
      <c r="D908" s="20" t="s">
        <v>1649</v>
      </c>
      <c r="E908" s="32"/>
      <c r="F908" s="56"/>
      <c r="G908" s="56"/>
      <c r="H908" s="6" t="s">
        <v>128</v>
      </c>
      <c r="I908" s="6" t="s">
        <v>162</v>
      </c>
      <c r="J908" s="6">
        <v>300</v>
      </c>
      <c r="K908" s="56"/>
      <c r="L908" s="56"/>
      <c r="M908" s="56"/>
      <c r="N908" s="56"/>
    </row>
    <row r="909" spans="1:14" ht="30" x14ac:dyDescent="0.25">
      <c r="A909" s="54" t="s">
        <v>626</v>
      </c>
      <c r="B909" s="54" t="s">
        <v>23</v>
      </c>
      <c r="C909" s="4" t="e">
        <f>MATCH(D909,[1]!Tabla1[Consignatario],0)</f>
        <v>#REF!</v>
      </c>
      <c r="D909" s="20" t="s">
        <v>1650</v>
      </c>
      <c r="E909" s="31"/>
      <c r="F909" s="54" t="s">
        <v>50</v>
      </c>
      <c r="G909" s="54" t="s">
        <v>380</v>
      </c>
      <c r="H909" s="6" t="s">
        <v>128</v>
      </c>
      <c r="I909" s="6" t="s">
        <v>268</v>
      </c>
      <c r="J909" s="6">
        <v>5000</v>
      </c>
      <c r="K909" s="54">
        <v>8300</v>
      </c>
      <c r="L909" s="54">
        <v>581</v>
      </c>
      <c r="M909" s="54"/>
      <c r="N909" s="54"/>
    </row>
    <row r="910" spans="1:14" ht="30" x14ac:dyDescent="0.25">
      <c r="A910" s="55"/>
      <c r="B910" s="55"/>
      <c r="C910" s="4" t="e">
        <f>MATCH(D910,[1]!Tabla1[Consignatario],0)</f>
        <v>#REF!</v>
      </c>
      <c r="D910" s="20" t="s">
        <v>1650</v>
      </c>
      <c r="E910" s="33"/>
      <c r="F910" s="55"/>
      <c r="G910" s="55"/>
      <c r="H910" s="6" t="s">
        <v>128</v>
      </c>
      <c r="I910" s="6" t="s">
        <v>627</v>
      </c>
      <c r="J910" s="6">
        <v>2400</v>
      </c>
      <c r="K910" s="55"/>
      <c r="L910" s="55"/>
      <c r="M910" s="55"/>
      <c r="N910" s="55"/>
    </row>
    <row r="911" spans="1:14" ht="30" x14ac:dyDescent="0.25">
      <c r="A911" s="56"/>
      <c r="B911" s="56"/>
      <c r="C911" s="4" t="e">
        <f>MATCH(D911,[1]!Tabla1[Consignatario],0)</f>
        <v>#REF!</v>
      </c>
      <c r="D911" s="20" t="s">
        <v>1650</v>
      </c>
      <c r="E911" s="32"/>
      <c r="F911" s="56"/>
      <c r="G911" s="56"/>
      <c r="H911" s="6" t="s">
        <v>128</v>
      </c>
      <c r="I911" s="6" t="s">
        <v>1115</v>
      </c>
      <c r="J911" s="6">
        <v>900</v>
      </c>
      <c r="K911" s="56"/>
      <c r="L911" s="56"/>
      <c r="M911" s="56"/>
      <c r="N911" s="56"/>
    </row>
    <row r="912" spans="1:14" ht="45" customHeight="1" x14ac:dyDescent="0.25">
      <c r="A912" s="54" t="s">
        <v>626</v>
      </c>
      <c r="B912" s="54" t="s">
        <v>23</v>
      </c>
      <c r="C912" s="4" t="e">
        <f>MATCH(D912,[1]!Tabla1[Consignatario],0)</f>
        <v>#REF!</v>
      </c>
      <c r="D912" s="20" t="s">
        <v>1651</v>
      </c>
      <c r="E912" s="31"/>
      <c r="F912" s="54" t="s">
        <v>59</v>
      </c>
      <c r="G912" s="54" t="s">
        <v>62</v>
      </c>
      <c r="H912" s="6" t="s">
        <v>327</v>
      </c>
      <c r="I912" s="6" t="s">
        <v>628</v>
      </c>
      <c r="J912" s="6">
        <v>60601</v>
      </c>
      <c r="K912" s="54">
        <v>94201</v>
      </c>
      <c r="L912" s="57">
        <v>6494</v>
      </c>
      <c r="M912" s="54"/>
      <c r="N912" s="57" t="s">
        <v>1351</v>
      </c>
    </row>
    <row r="913" spans="1:14" ht="30" x14ac:dyDescent="0.25">
      <c r="A913" s="55"/>
      <c r="B913" s="55"/>
      <c r="C913" s="4" t="e">
        <f>MATCH(D913,[1]!Tabla1[Consignatario],0)</f>
        <v>#REF!</v>
      </c>
      <c r="D913" s="20" t="s">
        <v>1651</v>
      </c>
      <c r="E913" s="33"/>
      <c r="F913" s="55"/>
      <c r="G913" s="55"/>
      <c r="H913" s="6" t="s">
        <v>128</v>
      </c>
      <c r="I913" s="6" t="s">
        <v>242</v>
      </c>
      <c r="J913" s="6">
        <v>20000</v>
      </c>
      <c r="K913" s="55"/>
      <c r="L913" s="58"/>
      <c r="M913" s="55"/>
      <c r="N913" s="58"/>
    </row>
    <row r="914" spans="1:14" ht="30" x14ac:dyDescent="0.25">
      <c r="A914" s="55"/>
      <c r="B914" s="55"/>
      <c r="C914" s="4" t="e">
        <f>MATCH(D914,[1]!Tabla1[Consignatario],0)</f>
        <v>#REF!</v>
      </c>
      <c r="D914" s="20" t="s">
        <v>1651</v>
      </c>
      <c r="E914" s="33"/>
      <c r="F914" s="55"/>
      <c r="G914" s="55"/>
      <c r="H914" s="6" t="s">
        <v>131</v>
      </c>
      <c r="I914" s="6" t="s">
        <v>629</v>
      </c>
      <c r="J914" s="6">
        <v>13200</v>
      </c>
      <c r="K914" s="55"/>
      <c r="L914" s="58"/>
      <c r="M914" s="55"/>
      <c r="N914" s="58"/>
    </row>
    <row r="915" spans="1:14" ht="30" x14ac:dyDescent="0.25">
      <c r="A915" s="56"/>
      <c r="B915" s="56"/>
      <c r="C915" s="4" t="e">
        <f>MATCH(D915,[1]!Tabla1[Consignatario],0)</f>
        <v>#REF!</v>
      </c>
      <c r="D915" s="20" t="s">
        <v>1651</v>
      </c>
      <c r="E915" s="32"/>
      <c r="F915" s="56"/>
      <c r="G915" s="56"/>
      <c r="H915" s="6" t="s">
        <v>1948</v>
      </c>
      <c r="I915" s="6" t="s">
        <v>1350</v>
      </c>
      <c r="J915" s="6">
        <v>400</v>
      </c>
      <c r="K915" s="56"/>
      <c r="L915" s="59"/>
      <c r="M915" s="56"/>
      <c r="N915" s="59"/>
    </row>
    <row r="916" spans="1:14" ht="45" x14ac:dyDescent="0.25">
      <c r="A916" s="6" t="s">
        <v>626</v>
      </c>
      <c r="B916" s="6" t="s">
        <v>23</v>
      </c>
      <c r="C916" s="4" t="e">
        <f>MATCH(D916,[1]!Tabla1[Consignatario],0)</f>
        <v>#REF!</v>
      </c>
      <c r="D916" s="6" t="s">
        <v>1518</v>
      </c>
      <c r="E916" s="6"/>
      <c r="F916" s="6" t="s">
        <v>51</v>
      </c>
      <c r="G916" s="6" t="s">
        <v>62</v>
      </c>
      <c r="H916" s="6" t="s">
        <v>327</v>
      </c>
      <c r="I916" s="6" t="s">
        <v>630</v>
      </c>
      <c r="J916" s="6">
        <v>11955</v>
      </c>
      <c r="K916" s="6">
        <v>11955</v>
      </c>
      <c r="L916" s="6">
        <v>836</v>
      </c>
      <c r="M916" s="6">
        <v>7</v>
      </c>
      <c r="N916" s="6"/>
    </row>
    <row r="917" spans="1:14" ht="60" x14ac:dyDescent="0.25">
      <c r="A917" s="54" t="s">
        <v>631</v>
      </c>
      <c r="B917" s="54" t="s">
        <v>23</v>
      </c>
      <c r="C917" s="4" t="e">
        <f>MATCH(D917,[1]!Tabla1[Consignatario],0)</f>
        <v>#REF!</v>
      </c>
      <c r="D917" s="20" t="s">
        <v>1855</v>
      </c>
      <c r="E917" s="31"/>
      <c r="F917" s="54" t="s">
        <v>92</v>
      </c>
      <c r="G917" s="54" t="s">
        <v>3</v>
      </c>
      <c r="H917" s="6" t="s">
        <v>327</v>
      </c>
      <c r="I917" s="6" t="s">
        <v>632</v>
      </c>
      <c r="J917" s="6">
        <v>2716</v>
      </c>
      <c r="K917" s="54">
        <v>20381</v>
      </c>
      <c r="L917" s="54">
        <v>1427</v>
      </c>
      <c r="M917" s="54">
        <v>6</v>
      </c>
      <c r="N917" s="54"/>
    </row>
    <row r="918" spans="1:14" ht="30" x14ac:dyDescent="0.25">
      <c r="A918" s="55"/>
      <c r="B918" s="55"/>
      <c r="C918" s="4" t="e">
        <f>MATCH(D918,[1]!Tabla1[Consignatario],0)</f>
        <v>#REF!</v>
      </c>
      <c r="D918" s="20" t="s">
        <v>1855</v>
      </c>
      <c r="E918" s="33"/>
      <c r="F918" s="55"/>
      <c r="G918" s="55"/>
      <c r="H918" s="6" t="s">
        <v>128</v>
      </c>
      <c r="I918" s="6" t="s">
        <v>228</v>
      </c>
      <c r="J918" s="6">
        <v>14000</v>
      </c>
      <c r="K918" s="55"/>
      <c r="L918" s="55"/>
      <c r="M918" s="55"/>
      <c r="N918" s="55"/>
    </row>
    <row r="919" spans="1:14" x14ac:dyDescent="0.25">
      <c r="A919" s="55"/>
      <c r="B919" s="55"/>
      <c r="C919" s="4" t="e">
        <f>MATCH(D919,[1]!Tabla1[Consignatario],0)</f>
        <v>#REF!</v>
      </c>
      <c r="D919" s="20" t="s">
        <v>1855</v>
      </c>
      <c r="E919" s="33"/>
      <c r="F919" s="55"/>
      <c r="G919" s="55"/>
      <c r="H919" s="6" t="s">
        <v>131</v>
      </c>
      <c r="I919" s="6" t="s">
        <v>523</v>
      </c>
      <c r="J919" s="6">
        <v>3520</v>
      </c>
      <c r="K919" s="55"/>
      <c r="L919" s="55"/>
      <c r="M919" s="55"/>
      <c r="N919" s="55"/>
    </row>
    <row r="920" spans="1:14" x14ac:dyDescent="0.25">
      <c r="A920" s="56"/>
      <c r="B920" s="56"/>
      <c r="C920" s="4" t="e">
        <f>MATCH(D920,[1]!Tabla1[Consignatario],0)</f>
        <v>#REF!</v>
      </c>
      <c r="D920" s="20" t="s">
        <v>1855</v>
      </c>
      <c r="E920" s="32"/>
      <c r="F920" s="56"/>
      <c r="G920" s="56"/>
      <c r="H920" s="6" t="s">
        <v>128</v>
      </c>
      <c r="I920" s="6" t="s">
        <v>8</v>
      </c>
      <c r="J920" s="6">
        <v>145</v>
      </c>
      <c r="K920" s="56"/>
      <c r="L920" s="56"/>
      <c r="M920" s="56"/>
      <c r="N920" s="56"/>
    </row>
    <row r="921" spans="1:14" ht="30" x14ac:dyDescent="0.25">
      <c r="A921" s="54" t="s">
        <v>631</v>
      </c>
      <c r="B921" s="54" t="s">
        <v>633</v>
      </c>
      <c r="C921" s="4" t="e">
        <f>MATCH(D921,[1]!Tabla1[Consignatario],0)</f>
        <v>#REF!</v>
      </c>
      <c r="D921" s="20" t="s">
        <v>1757</v>
      </c>
      <c r="E921" s="31"/>
      <c r="F921" s="54" t="s">
        <v>354</v>
      </c>
      <c r="G921" s="54" t="s">
        <v>634</v>
      </c>
      <c r="H921" s="6" t="s">
        <v>327</v>
      </c>
      <c r="I921" s="6" t="s">
        <v>635</v>
      </c>
      <c r="J921" s="6">
        <v>6024</v>
      </c>
      <c r="K921" s="54">
        <v>20024</v>
      </c>
      <c r="L921" s="54">
        <v>1401</v>
      </c>
      <c r="M921" s="54">
        <v>4</v>
      </c>
      <c r="N921" s="54"/>
    </row>
    <row r="922" spans="1:14" ht="30" x14ac:dyDescent="0.25">
      <c r="A922" s="56"/>
      <c r="B922" s="56"/>
      <c r="C922" s="4" t="e">
        <f>MATCH(D922,[1]!Tabla1[Consignatario],0)</f>
        <v>#REF!</v>
      </c>
      <c r="D922" s="20" t="s">
        <v>1757</v>
      </c>
      <c r="E922" s="32"/>
      <c r="F922" s="56"/>
      <c r="G922" s="56"/>
      <c r="H922" s="6" t="s">
        <v>128</v>
      </c>
      <c r="I922" s="6" t="s">
        <v>228</v>
      </c>
      <c r="J922" s="6">
        <v>14000</v>
      </c>
      <c r="K922" s="56"/>
      <c r="L922" s="56"/>
      <c r="M922" s="56"/>
      <c r="N922" s="56"/>
    </row>
    <row r="923" spans="1:14" ht="30" customHeight="1" x14ac:dyDescent="0.25">
      <c r="A923" s="54" t="s">
        <v>631</v>
      </c>
      <c r="B923" s="54" t="s">
        <v>23</v>
      </c>
      <c r="C923" s="4" t="e">
        <f>MATCH(D923,[1]!Tabla1[Consignatario],0)</f>
        <v>#REF!</v>
      </c>
      <c r="D923" s="38" t="s">
        <v>1881</v>
      </c>
      <c r="E923" s="31"/>
      <c r="F923" s="54" t="s">
        <v>411</v>
      </c>
      <c r="G923" s="54" t="s">
        <v>11</v>
      </c>
      <c r="H923" s="6" t="s">
        <v>327</v>
      </c>
      <c r="I923" s="6" t="s">
        <v>636</v>
      </c>
      <c r="J923" s="10">
        <v>27376</v>
      </c>
      <c r="K923" s="54">
        <v>39376</v>
      </c>
      <c r="L923" s="57">
        <v>2756</v>
      </c>
      <c r="M923" s="57">
        <v>2</v>
      </c>
      <c r="N923" s="57" t="s">
        <v>1475</v>
      </c>
    </row>
    <row r="924" spans="1:14" ht="30" x14ac:dyDescent="0.25">
      <c r="A924" s="56"/>
      <c r="B924" s="56"/>
      <c r="C924" s="4" t="e">
        <f>MATCH(D924,[1]!Tabla1[Consignatario],0)</f>
        <v>#REF!</v>
      </c>
      <c r="D924" s="38" t="s">
        <v>1881</v>
      </c>
      <c r="E924" s="32"/>
      <c r="F924" s="56"/>
      <c r="G924" s="56"/>
      <c r="H924" s="6" t="s">
        <v>128</v>
      </c>
      <c r="I924" s="6" t="s">
        <v>233</v>
      </c>
      <c r="J924" s="6">
        <v>12000</v>
      </c>
      <c r="K924" s="56"/>
      <c r="L924" s="59"/>
      <c r="M924" s="59"/>
      <c r="N924" s="59"/>
    </row>
    <row r="925" spans="1:14" ht="30" x14ac:dyDescent="0.25">
      <c r="A925" s="54" t="s">
        <v>637</v>
      </c>
      <c r="B925" s="54" t="s">
        <v>23</v>
      </c>
      <c r="C925" s="4" t="e">
        <f>MATCH(D925,[1]!Tabla1[Consignatario],0)</f>
        <v>#REF!</v>
      </c>
      <c r="D925" s="20" t="s">
        <v>1900</v>
      </c>
      <c r="E925" s="31"/>
      <c r="F925" s="54" t="s">
        <v>411</v>
      </c>
      <c r="G925" s="54" t="s">
        <v>11</v>
      </c>
      <c r="H925" s="6" t="s">
        <v>327</v>
      </c>
      <c r="I925" s="6" t="s">
        <v>638</v>
      </c>
      <c r="J925" s="6">
        <v>22488</v>
      </c>
      <c r="K925" s="54">
        <v>39288</v>
      </c>
      <c r="L925" s="54">
        <v>2750</v>
      </c>
      <c r="M925" s="54"/>
      <c r="N925" s="54"/>
    </row>
    <row r="926" spans="1:14" ht="30" x14ac:dyDescent="0.25">
      <c r="A926" s="55"/>
      <c r="B926" s="55"/>
      <c r="C926" s="4" t="e">
        <f>MATCH(D926,[1]!Tabla1[Consignatario],0)</f>
        <v>#REF!</v>
      </c>
      <c r="D926" s="20" t="s">
        <v>1900</v>
      </c>
      <c r="E926" s="33"/>
      <c r="F926" s="55"/>
      <c r="G926" s="55"/>
      <c r="H926" s="6" t="s">
        <v>128</v>
      </c>
      <c r="I926" s="6" t="s">
        <v>239</v>
      </c>
      <c r="J926" s="6">
        <v>10000</v>
      </c>
      <c r="K926" s="55"/>
      <c r="L926" s="55"/>
      <c r="M926" s="55"/>
      <c r="N926" s="55"/>
    </row>
    <row r="927" spans="1:14" x14ac:dyDescent="0.25">
      <c r="A927" s="56"/>
      <c r="B927" s="56"/>
      <c r="C927" s="4" t="e">
        <f>MATCH(D927,[1]!Tabla1[Consignatario],0)</f>
        <v>#REF!</v>
      </c>
      <c r="D927" s="20" t="s">
        <v>1900</v>
      </c>
      <c r="E927" s="32"/>
      <c r="F927" s="56"/>
      <c r="G927" s="56"/>
      <c r="H927" s="6" t="s">
        <v>131</v>
      </c>
      <c r="I927" s="6" t="s">
        <v>639</v>
      </c>
      <c r="J927" s="6">
        <v>6800</v>
      </c>
      <c r="K927" s="56"/>
      <c r="L927" s="56"/>
      <c r="M927" s="56"/>
      <c r="N927" s="56"/>
    </row>
    <row r="928" spans="1:14" ht="30" x14ac:dyDescent="0.25">
      <c r="A928" s="54" t="s">
        <v>637</v>
      </c>
      <c r="B928" s="54"/>
      <c r="C928" s="4" t="e">
        <f>MATCH(D928,[1]!Tabla1[Consignatario],0)</f>
        <v>#REF!</v>
      </c>
      <c r="D928" s="20" t="s">
        <v>1467</v>
      </c>
      <c r="E928" s="31"/>
      <c r="F928" s="54" t="s">
        <v>411</v>
      </c>
      <c r="G928" s="54" t="s">
        <v>11</v>
      </c>
      <c r="H928" s="6" t="s">
        <v>327</v>
      </c>
      <c r="I928" s="6" t="s">
        <v>640</v>
      </c>
      <c r="J928" s="6">
        <v>21960</v>
      </c>
      <c r="K928" s="54">
        <v>27960</v>
      </c>
      <c r="L928" s="54">
        <v>1957</v>
      </c>
      <c r="M928" s="54">
        <v>1</v>
      </c>
      <c r="N928" s="54"/>
    </row>
    <row r="929" spans="1:14" ht="30" x14ac:dyDescent="0.25">
      <c r="A929" s="56"/>
      <c r="B929" s="56"/>
      <c r="C929" s="4" t="e">
        <f>MATCH(D929,[1]!Tabla1[Consignatario],0)</f>
        <v>#REF!</v>
      </c>
      <c r="D929" s="20" t="s">
        <v>1467</v>
      </c>
      <c r="E929" s="32"/>
      <c r="F929" s="56"/>
      <c r="G929" s="56"/>
      <c r="H929" s="6" t="s">
        <v>128</v>
      </c>
      <c r="I929" s="6" t="s">
        <v>144</v>
      </c>
      <c r="J929" s="6">
        <v>6000</v>
      </c>
      <c r="K929" s="56"/>
      <c r="L929" s="56"/>
      <c r="M929" s="56"/>
      <c r="N929" s="56"/>
    </row>
    <row r="930" spans="1:14" ht="30" x14ac:dyDescent="0.25">
      <c r="A930" s="54" t="s">
        <v>637</v>
      </c>
      <c r="B930" s="54"/>
      <c r="C930" s="4" t="e">
        <f>MATCH(D930,[1]!Tabla1[Consignatario],0)</f>
        <v>#REF!</v>
      </c>
      <c r="D930" s="20" t="s">
        <v>1867</v>
      </c>
      <c r="E930" s="31"/>
      <c r="F930" s="54" t="s">
        <v>39</v>
      </c>
      <c r="G930" s="54" t="s">
        <v>11</v>
      </c>
      <c r="H930" s="6" t="s">
        <v>327</v>
      </c>
      <c r="I930" s="6" t="s">
        <v>641</v>
      </c>
      <c r="J930" s="6">
        <v>3336</v>
      </c>
      <c r="K930" s="54">
        <v>10696</v>
      </c>
      <c r="L930" s="54">
        <v>748</v>
      </c>
      <c r="M930" s="54">
        <v>6</v>
      </c>
      <c r="N930" s="54"/>
    </row>
    <row r="931" spans="1:14" ht="30" x14ac:dyDescent="0.25">
      <c r="A931" s="55"/>
      <c r="B931" s="55"/>
      <c r="C931" s="4" t="e">
        <f>MATCH(D931,[1]!Tabla1[Consignatario],0)</f>
        <v>#REF!</v>
      </c>
      <c r="D931" s="20" t="s">
        <v>1867</v>
      </c>
      <c r="E931" s="33"/>
      <c r="F931" s="55"/>
      <c r="G931" s="55"/>
      <c r="H931" s="6" t="s">
        <v>128</v>
      </c>
      <c r="I931" s="6" t="s">
        <v>268</v>
      </c>
      <c r="J931" s="6">
        <v>4000</v>
      </c>
      <c r="K931" s="55"/>
      <c r="L931" s="55"/>
      <c r="M931" s="55"/>
      <c r="N931" s="55"/>
    </row>
    <row r="932" spans="1:14" ht="30" x14ac:dyDescent="0.25">
      <c r="A932" s="56"/>
      <c r="B932" s="56"/>
      <c r="C932" s="4" t="e">
        <f>MATCH(D932,[1]!Tabla1[Consignatario],0)</f>
        <v>#REF!</v>
      </c>
      <c r="D932" s="20" t="s">
        <v>1867</v>
      </c>
      <c r="E932" s="32"/>
      <c r="F932" s="56"/>
      <c r="G932" s="56"/>
      <c r="H932" s="6" t="s">
        <v>131</v>
      </c>
      <c r="I932" s="6" t="s">
        <v>302</v>
      </c>
      <c r="J932" s="6">
        <v>3360</v>
      </c>
      <c r="K932" s="56"/>
      <c r="L932" s="56"/>
      <c r="M932" s="56"/>
      <c r="N932" s="56"/>
    </row>
    <row r="933" spans="1:14" ht="30" x14ac:dyDescent="0.25">
      <c r="A933" s="6" t="s">
        <v>637</v>
      </c>
      <c r="B933" s="6" t="s">
        <v>23</v>
      </c>
      <c r="C933" s="4" t="e">
        <f>MATCH(D933,[1]!Tabla1[Consignatario],0)</f>
        <v>#REF!</v>
      </c>
      <c r="D933" s="6" t="s">
        <v>1756</v>
      </c>
      <c r="E933" s="6"/>
      <c r="F933" s="6" t="s">
        <v>354</v>
      </c>
      <c r="G933" s="6" t="s">
        <v>647</v>
      </c>
      <c r="H933" s="6" t="s">
        <v>327</v>
      </c>
      <c r="I933" s="6" t="s">
        <v>642</v>
      </c>
      <c r="J933" s="6">
        <v>22328</v>
      </c>
      <c r="K933" s="6">
        <v>22328</v>
      </c>
      <c r="L933" s="6">
        <v>1563</v>
      </c>
      <c r="M933" s="6"/>
      <c r="N933" s="6"/>
    </row>
    <row r="934" spans="1:14" ht="30" x14ac:dyDescent="0.25">
      <c r="A934" s="54" t="s">
        <v>643</v>
      </c>
      <c r="B934" s="54" t="s">
        <v>23</v>
      </c>
      <c r="C934" s="4" t="e">
        <f>MATCH(D934,[1]!Tabla1[Consignatario],0)</f>
        <v>#REF!</v>
      </c>
      <c r="D934" s="20" t="s">
        <v>1652</v>
      </c>
      <c r="E934" s="31"/>
      <c r="F934" s="54" t="s">
        <v>609</v>
      </c>
      <c r="G934" s="54" t="s">
        <v>647</v>
      </c>
      <c r="H934" s="6" t="s">
        <v>128</v>
      </c>
      <c r="I934" s="6" t="s">
        <v>144</v>
      </c>
      <c r="J934" s="6">
        <v>6000</v>
      </c>
      <c r="K934" s="54">
        <v>6640</v>
      </c>
      <c r="L934" s="54">
        <v>464</v>
      </c>
      <c r="M934" s="54">
        <v>7</v>
      </c>
      <c r="N934" s="54"/>
    </row>
    <row r="935" spans="1:14" x14ac:dyDescent="0.25">
      <c r="A935" s="55"/>
      <c r="B935" s="55"/>
      <c r="C935" s="4" t="e">
        <f>MATCH(D935,[1]!Tabla1[Consignatario],0)</f>
        <v>#REF!</v>
      </c>
      <c r="D935" s="20" t="s">
        <v>1652</v>
      </c>
      <c r="E935" s="33"/>
      <c r="F935" s="55"/>
      <c r="G935" s="55"/>
      <c r="H935" s="6" t="s">
        <v>131</v>
      </c>
      <c r="I935" s="6" t="s">
        <v>644</v>
      </c>
      <c r="J935" s="6">
        <v>544</v>
      </c>
      <c r="K935" s="55"/>
      <c r="L935" s="55"/>
      <c r="M935" s="55"/>
      <c r="N935" s="55"/>
    </row>
    <row r="936" spans="1:14" ht="45" x14ac:dyDescent="0.25">
      <c r="A936" s="56"/>
      <c r="B936" s="56"/>
      <c r="C936" s="4" t="e">
        <f>MATCH(D936,[1]!Tabla1[Consignatario],0)</f>
        <v>#REF!</v>
      </c>
      <c r="D936" s="20" t="s">
        <v>1652</v>
      </c>
      <c r="E936" s="32"/>
      <c r="F936" s="56"/>
      <c r="G936" s="56"/>
      <c r="H936" s="6" t="s">
        <v>131</v>
      </c>
      <c r="I936" s="6" t="s">
        <v>493</v>
      </c>
      <c r="J936" s="6">
        <v>96</v>
      </c>
      <c r="K936" s="56"/>
      <c r="L936" s="56"/>
      <c r="M936" s="56"/>
      <c r="N936" s="56"/>
    </row>
    <row r="937" spans="1:14" ht="15" customHeight="1" x14ac:dyDescent="0.25">
      <c r="A937" s="54" t="s">
        <v>643</v>
      </c>
      <c r="B937" s="54"/>
      <c r="C937" s="4" t="e">
        <f>MATCH(D937,[1]!Tabla1[Consignatario],0)</f>
        <v>#REF!</v>
      </c>
      <c r="D937" s="20" t="s">
        <v>1653</v>
      </c>
      <c r="E937" s="36" t="s">
        <v>1921</v>
      </c>
      <c r="F937" s="54" t="s">
        <v>498</v>
      </c>
      <c r="G937" s="54" t="s">
        <v>1770</v>
      </c>
      <c r="H937" s="6" t="s">
        <v>131</v>
      </c>
      <c r="I937" s="6" t="s">
        <v>333</v>
      </c>
      <c r="J937" s="6">
        <v>960</v>
      </c>
      <c r="K937" s="54">
        <v>3960</v>
      </c>
      <c r="L937" s="54">
        <v>277</v>
      </c>
      <c r="M937" s="54">
        <v>2</v>
      </c>
      <c r="N937" s="54"/>
    </row>
    <row r="938" spans="1:14" x14ac:dyDescent="0.25">
      <c r="A938" s="55"/>
      <c r="B938" s="55"/>
      <c r="C938" s="4" t="e">
        <f>MATCH(D938,[1]!Tabla1[Consignatario],0)</f>
        <v>#REF!</v>
      </c>
      <c r="D938" s="20" t="s">
        <v>1653</v>
      </c>
      <c r="E938" s="36" t="s">
        <v>1921</v>
      </c>
      <c r="F938" s="55"/>
      <c r="G938" s="55"/>
      <c r="H938" s="6" t="s">
        <v>128</v>
      </c>
      <c r="I938" s="6" t="s">
        <v>162</v>
      </c>
      <c r="J938" s="6">
        <v>1000</v>
      </c>
      <c r="K938" s="55"/>
      <c r="L938" s="55"/>
      <c r="M938" s="55"/>
      <c r="N938" s="55"/>
    </row>
    <row r="939" spans="1:14" ht="30" x14ac:dyDescent="0.25">
      <c r="A939" s="56"/>
      <c r="B939" s="56"/>
      <c r="C939" s="4" t="e">
        <f>MATCH(D939,[1]!Tabla1[Consignatario],0)</f>
        <v>#REF!</v>
      </c>
      <c r="D939" s="20" t="s">
        <v>1653</v>
      </c>
      <c r="E939" s="36" t="s">
        <v>1921</v>
      </c>
      <c r="F939" s="56"/>
      <c r="G939" s="56"/>
      <c r="H939" s="6" t="s">
        <v>128</v>
      </c>
      <c r="I939" s="6" t="s">
        <v>218</v>
      </c>
      <c r="J939" s="6">
        <v>2000</v>
      </c>
      <c r="K939" s="56"/>
      <c r="L939" s="56"/>
      <c r="M939" s="56"/>
      <c r="N939" s="56"/>
    </row>
    <row r="940" spans="1:14" ht="45" x14ac:dyDescent="0.25">
      <c r="A940" s="54" t="s">
        <v>643</v>
      </c>
      <c r="B940" s="54" t="s">
        <v>23</v>
      </c>
      <c r="C940" s="4" t="e">
        <f>MATCH(D940,[1]!Tabla1[Consignatario],0)</f>
        <v>#REF!</v>
      </c>
      <c r="D940" s="38" t="s">
        <v>1753</v>
      </c>
      <c r="E940" s="31"/>
      <c r="F940" s="54" t="s">
        <v>354</v>
      </c>
      <c r="G940" s="54" t="s">
        <v>647</v>
      </c>
      <c r="H940" s="6" t="s">
        <v>327</v>
      </c>
      <c r="I940" s="6" t="s">
        <v>1352</v>
      </c>
      <c r="J940" s="6">
        <v>37561</v>
      </c>
      <c r="K940" s="54">
        <v>43881</v>
      </c>
      <c r="L940" s="54">
        <v>3072</v>
      </c>
      <c r="M940" s="54">
        <v>6</v>
      </c>
      <c r="N940" s="54"/>
    </row>
    <row r="941" spans="1:14" ht="30" x14ac:dyDescent="0.25">
      <c r="A941" s="55"/>
      <c r="B941" s="55"/>
      <c r="C941" s="4" t="e">
        <f>MATCH(D941,[1]!Tabla1[Consignatario],0)</f>
        <v>#REF!</v>
      </c>
      <c r="D941" s="38" t="s">
        <v>1753</v>
      </c>
      <c r="E941" s="33"/>
      <c r="F941" s="55"/>
      <c r="G941" s="55"/>
      <c r="H941" s="6" t="s">
        <v>128</v>
      </c>
      <c r="I941" s="6" t="s">
        <v>511</v>
      </c>
      <c r="J941" s="6">
        <v>4000</v>
      </c>
      <c r="K941" s="55"/>
      <c r="L941" s="55"/>
      <c r="M941" s="55"/>
      <c r="N941" s="55"/>
    </row>
    <row r="942" spans="1:14" x14ac:dyDescent="0.25">
      <c r="A942" s="56"/>
      <c r="B942" s="56"/>
      <c r="C942" s="4" t="e">
        <f>MATCH(D942,[1]!Tabla1[Consignatario],0)</f>
        <v>#REF!</v>
      </c>
      <c r="D942" s="38" t="s">
        <v>1753</v>
      </c>
      <c r="E942" s="32"/>
      <c r="F942" s="56"/>
      <c r="G942" s="56"/>
      <c r="H942" s="6" t="s">
        <v>131</v>
      </c>
      <c r="I942" s="6" t="s">
        <v>645</v>
      </c>
      <c r="J942" s="6">
        <v>2320</v>
      </c>
      <c r="K942" s="56"/>
      <c r="L942" s="56"/>
      <c r="M942" s="56"/>
      <c r="N942" s="56"/>
    </row>
    <row r="943" spans="1:14" ht="60" x14ac:dyDescent="0.25">
      <c r="A943" s="6" t="s">
        <v>648</v>
      </c>
      <c r="B943" s="6" t="s">
        <v>23</v>
      </c>
      <c r="C943" s="4" t="e">
        <f>MATCH(D943,[1]!Tabla1[Consignatario],0)</f>
        <v>#REF!</v>
      </c>
      <c r="D943" s="38" t="s">
        <v>1753</v>
      </c>
      <c r="E943" s="6"/>
      <c r="F943" s="6" t="s">
        <v>354</v>
      </c>
      <c r="G943" s="6" t="s">
        <v>647</v>
      </c>
      <c r="H943" s="6" t="s">
        <v>1391</v>
      </c>
      <c r="I943" s="6" t="s">
        <v>646</v>
      </c>
      <c r="J943" s="6">
        <v>3782</v>
      </c>
      <c r="K943" s="6">
        <v>3782</v>
      </c>
      <c r="L943" s="6">
        <v>19</v>
      </c>
      <c r="M943" s="6"/>
      <c r="N943" s="6"/>
    </row>
    <row r="944" spans="1:14" ht="45" x14ac:dyDescent="0.25">
      <c r="A944" s="54" t="s">
        <v>648</v>
      </c>
      <c r="B944" s="54" t="s">
        <v>23</v>
      </c>
      <c r="C944" s="4" t="e">
        <f>MATCH(D944,[1]!Tabla1[Consignatario],0)</f>
        <v>#REF!</v>
      </c>
      <c r="D944" s="20" t="s">
        <v>1654</v>
      </c>
      <c r="E944" s="31"/>
      <c r="F944" s="54" t="s">
        <v>83</v>
      </c>
      <c r="G944" s="54" t="s">
        <v>647</v>
      </c>
      <c r="H944" s="6" t="s">
        <v>327</v>
      </c>
      <c r="I944" s="6" t="s">
        <v>649</v>
      </c>
      <c r="J944" s="6">
        <v>34719</v>
      </c>
      <c r="K944" s="54">
        <v>52559</v>
      </c>
      <c r="L944" s="57">
        <v>3679</v>
      </c>
      <c r="M944" s="57">
        <v>1</v>
      </c>
      <c r="N944" s="57" t="s">
        <v>651</v>
      </c>
    </row>
    <row r="945" spans="1:14" ht="30" x14ac:dyDescent="0.25">
      <c r="A945" s="55"/>
      <c r="B945" s="55"/>
      <c r="C945" s="4" t="e">
        <f>MATCH(D945,[1]!Tabla1[Consignatario],0)</f>
        <v>#REF!</v>
      </c>
      <c r="D945" s="20" t="s">
        <v>1654</v>
      </c>
      <c r="E945" s="33"/>
      <c r="F945" s="55"/>
      <c r="G945" s="55"/>
      <c r="H945" s="6" t="s">
        <v>128</v>
      </c>
      <c r="I945" s="6" t="s">
        <v>228</v>
      </c>
      <c r="J945" s="6">
        <v>14000</v>
      </c>
      <c r="K945" s="55"/>
      <c r="L945" s="58"/>
      <c r="M945" s="58"/>
      <c r="N945" s="58"/>
    </row>
    <row r="946" spans="1:14" ht="30" x14ac:dyDescent="0.25">
      <c r="A946" s="55"/>
      <c r="B946" s="55"/>
      <c r="C946" s="4" t="e">
        <f>MATCH(D946,[1]!Tabla1[Consignatario],0)</f>
        <v>#REF!</v>
      </c>
      <c r="D946" s="20" t="s">
        <v>1654</v>
      </c>
      <c r="E946" s="33"/>
      <c r="F946" s="55"/>
      <c r="G946" s="55"/>
      <c r="H946" s="6" t="s">
        <v>128</v>
      </c>
      <c r="I946" s="6" t="s">
        <v>1115</v>
      </c>
      <c r="J946" s="6">
        <v>700</v>
      </c>
      <c r="K946" s="55"/>
      <c r="L946" s="58"/>
      <c r="M946" s="58"/>
      <c r="N946" s="58"/>
    </row>
    <row r="947" spans="1:14" ht="30" x14ac:dyDescent="0.25">
      <c r="A947" s="55"/>
      <c r="B947" s="55"/>
      <c r="C947" s="4" t="e">
        <f>MATCH(D947,[1]!Tabla1[Consignatario],0)</f>
        <v>#REF!</v>
      </c>
      <c r="D947" s="20" t="s">
        <v>1654</v>
      </c>
      <c r="E947" s="33"/>
      <c r="F947" s="55"/>
      <c r="G947" s="55"/>
      <c r="H947" s="6" t="s">
        <v>131</v>
      </c>
      <c r="I947" s="6" t="s">
        <v>650</v>
      </c>
      <c r="J947" s="6">
        <v>2648</v>
      </c>
      <c r="K947" s="55"/>
      <c r="L947" s="58"/>
      <c r="M947" s="58"/>
      <c r="N947" s="58"/>
    </row>
    <row r="948" spans="1:14" ht="30" x14ac:dyDescent="0.25">
      <c r="A948" s="56"/>
      <c r="B948" s="56"/>
      <c r="C948" s="4" t="e">
        <f>MATCH(D948,[1]!Tabla1[Consignatario],0)</f>
        <v>#REF!</v>
      </c>
      <c r="D948" s="20" t="s">
        <v>1654</v>
      </c>
      <c r="E948" s="32"/>
      <c r="F948" s="56"/>
      <c r="G948" s="56"/>
      <c r="H948" s="6" t="s">
        <v>128</v>
      </c>
      <c r="I948" s="6" t="s">
        <v>1115</v>
      </c>
      <c r="J948" s="6">
        <v>500</v>
      </c>
      <c r="K948" s="56"/>
      <c r="L948" s="59"/>
      <c r="M948" s="59"/>
      <c r="N948" s="59"/>
    </row>
    <row r="949" spans="1:14" ht="30" x14ac:dyDescent="0.25">
      <c r="A949" s="54" t="s">
        <v>648</v>
      </c>
      <c r="B949" s="54" t="s">
        <v>23</v>
      </c>
      <c r="C949" s="4" t="e">
        <f>MATCH(D949,[1]!Tabla1[Consignatario],0)</f>
        <v>#REF!</v>
      </c>
      <c r="D949" s="20" t="s">
        <v>1654</v>
      </c>
      <c r="E949" s="31"/>
      <c r="F949" s="54" t="s">
        <v>41</v>
      </c>
      <c r="G949" s="54" t="s">
        <v>647</v>
      </c>
      <c r="H949" s="6" t="s">
        <v>327</v>
      </c>
      <c r="I949" s="6" t="s">
        <v>652</v>
      </c>
      <c r="J949" s="6">
        <v>3546</v>
      </c>
      <c r="K949" s="54">
        <v>9546</v>
      </c>
      <c r="L949" s="54">
        <v>668</v>
      </c>
      <c r="M949" s="54">
        <v>2</v>
      </c>
      <c r="N949" s="54"/>
    </row>
    <row r="950" spans="1:14" ht="30" x14ac:dyDescent="0.25">
      <c r="A950" s="56"/>
      <c r="B950" s="56"/>
      <c r="C950" s="4" t="e">
        <f>MATCH(D950,[1]!Tabla1[Consignatario],0)</f>
        <v>#REF!</v>
      </c>
      <c r="D950" s="20" t="s">
        <v>1654</v>
      </c>
      <c r="E950" s="32"/>
      <c r="F950" s="56"/>
      <c r="G950" s="56"/>
      <c r="H950" s="6" t="s">
        <v>128</v>
      </c>
      <c r="I950" s="6" t="s">
        <v>144</v>
      </c>
      <c r="J950" s="6">
        <v>6000</v>
      </c>
      <c r="K950" s="56"/>
      <c r="L950" s="56"/>
      <c r="M950" s="56"/>
      <c r="N950" s="56"/>
    </row>
    <row r="951" spans="1:14" ht="45" x14ac:dyDescent="0.25">
      <c r="A951" s="54" t="s">
        <v>653</v>
      </c>
      <c r="B951" s="54" t="s">
        <v>23</v>
      </c>
      <c r="C951" s="4" t="e">
        <f>MATCH(D951,[1]!Tabla1[Consignatario],0)</f>
        <v>#REF!</v>
      </c>
      <c r="D951" s="20" t="s">
        <v>1655</v>
      </c>
      <c r="E951" s="31"/>
      <c r="F951" s="54" t="s">
        <v>232</v>
      </c>
      <c r="G951" s="54"/>
      <c r="H951" s="6" t="s">
        <v>327</v>
      </c>
      <c r="I951" s="6" t="s">
        <v>654</v>
      </c>
      <c r="J951" s="6">
        <v>43485</v>
      </c>
      <c r="K951" s="54">
        <v>57885</v>
      </c>
      <c r="L951" s="54">
        <v>4052</v>
      </c>
      <c r="M951" s="54"/>
      <c r="N951" s="54"/>
    </row>
    <row r="952" spans="1:14" x14ac:dyDescent="0.25">
      <c r="A952" s="55"/>
      <c r="B952" s="55"/>
      <c r="C952" s="4" t="e">
        <f>MATCH(D952,[1]!Tabla1[Consignatario],0)</f>
        <v>#REF!</v>
      </c>
      <c r="D952" s="20" t="s">
        <v>1655</v>
      </c>
      <c r="E952" s="33"/>
      <c r="F952" s="55"/>
      <c r="G952" s="55"/>
      <c r="H952" s="6" t="s">
        <v>131</v>
      </c>
      <c r="I952" s="6" t="s">
        <v>169</v>
      </c>
      <c r="J952" s="6">
        <v>400</v>
      </c>
      <c r="K952" s="55"/>
      <c r="L952" s="55"/>
      <c r="M952" s="55"/>
      <c r="N952" s="55"/>
    </row>
    <row r="953" spans="1:14" ht="30" x14ac:dyDescent="0.25">
      <c r="A953" s="56"/>
      <c r="B953" s="56"/>
      <c r="C953" s="4" t="e">
        <f>MATCH(D953,[1]!Tabla1[Consignatario],0)</f>
        <v>#REF!</v>
      </c>
      <c r="D953" s="20" t="s">
        <v>1655</v>
      </c>
      <c r="E953" s="32"/>
      <c r="F953" s="56"/>
      <c r="G953" s="56"/>
      <c r="H953" s="6" t="s">
        <v>128</v>
      </c>
      <c r="I953" s="6" t="s">
        <v>228</v>
      </c>
      <c r="J953" s="6">
        <v>14000</v>
      </c>
      <c r="K953" s="56"/>
      <c r="L953" s="56"/>
      <c r="M953" s="56"/>
      <c r="N953" s="56"/>
    </row>
    <row r="954" spans="1:14" ht="30" x14ac:dyDescent="0.25">
      <c r="A954" s="54" t="s">
        <v>653</v>
      </c>
      <c r="B954" s="54" t="s">
        <v>23</v>
      </c>
      <c r="C954" s="4" t="e">
        <f>MATCH(D954,[1]!Tabla1[Consignatario],0)</f>
        <v>#REF!</v>
      </c>
      <c r="D954" s="20" t="s">
        <v>1656</v>
      </c>
      <c r="E954" s="31"/>
      <c r="F954" s="54" t="s">
        <v>468</v>
      </c>
      <c r="G954" s="54" t="s">
        <v>485</v>
      </c>
      <c r="H954" s="6" t="s">
        <v>128</v>
      </c>
      <c r="I954" s="6" t="s">
        <v>228</v>
      </c>
      <c r="J954" s="6">
        <v>17500</v>
      </c>
      <c r="K954" s="54">
        <v>20152</v>
      </c>
      <c r="L954" s="54">
        <v>1410</v>
      </c>
      <c r="M954" s="54">
        <v>6</v>
      </c>
      <c r="N954" s="54"/>
    </row>
    <row r="955" spans="1:14" ht="30" x14ac:dyDescent="0.25">
      <c r="A955" s="55"/>
      <c r="B955" s="55"/>
      <c r="C955" s="4" t="e">
        <f>MATCH(D955,[1]!Tabla1[Consignatario],0)</f>
        <v>#REF!</v>
      </c>
      <c r="D955" s="20" t="s">
        <v>1656</v>
      </c>
      <c r="E955" s="33"/>
      <c r="F955" s="55"/>
      <c r="G955" s="55"/>
      <c r="H955" s="6" t="s">
        <v>128</v>
      </c>
      <c r="I955" s="6" t="s">
        <v>218</v>
      </c>
      <c r="J955" s="6">
        <v>2100</v>
      </c>
      <c r="K955" s="55"/>
      <c r="L955" s="55"/>
      <c r="M955" s="55"/>
      <c r="N955" s="55"/>
    </row>
    <row r="956" spans="1:14" ht="30" x14ac:dyDescent="0.25">
      <c r="A956" s="56"/>
      <c r="B956" s="56"/>
      <c r="C956" s="4" t="e">
        <f>MATCH(D956,[1]!Tabla1[Consignatario],0)</f>
        <v>#REF!</v>
      </c>
      <c r="D956" s="20" t="s">
        <v>1656</v>
      </c>
      <c r="E956" s="32"/>
      <c r="F956" s="56"/>
      <c r="G956" s="56"/>
      <c r="H956" s="6" t="s">
        <v>131</v>
      </c>
      <c r="I956" s="6" t="s">
        <v>655</v>
      </c>
      <c r="J956" s="6">
        <v>552</v>
      </c>
      <c r="K956" s="56"/>
      <c r="L956" s="56"/>
      <c r="M956" s="56"/>
      <c r="N956" s="56"/>
    </row>
    <row r="957" spans="1:14" ht="30" x14ac:dyDescent="0.25">
      <c r="A957" s="6" t="s">
        <v>653</v>
      </c>
      <c r="B957" s="6" t="s">
        <v>23</v>
      </c>
      <c r="C957" s="4" t="e">
        <f>MATCH(D957,[1]!Tabla1[Consignatario],0)</f>
        <v>#REF!</v>
      </c>
      <c r="D957" s="20" t="s">
        <v>1656</v>
      </c>
      <c r="E957" s="6"/>
      <c r="F957" s="6" t="s">
        <v>468</v>
      </c>
      <c r="G957" s="6" t="s">
        <v>485</v>
      </c>
      <c r="H957" s="6" t="s">
        <v>1391</v>
      </c>
      <c r="I957" s="6" t="s">
        <v>656</v>
      </c>
      <c r="J957" s="6">
        <v>3680</v>
      </c>
      <c r="K957" s="6">
        <v>3680</v>
      </c>
      <c r="L957" s="6">
        <v>18</v>
      </c>
      <c r="M957" s="6">
        <v>4</v>
      </c>
      <c r="N957" s="6"/>
    </row>
    <row r="958" spans="1:14" ht="30" customHeight="1" x14ac:dyDescent="0.25">
      <c r="A958" s="54" t="s">
        <v>657</v>
      </c>
      <c r="B958" s="54" t="s">
        <v>23</v>
      </c>
      <c r="C958" s="4" t="e">
        <f>MATCH(D958,[1]!Tabla1[Consignatario],0)</f>
        <v>#REF!</v>
      </c>
      <c r="D958" s="20" t="s">
        <v>1858</v>
      </c>
      <c r="E958" s="31"/>
      <c r="F958" s="54" t="s">
        <v>63</v>
      </c>
      <c r="G958" s="54" t="s">
        <v>1784</v>
      </c>
      <c r="H958" s="6" t="s">
        <v>327</v>
      </c>
      <c r="I958" s="6" t="s">
        <v>658</v>
      </c>
      <c r="J958" s="6">
        <v>904</v>
      </c>
      <c r="K958" s="54">
        <v>28004</v>
      </c>
      <c r="L958" s="54">
        <v>1960</v>
      </c>
      <c r="M958" s="54">
        <v>2</v>
      </c>
      <c r="N958" s="54" t="s">
        <v>1497</v>
      </c>
    </row>
    <row r="959" spans="1:14" ht="30" x14ac:dyDescent="0.25">
      <c r="A959" s="55"/>
      <c r="B959" s="55"/>
      <c r="C959" s="4" t="e">
        <f>MATCH(D959,[1]!Tabla1[Consignatario],0)</f>
        <v>#REF!</v>
      </c>
      <c r="D959" s="20" t="s">
        <v>1858</v>
      </c>
      <c r="E959" s="33"/>
      <c r="F959" s="55"/>
      <c r="G959" s="55"/>
      <c r="H959" s="6" t="s">
        <v>128</v>
      </c>
      <c r="I959" s="6" t="s">
        <v>154</v>
      </c>
      <c r="J959" s="6">
        <v>10000</v>
      </c>
      <c r="K959" s="55"/>
      <c r="L959" s="55"/>
      <c r="M959" s="55"/>
      <c r="N959" s="55"/>
    </row>
    <row r="960" spans="1:14" ht="30" x14ac:dyDescent="0.25">
      <c r="A960" s="55"/>
      <c r="B960" s="55"/>
      <c r="C960" s="4" t="e">
        <f>MATCH(D960,[1]!Tabla1[Consignatario],0)</f>
        <v>#REF!</v>
      </c>
      <c r="D960" s="20" t="s">
        <v>1858</v>
      </c>
      <c r="E960" s="33"/>
      <c r="F960" s="55"/>
      <c r="G960" s="55"/>
      <c r="H960" s="6" t="s">
        <v>128</v>
      </c>
      <c r="I960" s="6" t="s">
        <v>283</v>
      </c>
      <c r="J960" s="6">
        <v>8000</v>
      </c>
      <c r="K960" s="55"/>
      <c r="L960" s="55"/>
      <c r="M960" s="55"/>
      <c r="N960" s="55"/>
    </row>
    <row r="961" spans="1:14" x14ac:dyDescent="0.25">
      <c r="A961" s="55"/>
      <c r="B961" s="55"/>
      <c r="C961" s="4" t="e">
        <f>MATCH(D961,[1]!Tabla1[Consignatario],0)</f>
        <v>#REF!</v>
      </c>
      <c r="D961" s="20" t="s">
        <v>1858</v>
      </c>
      <c r="E961" s="33"/>
      <c r="F961" s="55"/>
      <c r="G961" s="55"/>
      <c r="H961" s="6" t="s">
        <v>131</v>
      </c>
      <c r="I961" s="6" t="s">
        <v>286</v>
      </c>
      <c r="J961" s="6">
        <v>8800</v>
      </c>
      <c r="K961" s="55"/>
      <c r="L961" s="55"/>
      <c r="M961" s="55"/>
      <c r="N961" s="55"/>
    </row>
    <row r="962" spans="1:14" x14ac:dyDescent="0.25">
      <c r="A962" s="56"/>
      <c r="B962" s="56"/>
      <c r="C962" s="4" t="e">
        <f>MATCH(D962,[1]!Tabla1[Consignatario],0)</f>
        <v>#REF!</v>
      </c>
      <c r="D962" s="20" t="s">
        <v>1858</v>
      </c>
      <c r="E962" s="32"/>
      <c r="F962" s="56"/>
      <c r="G962" s="56"/>
      <c r="H962" s="6" t="s">
        <v>128</v>
      </c>
      <c r="I962" s="6" t="s">
        <v>8</v>
      </c>
      <c r="J962" s="6">
        <v>300</v>
      </c>
      <c r="K962" s="56"/>
      <c r="L962" s="56"/>
      <c r="M962" s="56"/>
      <c r="N962" s="56"/>
    </row>
    <row r="963" spans="1:14" ht="72" customHeight="1" x14ac:dyDescent="0.25">
      <c r="A963" s="54" t="s">
        <v>657</v>
      </c>
      <c r="B963" s="54"/>
      <c r="C963" s="4" t="e">
        <f>MATCH(D963,[1]!Tabla1[Consignatario],0)</f>
        <v>#REF!</v>
      </c>
      <c r="D963" s="20" t="s">
        <v>1657</v>
      </c>
      <c r="E963" s="31"/>
      <c r="F963" s="54" t="s">
        <v>542</v>
      </c>
      <c r="G963" s="54" t="s">
        <v>659</v>
      </c>
      <c r="H963" s="6" t="s">
        <v>327</v>
      </c>
      <c r="I963" s="6" t="s">
        <v>660</v>
      </c>
      <c r="J963" s="6">
        <v>9650</v>
      </c>
      <c r="K963" s="54">
        <v>27020</v>
      </c>
      <c r="L963" s="57">
        <v>1891</v>
      </c>
      <c r="M963" s="57">
        <v>3</v>
      </c>
      <c r="N963" s="57" t="s">
        <v>1353</v>
      </c>
    </row>
    <row r="964" spans="1:14" ht="30" x14ac:dyDescent="0.25">
      <c r="A964" s="55"/>
      <c r="B964" s="55"/>
      <c r="C964" s="4" t="e">
        <f>MATCH(D964,[1]!Tabla1[Consignatario],0)</f>
        <v>#REF!</v>
      </c>
      <c r="D964" s="20" t="s">
        <v>1657</v>
      </c>
      <c r="E964" s="33"/>
      <c r="F964" s="55"/>
      <c r="G964" s="55"/>
      <c r="H964" s="6" t="s">
        <v>128</v>
      </c>
      <c r="I964" s="6" t="s">
        <v>233</v>
      </c>
      <c r="J964" s="6">
        <v>12000</v>
      </c>
      <c r="K964" s="55"/>
      <c r="L964" s="58"/>
      <c r="M964" s="58"/>
      <c r="N964" s="58"/>
    </row>
    <row r="965" spans="1:14" ht="30" x14ac:dyDescent="0.25">
      <c r="A965" s="55"/>
      <c r="B965" s="55"/>
      <c r="C965" s="4" t="e">
        <f>MATCH(D965,[1]!Tabla1[Consignatario],0)</f>
        <v>#REF!</v>
      </c>
      <c r="D965" s="20" t="s">
        <v>1657</v>
      </c>
      <c r="E965" s="33"/>
      <c r="F965" s="55"/>
      <c r="G965" s="55"/>
      <c r="H965" s="6" t="s">
        <v>131</v>
      </c>
      <c r="I965" s="6" t="s">
        <v>590</v>
      </c>
      <c r="J965" s="10">
        <v>4512</v>
      </c>
      <c r="K965" s="55"/>
      <c r="L965" s="58"/>
      <c r="M965" s="58"/>
      <c r="N965" s="58"/>
    </row>
    <row r="966" spans="1:14" ht="30" x14ac:dyDescent="0.25">
      <c r="A966" s="56"/>
      <c r="B966" s="56"/>
      <c r="C966" s="4" t="e">
        <f>MATCH(D966,[1]!Tabla1[Consignatario],0)</f>
        <v>#REF!</v>
      </c>
      <c r="D966" s="20" t="s">
        <v>1657</v>
      </c>
      <c r="E966" s="32"/>
      <c r="F966" s="56"/>
      <c r="G966" s="56"/>
      <c r="H966" s="6" t="s">
        <v>128</v>
      </c>
      <c r="I966" s="6" t="s">
        <v>8</v>
      </c>
      <c r="J966" s="6">
        <v>858</v>
      </c>
      <c r="K966" s="56"/>
      <c r="L966" s="59"/>
      <c r="M966" s="59"/>
      <c r="N966" s="59"/>
    </row>
    <row r="967" spans="1:14" ht="45" x14ac:dyDescent="0.25">
      <c r="A967" s="54" t="s">
        <v>661</v>
      </c>
      <c r="B967" s="54" t="s">
        <v>23</v>
      </c>
      <c r="C967" s="4" t="e">
        <f>MATCH(D967,[1]!Tabla1[Consignatario],0)</f>
        <v>#REF!</v>
      </c>
      <c r="D967" s="20" t="s">
        <v>1658</v>
      </c>
      <c r="E967" s="31"/>
      <c r="F967" s="54" t="s">
        <v>679</v>
      </c>
      <c r="G967" s="54" t="s">
        <v>138</v>
      </c>
      <c r="H967" s="6" t="s">
        <v>327</v>
      </c>
      <c r="I967" s="6" t="s">
        <v>662</v>
      </c>
      <c r="J967" s="6">
        <v>52703</v>
      </c>
      <c r="K967" s="54">
        <v>65303</v>
      </c>
      <c r="L967" s="54">
        <v>4571</v>
      </c>
      <c r="M967" s="54">
        <v>2</v>
      </c>
      <c r="N967" s="54"/>
    </row>
    <row r="968" spans="1:14" ht="30" x14ac:dyDescent="0.25">
      <c r="A968" s="56"/>
      <c r="B968" s="56"/>
      <c r="C968" s="4" t="e">
        <f>MATCH(D968,[1]!Tabla1[Consignatario],0)</f>
        <v>#REF!</v>
      </c>
      <c r="D968" s="20" t="s">
        <v>1658</v>
      </c>
      <c r="E968" s="32"/>
      <c r="F968" s="56"/>
      <c r="G968" s="56"/>
      <c r="H968" s="6" t="s">
        <v>128</v>
      </c>
      <c r="I968" s="6" t="s">
        <v>233</v>
      </c>
      <c r="J968" s="6">
        <v>12600</v>
      </c>
      <c r="K968" s="56"/>
      <c r="L968" s="56"/>
      <c r="M968" s="56"/>
      <c r="N968" s="56"/>
    </row>
    <row r="969" spans="1:14" ht="28.9" customHeight="1" x14ac:dyDescent="0.25">
      <c r="A969" s="54" t="s">
        <v>661</v>
      </c>
      <c r="B969" s="54" t="s">
        <v>23</v>
      </c>
      <c r="C969" s="4" t="e">
        <f>MATCH(D969,[1]!Tabla1[Consignatario],0)</f>
        <v>#REF!</v>
      </c>
      <c r="D969" s="20" t="s">
        <v>1937</v>
      </c>
      <c r="E969" s="31"/>
      <c r="F969" s="54" t="s">
        <v>542</v>
      </c>
      <c r="G969" s="54" t="s">
        <v>659</v>
      </c>
      <c r="H969" s="6" t="s">
        <v>128</v>
      </c>
      <c r="I969" s="6" t="s">
        <v>218</v>
      </c>
      <c r="J969" s="6">
        <v>2000</v>
      </c>
      <c r="K969" s="54">
        <v>6243</v>
      </c>
      <c r="L969" s="54">
        <v>437</v>
      </c>
      <c r="M969" s="54"/>
      <c r="N969" s="54"/>
    </row>
    <row r="970" spans="1:14" ht="45" x14ac:dyDescent="0.25">
      <c r="A970" s="55"/>
      <c r="B970" s="55"/>
      <c r="C970" s="4" t="e">
        <f>MATCH(D970,[1]!Tabla1[Consignatario],0)</f>
        <v>#REF!</v>
      </c>
      <c r="D970" s="20" t="s">
        <v>1937</v>
      </c>
      <c r="E970" s="33"/>
      <c r="F970" s="55"/>
      <c r="G970" s="55"/>
      <c r="H970" s="6" t="s">
        <v>327</v>
      </c>
      <c r="I970" s="6" t="s">
        <v>663</v>
      </c>
      <c r="J970" s="6">
        <v>883</v>
      </c>
      <c r="K970" s="55"/>
      <c r="L970" s="55"/>
      <c r="M970" s="55"/>
      <c r="N970" s="55"/>
    </row>
    <row r="971" spans="1:14" x14ac:dyDescent="0.25">
      <c r="A971" s="56"/>
      <c r="B971" s="56"/>
      <c r="C971" s="4" t="e">
        <f>MATCH(D971,[1]!Tabla1[Consignatario],0)</f>
        <v>#REF!</v>
      </c>
      <c r="D971" s="20" t="s">
        <v>1937</v>
      </c>
      <c r="E971" s="32"/>
      <c r="F971" s="56"/>
      <c r="G971" s="56"/>
      <c r="H971" s="6" t="s">
        <v>131</v>
      </c>
      <c r="I971" s="6" t="s">
        <v>302</v>
      </c>
      <c r="J971" s="6">
        <v>3360</v>
      </c>
      <c r="K971" s="56"/>
      <c r="L971" s="56"/>
      <c r="M971" s="56"/>
      <c r="N971" s="56"/>
    </row>
    <row r="972" spans="1:14" ht="30" x14ac:dyDescent="0.25">
      <c r="A972" s="54" t="s">
        <v>661</v>
      </c>
      <c r="B972" s="54"/>
      <c r="C972" s="4" t="e">
        <f>MATCH(D972,[1]!Tabla1[Consignatario],0)</f>
        <v>#REF!</v>
      </c>
      <c r="D972" s="20" t="s">
        <v>1907</v>
      </c>
      <c r="E972" s="31"/>
      <c r="F972" s="54" t="s">
        <v>498</v>
      </c>
      <c r="G972" s="54" t="s">
        <v>664</v>
      </c>
      <c r="H972" s="6" t="s">
        <v>128</v>
      </c>
      <c r="I972" s="6" t="s">
        <v>144</v>
      </c>
      <c r="J972" s="6">
        <v>6000</v>
      </c>
      <c r="K972" s="54">
        <v>8951</v>
      </c>
      <c r="L972" s="54">
        <v>626</v>
      </c>
      <c r="M972" s="54">
        <v>4</v>
      </c>
      <c r="N972" s="54" t="s">
        <v>1908</v>
      </c>
    </row>
    <row r="973" spans="1:14" ht="30" x14ac:dyDescent="0.25">
      <c r="A973" s="55"/>
      <c r="B973" s="55"/>
      <c r="C973" s="4" t="e">
        <f>MATCH(D973,[1]!Tabla1[Consignatario],0)</f>
        <v>#REF!</v>
      </c>
      <c r="D973" s="20" t="s">
        <v>1907</v>
      </c>
      <c r="E973" s="33"/>
      <c r="F973" s="55"/>
      <c r="G973" s="55"/>
      <c r="H973" s="6" t="s">
        <v>327</v>
      </c>
      <c r="I973" s="6" t="s">
        <v>665</v>
      </c>
      <c r="J973" s="6">
        <v>1643</v>
      </c>
      <c r="K973" s="55"/>
      <c r="L973" s="55"/>
      <c r="M973" s="55"/>
      <c r="N973" s="55"/>
    </row>
    <row r="974" spans="1:14" x14ac:dyDescent="0.25">
      <c r="A974" s="55"/>
      <c r="B974" s="55"/>
      <c r="C974" s="4" t="e">
        <f>MATCH(D974,[1]!Tabla1[Consignatario],0)</f>
        <v>#REF!</v>
      </c>
      <c r="D974" s="20" t="s">
        <v>1907</v>
      </c>
      <c r="E974" s="33"/>
      <c r="F974" s="55"/>
      <c r="G974" s="55"/>
      <c r="H974" s="6" t="s">
        <v>131</v>
      </c>
      <c r="I974" s="6" t="s">
        <v>666</v>
      </c>
      <c r="J974" s="6">
        <v>1048</v>
      </c>
      <c r="K974" s="55"/>
      <c r="L974" s="55"/>
      <c r="M974" s="55"/>
      <c r="N974" s="55"/>
    </row>
    <row r="975" spans="1:14" x14ac:dyDescent="0.25">
      <c r="A975" s="56"/>
      <c r="B975" s="56"/>
      <c r="C975" s="4" t="e">
        <f>MATCH(D975,[1]!Tabla1[Consignatario],0)</f>
        <v>#REF!</v>
      </c>
      <c r="D975" s="20" t="s">
        <v>1907</v>
      </c>
      <c r="E975" s="32"/>
      <c r="F975" s="56"/>
      <c r="G975" s="56"/>
      <c r="H975" s="6" t="s">
        <v>128</v>
      </c>
      <c r="I975" s="6" t="s">
        <v>8</v>
      </c>
      <c r="J975" s="6">
        <v>260</v>
      </c>
      <c r="K975" s="56"/>
      <c r="L975" s="56"/>
      <c r="M975" s="56"/>
      <c r="N975" s="56"/>
    </row>
    <row r="976" spans="1:14" x14ac:dyDescent="0.25">
      <c r="A976" s="54" t="s">
        <v>667</v>
      </c>
      <c r="B976" s="54"/>
      <c r="C976" s="4" t="e">
        <f>MATCH(D976,[1]!Tabla1[Consignatario],0)</f>
        <v>#REF!</v>
      </c>
      <c r="D976" s="20" t="s">
        <v>1659</v>
      </c>
      <c r="E976" s="31"/>
      <c r="F976" s="54" t="s">
        <v>109</v>
      </c>
      <c r="G976" s="54" t="s">
        <v>664</v>
      </c>
      <c r="H976" s="6" t="s">
        <v>128</v>
      </c>
      <c r="I976" s="6" t="s">
        <v>8</v>
      </c>
      <c r="J976" s="6">
        <v>2550</v>
      </c>
      <c r="K976" s="54">
        <v>2926</v>
      </c>
      <c r="L976" s="54">
        <v>204</v>
      </c>
      <c r="M976" s="54">
        <v>7</v>
      </c>
      <c r="N976" s="54"/>
    </row>
    <row r="977" spans="1:14" x14ac:dyDescent="0.25">
      <c r="A977" s="56"/>
      <c r="B977" s="56"/>
      <c r="C977" s="4" t="e">
        <f>MATCH(D977,[1]!Tabla1[Consignatario],0)</f>
        <v>#REF!</v>
      </c>
      <c r="D977" s="20" t="s">
        <v>1659</v>
      </c>
      <c r="E977" s="32"/>
      <c r="F977" s="56"/>
      <c r="G977" s="56"/>
      <c r="H977" s="6" t="s">
        <v>131</v>
      </c>
      <c r="I977" s="6" t="s">
        <v>202</v>
      </c>
      <c r="J977" s="6">
        <v>376</v>
      </c>
      <c r="K977" s="56"/>
      <c r="L977" s="56"/>
      <c r="M977" s="56"/>
      <c r="N977" s="56"/>
    </row>
    <row r="978" spans="1:14" ht="30" x14ac:dyDescent="0.25">
      <c r="A978" s="54" t="s">
        <v>667</v>
      </c>
      <c r="B978" s="54"/>
      <c r="C978" s="4" t="e">
        <f>MATCH(D978,[1]!Tabla1[Consignatario],0)</f>
        <v>#REF!</v>
      </c>
      <c r="D978" s="20" t="s">
        <v>1929</v>
      </c>
      <c r="E978" s="31"/>
      <c r="F978" s="54" t="s">
        <v>101</v>
      </c>
      <c r="G978" s="54" t="s">
        <v>664</v>
      </c>
      <c r="H978" s="6" t="s">
        <v>128</v>
      </c>
      <c r="I978" s="6" t="s">
        <v>144</v>
      </c>
      <c r="J978" s="6">
        <v>7800</v>
      </c>
      <c r="K978" s="54">
        <v>9720</v>
      </c>
      <c r="L978" s="54">
        <v>680</v>
      </c>
      <c r="M978" s="54">
        <v>3</v>
      </c>
      <c r="N978" s="54"/>
    </row>
    <row r="979" spans="1:14" x14ac:dyDescent="0.25">
      <c r="A979" s="55"/>
      <c r="B979" s="55"/>
      <c r="C979" s="4" t="e">
        <f>MATCH(D979,[1]!Tabla1[Consignatario],0)</f>
        <v>#REF!</v>
      </c>
      <c r="D979" s="20" t="s">
        <v>1929</v>
      </c>
      <c r="E979" s="33"/>
      <c r="F979" s="55"/>
      <c r="G979" s="55"/>
      <c r="H979" s="6" t="s">
        <v>131</v>
      </c>
      <c r="I979" s="6" t="s">
        <v>554</v>
      </c>
      <c r="J979" s="6">
        <v>1832</v>
      </c>
      <c r="K979" s="55"/>
      <c r="L979" s="55"/>
      <c r="M979" s="55"/>
      <c r="N979" s="55"/>
    </row>
    <row r="980" spans="1:14" ht="45" x14ac:dyDescent="0.25">
      <c r="A980" s="56"/>
      <c r="B980" s="56"/>
      <c r="C980" s="4" t="e">
        <f>MATCH(D980,[1]!Tabla1[Consignatario],0)</f>
        <v>#REF!</v>
      </c>
      <c r="D980" s="20" t="s">
        <v>1929</v>
      </c>
      <c r="E980" s="32"/>
      <c r="F980" s="56"/>
      <c r="G980" s="56"/>
      <c r="H980" s="6" t="s">
        <v>131</v>
      </c>
      <c r="I980" s="6" t="s">
        <v>668</v>
      </c>
      <c r="J980" s="6">
        <v>88</v>
      </c>
      <c r="K980" s="56"/>
      <c r="L980" s="56"/>
      <c r="M980" s="56"/>
      <c r="N980" s="56"/>
    </row>
    <row r="981" spans="1:14" ht="45" x14ac:dyDescent="0.25">
      <c r="A981" s="54" t="s">
        <v>667</v>
      </c>
      <c r="B981" s="54" t="s">
        <v>669</v>
      </c>
      <c r="C981" s="4" t="e">
        <f>MATCH(D981,[1]!Tabla1[Consignatario],0)</f>
        <v>#REF!</v>
      </c>
      <c r="D981" s="20" t="s">
        <v>1660</v>
      </c>
      <c r="E981" s="31"/>
      <c r="F981" s="54" t="s">
        <v>18</v>
      </c>
      <c r="G981" s="54" t="s">
        <v>1969</v>
      </c>
      <c r="H981" s="6" t="s">
        <v>327</v>
      </c>
      <c r="I981" s="6" t="s">
        <v>670</v>
      </c>
      <c r="J981" s="6">
        <v>30866</v>
      </c>
      <c r="K981" s="54">
        <v>72786</v>
      </c>
      <c r="L981" s="54">
        <v>5095</v>
      </c>
      <c r="M981" s="54"/>
      <c r="N981" s="54" t="s">
        <v>1354</v>
      </c>
    </row>
    <row r="982" spans="1:14" ht="30" x14ac:dyDescent="0.25">
      <c r="A982" s="55"/>
      <c r="B982" s="55"/>
      <c r="C982" s="4" t="e">
        <f>MATCH(D982,[1]!Tabla1[Consignatario],0)</f>
        <v>#REF!</v>
      </c>
      <c r="D982" s="20" t="s">
        <v>1660</v>
      </c>
      <c r="E982" s="33"/>
      <c r="F982" s="55"/>
      <c r="G982" s="55"/>
      <c r="H982" s="6" t="s">
        <v>128</v>
      </c>
      <c r="I982" s="6" t="s">
        <v>309</v>
      </c>
      <c r="J982" s="6">
        <v>40000</v>
      </c>
      <c r="K982" s="55"/>
      <c r="L982" s="55"/>
      <c r="M982" s="55"/>
      <c r="N982" s="55"/>
    </row>
    <row r="983" spans="1:14" x14ac:dyDescent="0.25">
      <c r="A983" s="55"/>
      <c r="B983" s="55"/>
      <c r="C983" s="4" t="e">
        <f>MATCH(D983,[1]!Tabla1[Consignatario],0)</f>
        <v>#REF!</v>
      </c>
      <c r="D983" s="20" t="s">
        <v>1660</v>
      </c>
      <c r="E983" s="33"/>
      <c r="F983" s="55"/>
      <c r="G983" s="55"/>
      <c r="H983" s="6" t="s">
        <v>131</v>
      </c>
      <c r="I983" s="6" t="s">
        <v>671</v>
      </c>
      <c r="J983" s="6">
        <v>1520</v>
      </c>
      <c r="K983" s="55"/>
      <c r="L983" s="55"/>
      <c r="M983" s="55"/>
      <c r="N983" s="55"/>
    </row>
    <row r="984" spans="1:14" x14ac:dyDescent="0.25">
      <c r="A984" s="56"/>
      <c r="B984" s="56"/>
      <c r="C984" s="4" t="e">
        <f>MATCH(D984,[1]!Tabla1[Consignatario],0)</f>
        <v>#REF!</v>
      </c>
      <c r="D984" s="20" t="s">
        <v>1660</v>
      </c>
      <c r="E984" s="32"/>
      <c r="F984" s="56"/>
      <c r="G984" s="56"/>
      <c r="H984" s="6" t="s">
        <v>131</v>
      </c>
      <c r="I984" s="6" t="s">
        <v>169</v>
      </c>
      <c r="J984" s="6">
        <v>400</v>
      </c>
      <c r="K984" s="56"/>
      <c r="L984" s="56"/>
      <c r="M984" s="56"/>
      <c r="N984" s="56"/>
    </row>
    <row r="985" spans="1:14" ht="30" x14ac:dyDescent="0.25">
      <c r="A985" s="6" t="s">
        <v>672</v>
      </c>
      <c r="B985" s="6" t="s">
        <v>23</v>
      </c>
      <c r="C985" s="4" t="e">
        <f>MATCH(D985,[1]!Tabla1[Consignatario],0)</f>
        <v>#REF!</v>
      </c>
      <c r="D985" s="38" t="s">
        <v>1959</v>
      </c>
      <c r="E985" s="6"/>
      <c r="F985" s="6" t="s">
        <v>479</v>
      </c>
      <c r="G985" s="6" t="s">
        <v>1503</v>
      </c>
      <c r="H985" s="6" t="s">
        <v>128</v>
      </c>
      <c r="I985" s="6" t="s">
        <v>144</v>
      </c>
      <c r="J985" s="6">
        <v>6000</v>
      </c>
      <c r="K985" s="6">
        <v>6000</v>
      </c>
      <c r="L985" s="6">
        <v>420</v>
      </c>
      <c r="M985" s="6"/>
      <c r="N985" s="6"/>
    </row>
    <row r="986" spans="1:14" ht="30" x14ac:dyDescent="0.25">
      <c r="A986" s="54" t="s">
        <v>672</v>
      </c>
      <c r="B986" s="54" t="s">
        <v>23</v>
      </c>
      <c r="C986" s="4" t="e">
        <f>MATCH(D986,[1]!Tabla1[Consignatario],0)</f>
        <v>#REF!</v>
      </c>
      <c r="D986" s="20" t="s">
        <v>1868</v>
      </c>
      <c r="E986" s="31"/>
      <c r="F986" s="54" t="s">
        <v>673</v>
      </c>
      <c r="G986" s="54" t="s">
        <v>1503</v>
      </c>
      <c r="H986" s="6" t="s">
        <v>327</v>
      </c>
      <c r="I986" s="6" t="s">
        <v>674</v>
      </c>
      <c r="J986" s="6">
        <v>4984</v>
      </c>
      <c r="K986" s="54">
        <v>19564</v>
      </c>
      <c r="L986" s="54">
        <v>1369</v>
      </c>
      <c r="M986" s="54">
        <v>4</v>
      </c>
      <c r="N986" s="54"/>
    </row>
    <row r="987" spans="1:14" ht="30" x14ac:dyDescent="0.25">
      <c r="A987" s="55"/>
      <c r="B987" s="55"/>
      <c r="C987" s="4" t="e">
        <f>MATCH(D987,[1]!Tabla1[Consignatario],0)</f>
        <v>#REF!</v>
      </c>
      <c r="D987" s="20" t="s">
        <v>1868</v>
      </c>
      <c r="E987" s="33"/>
      <c r="F987" s="55"/>
      <c r="G987" s="55"/>
      <c r="H987" s="6" t="s">
        <v>128</v>
      </c>
      <c r="I987" s="6" t="s">
        <v>239</v>
      </c>
      <c r="J987" s="6">
        <v>12500</v>
      </c>
      <c r="K987" s="55"/>
      <c r="L987" s="55"/>
      <c r="M987" s="55"/>
      <c r="N987" s="55"/>
    </row>
    <row r="988" spans="1:14" ht="30" x14ac:dyDescent="0.25">
      <c r="A988" s="56"/>
      <c r="B988" s="56"/>
      <c r="C988" s="4" t="e">
        <f>MATCH(D988,[1]!Tabla1[Consignatario],0)</f>
        <v>#REF!</v>
      </c>
      <c r="D988" s="20" t="s">
        <v>1868</v>
      </c>
      <c r="E988" s="32"/>
      <c r="F988" s="56"/>
      <c r="G988" s="56"/>
      <c r="H988" s="6" t="s">
        <v>131</v>
      </c>
      <c r="I988" s="6" t="s">
        <v>675</v>
      </c>
      <c r="J988" s="6">
        <v>2080</v>
      </c>
      <c r="K988" s="56"/>
      <c r="L988" s="56"/>
      <c r="M988" s="56"/>
      <c r="N988" s="56"/>
    </row>
    <row r="989" spans="1:14" ht="45" x14ac:dyDescent="0.25">
      <c r="A989" s="54" t="s">
        <v>672</v>
      </c>
      <c r="B989" s="54" t="s">
        <v>23</v>
      </c>
      <c r="C989" s="4" t="e">
        <f>MATCH(D989,[1]!Tabla1[Consignatario],0)</f>
        <v>#REF!</v>
      </c>
      <c r="D989" s="20" t="s">
        <v>1868</v>
      </c>
      <c r="E989" s="31"/>
      <c r="F989" s="54" t="s">
        <v>676</v>
      </c>
      <c r="G989" s="54" t="s">
        <v>1503</v>
      </c>
      <c r="H989" s="6" t="s">
        <v>327</v>
      </c>
      <c r="I989" s="6" t="s">
        <v>677</v>
      </c>
      <c r="J989" s="6">
        <v>597</v>
      </c>
      <c r="K989" s="54">
        <v>797</v>
      </c>
      <c r="L989" s="54">
        <v>55</v>
      </c>
      <c r="M989" s="54">
        <v>7</v>
      </c>
      <c r="N989" s="54"/>
    </row>
    <row r="990" spans="1:14" ht="30" x14ac:dyDescent="0.25">
      <c r="A990" s="56"/>
      <c r="B990" s="56"/>
      <c r="C990" s="4" t="e">
        <f>MATCH(D990,[1]!Tabla1[Consignatario],0)</f>
        <v>#REF!</v>
      </c>
      <c r="D990" s="20" t="s">
        <v>1868</v>
      </c>
      <c r="E990" s="32"/>
      <c r="F990" s="56"/>
      <c r="G990" s="56"/>
      <c r="H990" s="6" t="s">
        <v>128</v>
      </c>
      <c r="I990" s="6" t="s">
        <v>179</v>
      </c>
      <c r="J990" s="6">
        <v>200</v>
      </c>
      <c r="K990" s="56"/>
      <c r="L990" s="56"/>
      <c r="M990" s="56"/>
      <c r="N990" s="56"/>
    </row>
    <row r="991" spans="1:14" ht="30" x14ac:dyDescent="0.25">
      <c r="A991" s="6" t="s">
        <v>672</v>
      </c>
      <c r="B991" s="6" t="s">
        <v>23</v>
      </c>
      <c r="C991" s="4" t="e">
        <f>MATCH(D991,[1]!Tabla1[Consignatario],0)</f>
        <v>#REF!</v>
      </c>
      <c r="D991" s="6" t="s">
        <v>1425</v>
      </c>
      <c r="E991" s="6"/>
      <c r="F991" s="6" t="s">
        <v>673</v>
      </c>
      <c r="G991" s="6" t="s">
        <v>678</v>
      </c>
      <c r="H991" s="6" t="s">
        <v>128</v>
      </c>
      <c r="I991" s="6" t="s">
        <v>162</v>
      </c>
      <c r="J991" s="6">
        <v>200</v>
      </c>
      <c r="K991" s="6">
        <v>200</v>
      </c>
      <c r="L991" s="6">
        <v>14</v>
      </c>
      <c r="M991" s="6"/>
      <c r="N991" s="6"/>
    </row>
    <row r="992" spans="1:14" ht="45" x14ac:dyDescent="0.25">
      <c r="A992" s="6" t="s">
        <v>672</v>
      </c>
      <c r="B992" s="6" t="s">
        <v>23</v>
      </c>
      <c r="C992" s="4" t="e">
        <f>MATCH(D992,[1]!Tabla1[Consignatario],0)</f>
        <v>#REF!</v>
      </c>
      <c r="D992" s="38" t="s">
        <v>1883</v>
      </c>
      <c r="E992" s="6"/>
      <c r="F992" s="6" t="s">
        <v>679</v>
      </c>
      <c r="G992" s="6" t="s">
        <v>1503</v>
      </c>
      <c r="H992" s="6" t="s">
        <v>1391</v>
      </c>
      <c r="I992" s="6" t="s">
        <v>680</v>
      </c>
      <c r="J992" s="6">
        <v>13000</v>
      </c>
      <c r="K992" s="6">
        <v>13000</v>
      </c>
      <c r="L992" s="6">
        <v>65</v>
      </c>
      <c r="M992" s="6"/>
      <c r="N992" s="6" t="s">
        <v>1355</v>
      </c>
    </row>
    <row r="993" spans="1:14" ht="45" x14ac:dyDescent="0.25">
      <c r="A993" s="54" t="s">
        <v>681</v>
      </c>
      <c r="B993" s="54"/>
      <c r="C993" s="4" t="e">
        <f>MATCH(D993,[1]!Tabla1[Consignatario],0)</f>
        <v>#REF!</v>
      </c>
      <c r="D993" s="38" t="s">
        <v>1915</v>
      </c>
      <c r="E993" s="31"/>
      <c r="F993" s="54" t="s">
        <v>109</v>
      </c>
      <c r="G993" s="54" t="s">
        <v>1503</v>
      </c>
      <c r="H993" s="6" t="s">
        <v>327</v>
      </c>
      <c r="I993" s="6" t="s">
        <v>683</v>
      </c>
      <c r="J993" s="6">
        <v>40934</v>
      </c>
      <c r="K993" s="54">
        <v>67914</v>
      </c>
      <c r="L993" s="54">
        <v>4754</v>
      </c>
      <c r="M993" s="54"/>
      <c r="N993" s="54" t="s">
        <v>682</v>
      </c>
    </row>
    <row r="994" spans="1:14" ht="30" x14ac:dyDescent="0.25">
      <c r="A994" s="55"/>
      <c r="B994" s="55"/>
      <c r="C994" s="4" t="e">
        <f>MATCH(D994,[1]!Tabla1[Consignatario],0)</f>
        <v>#REF!</v>
      </c>
      <c r="D994" s="38" t="s">
        <v>1915</v>
      </c>
      <c r="E994" s="33"/>
      <c r="F994" s="55"/>
      <c r="G994" s="55"/>
      <c r="H994" s="6" t="s">
        <v>128</v>
      </c>
      <c r="I994" s="6" t="s">
        <v>198</v>
      </c>
      <c r="J994" s="6">
        <v>24000</v>
      </c>
      <c r="K994" s="55"/>
      <c r="L994" s="55"/>
      <c r="M994" s="55"/>
      <c r="N994" s="55"/>
    </row>
    <row r="995" spans="1:14" x14ac:dyDescent="0.25">
      <c r="A995" s="55"/>
      <c r="B995" s="55"/>
      <c r="C995" s="4" t="e">
        <f>MATCH(D995,[1]!Tabla1[Consignatario],0)</f>
        <v>#REF!</v>
      </c>
      <c r="D995" s="38" t="s">
        <v>1915</v>
      </c>
      <c r="E995" s="33"/>
      <c r="F995" s="55"/>
      <c r="G995" s="55"/>
      <c r="H995" s="6" t="s">
        <v>128</v>
      </c>
      <c r="I995" s="6" t="s">
        <v>179</v>
      </c>
      <c r="J995" s="6">
        <v>1140</v>
      </c>
      <c r="K995" s="55"/>
      <c r="L995" s="55"/>
      <c r="M995" s="55"/>
      <c r="N995" s="55"/>
    </row>
    <row r="996" spans="1:14" x14ac:dyDescent="0.25">
      <c r="A996" s="55"/>
      <c r="B996" s="55"/>
      <c r="C996" s="4" t="e">
        <f>MATCH(D996,[1]!Tabla1[Consignatario],0)</f>
        <v>#REF!</v>
      </c>
      <c r="D996" s="38" t="s">
        <v>1915</v>
      </c>
      <c r="E996" s="33"/>
      <c r="F996" s="55"/>
      <c r="G996" s="55"/>
      <c r="H996" s="6" t="s">
        <v>131</v>
      </c>
      <c r="I996" s="6" t="s">
        <v>186</v>
      </c>
      <c r="J996" s="6">
        <v>1600</v>
      </c>
      <c r="K996" s="55"/>
      <c r="L996" s="55"/>
      <c r="M996" s="55"/>
      <c r="N996" s="55"/>
    </row>
    <row r="997" spans="1:14" ht="60" x14ac:dyDescent="0.25">
      <c r="A997" s="56"/>
      <c r="B997" s="56"/>
      <c r="C997" s="4" t="e">
        <f>MATCH(D997,[1]!Tabla1[Consignatario],0)</f>
        <v>#REF!</v>
      </c>
      <c r="D997" s="38" t="s">
        <v>1915</v>
      </c>
      <c r="E997" s="32"/>
      <c r="F997" s="56"/>
      <c r="G997" s="56"/>
      <c r="H997" s="6" t="s">
        <v>131</v>
      </c>
      <c r="I997" s="6" t="s">
        <v>684</v>
      </c>
      <c r="J997" s="6">
        <v>240</v>
      </c>
      <c r="K997" s="56"/>
      <c r="L997" s="56"/>
      <c r="M997" s="56"/>
      <c r="N997" s="56"/>
    </row>
    <row r="998" spans="1:14" ht="45" x14ac:dyDescent="0.25">
      <c r="A998" s="54" t="s">
        <v>681</v>
      </c>
      <c r="B998" s="54" t="s">
        <v>23</v>
      </c>
      <c r="C998" s="4" t="e">
        <f>MATCH(D998,[1]!Tabla1[Consignatario],0)</f>
        <v>#REF!</v>
      </c>
      <c r="D998" s="20" t="s">
        <v>1661</v>
      </c>
      <c r="E998" s="31"/>
      <c r="F998" s="54" t="s">
        <v>498</v>
      </c>
      <c r="G998" s="54" t="s">
        <v>1969</v>
      </c>
      <c r="H998" s="6" t="s">
        <v>327</v>
      </c>
      <c r="I998" s="6" t="s">
        <v>1356</v>
      </c>
      <c r="J998" s="6">
        <v>13884</v>
      </c>
      <c r="K998" s="54">
        <v>62204</v>
      </c>
      <c r="L998" s="54">
        <v>4354</v>
      </c>
      <c r="M998" s="54">
        <v>2</v>
      </c>
      <c r="N998" s="54"/>
    </row>
    <row r="999" spans="1:14" ht="30" x14ac:dyDescent="0.25">
      <c r="A999" s="55"/>
      <c r="B999" s="55"/>
      <c r="C999" s="4" t="e">
        <f>MATCH(D999,[1]!Tabla1[Consignatario],0)</f>
        <v>#REF!</v>
      </c>
      <c r="D999" s="20" t="s">
        <v>1661</v>
      </c>
      <c r="E999" s="33"/>
      <c r="F999" s="55"/>
      <c r="G999" s="55"/>
      <c r="H999" s="6" t="s">
        <v>128</v>
      </c>
      <c r="I999" s="6" t="s">
        <v>685</v>
      </c>
      <c r="J999" s="6">
        <v>44000</v>
      </c>
      <c r="K999" s="55"/>
      <c r="L999" s="55"/>
      <c r="M999" s="55"/>
      <c r="N999" s="55"/>
    </row>
    <row r="1000" spans="1:14" ht="30" x14ac:dyDescent="0.25">
      <c r="A1000" s="56"/>
      <c r="B1000" s="56"/>
      <c r="C1000" s="4" t="e">
        <f>MATCH(D1000,[1]!Tabla1[Consignatario],0)</f>
        <v>#REF!</v>
      </c>
      <c r="D1000" s="20" t="s">
        <v>1661</v>
      </c>
      <c r="E1000" s="32"/>
      <c r="F1000" s="56"/>
      <c r="G1000" s="56"/>
      <c r="H1000" s="6" t="s">
        <v>131</v>
      </c>
      <c r="I1000" s="6" t="s">
        <v>686</v>
      </c>
      <c r="J1000" s="6">
        <v>4320</v>
      </c>
      <c r="K1000" s="56"/>
      <c r="L1000" s="56"/>
      <c r="M1000" s="56"/>
      <c r="N1000" s="56"/>
    </row>
    <row r="1001" spans="1:14" ht="30" x14ac:dyDescent="0.25">
      <c r="A1001" s="54" t="s">
        <v>687</v>
      </c>
      <c r="B1001" s="54" t="s">
        <v>23</v>
      </c>
      <c r="C1001" s="4" t="e">
        <f>MATCH(D1001,[1]!Tabla1[Consignatario],0)</f>
        <v>#REF!</v>
      </c>
      <c r="D1001" s="20" t="s">
        <v>1662</v>
      </c>
      <c r="E1001" s="31"/>
      <c r="F1001" s="54" t="s">
        <v>673</v>
      </c>
      <c r="G1001" s="54" t="s">
        <v>217</v>
      </c>
      <c r="H1001" s="6" t="s">
        <v>327</v>
      </c>
      <c r="I1001" s="6" t="s">
        <v>688</v>
      </c>
      <c r="J1001" s="6">
        <v>3864</v>
      </c>
      <c r="K1001" s="54">
        <v>7864</v>
      </c>
      <c r="L1001" s="54">
        <v>550</v>
      </c>
      <c r="M1001" s="54">
        <v>3</v>
      </c>
      <c r="N1001" s="54"/>
    </row>
    <row r="1002" spans="1:14" ht="30" x14ac:dyDescent="0.25">
      <c r="A1002" s="56"/>
      <c r="B1002" s="56"/>
      <c r="C1002" s="4" t="e">
        <f>MATCH(D1002,[1]!Tabla1[Consignatario],0)</f>
        <v>#REF!</v>
      </c>
      <c r="D1002" s="20" t="s">
        <v>1662</v>
      </c>
      <c r="E1002" s="32"/>
      <c r="F1002" s="56"/>
      <c r="G1002" s="56"/>
      <c r="H1002" s="6" t="s">
        <v>128</v>
      </c>
      <c r="I1002" s="6" t="s">
        <v>268</v>
      </c>
      <c r="J1002" s="6">
        <v>4000</v>
      </c>
      <c r="K1002" s="56"/>
      <c r="L1002" s="56"/>
      <c r="M1002" s="56"/>
      <c r="N1002" s="56"/>
    </row>
    <row r="1003" spans="1:14" ht="30" x14ac:dyDescent="0.25">
      <c r="A1003" s="6" t="s">
        <v>687</v>
      </c>
      <c r="B1003" s="6" t="s">
        <v>28</v>
      </c>
      <c r="C1003" s="4" t="e">
        <f>MATCH(D1003,[1]!Tabla1[Consignatario],0)</f>
        <v>#REF!</v>
      </c>
      <c r="D1003" s="6" t="s">
        <v>1946</v>
      </c>
      <c r="E1003" s="6"/>
      <c r="F1003" s="6" t="s">
        <v>673</v>
      </c>
      <c r="G1003" s="6"/>
      <c r="H1003" s="6" t="s">
        <v>131</v>
      </c>
      <c r="I1003" s="6" t="s">
        <v>689</v>
      </c>
      <c r="J1003" s="6">
        <v>728</v>
      </c>
      <c r="K1003" s="6">
        <v>728</v>
      </c>
      <c r="L1003" s="6">
        <v>51</v>
      </c>
      <c r="M1003" s="6"/>
      <c r="N1003" s="6" t="s">
        <v>1482</v>
      </c>
    </row>
    <row r="1004" spans="1:14" ht="30" x14ac:dyDescent="0.25">
      <c r="A1004" s="6" t="s">
        <v>687</v>
      </c>
      <c r="B1004" s="6" t="s">
        <v>23</v>
      </c>
      <c r="C1004" s="4" t="e">
        <f>MATCH(D1004,[1]!Tabla1[Consignatario],0)</f>
        <v>#REF!</v>
      </c>
      <c r="D1004" s="6" t="s">
        <v>1755</v>
      </c>
      <c r="E1004" s="6"/>
      <c r="F1004" s="6" t="s">
        <v>673</v>
      </c>
      <c r="G1004" s="6"/>
      <c r="H1004" s="6" t="s">
        <v>327</v>
      </c>
      <c r="I1004" s="6" t="s">
        <v>690</v>
      </c>
      <c r="J1004" s="6">
        <v>7920</v>
      </c>
      <c r="K1004" s="6">
        <v>7920</v>
      </c>
      <c r="L1004" s="6">
        <v>554</v>
      </c>
      <c r="M1004" s="6">
        <v>3</v>
      </c>
      <c r="N1004" s="6"/>
    </row>
    <row r="1005" spans="1:14" ht="75" x14ac:dyDescent="0.25">
      <c r="A1005" s="6" t="s">
        <v>687</v>
      </c>
      <c r="B1005" s="6" t="s">
        <v>621</v>
      </c>
      <c r="C1005" s="4" t="e">
        <f>MATCH(D1005,[1]!Tabla1[Consignatario],0)</f>
        <v>#REF!</v>
      </c>
      <c r="D1005" s="6" t="s">
        <v>1426</v>
      </c>
      <c r="E1005" s="6"/>
      <c r="F1005" s="6" t="s">
        <v>673</v>
      </c>
      <c r="G1005" s="6" t="s">
        <v>691</v>
      </c>
      <c r="H1005" s="6"/>
      <c r="I1005" s="6"/>
      <c r="J1005" s="6"/>
      <c r="K1005" s="6"/>
      <c r="L1005" s="6">
        <v>0</v>
      </c>
      <c r="M1005" s="6"/>
      <c r="N1005" s="6" t="s">
        <v>692</v>
      </c>
    </row>
    <row r="1006" spans="1:14" ht="30" x14ac:dyDescent="0.25">
      <c r="A1006" s="6" t="s">
        <v>693</v>
      </c>
      <c r="B1006" s="6"/>
      <c r="C1006" s="4" t="e">
        <f>MATCH(D1006,[1]!Tabla1[Consignatario],0)</f>
        <v>#REF!</v>
      </c>
      <c r="D1006" s="6" t="s">
        <v>1663</v>
      </c>
      <c r="E1006" s="6"/>
      <c r="F1006" s="6" t="s">
        <v>694</v>
      </c>
      <c r="G1006" s="6" t="s">
        <v>217</v>
      </c>
      <c r="H1006" s="6" t="s">
        <v>131</v>
      </c>
      <c r="I1006" s="6" t="s">
        <v>155</v>
      </c>
      <c r="J1006" s="6">
        <v>800</v>
      </c>
      <c r="K1006" s="6">
        <v>800</v>
      </c>
      <c r="L1006" s="6">
        <v>56</v>
      </c>
      <c r="M1006" s="6"/>
      <c r="N1006" s="6"/>
    </row>
    <row r="1007" spans="1:14" ht="45" x14ac:dyDescent="0.25">
      <c r="A1007" s="54" t="s">
        <v>693</v>
      </c>
      <c r="B1007" s="54" t="s">
        <v>23</v>
      </c>
      <c r="C1007" s="4" t="e">
        <f>MATCH(D1007,[1]!Tabla1[Consignatario],0)</f>
        <v>#REF!</v>
      </c>
      <c r="D1007" s="20" t="s">
        <v>1759</v>
      </c>
      <c r="E1007" s="31"/>
      <c r="F1007" s="54" t="s">
        <v>679</v>
      </c>
      <c r="G1007" s="54" t="s">
        <v>1487</v>
      </c>
      <c r="H1007" s="6" t="s">
        <v>327</v>
      </c>
      <c r="I1007" s="6" t="s">
        <v>695</v>
      </c>
      <c r="J1007" s="6">
        <v>9110</v>
      </c>
      <c r="K1007" s="54">
        <v>18430</v>
      </c>
      <c r="L1007" s="54">
        <v>1290</v>
      </c>
      <c r="M1007" s="54">
        <v>1</v>
      </c>
      <c r="N1007" s="54"/>
    </row>
    <row r="1008" spans="1:14" ht="30" x14ac:dyDescent="0.25">
      <c r="A1008" s="55"/>
      <c r="B1008" s="55"/>
      <c r="C1008" s="4" t="e">
        <f>MATCH(D1008,[1]!Tabla1[Consignatario],0)</f>
        <v>#REF!</v>
      </c>
      <c r="D1008" s="20" t="s">
        <v>1759</v>
      </c>
      <c r="E1008" s="33"/>
      <c r="F1008" s="55"/>
      <c r="G1008" s="55"/>
      <c r="H1008" s="6" t="s">
        <v>131</v>
      </c>
      <c r="I1008" s="6" t="s">
        <v>592</v>
      </c>
      <c r="J1008" s="6">
        <v>8000</v>
      </c>
      <c r="K1008" s="55"/>
      <c r="L1008" s="55"/>
      <c r="M1008" s="55"/>
      <c r="N1008" s="55"/>
    </row>
    <row r="1009" spans="1:14" ht="30" x14ac:dyDescent="0.25">
      <c r="A1009" s="55"/>
      <c r="B1009" s="55"/>
      <c r="C1009" s="4" t="e">
        <f>MATCH(D1009,[1]!Tabla1[Consignatario],0)</f>
        <v>#REF!</v>
      </c>
      <c r="D1009" s="20" t="s">
        <v>1759</v>
      </c>
      <c r="E1009" s="33"/>
      <c r="F1009" s="55"/>
      <c r="G1009" s="55"/>
      <c r="H1009" s="6" t="s">
        <v>131</v>
      </c>
      <c r="I1009" s="6" t="s">
        <v>254</v>
      </c>
      <c r="J1009" s="6">
        <v>1120</v>
      </c>
      <c r="K1009" s="55"/>
      <c r="L1009" s="55"/>
      <c r="M1009" s="55"/>
      <c r="N1009" s="55"/>
    </row>
    <row r="1010" spans="1:14" ht="30" x14ac:dyDescent="0.25">
      <c r="A1010" s="56"/>
      <c r="B1010" s="56"/>
      <c r="C1010" s="4" t="e">
        <f>MATCH(D1010,[1]!Tabla1[Consignatario],0)</f>
        <v>#REF!</v>
      </c>
      <c r="D1010" s="20" t="s">
        <v>1759</v>
      </c>
      <c r="E1010" s="32"/>
      <c r="F1010" s="56"/>
      <c r="G1010" s="56"/>
      <c r="H1010" s="6" t="s">
        <v>128</v>
      </c>
      <c r="I1010" s="6" t="s">
        <v>8</v>
      </c>
      <c r="J1010" s="6">
        <v>200</v>
      </c>
      <c r="K1010" s="56"/>
      <c r="L1010" s="56"/>
      <c r="M1010" s="56"/>
      <c r="N1010" s="56"/>
    </row>
    <row r="1011" spans="1:14" ht="57.6" customHeight="1" x14ac:dyDescent="0.25">
      <c r="A1011" s="54" t="s">
        <v>693</v>
      </c>
      <c r="B1011" s="54" t="s">
        <v>23</v>
      </c>
      <c r="C1011" s="4" t="e">
        <f>MATCH(D1011,[1]!Tabla1[Consignatario],0)</f>
        <v>#REF!</v>
      </c>
      <c r="D1011" s="20" t="s">
        <v>1759</v>
      </c>
      <c r="E1011" s="31"/>
      <c r="F1011" s="54" t="s">
        <v>679</v>
      </c>
      <c r="G1011" s="54" t="s">
        <v>1487</v>
      </c>
      <c r="H1011" s="6" t="s">
        <v>327</v>
      </c>
      <c r="I1011" s="6" t="s">
        <v>696</v>
      </c>
      <c r="J1011" s="6">
        <v>7617</v>
      </c>
      <c r="K1011" s="54">
        <v>29937</v>
      </c>
      <c r="L1011" s="57">
        <v>2065</v>
      </c>
      <c r="M1011" s="57">
        <v>4</v>
      </c>
      <c r="N1011" s="57" t="s">
        <v>1358</v>
      </c>
    </row>
    <row r="1012" spans="1:14" ht="30" x14ac:dyDescent="0.25">
      <c r="A1012" s="56"/>
      <c r="B1012" s="56"/>
      <c r="C1012" s="4" t="e">
        <f>MATCH(D1012,[1]!Tabla1[Consignatario],0)</f>
        <v>#REF!</v>
      </c>
      <c r="D1012" s="20" t="s">
        <v>1759</v>
      </c>
      <c r="E1012" s="32"/>
      <c r="F1012" s="56"/>
      <c r="G1012" s="56"/>
      <c r="H1012" s="6" t="s">
        <v>131</v>
      </c>
      <c r="I1012" s="6" t="s">
        <v>697</v>
      </c>
      <c r="J1012" s="6">
        <v>22320</v>
      </c>
      <c r="K1012" s="56"/>
      <c r="L1012" s="59"/>
      <c r="M1012" s="59"/>
      <c r="N1012" s="59"/>
    </row>
    <row r="1013" spans="1:14" ht="30" x14ac:dyDescent="0.25">
      <c r="A1013" s="54" t="s">
        <v>698</v>
      </c>
      <c r="B1013" s="54" t="s">
        <v>23</v>
      </c>
      <c r="C1013" s="4" t="e">
        <f>MATCH(D1013,[1]!Tabla1[Consignatario],0)</f>
        <v>#REF!</v>
      </c>
      <c r="D1013" s="20" t="s">
        <v>1759</v>
      </c>
      <c r="E1013" s="31"/>
      <c r="F1013" s="54" t="s">
        <v>479</v>
      </c>
      <c r="G1013" s="54" t="s">
        <v>1487</v>
      </c>
      <c r="H1013" s="6" t="s">
        <v>327</v>
      </c>
      <c r="I1013" s="6" t="s">
        <v>699</v>
      </c>
      <c r="J1013" s="6">
        <v>14896</v>
      </c>
      <c r="K1013" s="54">
        <v>37296</v>
      </c>
      <c r="L1013" s="54">
        <v>2610</v>
      </c>
      <c r="M1013" s="54">
        <v>6</v>
      </c>
      <c r="N1013" s="54"/>
    </row>
    <row r="1014" spans="1:14" ht="30" x14ac:dyDescent="0.25">
      <c r="A1014" s="56"/>
      <c r="B1014" s="56"/>
      <c r="C1014" s="4" t="e">
        <f>MATCH(D1014,[1]!Tabla1[Consignatario],0)</f>
        <v>#REF!</v>
      </c>
      <c r="D1014" s="20" t="s">
        <v>1759</v>
      </c>
      <c r="E1014" s="32"/>
      <c r="F1014" s="56"/>
      <c r="G1014" s="56"/>
      <c r="H1014" s="6" t="s">
        <v>131</v>
      </c>
      <c r="I1014" s="6" t="s">
        <v>700</v>
      </c>
      <c r="J1014" s="6">
        <v>22400</v>
      </c>
      <c r="K1014" s="56"/>
      <c r="L1014" s="56"/>
      <c r="M1014" s="56"/>
      <c r="N1014" s="56"/>
    </row>
    <row r="1015" spans="1:14" ht="30" x14ac:dyDescent="0.25">
      <c r="A1015" s="6" t="s">
        <v>698</v>
      </c>
      <c r="B1015" s="6" t="s">
        <v>23</v>
      </c>
      <c r="C1015" s="4" t="e">
        <f>MATCH(D1015,[1]!Tabla1[Consignatario],0)</f>
        <v>#REF!</v>
      </c>
      <c r="D1015" s="20" t="s">
        <v>1759</v>
      </c>
      <c r="E1015" s="6"/>
      <c r="F1015" s="6" t="s">
        <v>479</v>
      </c>
      <c r="G1015" s="6" t="s">
        <v>1487</v>
      </c>
      <c r="H1015" s="6" t="s">
        <v>131</v>
      </c>
      <c r="I1015" s="6" t="s">
        <v>701</v>
      </c>
      <c r="J1015" s="6">
        <v>32000</v>
      </c>
      <c r="K1015" s="6">
        <v>32000</v>
      </c>
      <c r="L1015" s="6">
        <v>2240</v>
      </c>
      <c r="M1015" s="6"/>
      <c r="N1015" s="6"/>
    </row>
    <row r="1016" spans="1:14" ht="30" x14ac:dyDescent="0.25">
      <c r="A1016" s="54" t="s">
        <v>698</v>
      </c>
      <c r="B1016" s="54"/>
      <c r="C1016" s="4" t="e">
        <f>MATCH(D1016,[1]!Tabla1[Consignatario],0)</f>
        <v>#REF!</v>
      </c>
      <c r="D1016" s="20" t="s">
        <v>1664</v>
      </c>
      <c r="E1016" s="31"/>
      <c r="F1016" s="54" t="s">
        <v>673</v>
      </c>
      <c r="G1016" s="54" t="s">
        <v>1487</v>
      </c>
      <c r="H1016" s="6" t="s">
        <v>327</v>
      </c>
      <c r="I1016" s="6" t="s">
        <v>1357</v>
      </c>
      <c r="J1016" s="6">
        <v>4138</v>
      </c>
      <c r="K1016" s="54">
        <v>7138</v>
      </c>
      <c r="L1016" s="54">
        <v>499</v>
      </c>
      <c r="M1016" s="54">
        <v>6</v>
      </c>
      <c r="N1016" s="54"/>
    </row>
    <row r="1017" spans="1:14" ht="30" x14ac:dyDescent="0.25">
      <c r="A1017" s="56"/>
      <c r="B1017" s="56"/>
      <c r="C1017" s="4" t="e">
        <f>MATCH(D1017,[1]!Tabla1[Consignatario],0)</f>
        <v>#REF!</v>
      </c>
      <c r="D1017" s="20" t="s">
        <v>1664</v>
      </c>
      <c r="E1017" s="32"/>
      <c r="F1017" s="56"/>
      <c r="G1017" s="56"/>
      <c r="H1017" s="6" t="s">
        <v>128</v>
      </c>
      <c r="I1017" s="6" t="s">
        <v>268</v>
      </c>
      <c r="J1017" s="6">
        <v>3000</v>
      </c>
      <c r="K1017" s="56"/>
      <c r="L1017" s="56"/>
      <c r="M1017" s="56"/>
      <c r="N1017" s="56"/>
    </row>
    <row r="1018" spans="1:14" ht="30" x14ac:dyDescent="0.25">
      <c r="A1018" s="6" t="s">
        <v>698</v>
      </c>
      <c r="B1018" s="6" t="s">
        <v>23</v>
      </c>
      <c r="C1018" s="4" t="e">
        <f>MATCH(D1018,[1]!Tabla1[Consignatario],0)</f>
        <v>#REF!</v>
      </c>
      <c r="D1018" s="6" t="s">
        <v>1665</v>
      </c>
      <c r="E1018" s="6"/>
      <c r="F1018" s="6" t="s">
        <v>542</v>
      </c>
      <c r="G1018" s="6" t="s">
        <v>1487</v>
      </c>
      <c r="H1018" s="6" t="s">
        <v>128</v>
      </c>
      <c r="I1018" s="6" t="s">
        <v>431</v>
      </c>
      <c r="J1018" s="6">
        <v>26000</v>
      </c>
      <c r="K1018" s="6">
        <v>26000</v>
      </c>
      <c r="L1018" s="6">
        <v>1820</v>
      </c>
      <c r="M1018" s="6"/>
      <c r="N1018" s="6"/>
    </row>
    <row r="1019" spans="1:14" ht="30" x14ac:dyDescent="0.25">
      <c r="A1019" s="6" t="s">
        <v>702</v>
      </c>
      <c r="B1019" s="6" t="s">
        <v>669</v>
      </c>
      <c r="C1019" s="4" t="e">
        <f>MATCH(D1019,[1]!Tabla1[Consignatario],0)</f>
        <v>#REF!</v>
      </c>
      <c r="D1019" s="6" t="s">
        <v>1660</v>
      </c>
      <c r="E1019" s="6"/>
      <c r="F1019" s="6" t="s">
        <v>33</v>
      </c>
      <c r="G1019" s="6"/>
      <c r="H1019" s="6" t="s">
        <v>1391</v>
      </c>
      <c r="I1019" s="6" t="s">
        <v>704</v>
      </c>
      <c r="J1019" s="6">
        <v>3367</v>
      </c>
      <c r="K1019" s="6">
        <v>3367</v>
      </c>
      <c r="L1019" s="6">
        <v>16</v>
      </c>
      <c r="M1019" s="6">
        <v>7</v>
      </c>
      <c r="N1019" s="6" t="s">
        <v>703</v>
      </c>
    </row>
    <row r="1020" spans="1:14" ht="45" x14ac:dyDescent="0.25">
      <c r="A1020" s="54" t="s">
        <v>702</v>
      </c>
      <c r="B1020" s="54" t="s">
        <v>23</v>
      </c>
      <c r="C1020" s="4" t="e">
        <f>MATCH(D1020,[1]!Tabla1[Consignatario],0)</f>
        <v>#REF!</v>
      </c>
      <c r="D1020" s="20" t="s">
        <v>1666</v>
      </c>
      <c r="E1020" s="31"/>
      <c r="F1020" s="54" t="s">
        <v>101</v>
      </c>
      <c r="G1020" s="54" t="s">
        <v>1508</v>
      </c>
      <c r="H1020" s="6" t="s">
        <v>327</v>
      </c>
      <c r="I1020" s="6" t="s">
        <v>705</v>
      </c>
      <c r="J1020" s="6">
        <v>59166</v>
      </c>
      <c r="K1020" s="54">
        <v>89966</v>
      </c>
      <c r="L1020" s="54">
        <v>6297</v>
      </c>
      <c r="M1020" s="54">
        <v>5</v>
      </c>
      <c r="N1020" s="54"/>
    </row>
    <row r="1021" spans="1:14" ht="30" x14ac:dyDescent="0.25">
      <c r="A1021" s="55"/>
      <c r="B1021" s="55"/>
      <c r="C1021" s="4" t="e">
        <f>MATCH(D1021,[1]!Tabla1[Consignatario],0)</f>
        <v>#REF!</v>
      </c>
      <c r="D1021" s="20" t="s">
        <v>1666</v>
      </c>
      <c r="E1021" s="33"/>
      <c r="F1021" s="55"/>
      <c r="G1021" s="55"/>
      <c r="H1021" s="6" t="s">
        <v>128</v>
      </c>
      <c r="I1021" s="6" t="s">
        <v>431</v>
      </c>
      <c r="J1021" s="6">
        <v>26000</v>
      </c>
      <c r="K1021" s="55"/>
      <c r="L1021" s="55"/>
      <c r="M1021" s="55"/>
      <c r="N1021" s="55"/>
    </row>
    <row r="1022" spans="1:14" x14ac:dyDescent="0.25">
      <c r="A1022" s="56"/>
      <c r="B1022" s="56"/>
      <c r="C1022" s="4" t="e">
        <f>MATCH(D1022,[1]!Tabla1[Consignatario],0)</f>
        <v>#REF!</v>
      </c>
      <c r="D1022" s="20" t="s">
        <v>1666</v>
      </c>
      <c r="E1022" s="32"/>
      <c r="F1022" s="56"/>
      <c r="G1022" s="56"/>
      <c r="H1022" s="6" t="s">
        <v>131</v>
      </c>
      <c r="I1022" s="6" t="s">
        <v>223</v>
      </c>
      <c r="J1022" s="6">
        <v>4800</v>
      </c>
      <c r="K1022" s="56"/>
      <c r="L1022" s="56"/>
      <c r="M1022" s="56"/>
      <c r="N1022" s="56"/>
    </row>
    <row r="1023" spans="1:14" ht="30" x14ac:dyDescent="0.25">
      <c r="A1023" s="54" t="s">
        <v>702</v>
      </c>
      <c r="B1023" s="54"/>
      <c r="C1023" s="4" t="e">
        <f>MATCH(D1023,[1]!Tabla1[Consignatario],0)</f>
        <v>#REF!</v>
      </c>
      <c r="D1023" s="20" t="s">
        <v>1632</v>
      </c>
      <c r="E1023" s="31"/>
      <c r="F1023" s="54" t="s">
        <v>297</v>
      </c>
      <c r="G1023" s="54" t="s">
        <v>1504</v>
      </c>
      <c r="H1023" s="6" t="s">
        <v>128</v>
      </c>
      <c r="I1023" s="6" t="s">
        <v>144</v>
      </c>
      <c r="J1023" s="6">
        <v>6000</v>
      </c>
      <c r="K1023" s="54">
        <v>7828</v>
      </c>
      <c r="L1023" s="54">
        <v>548</v>
      </c>
      <c r="M1023" s="54"/>
      <c r="N1023" s="54"/>
    </row>
    <row r="1024" spans="1:14" ht="30" x14ac:dyDescent="0.25">
      <c r="A1024" s="56"/>
      <c r="B1024" s="56"/>
      <c r="C1024" s="4" t="e">
        <f>MATCH(D1024,[1]!Tabla1[Consignatario],0)</f>
        <v>#REF!</v>
      </c>
      <c r="D1024" s="20" t="s">
        <v>1632</v>
      </c>
      <c r="E1024" s="32"/>
      <c r="F1024" s="56"/>
      <c r="G1024" s="56"/>
      <c r="H1024" s="6" t="s">
        <v>327</v>
      </c>
      <c r="I1024" s="6" t="s">
        <v>706</v>
      </c>
      <c r="J1024" s="6">
        <v>1828</v>
      </c>
      <c r="K1024" s="56"/>
      <c r="L1024" s="56"/>
      <c r="M1024" s="56"/>
      <c r="N1024" s="56"/>
    </row>
    <row r="1025" spans="1:14" ht="45" x14ac:dyDescent="0.25">
      <c r="A1025" s="54" t="s">
        <v>707</v>
      </c>
      <c r="B1025" s="54" t="s">
        <v>23</v>
      </c>
      <c r="C1025" s="4" t="e">
        <f>MATCH(D1025,[1]!Tabla1[Consignatario],0)</f>
        <v>#REF!</v>
      </c>
      <c r="D1025" s="20" t="s">
        <v>1920</v>
      </c>
      <c r="E1025" s="31"/>
      <c r="F1025" s="54" t="s">
        <v>694</v>
      </c>
      <c r="G1025" s="54" t="s">
        <v>1509</v>
      </c>
      <c r="H1025" s="6" t="s">
        <v>327</v>
      </c>
      <c r="I1025" s="6" t="s">
        <v>708</v>
      </c>
      <c r="J1025" s="6">
        <v>11781</v>
      </c>
      <c r="K1025" s="54">
        <v>29781</v>
      </c>
      <c r="L1025" s="54">
        <v>2084</v>
      </c>
      <c r="M1025" s="54">
        <v>5</v>
      </c>
      <c r="N1025" s="54"/>
    </row>
    <row r="1026" spans="1:14" ht="30" x14ac:dyDescent="0.25">
      <c r="A1026" s="56"/>
      <c r="B1026" s="56"/>
      <c r="C1026" s="4" t="e">
        <f>MATCH(D1026,[1]!Tabla1[Consignatario],0)</f>
        <v>#REF!</v>
      </c>
      <c r="D1026" s="20" t="s">
        <v>1920</v>
      </c>
      <c r="E1026" s="32"/>
      <c r="F1026" s="56"/>
      <c r="G1026" s="56"/>
      <c r="H1026" s="6" t="s">
        <v>128</v>
      </c>
      <c r="I1026" s="6" t="s">
        <v>625</v>
      </c>
      <c r="J1026" s="6">
        <v>18000</v>
      </c>
      <c r="K1026" s="56"/>
      <c r="L1026" s="56"/>
      <c r="M1026" s="56"/>
      <c r="N1026" s="56"/>
    </row>
    <row r="1027" spans="1:14" ht="30" x14ac:dyDescent="0.25">
      <c r="A1027" s="6" t="s">
        <v>707</v>
      </c>
      <c r="B1027" s="6"/>
      <c r="C1027" s="4" t="e">
        <f>MATCH(D1027,[1]!Tabla1[Consignatario],0)</f>
        <v>#REF!</v>
      </c>
      <c r="D1027" s="6" t="s">
        <v>1589</v>
      </c>
      <c r="E1027" s="6"/>
      <c r="F1027" s="6" t="s">
        <v>694</v>
      </c>
      <c r="G1027" s="6" t="s">
        <v>710</v>
      </c>
      <c r="H1027" s="6" t="s">
        <v>327</v>
      </c>
      <c r="I1027" s="6" t="s">
        <v>711</v>
      </c>
      <c r="J1027" s="6">
        <v>37038</v>
      </c>
      <c r="K1027" s="6">
        <v>37038</v>
      </c>
      <c r="L1027" s="6">
        <v>2592</v>
      </c>
      <c r="M1027" s="6">
        <v>6</v>
      </c>
      <c r="N1027" s="6" t="s">
        <v>709</v>
      </c>
    </row>
    <row r="1028" spans="1:14" ht="45" x14ac:dyDescent="0.25">
      <c r="A1028" s="54" t="s">
        <v>707</v>
      </c>
      <c r="B1028" s="54" t="s">
        <v>23</v>
      </c>
      <c r="C1028" s="4" t="e">
        <f>MATCH(D1028,[1]!Tabla1[Consignatario],0)</f>
        <v>#REF!</v>
      </c>
      <c r="D1028" s="38" t="s">
        <v>1892</v>
      </c>
      <c r="E1028" s="31"/>
      <c r="F1028" s="54" t="s">
        <v>354</v>
      </c>
      <c r="G1028" s="54" t="s">
        <v>93</v>
      </c>
      <c r="H1028" s="6" t="s">
        <v>327</v>
      </c>
      <c r="I1028" s="6" t="s">
        <v>712</v>
      </c>
      <c r="J1028" s="6">
        <v>13050</v>
      </c>
      <c r="K1028" s="54">
        <v>65430</v>
      </c>
      <c r="L1028" s="54">
        <v>4580</v>
      </c>
      <c r="M1028" s="54"/>
      <c r="N1028" s="54"/>
    </row>
    <row r="1029" spans="1:14" ht="30" x14ac:dyDescent="0.25">
      <c r="A1029" s="55"/>
      <c r="B1029" s="55"/>
      <c r="C1029" s="4" t="e">
        <f>MATCH(D1029,[1]!Tabla1[Consignatario],0)</f>
        <v>#REF!</v>
      </c>
      <c r="D1029" s="38" t="s">
        <v>1892</v>
      </c>
      <c r="E1029" s="33"/>
      <c r="F1029" s="55"/>
      <c r="G1029" s="55"/>
      <c r="H1029" s="6" t="s">
        <v>128</v>
      </c>
      <c r="I1029" s="6" t="s">
        <v>713</v>
      </c>
      <c r="J1029" s="6">
        <v>30000</v>
      </c>
      <c r="K1029" s="55"/>
      <c r="L1029" s="55"/>
      <c r="M1029" s="55"/>
      <c r="N1029" s="55"/>
    </row>
    <row r="1030" spans="1:14" x14ac:dyDescent="0.25">
      <c r="A1030" s="55"/>
      <c r="B1030" s="55"/>
      <c r="C1030" s="4" t="e">
        <f>MATCH(D1030,[1]!Tabla1[Consignatario],0)</f>
        <v>#REF!</v>
      </c>
      <c r="D1030" s="38" t="s">
        <v>1892</v>
      </c>
      <c r="E1030" s="33"/>
      <c r="F1030" s="55"/>
      <c r="G1030" s="55"/>
      <c r="H1030" s="6" t="s">
        <v>131</v>
      </c>
      <c r="I1030" s="6" t="s">
        <v>714</v>
      </c>
      <c r="J1030" s="6">
        <v>14800</v>
      </c>
      <c r="K1030" s="55"/>
      <c r="L1030" s="55"/>
      <c r="M1030" s="55"/>
      <c r="N1030" s="55"/>
    </row>
    <row r="1031" spans="1:14" ht="45" x14ac:dyDescent="0.25">
      <c r="A1031" s="55"/>
      <c r="B1031" s="55"/>
      <c r="C1031" s="4" t="e">
        <f>MATCH(D1031,[1]!Tabla1[Consignatario],0)</f>
        <v>#REF!</v>
      </c>
      <c r="D1031" s="38" t="s">
        <v>1892</v>
      </c>
      <c r="E1031" s="33"/>
      <c r="F1031" s="55"/>
      <c r="G1031" s="55"/>
      <c r="H1031" s="6" t="s">
        <v>131</v>
      </c>
      <c r="I1031" s="6" t="s">
        <v>715</v>
      </c>
      <c r="J1031" s="6">
        <v>6080</v>
      </c>
      <c r="K1031" s="55"/>
      <c r="L1031" s="55"/>
      <c r="M1031" s="55"/>
      <c r="N1031" s="55"/>
    </row>
    <row r="1032" spans="1:14" x14ac:dyDescent="0.25">
      <c r="A1032" s="56"/>
      <c r="B1032" s="56"/>
      <c r="C1032" s="4" t="e">
        <f>MATCH(D1032,[1]!Tabla1[Consignatario],0)</f>
        <v>#REF!</v>
      </c>
      <c r="D1032" s="38" t="s">
        <v>1892</v>
      </c>
      <c r="E1032" s="32"/>
      <c r="F1032" s="56"/>
      <c r="G1032" s="56"/>
      <c r="H1032" s="6" t="s">
        <v>128</v>
      </c>
      <c r="I1032" s="6" t="s">
        <v>8</v>
      </c>
      <c r="J1032" s="6">
        <v>1500</v>
      </c>
      <c r="K1032" s="56"/>
      <c r="L1032" s="56"/>
      <c r="M1032" s="56"/>
      <c r="N1032" s="56"/>
    </row>
    <row r="1033" spans="1:14" ht="57.6" customHeight="1" x14ac:dyDescent="0.25">
      <c r="A1033" s="54" t="s">
        <v>716</v>
      </c>
      <c r="B1033" s="54" t="s">
        <v>23</v>
      </c>
      <c r="C1033" s="4" t="e">
        <f>MATCH(D1033,[1]!Tabla1[Consignatario],0)</f>
        <v>#REF!</v>
      </c>
      <c r="D1033" s="20" t="s">
        <v>1667</v>
      </c>
      <c r="E1033" s="31"/>
      <c r="F1033" s="54" t="s">
        <v>109</v>
      </c>
      <c r="G1033" s="54" t="s">
        <v>342</v>
      </c>
      <c r="H1033" s="6" t="s">
        <v>327</v>
      </c>
      <c r="I1033" s="6" t="s">
        <v>717</v>
      </c>
      <c r="J1033" s="6">
        <v>38168</v>
      </c>
      <c r="K1033" s="54">
        <v>51034</v>
      </c>
      <c r="L1033" s="54">
        <v>3572</v>
      </c>
      <c r="M1033" s="54">
        <v>2</v>
      </c>
      <c r="N1033" s="54" t="s">
        <v>719</v>
      </c>
    </row>
    <row r="1034" spans="1:14" ht="30" x14ac:dyDescent="0.25">
      <c r="A1034" s="55"/>
      <c r="B1034" s="55"/>
      <c r="C1034" s="4" t="e">
        <f>MATCH(D1034,[1]!Tabla1[Consignatario],0)</f>
        <v>#REF!</v>
      </c>
      <c r="D1034" s="20" t="s">
        <v>1667</v>
      </c>
      <c r="E1034" s="33"/>
      <c r="F1034" s="55"/>
      <c r="G1034" s="55"/>
      <c r="H1034" s="6" t="s">
        <v>128</v>
      </c>
      <c r="I1034" s="6" t="s">
        <v>154</v>
      </c>
      <c r="J1034" s="6">
        <v>8000</v>
      </c>
      <c r="K1034" s="55"/>
      <c r="L1034" s="55"/>
      <c r="M1034" s="55"/>
      <c r="N1034" s="55"/>
    </row>
    <row r="1035" spans="1:14" x14ac:dyDescent="0.25">
      <c r="A1035" s="55"/>
      <c r="B1035" s="55"/>
      <c r="C1035" s="4" t="e">
        <f>MATCH(D1035,[1]!Tabla1[Consignatario],0)</f>
        <v>#REF!</v>
      </c>
      <c r="D1035" s="20" t="s">
        <v>1667</v>
      </c>
      <c r="E1035" s="33"/>
      <c r="F1035" s="55"/>
      <c r="G1035" s="55"/>
      <c r="H1035" s="6" t="s">
        <v>131</v>
      </c>
      <c r="I1035" s="6" t="s">
        <v>718</v>
      </c>
      <c r="J1035" s="6">
        <v>5616</v>
      </c>
      <c r="K1035" s="55"/>
      <c r="L1035" s="55"/>
      <c r="M1035" s="55"/>
      <c r="N1035" s="55"/>
    </row>
    <row r="1036" spans="1:14" x14ac:dyDescent="0.25">
      <c r="A1036" s="55"/>
      <c r="B1036" s="55"/>
      <c r="C1036" s="4" t="e">
        <f>MATCH(D1036,[1]!Tabla1[Consignatario],0)</f>
        <v>#REF!</v>
      </c>
      <c r="D1036" s="20" t="s">
        <v>1667</v>
      </c>
      <c r="E1036" s="33"/>
      <c r="F1036" s="55"/>
      <c r="G1036" s="55"/>
      <c r="H1036" s="6" t="s">
        <v>284</v>
      </c>
      <c r="I1036" s="6" t="s">
        <v>617</v>
      </c>
      <c r="J1036" s="6">
        <v>450</v>
      </c>
      <c r="K1036" s="55"/>
      <c r="L1036" s="56"/>
      <c r="M1036" s="56"/>
      <c r="N1036" s="55"/>
    </row>
    <row r="1037" spans="1:14" x14ac:dyDescent="0.25">
      <c r="A1037" s="56"/>
      <c r="B1037" s="56"/>
      <c r="C1037" s="4" t="e">
        <f>MATCH(D1037,[1]!Tabla1[Consignatario],0)</f>
        <v>#REF!</v>
      </c>
      <c r="D1037" s="20" t="s">
        <v>1667</v>
      </c>
      <c r="E1037" s="32"/>
      <c r="F1037" s="56"/>
      <c r="G1037" s="56"/>
      <c r="H1037" s="6" t="s">
        <v>1949</v>
      </c>
      <c r="I1037" s="6"/>
      <c r="J1037" s="6">
        <v>-1200</v>
      </c>
      <c r="K1037" s="56"/>
      <c r="L1037" s="7"/>
      <c r="M1037" s="7"/>
      <c r="N1037" s="56"/>
    </row>
    <row r="1038" spans="1:14" x14ac:dyDescent="0.25">
      <c r="A1038" s="6" t="s">
        <v>716</v>
      </c>
      <c r="B1038" s="6" t="s">
        <v>23</v>
      </c>
      <c r="C1038" s="4" t="e">
        <f>MATCH(D1038,[1]!Tabla1[Consignatario],0)</f>
        <v>#REF!</v>
      </c>
      <c r="D1038" s="20" t="s">
        <v>1667</v>
      </c>
      <c r="E1038" s="6"/>
      <c r="F1038" s="6"/>
      <c r="G1038" s="6"/>
      <c r="H1038" s="6" t="s">
        <v>128</v>
      </c>
      <c r="I1038" s="6" t="s">
        <v>8</v>
      </c>
      <c r="J1038" s="6">
        <v>900</v>
      </c>
      <c r="K1038" s="6">
        <v>900</v>
      </c>
      <c r="L1038" s="6">
        <v>63</v>
      </c>
      <c r="M1038" s="6"/>
      <c r="N1038" s="6"/>
    </row>
    <row r="1039" spans="1:14" ht="30" x14ac:dyDescent="0.25">
      <c r="A1039" s="54" t="s">
        <v>716</v>
      </c>
      <c r="B1039" s="54" t="s">
        <v>23</v>
      </c>
      <c r="C1039" s="4" t="e">
        <f>MATCH(D1039,[1]!Tabla1[Consignatario],0)</f>
        <v>#REF!</v>
      </c>
      <c r="D1039" s="20" t="s">
        <v>1425</v>
      </c>
      <c r="E1039" s="31"/>
      <c r="F1039" s="54" t="s">
        <v>109</v>
      </c>
      <c r="G1039" s="54" t="s">
        <v>342</v>
      </c>
      <c r="H1039" s="6" t="s">
        <v>327</v>
      </c>
      <c r="I1039" s="6" t="s">
        <v>720</v>
      </c>
      <c r="J1039" s="6">
        <v>7331</v>
      </c>
      <c r="K1039" s="54">
        <v>15076</v>
      </c>
      <c r="L1039" s="54">
        <v>1055</v>
      </c>
      <c r="M1039" s="54">
        <v>2</v>
      </c>
      <c r="N1039" s="54"/>
    </row>
    <row r="1040" spans="1:14" ht="30" x14ac:dyDescent="0.25">
      <c r="A1040" s="55"/>
      <c r="B1040" s="55"/>
      <c r="C1040" s="4" t="e">
        <f>MATCH(D1040,[1]!Tabla1[Consignatario],0)</f>
        <v>#REF!</v>
      </c>
      <c r="D1040" s="20" t="s">
        <v>1425</v>
      </c>
      <c r="E1040" s="33"/>
      <c r="F1040" s="55"/>
      <c r="G1040" s="55"/>
      <c r="H1040" s="6" t="s">
        <v>128</v>
      </c>
      <c r="I1040" s="6" t="s">
        <v>268</v>
      </c>
      <c r="J1040" s="6">
        <v>5000</v>
      </c>
      <c r="K1040" s="55"/>
      <c r="L1040" s="55"/>
      <c r="M1040" s="55"/>
      <c r="N1040" s="55"/>
    </row>
    <row r="1041" spans="1:14" ht="30" x14ac:dyDescent="0.25">
      <c r="A1041" s="55"/>
      <c r="B1041" s="55"/>
      <c r="C1041" s="4" t="e">
        <f>MATCH(D1041,[1]!Tabla1[Consignatario],0)</f>
        <v>#REF!</v>
      </c>
      <c r="D1041" s="20" t="s">
        <v>1425</v>
      </c>
      <c r="E1041" s="33"/>
      <c r="F1041" s="55"/>
      <c r="G1041" s="55"/>
      <c r="H1041" s="6" t="s">
        <v>128</v>
      </c>
      <c r="I1041" s="6" t="s">
        <v>268</v>
      </c>
      <c r="J1041" s="6">
        <v>2065</v>
      </c>
      <c r="K1041" s="55"/>
      <c r="L1041" s="55"/>
      <c r="M1041" s="55"/>
      <c r="N1041" s="55"/>
    </row>
    <row r="1042" spans="1:14" ht="30" x14ac:dyDescent="0.25">
      <c r="A1042" s="56"/>
      <c r="B1042" s="56"/>
      <c r="C1042" s="4" t="e">
        <f>MATCH(D1042,[1]!Tabla1[Consignatario],0)</f>
        <v>#REF!</v>
      </c>
      <c r="D1042" s="20" t="s">
        <v>1425</v>
      </c>
      <c r="E1042" s="32"/>
      <c r="F1042" s="56"/>
      <c r="G1042" s="56"/>
      <c r="H1042" s="6" t="s">
        <v>131</v>
      </c>
      <c r="I1042" s="6" t="s">
        <v>287</v>
      </c>
      <c r="J1042" s="6">
        <v>680</v>
      </c>
      <c r="K1042" s="56"/>
      <c r="L1042" s="56"/>
      <c r="M1042" s="56"/>
      <c r="N1042" s="56"/>
    </row>
    <row r="1043" spans="1:14" ht="30" x14ac:dyDescent="0.25">
      <c r="A1043" s="54" t="s">
        <v>721</v>
      </c>
      <c r="B1043" s="54"/>
      <c r="C1043" s="4" t="e">
        <f>MATCH(D1043,[1]!Tabla1[Consignatario],0)</f>
        <v>#REF!</v>
      </c>
      <c r="D1043" s="38" t="s">
        <v>1803</v>
      </c>
      <c r="E1043" s="31"/>
      <c r="F1043" s="54" t="s">
        <v>50</v>
      </c>
      <c r="G1043" s="54" t="s">
        <v>342</v>
      </c>
      <c r="H1043" s="6" t="s">
        <v>327</v>
      </c>
      <c r="I1043" s="6" t="s">
        <v>722</v>
      </c>
      <c r="J1043" s="6">
        <v>6244</v>
      </c>
      <c r="K1043" s="54">
        <v>12544</v>
      </c>
      <c r="L1043" s="54">
        <v>878</v>
      </c>
      <c r="M1043" s="54"/>
      <c r="N1043" s="54"/>
    </row>
    <row r="1044" spans="1:14" ht="30" x14ac:dyDescent="0.25">
      <c r="A1044" s="55"/>
      <c r="B1044" s="55"/>
      <c r="C1044" s="4" t="e">
        <f>MATCH(D1044,[1]!Tabla1[Consignatario],0)</f>
        <v>#REF!</v>
      </c>
      <c r="D1044" s="38" t="s">
        <v>1803</v>
      </c>
      <c r="E1044" s="33"/>
      <c r="F1044" s="55"/>
      <c r="G1044" s="55"/>
      <c r="H1044" s="6" t="s">
        <v>128</v>
      </c>
      <c r="I1044" s="6" t="s">
        <v>144</v>
      </c>
      <c r="J1044" s="6">
        <v>6000</v>
      </c>
      <c r="K1044" s="55"/>
      <c r="L1044" s="55"/>
      <c r="M1044" s="55"/>
      <c r="N1044" s="55"/>
    </row>
    <row r="1045" spans="1:14" x14ac:dyDescent="0.25">
      <c r="A1045" s="56"/>
      <c r="B1045" s="56"/>
      <c r="C1045" s="4" t="e">
        <f>MATCH(D1045,[1]!Tabla1[Consignatario],0)</f>
        <v>#REF!</v>
      </c>
      <c r="D1045" s="38" t="s">
        <v>1803</v>
      </c>
      <c r="E1045" s="32"/>
      <c r="F1045" s="56"/>
      <c r="G1045" s="56"/>
      <c r="H1045" s="6" t="s">
        <v>284</v>
      </c>
      <c r="I1045" s="6" t="s">
        <v>1204</v>
      </c>
      <c r="J1045" s="6">
        <v>300</v>
      </c>
      <c r="K1045" s="56"/>
      <c r="L1045" s="56"/>
      <c r="M1045" s="56"/>
      <c r="N1045" s="56"/>
    </row>
    <row r="1046" spans="1:14" ht="28.9" customHeight="1" x14ac:dyDescent="0.25">
      <c r="A1046" s="54" t="s">
        <v>721</v>
      </c>
      <c r="B1046" s="54" t="s">
        <v>22</v>
      </c>
      <c r="C1046" s="4" t="e">
        <f>MATCH(D1046,[1]!Tabla1[Consignatario],0)</f>
        <v>#REF!</v>
      </c>
      <c r="D1046" s="20" t="s">
        <v>1543</v>
      </c>
      <c r="E1046" s="31"/>
      <c r="F1046" s="54" t="s">
        <v>354</v>
      </c>
      <c r="G1046" s="54" t="s">
        <v>342</v>
      </c>
      <c r="H1046" s="6" t="s">
        <v>131</v>
      </c>
      <c r="I1046" s="6" t="s">
        <v>723</v>
      </c>
      <c r="J1046" s="6">
        <v>1920</v>
      </c>
      <c r="K1046" s="54">
        <v>6104</v>
      </c>
      <c r="L1046" s="54">
        <v>427</v>
      </c>
      <c r="M1046" s="54">
        <v>2</v>
      </c>
      <c r="N1046" s="54"/>
    </row>
    <row r="1047" spans="1:14" ht="30" x14ac:dyDescent="0.25">
      <c r="A1047" s="55"/>
      <c r="B1047" s="55"/>
      <c r="C1047" s="4" t="e">
        <f>MATCH(D1047,[1]!Tabla1[Consignatario],0)</f>
        <v>#REF!</v>
      </c>
      <c r="D1047" s="20" t="s">
        <v>1543</v>
      </c>
      <c r="E1047" s="33"/>
      <c r="F1047" s="55"/>
      <c r="G1047" s="55"/>
      <c r="H1047" s="6" t="s">
        <v>128</v>
      </c>
      <c r="I1047" s="6" t="s">
        <v>218</v>
      </c>
      <c r="J1047" s="6">
        <v>2000</v>
      </c>
      <c r="K1047" s="55"/>
      <c r="L1047" s="55"/>
      <c r="M1047" s="55"/>
      <c r="N1047" s="55"/>
    </row>
    <row r="1048" spans="1:14" ht="30" x14ac:dyDescent="0.25">
      <c r="A1048" s="56"/>
      <c r="B1048" s="56"/>
      <c r="C1048" s="4" t="e">
        <f>MATCH(D1048,[1]!Tabla1[Consignatario],0)</f>
        <v>#REF!</v>
      </c>
      <c r="D1048" s="20" t="s">
        <v>1543</v>
      </c>
      <c r="E1048" s="32"/>
      <c r="F1048" s="56"/>
      <c r="G1048" s="56"/>
      <c r="H1048" s="6" t="s">
        <v>131</v>
      </c>
      <c r="I1048" s="6" t="s">
        <v>724</v>
      </c>
      <c r="J1048" s="6">
        <v>2184</v>
      </c>
      <c r="K1048" s="56"/>
      <c r="L1048" s="56"/>
      <c r="M1048" s="56"/>
      <c r="N1048" s="56"/>
    </row>
    <row r="1049" spans="1:14" ht="43.15" customHeight="1" x14ac:dyDescent="0.25">
      <c r="A1049" s="54" t="s">
        <v>721</v>
      </c>
      <c r="B1049" s="54" t="s">
        <v>23</v>
      </c>
      <c r="C1049" s="4" t="e">
        <f>MATCH(D1049,[1]!Tabla1[Consignatario],0)</f>
        <v>#REF!</v>
      </c>
      <c r="D1049" s="6" t="s">
        <v>1854</v>
      </c>
      <c r="E1049" s="31"/>
      <c r="F1049" s="54" t="s">
        <v>59</v>
      </c>
      <c r="G1049" s="54" t="s">
        <v>93</v>
      </c>
      <c r="H1049" s="6" t="s">
        <v>327</v>
      </c>
      <c r="I1049" s="6" t="s">
        <v>725</v>
      </c>
      <c r="J1049" s="6">
        <v>10312</v>
      </c>
      <c r="K1049" s="54">
        <v>33705</v>
      </c>
      <c r="L1049" s="57">
        <v>2359</v>
      </c>
      <c r="M1049" s="57">
        <v>2</v>
      </c>
      <c r="N1049" s="57" t="s">
        <v>1359</v>
      </c>
    </row>
    <row r="1050" spans="1:14" x14ac:dyDescent="0.25">
      <c r="A1050" s="55"/>
      <c r="B1050" s="55"/>
      <c r="C1050" s="4" t="e">
        <f>MATCH(D1050,[1]!Tabla1[Consignatario],0)</f>
        <v>#REF!</v>
      </c>
      <c r="D1050" s="6" t="s">
        <v>1854</v>
      </c>
      <c r="E1050" s="33"/>
      <c r="F1050" s="55"/>
      <c r="G1050" s="55"/>
      <c r="H1050" s="6" t="s">
        <v>131</v>
      </c>
      <c r="I1050" s="6" t="s">
        <v>726</v>
      </c>
      <c r="J1050" s="6">
        <v>20000</v>
      </c>
      <c r="K1050" s="55"/>
      <c r="L1050" s="58"/>
      <c r="M1050" s="58"/>
      <c r="N1050" s="58"/>
    </row>
    <row r="1051" spans="1:14" ht="30" x14ac:dyDescent="0.25">
      <c r="A1051" s="55"/>
      <c r="B1051" s="55"/>
      <c r="C1051" s="4" t="e">
        <f>MATCH(D1051,[1]!Tabla1[Consignatario],0)</f>
        <v>#REF!</v>
      </c>
      <c r="D1051" s="6" t="s">
        <v>1854</v>
      </c>
      <c r="E1051" s="33"/>
      <c r="F1051" s="55"/>
      <c r="G1051" s="55"/>
      <c r="H1051" s="6" t="s">
        <v>128</v>
      </c>
      <c r="I1051" s="6" t="s">
        <v>218</v>
      </c>
      <c r="J1051" s="6">
        <v>2000</v>
      </c>
      <c r="K1051" s="55"/>
      <c r="L1051" s="58"/>
      <c r="M1051" s="58"/>
      <c r="N1051" s="58"/>
    </row>
    <row r="1052" spans="1:14" ht="30" x14ac:dyDescent="0.25">
      <c r="A1052" s="56"/>
      <c r="B1052" s="56"/>
      <c r="C1052" s="4" t="e">
        <f>MATCH(D1052,[1]!Tabla1[Consignatario],0)</f>
        <v>#REF!</v>
      </c>
      <c r="D1052" s="6" t="s">
        <v>1854</v>
      </c>
      <c r="E1052" s="32"/>
      <c r="F1052" s="56"/>
      <c r="G1052" s="56"/>
      <c r="H1052" s="6" t="s">
        <v>128</v>
      </c>
      <c r="I1052" s="6" t="s">
        <v>218</v>
      </c>
      <c r="J1052" s="6">
        <v>1493</v>
      </c>
      <c r="K1052" s="56"/>
      <c r="L1052" s="59"/>
      <c r="M1052" s="59"/>
      <c r="N1052" s="59"/>
    </row>
    <row r="1053" spans="1:14" ht="30" x14ac:dyDescent="0.25">
      <c r="A1053" s="54" t="s">
        <v>727</v>
      </c>
      <c r="B1053" s="54" t="s">
        <v>23</v>
      </c>
      <c r="C1053" s="4" t="e">
        <f>MATCH(D1053,[1]!Tabla1[Consignatario],0)</f>
        <v>#REF!</v>
      </c>
      <c r="D1053" s="20" t="s">
        <v>1664</v>
      </c>
      <c r="E1053" s="31"/>
      <c r="F1053" s="54" t="s">
        <v>59</v>
      </c>
      <c r="G1053" s="54" t="s">
        <v>93</v>
      </c>
      <c r="H1053" s="6" t="s">
        <v>327</v>
      </c>
      <c r="I1053" s="6" t="s">
        <v>1360</v>
      </c>
      <c r="J1053" s="6">
        <v>3637</v>
      </c>
      <c r="K1053" s="54">
        <v>23637</v>
      </c>
      <c r="L1053" s="54">
        <v>1654</v>
      </c>
      <c r="M1053" s="54">
        <v>4</v>
      </c>
      <c r="N1053" s="54"/>
    </row>
    <row r="1054" spans="1:14" ht="30" x14ac:dyDescent="0.25">
      <c r="A1054" s="55"/>
      <c r="B1054" s="55"/>
      <c r="C1054" s="4" t="e">
        <f>MATCH(D1054,[1]!Tabla1[Consignatario],0)</f>
        <v>#REF!</v>
      </c>
      <c r="D1054" s="20" t="s">
        <v>1664</v>
      </c>
      <c r="E1054" s="33"/>
      <c r="F1054" s="55"/>
      <c r="G1054" s="55"/>
      <c r="H1054" s="6" t="s">
        <v>131</v>
      </c>
      <c r="I1054" s="6" t="s">
        <v>728</v>
      </c>
      <c r="J1054" s="6">
        <v>16000</v>
      </c>
      <c r="K1054" s="55"/>
      <c r="L1054" s="55"/>
      <c r="M1054" s="55"/>
      <c r="N1054" s="55"/>
    </row>
    <row r="1055" spans="1:14" ht="30" x14ac:dyDescent="0.25">
      <c r="A1055" s="56"/>
      <c r="B1055" s="56"/>
      <c r="C1055" s="4" t="e">
        <f>MATCH(D1055,[1]!Tabla1[Consignatario],0)</f>
        <v>#REF!</v>
      </c>
      <c r="D1055" s="20" t="s">
        <v>1664</v>
      </c>
      <c r="E1055" s="32"/>
      <c r="F1055" s="56"/>
      <c r="G1055" s="56"/>
      <c r="H1055" s="6" t="s">
        <v>128</v>
      </c>
      <c r="I1055" s="6" t="s">
        <v>268</v>
      </c>
      <c r="J1055" s="6">
        <v>4000</v>
      </c>
      <c r="K1055" s="56"/>
      <c r="L1055" s="56"/>
      <c r="M1055" s="56"/>
      <c r="N1055" s="56"/>
    </row>
    <row r="1056" spans="1:14" ht="30" x14ac:dyDescent="0.25">
      <c r="A1056" s="54" t="s">
        <v>727</v>
      </c>
      <c r="B1056" s="54" t="s">
        <v>23</v>
      </c>
      <c r="C1056" s="4" t="e">
        <f>MATCH(D1056,[1]!Tabla1[Consignatario],0)</f>
        <v>#REF!</v>
      </c>
      <c r="D1056" s="6" t="s">
        <v>1832</v>
      </c>
      <c r="E1056" s="31"/>
      <c r="F1056" s="54" t="s">
        <v>538</v>
      </c>
      <c r="G1056" s="54" t="s">
        <v>93</v>
      </c>
      <c r="H1056" s="6" t="s">
        <v>327</v>
      </c>
      <c r="I1056" s="6" t="s">
        <v>729</v>
      </c>
      <c r="J1056" s="6">
        <v>4376</v>
      </c>
      <c r="K1056" s="54">
        <v>23448</v>
      </c>
      <c r="L1056" s="54">
        <v>1641</v>
      </c>
      <c r="M1056" s="54">
        <v>2</v>
      </c>
      <c r="N1056" s="54" t="s">
        <v>594</v>
      </c>
    </row>
    <row r="1057" spans="1:14" ht="30" x14ac:dyDescent="0.25">
      <c r="A1057" s="55"/>
      <c r="B1057" s="55"/>
      <c r="C1057" s="4" t="e">
        <f>MATCH(D1057,[1]!Tabla1[Consignatario],0)</f>
        <v>#REF!</v>
      </c>
      <c r="D1057" s="6" t="s">
        <v>1832</v>
      </c>
      <c r="E1057" s="33"/>
      <c r="F1057" s="55"/>
      <c r="G1057" s="55"/>
      <c r="H1057" s="6" t="s">
        <v>128</v>
      </c>
      <c r="I1057" s="6" t="s">
        <v>625</v>
      </c>
      <c r="J1057" s="6">
        <v>18000</v>
      </c>
      <c r="K1057" s="55"/>
      <c r="L1057" s="55"/>
      <c r="M1057" s="55"/>
      <c r="N1057" s="55"/>
    </row>
    <row r="1058" spans="1:14" x14ac:dyDescent="0.25">
      <c r="A1058" s="56"/>
      <c r="B1058" s="56"/>
      <c r="C1058" s="4" t="e">
        <f>MATCH(D1058,[1]!Tabla1[Consignatario],0)</f>
        <v>#REF!</v>
      </c>
      <c r="D1058" s="6" t="s">
        <v>1832</v>
      </c>
      <c r="E1058" s="32"/>
      <c r="F1058" s="56"/>
      <c r="G1058" s="56"/>
      <c r="H1058" s="6" t="s">
        <v>131</v>
      </c>
      <c r="I1058" s="6" t="s">
        <v>730</v>
      </c>
      <c r="J1058" s="6">
        <v>1072</v>
      </c>
      <c r="K1058" s="56"/>
      <c r="L1058" s="56"/>
      <c r="M1058" s="56"/>
      <c r="N1058" s="56"/>
    </row>
    <row r="1059" spans="1:14" ht="30" x14ac:dyDescent="0.25">
      <c r="A1059" s="54" t="s">
        <v>727</v>
      </c>
      <c r="B1059" s="54" t="s">
        <v>23</v>
      </c>
      <c r="C1059" s="4" t="e">
        <f>MATCH(D1059,[1]!Tabla1[Consignatario],0)</f>
        <v>#REF!</v>
      </c>
      <c r="D1059" s="20" t="s">
        <v>1869</v>
      </c>
      <c r="E1059" s="31"/>
      <c r="F1059" s="54" t="s">
        <v>676</v>
      </c>
      <c r="G1059" s="54" t="s">
        <v>93</v>
      </c>
      <c r="H1059" s="6" t="s">
        <v>327</v>
      </c>
      <c r="I1059" s="6" t="s">
        <v>1361</v>
      </c>
      <c r="J1059" s="6">
        <v>5867</v>
      </c>
      <c r="K1059" s="54">
        <v>7867</v>
      </c>
      <c r="L1059" s="54">
        <v>550</v>
      </c>
      <c r="M1059" s="54">
        <v>5</v>
      </c>
      <c r="N1059" s="54" t="s">
        <v>594</v>
      </c>
    </row>
    <row r="1060" spans="1:14" ht="30" x14ac:dyDescent="0.25">
      <c r="A1060" s="56"/>
      <c r="B1060" s="56"/>
      <c r="C1060" s="4" t="e">
        <f>MATCH(D1060,[1]!Tabla1[Consignatario],0)</f>
        <v>#REF!</v>
      </c>
      <c r="D1060" s="20" t="s">
        <v>1869</v>
      </c>
      <c r="E1060" s="32"/>
      <c r="F1060" s="56"/>
      <c r="G1060" s="56"/>
      <c r="H1060" s="6" t="s">
        <v>128</v>
      </c>
      <c r="I1060" s="6" t="s">
        <v>218</v>
      </c>
      <c r="J1060" s="6">
        <v>2000</v>
      </c>
      <c r="K1060" s="56"/>
      <c r="L1060" s="56"/>
      <c r="M1060" s="56"/>
      <c r="N1060" s="56"/>
    </row>
    <row r="1061" spans="1:14" x14ac:dyDescent="0.25">
      <c r="A1061" s="6" t="s">
        <v>727</v>
      </c>
      <c r="B1061" s="6" t="s">
        <v>23</v>
      </c>
      <c r="C1061" s="4" t="e">
        <f>MATCH(D1061,[1]!Tabla1[Consignatario],0)</f>
        <v>#REF!</v>
      </c>
      <c r="D1061" s="6" t="s">
        <v>1833</v>
      </c>
      <c r="E1061" s="6"/>
      <c r="F1061" s="6" t="s">
        <v>694</v>
      </c>
      <c r="G1061" s="6" t="s">
        <v>1784</v>
      </c>
      <c r="H1061" s="6" t="s">
        <v>128</v>
      </c>
      <c r="I1061" s="6" t="s">
        <v>8</v>
      </c>
      <c r="J1061" s="6">
        <v>1000</v>
      </c>
      <c r="K1061" s="6">
        <v>1000</v>
      </c>
      <c r="L1061" s="6">
        <v>70</v>
      </c>
      <c r="M1061" s="6"/>
      <c r="N1061" s="6"/>
    </row>
    <row r="1062" spans="1:14" ht="86.45" customHeight="1" x14ac:dyDescent="0.25">
      <c r="A1062" s="54" t="s">
        <v>731</v>
      </c>
      <c r="B1062" s="54" t="s">
        <v>23</v>
      </c>
      <c r="C1062" s="4" t="e">
        <f>MATCH(D1062,[1]!Tabla1[Consignatario],0)</f>
        <v>#REF!</v>
      </c>
      <c r="D1062" s="20" t="s">
        <v>1668</v>
      </c>
      <c r="E1062" s="31"/>
      <c r="F1062" s="54" t="s">
        <v>92</v>
      </c>
      <c r="G1062" s="54" t="s">
        <v>93</v>
      </c>
      <c r="H1062" s="6" t="s">
        <v>327</v>
      </c>
      <c r="I1062" s="6" t="s">
        <v>732</v>
      </c>
      <c r="J1062" s="10">
        <v>20780</v>
      </c>
      <c r="K1062" s="54">
        <v>43324</v>
      </c>
      <c r="L1062" s="57">
        <v>3032</v>
      </c>
      <c r="M1062" s="57">
        <v>6</v>
      </c>
      <c r="N1062" s="57" t="s">
        <v>1363</v>
      </c>
    </row>
    <row r="1063" spans="1:14" ht="30" x14ac:dyDescent="0.25">
      <c r="A1063" s="55"/>
      <c r="B1063" s="55"/>
      <c r="C1063" s="4" t="e">
        <f>MATCH(D1063,[1]!Tabla1[Consignatario],0)</f>
        <v>#REF!</v>
      </c>
      <c r="D1063" s="20" t="s">
        <v>1668</v>
      </c>
      <c r="E1063" s="33"/>
      <c r="F1063" s="55"/>
      <c r="G1063" s="55"/>
      <c r="H1063" s="6" t="s">
        <v>128</v>
      </c>
      <c r="I1063" s="6" t="s">
        <v>214</v>
      </c>
      <c r="J1063" s="6">
        <v>16000</v>
      </c>
      <c r="K1063" s="55"/>
      <c r="L1063" s="58"/>
      <c r="M1063" s="58"/>
      <c r="N1063" s="58"/>
    </row>
    <row r="1064" spans="1:14" x14ac:dyDescent="0.25">
      <c r="A1064" s="55"/>
      <c r="B1064" s="55"/>
      <c r="C1064" s="4" t="e">
        <f>MATCH(D1064,[1]!Tabla1[Consignatario],0)</f>
        <v>#REF!</v>
      </c>
      <c r="D1064" s="20" t="s">
        <v>1668</v>
      </c>
      <c r="E1064" s="33"/>
      <c r="F1064" s="55"/>
      <c r="G1064" s="55"/>
      <c r="H1064" s="6" t="s">
        <v>131</v>
      </c>
      <c r="I1064" s="6" t="s">
        <v>733</v>
      </c>
      <c r="J1064" s="6">
        <v>5344</v>
      </c>
      <c r="K1064" s="55"/>
      <c r="L1064" s="58"/>
      <c r="M1064" s="58"/>
      <c r="N1064" s="58"/>
    </row>
    <row r="1065" spans="1:14" x14ac:dyDescent="0.25">
      <c r="A1065" s="56"/>
      <c r="B1065" s="56"/>
      <c r="C1065" s="4" t="e">
        <f>MATCH(D1065,[1]!Tabla1[Consignatario],0)</f>
        <v>#REF!</v>
      </c>
      <c r="D1065" s="20" t="s">
        <v>1668</v>
      </c>
      <c r="E1065" s="32"/>
      <c r="F1065" s="56"/>
      <c r="G1065" s="56"/>
      <c r="H1065" s="6" t="s">
        <v>128</v>
      </c>
      <c r="I1065" s="6" t="s">
        <v>8</v>
      </c>
      <c r="J1065" s="6">
        <v>1200</v>
      </c>
      <c r="K1065" s="56"/>
      <c r="L1065" s="59"/>
      <c r="M1065" s="59"/>
      <c r="N1065" s="59"/>
    </row>
    <row r="1066" spans="1:14" ht="45" x14ac:dyDescent="0.25">
      <c r="A1066" s="6" t="s">
        <v>731</v>
      </c>
      <c r="B1066" s="6"/>
      <c r="C1066" s="4" t="e">
        <f>MATCH(D1066,[1]!Tabla1[Consignatario],0)</f>
        <v>#REF!</v>
      </c>
      <c r="D1066" s="38" t="s">
        <v>1751</v>
      </c>
      <c r="E1066" s="6"/>
      <c r="F1066" s="6" t="s">
        <v>673</v>
      </c>
      <c r="G1066" s="6" t="s">
        <v>1784</v>
      </c>
      <c r="H1066" s="6" t="s">
        <v>327</v>
      </c>
      <c r="I1066" s="6" t="s">
        <v>1362</v>
      </c>
      <c r="J1066" s="6">
        <v>15376</v>
      </c>
      <c r="K1066" s="6">
        <v>15376</v>
      </c>
      <c r="L1066" s="6">
        <v>1076</v>
      </c>
      <c r="M1066" s="6"/>
      <c r="N1066" s="6" t="s">
        <v>734</v>
      </c>
    </row>
    <row r="1067" spans="1:14" ht="15" customHeight="1" x14ac:dyDescent="0.25">
      <c r="A1067" s="31" t="s">
        <v>731</v>
      </c>
      <c r="B1067" s="31" t="s">
        <v>23</v>
      </c>
      <c r="C1067" s="4" t="e">
        <f>MATCH(D1067,[1]!Tabla1[Consignatario],0)</f>
        <v>#REF!</v>
      </c>
      <c r="D1067" s="37" t="s">
        <v>1787</v>
      </c>
      <c r="E1067" s="20" t="s">
        <v>1500</v>
      </c>
      <c r="F1067" s="31" t="s">
        <v>783</v>
      </c>
      <c r="G1067" s="31" t="s">
        <v>480</v>
      </c>
      <c r="H1067" s="31" t="s">
        <v>128</v>
      </c>
      <c r="I1067" s="31" t="s">
        <v>1115</v>
      </c>
      <c r="J1067" s="31">
        <v>2300</v>
      </c>
      <c r="K1067" s="31">
        <v>2300</v>
      </c>
      <c r="L1067" s="31">
        <v>161</v>
      </c>
      <c r="M1067" s="31"/>
      <c r="N1067" s="31"/>
    </row>
    <row r="1068" spans="1:14" ht="45" x14ac:dyDescent="0.25">
      <c r="A1068" s="54" t="s">
        <v>735</v>
      </c>
      <c r="B1068" s="54" t="s">
        <v>23</v>
      </c>
      <c r="C1068" s="4" t="e">
        <f>MATCH(D1068,[1]!Tabla1[Consignatario],0)</f>
        <v>#REF!</v>
      </c>
      <c r="D1068" s="20" t="s">
        <v>1669</v>
      </c>
      <c r="E1068" s="31"/>
      <c r="F1068" s="54" t="s">
        <v>109</v>
      </c>
      <c r="G1068" s="54" t="s">
        <v>342</v>
      </c>
      <c r="H1068" s="6" t="s">
        <v>327</v>
      </c>
      <c r="I1068" s="6" t="s">
        <v>736</v>
      </c>
      <c r="J1068" s="6">
        <v>10094</v>
      </c>
      <c r="K1068" s="54">
        <v>11529</v>
      </c>
      <c r="L1068" s="54">
        <v>807</v>
      </c>
      <c r="M1068" s="54"/>
      <c r="N1068" s="54"/>
    </row>
    <row r="1069" spans="1:14" x14ac:dyDescent="0.25">
      <c r="A1069" s="55"/>
      <c r="B1069" s="55"/>
      <c r="C1069" s="4" t="e">
        <f>MATCH(D1069,[1]!Tabla1[Consignatario],0)</f>
        <v>#REF!</v>
      </c>
      <c r="D1069" s="20" t="s">
        <v>1669</v>
      </c>
      <c r="E1069" s="33"/>
      <c r="F1069" s="55"/>
      <c r="G1069" s="55"/>
      <c r="H1069" s="6" t="s">
        <v>131</v>
      </c>
      <c r="I1069" s="6" t="s">
        <v>333</v>
      </c>
      <c r="J1069" s="6">
        <v>960</v>
      </c>
      <c r="K1069" s="55"/>
      <c r="L1069" s="55"/>
      <c r="M1069" s="55"/>
      <c r="N1069" s="55"/>
    </row>
    <row r="1070" spans="1:14" x14ac:dyDescent="0.25">
      <c r="A1070" s="56"/>
      <c r="B1070" s="56"/>
      <c r="C1070" s="4" t="e">
        <f>MATCH(D1070,[1]!Tabla1[Consignatario],0)</f>
        <v>#REF!</v>
      </c>
      <c r="D1070" s="20" t="s">
        <v>1669</v>
      </c>
      <c r="E1070" s="32"/>
      <c r="F1070" s="56"/>
      <c r="G1070" s="56"/>
      <c r="H1070" s="6" t="s">
        <v>128</v>
      </c>
      <c r="I1070" s="6" t="s">
        <v>8</v>
      </c>
      <c r="J1070" s="6">
        <v>475</v>
      </c>
      <c r="K1070" s="56"/>
      <c r="L1070" s="56"/>
      <c r="M1070" s="56"/>
      <c r="N1070" s="56"/>
    </row>
    <row r="1071" spans="1:14" ht="30" x14ac:dyDescent="0.25">
      <c r="A1071" s="6" t="s">
        <v>735</v>
      </c>
      <c r="B1071" s="6" t="s">
        <v>23</v>
      </c>
      <c r="C1071" s="4" t="e">
        <f>MATCH(D1071,[1]!Tabla1[Consignatario],0)</f>
        <v>#REF!</v>
      </c>
      <c r="D1071" s="6" t="s">
        <v>1669</v>
      </c>
      <c r="E1071" s="6"/>
      <c r="F1071" s="6" t="s">
        <v>109</v>
      </c>
      <c r="G1071" s="6"/>
      <c r="H1071" s="6" t="s">
        <v>1391</v>
      </c>
      <c r="I1071" s="6" t="s">
        <v>737</v>
      </c>
      <c r="J1071" s="6">
        <v>6600</v>
      </c>
      <c r="K1071" s="6">
        <v>6600</v>
      </c>
      <c r="L1071" s="6">
        <v>33</v>
      </c>
      <c r="M1071" s="6"/>
      <c r="N1071" s="6"/>
    </row>
    <row r="1072" spans="1:14" ht="28.9" customHeight="1" x14ac:dyDescent="0.25">
      <c r="A1072" s="54" t="s">
        <v>735</v>
      </c>
      <c r="B1072" s="54" t="s">
        <v>23</v>
      </c>
      <c r="C1072" s="4" t="e">
        <f>MATCH(D1072,[1]!Tabla1[Consignatario],0)</f>
        <v>#REF!</v>
      </c>
      <c r="D1072" s="20" t="s">
        <v>1856</v>
      </c>
      <c r="E1072" s="31"/>
      <c r="F1072" s="54"/>
      <c r="G1072" s="54" t="s">
        <v>321</v>
      </c>
      <c r="H1072" s="6" t="s">
        <v>131</v>
      </c>
      <c r="I1072" s="6" t="s">
        <v>738</v>
      </c>
      <c r="J1072" s="6">
        <v>12800</v>
      </c>
      <c r="K1072" s="54">
        <v>24800</v>
      </c>
      <c r="L1072" s="54">
        <v>1736</v>
      </c>
      <c r="M1072" s="54"/>
      <c r="N1072" s="54"/>
    </row>
    <row r="1073" spans="1:14" ht="30" x14ac:dyDescent="0.25">
      <c r="A1073" s="56"/>
      <c r="B1073" s="56"/>
      <c r="C1073" s="4" t="e">
        <f>MATCH(D1073,[1]!Tabla1[Consignatario],0)</f>
        <v>#REF!</v>
      </c>
      <c r="D1073" s="20" t="s">
        <v>1856</v>
      </c>
      <c r="E1073" s="32"/>
      <c r="F1073" s="56"/>
      <c r="G1073" s="56"/>
      <c r="H1073" s="6" t="s">
        <v>128</v>
      </c>
      <c r="I1073" s="6" t="s">
        <v>233</v>
      </c>
      <c r="J1073" s="6">
        <v>12000</v>
      </c>
      <c r="K1073" s="56"/>
      <c r="L1073" s="56"/>
      <c r="M1073" s="56"/>
      <c r="N1073" s="56"/>
    </row>
    <row r="1074" spans="1:14" ht="30" x14ac:dyDescent="0.25">
      <c r="A1074" s="6" t="s">
        <v>735</v>
      </c>
      <c r="B1074" s="6" t="s">
        <v>23</v>
      </c>
      <c r="C1074" s="4" t="e">
        <f>MATCH(D1074,[1]!Tabla1[Consignatario],0)</f>
        <v>#REF!</v>
      </c>
      <c r="D1074" s="6" t="s">
        <v>1858</v>
      </c>
      <c r="E1074" s="6"/>
      <c r="F1074" s="6" t="s">
        <v>679</v>
      </c>
      <c r="G1074" s="6" t="s">
        <v>321</v>
      </c>
      <c r="H1074" s="6" t="s">
        <v>128</v>
      </c>
      <c r="I1074" s="6" t="s">
        <v>218</v>
      </c>
      <c r="J1074" s="6">
        <v>1025</v>
      </c>
      <c r="K1074" s="6">
        <v>1025</v>
      </c>
      <c r="L1074" s="6">
        <v>71</v>
      </c>
      <c r="M1074" s="6">
        <v>6</v>
      </c>
      <c r="N1074" s="6" t="s">
        <v>739</v>
      </c>
    </row>
    <row r="1075" spans="1:14" ht="86.45" customHeight="1" x14ac:dyDescent="0.25">
      <c r="A1075" s="54" t="s">
        <v>740</v>
      </c>
      <c r="B1075" s="54" t="s">
        <v>23</v>
      </c>
      <c r="C1075" s="4" t="e">
        <f>MATCH(D1075,[1]!Tabla1[Consignatario],0)</f>
        <v>#REF!</v>
      </c>
      <c r="D1075" s="38" t="s">
        <v>1852</v>
      </c>
      <c r="E1075" s="31"/>
      <c r="F1075" s="54" t="s">
        <v>679</v>
      </c>
      <c r="G1075" s="54" t="s">
        <v>321</v>
      </c>
      <c r="H1075" s="6" t="s">
        <v>128</v>
      </c>
      <c r="I1075" s="7" t="s">
        <v>218</v>
      </c>
      <c r="J1075" s="6">
        <v>400</v>
      </c>
      <c r="K1075" s="31">
        <v>400</v>
      </c>
      <c r="L1075" s="6">
        <v>28</v>
      </c>
      <c r="M1075" s="7"/>
      <c r="N1075" s="54" t="s">
        <v>741</v>
      </c>
    </row>
    <row r="1076" spans="1:14" x14ac:dyDescent="0.25">
      <c r="A1076" s="56"/>
      <c r="B1076" s="56"/>
      <c r="C1076" s="4" t="e">
        <f>MATCH(D1076,[1]!Tabla1[Consignatario],0)</f>
        <v>#REF!</v>
      </c>
      <c r="D1076" s="38" t="s">
        <v>1852</v>
      </c>
      <c r="E1076" s="32"/>
      <c r="F1076" s="56"/>
      <c r="G1076" s="56"/>
      <c r="H1076" s="6" t="s">
        <v>128</v>
      </c>
      <c r="I1076" s="6" t="s">
        <v>1115</v>
      </c>
      <c r="J1076" s="6">
        <v>300</v>
      </c>
      <c r="K1076" s="32">
        <v>300</v>
      </c>
      <c r="L1076" s="6"/>
      <c r="M1076" s="7"/>
      <c r="N1076" s="56"/>
    </row>
    <row r="1077" spans="1:14" x14ac:dyDescent="0.25">
      <c r="A1077" s="54" t="s">
        <v>740</v>
      </c>
      <c r="B1077" s="54"/>
      <c r="C1077" s="4" t="e">
        <f>MATCH(D1077,[1]!Tabla1[Consignatario],0)</f>
        <v>#REF!</v>
      </c>
      <c r="D1077" s="20" t="s">
        <v>1670</v>
      </c>
      <c r="E1077" s="31"/>
      <c r="F1077" s="54" t="s">
        <v>411</v>
      </c>
      <c r="G1077" s="54" t="s">
        <v>321</v>
      </c>
      <c r="H1077" s="6" t="s">
        <v>128</v>
      </c>
      <c r="I1077" s="6" t="s">
        <v>1115</v>
      </c>
      <c r="J1077" s="6">
        <v>2600</v>
      </c>
      <c r="K1077" s="54">
        <v>2696</v>
      </c>
      <c r="L1077" s="54">
        <v>188</v>
      </c>
      <c r="M1077" s="54">
        <v>6</v>
      </c>
      <c r="N1077" s="54"/>
    </row>
    <row r="1078" spans="1:14" x14ac:dyDescent="0.25">
      <c r="A1078" s="56"/>
      <c r="B1078" s="56"/>
      <c r="C1078" s="4" t="e">
        <f>MATCH(D1078,[1]!Tabla1[Consignatario],0)</f>
        <v>#REF!</v>
      </c>
      <c r="D1078" s="20" t="s">
        <v>1670</v>
      </c>
      <c r="E1078" s="32"/>
      <c r="F1078" s="56"/>
      <c r="G1078" s="56"/>
      <c r="H1078" s="6" t="s">
        <v>131</v>
      </c>
      <c r="I1078" s="6" t="s">
        <v>159</v>
      </c>
      <c r="J1078" s="6">
        <v>96</v>
      </c>
      <c r="K1078" s="56"/>
      <c r="L1078" s="56"/>
      <c r="M1078" s="56"/>
      <c r="N1078" s="56"/>
    </row>
    <row r="1079" spans="1:14" ht="57.6" customHeight="1" x14ac:dyDescent="0.25">
      <c r="A1079" s="54" t="s">
        <v>740</v>
      </c>
      <c r="B1079" s="54"/>
      <c r="C1079" s="4" t="e">
        <f>MATCH(D1079,[1]!Tabla1[Consignatario],0)</f>
        <v>#REF!</v>
      </c>
      <c r="D1079" s="20" t="s">
        <v>1873</v>
      </c>
      <c r="E1079" s="31"/>
      <c r="F1079" s="54" t="s">
        <v>73</v>
      </c>
      <c r="G1079" s="54" t="s">
        <v>321</v>
      </c>
      <c r="H1079" s="6" t="s">
        <v>327</v>
      </c>
      <c r="I1079" s="6" t="s">
        <v>743</v>
      </c>
      <c r="J1079" s="6">
        <v>1988</v>
      </c>
      <c r="K1079" s="54">
        <v>19400</v>
      </c>
      <c r="L1079" s="54">
        <v>1358</v>
      </c>
      <c r="M1079" s="54"/>
      <c r="N1079" s="54" t="s">
        <v>742</v>
      </c>
    </row>
    <row r="1080" spans="1:14" ht="30" x14ac:dyDescent="0.25">
      <c r="A1080" s="55"/>
      <c r="B1080" s="55"/>
      <c r="C1080" s="4" t="e">
        <f>MATCH(D1080,[1]!Tabla1[Consignatario],0)</f>
        <v>#REF!</v>
      </c>
      <c r="D1080" s="20" t="s">
        <v>1873</v>
      </c>
      <c r="E1080" s="33"/>
      <c r="F1080" s="55"/>
      <c r="G1080" s="55"/>
      <c r="H1080" s="6" t="s">
        <v>128</v>
      </c>
      <c r="I1080" s="6" t="s">
        <v>239</v>
      </c>
      <c r="J1080" s="6">
        <v>10000</v>
      </c>
      <c r="K1080" s="55"/>
      <c r="L1080" s="55"/>
      <c r="M1080" s="55"/>
      <c r="N1080" s="55"/>
    </row>
    <row r="1081" spans="1:14" ht="30" x14ac:dyDescent="0.25">
      <c r="A1081" s="55"/>
      <c r="B1081" s="55"/>
      <c r="C1081" s="4" t="e">
        <f>MATCH(D1081,[1]!Tabla1[Consignatario],0)</f>
        <v>#REF!</v>
      </c>
      <c r="D1081" s="20" t="s">
        <v>1873</v>
      </c>
      <c r="E1081" s="33"/>
      <c r="F1081" s="55"/>
      <c r="G1081" s="55"/>
      <c r="H1081" s="6" t="s">
        <v>128</v>
      </c>
      <c r="I1081" s="6" t="s">
        <v>744</v>
      </c>
      <c r="J1081" s="6">
        <v>2100</v>
      </c>
      <c r="K1081" s="55"/>
      <c r="L1081" s="55"/>
      <c r="M1081" s="55"/>
      <c r="N1081" s="55"/>
    </row>
    <row r="1082" spans="1:14" x14ac:dyDescent="0.25">
      <c r="A1082" s="56"/>
      <c r="B1082" s="56"/>
      <c r="C1082" s="4" t="e">
        <f>MATCH(D1082,[1]!Tabla1[Consignatario],0)</f>
        <v>#REF!</v>
      </c>
      <c r="D1082" s="20" t="s">
        <v>1873</v>
      </c>
      <c r="E1082" s="32"/>
      <c r="F1082" s="56"/>
      <c r="G1082" s="56"/>
      <c r="H1082" s="6" t="s">
        <v>131</v>
      </c>
      <c r="I1082" s="6" t="s">
        <v>745</v>
      </c>
      <c r="J1082" s="6">
        <v>5312</v>
      </c>
      <c r="K1082" s="56"/>
      <c r="L1082" s="56"/>
      <c r="M1082" s="56"/>
      <c r="N1082" s="56"/>
    </row>
    <row r="1083" spans="1:14" ht="45" x14ac:dyDescent="0.25">
      <c r="A1083" s="54" t="s">
        <v>746</v>
      </c>
      <c r="B1083" s="54" t="s">
        <v>23</v>
      </c>
      <c r="C1083" s="4" t="e">
        <f>MATCH(D1083,[1]!Tabla1[Consignatario],0)</f>
        <v>#REF!</v>
      </c>
      <c r="D1083" s="20" t="s">
        <v>1671</v>
      </c>
      <c r="E1083" s="31"/>
      <c r="F1083" s="54" t="s">
        <v>673</v>
      </c>
      <c r="G1083" s="54" t="s">
        <v>1487</v>
      </c>
      <c r="H1083" s="6" t="s">
        <v>327</v>
      </c>
      <c r="I1083" s="6" t="s">
        <v>1364</v>
      </c>
      <c r="J1083" s="6">
        <v>11773</v>
      </c>
      <c r="K1083" s="54">
        <v>18404</v>
      </c>
      <c r="L1083" s="54">
        <v>1288</v>
      </c>
      <c r="M1083" s="54">
        <v>2</v>
      </c>
      <c r="N1083" s="54"/>
    </row>
    <row r="1084" spans="1:14" ht="30" x14ac:dyDescent="0.25">
      <c r="A1084" s="55"/>
      <c r="B1084" s="55"/>
      <c r="C1084" s="4" t="e">
        <f>MATCH(D1084,[1]!Tabla1[Consignatario],0)</f>
        <v>#REF!</v>
      </c>
      <c r="D1084" s="20" t="s">
        <v>1671</v>
      </c>
      <c r="E1084" s="33"/>
      <c r="F1084" s="55"/>
      <c r="G1084" s="55"/>
      <c r="H1084" s="6" t="s">
        <v>131</v>
      </c>
      <c r="I1084" s="6" t="s">
        <v>747</v>
      </c>
      <c r="J1084" s="6">
        <v>6231</v>
      </c>
      <c r="K1084" s="55"/>
      <c r="L1084" s="55"/>
      <c r="M1084" s="55"/>
      <c r="N1084" s="55"/>
    </row>
    <row r="1085" spans="1:14" ht="45" x14ac:dyDescent="0.25">
      <c r="A1085" s="56"/>
      <c r="B1085" s="56"/>
      <c r="C1085" s="4" t="e">
        <f>MATCH(D1085,[1]!Tabla1[Consignatario],0)</f>
        <v>#REF!</v>
      </c>
      <c r="D1085" s="20" t="s">
        <v>1671</v>
      </c>
      <c r="E1085" s="32"/>
      <c r="F1085" s="56"/>
      <c r="G1085" s="56"/>
      <c r="H1085" s="6" t="s">
        <v>131</v>
      </c>
      <c r="I1085" s="6" t="s">
        <v>472</v>
      </c>
      <c r="J1085" s="6">
        <v>400</v>
      </c>
      <c r="K1085" s="56"/>
      <c r="L1085" s="56"/>
      <c r="M1085" s="56"/>
      <c r="N1085" s="56"/>
    </row>
    <row r="1086" spans="1:14" x14ac:dyDescent="0.25">
      <c r="A1086" s="6" t="s">
        <v>746</v>
      </c>
      <c r="B1086" s="6" t="s">
        <v>23</v>
      </c>
      <c r="C1086" s="4" t="e">
        <f>MATCH(D1086,[1]!Tabla1[Consignatario],0)</f>
        <v>#REF!</v>
      </c>
      <c r="D1086" s="20" t="s">
        <v>1671</v>
      </c>
      <c r="E1086" s="6"/>
      <c r="F1086" s="6" t="s">
        <v>676</v>
      </c>
      <c r="G1086" s="6" t="s">
        <v>1487</v>
      </c>
      <c r="H1086" s="6" t="s">
        <v>128</v>
      </c>
      <c r="I1086" s="6" t="s">
        <v>8</v>
      </c>
      <c r="J1086" s="6">
        <v>600</v>
      </c>
      <c r="K1086" s="6">
        <v>600</v>
      </c>
      <c r="L1086" s="6">
        <v>42</v>
      </c>
      <c r="M1086" s="6"/>
      <c r="N1086" s="6"/>
    </row>
    <row r="1087" spans="1:14" ht="100.9" customHeight="1" x14ac:dyDescent="0.25">
      <c r="A1087" s="54" t="s">
        <v>746</v>
      </c>
      <c r="B1087" s="54" t="s">
        <v>23</v>
      </c>
      <c r="C1087" s="4" t="e">
        <f>MATCH(D1087,[1]!Tabla1[Consignatario],0)</f>
        <v>#REF!</v>
      </c>
      <c r="D1087" s="20" t="s">
        <v>1671</v>
      </c>
      <c r="E1087" s="31"/>
      <c r="F1087" s="54" t="s">
        <v>479</v>
      </c>
      <c r="G1087" s="54" t="s">
        <v>1487</v>
      </c>
      <c r="H1087" s="6" t="s">
        <v>327</v>
      </c>
      <c r="I1087" s="6" t="s">
        <v>748</v>
      </c>
      <c r="J1087" s="10">
        <v>19901</v>
      </c>
      <c r="K1087" s="54">
        <v>44893</v>
      </c>
      <c r="L1087" s="57">
        <v>3141</v>
      </c>
      <c r="M1087" s="57">
        <v>4</v>
      </c>
      <c r="N1087" s="57" t="s">
        <v>750</v>
      </c>
    </row>
    <row r="1088" spans="1:14" ht="30" x14ac:dyDescent="0.25">
      <c r="A1088" s="55"/>
      <c r="B1088" s="55"/>
      <c r="C1088" s="4" t="e">
        <f>MATCH(D1088,[1]!Tabla1[Consignatario],0)</f>
        <v>#REF!</v>
      </c>
      <c r="D1088" s="20" t="s">
        <v>1671</v>
      </c>
      <c r="E1088" s="33"/>
      <c r="F1088" s="55"/>
      <c r="G1088" s="55"/>
      <c r="H1088" s="6" t="s">
        <v>128</v>
      </c>
      <c r="I1088" s="6" t="s">
        <v>242</v>
      </c>
      <c r="J1088" s="6">
        <v>20000</v>
      </c>
      <c r="K1088" s="55"/>
      <c r="L1088" s="58"/>
      <c r="M1088" s="58"/>
      <c r="N1088" s="58"/>
    </row>
    <row r="1089" spans="1:14" x14ac:dyDescent="0.25">
      <c r="A1089" s="56"/>
      <c r="B1089" s="56"/>
      <c r="C1089" s="4" t="e">
        <f>MATCH(D1089,[1]!Tabla1[Consignatario],0)</f>
        <v>#REF!</v>
      </c>
      <c r="D1089" s="20" t="s">
        <v>1671</v>
      </c>
      <c r="E1089" s="32"/>
      <c r="F1089" s="56"/>
      <c r="G1089" s="56"/>
      <c r="H1089" s="6" t="s">
        <v>131</v>
      </c>
      <c r="I1089" s="6" t="s">
        <v>749</v>
      </c>
      <c r="J1089" s="6">
        <v>4992</v>
      </c>
      <c r="K1089" s="56"/>
      <c r="L1089" s="59"/>
      <c r="M1089" s="59"/>
      <c r="N1089" s="59"/>
    </row>
    <row r="1090" spans="1:14" ht="30" x14ac:dyDescent="0.25">
      <c r="A1090" s="6" t="s">
        <v>746</v>
      </c>
      <c r="B1090" s="6" t="s">
        <v>23</v>
      </c>
      <c r="C1090" s="4" t="e">
        <f>MATCH(D1090,[1]!Tabla1[Consignatario],0)</f>
        <v>#REF!</v>
      </c>
      <c r="D1090" s="6" t="s">
        <v>1671</v>
      </c>
      <c r="E1090" s="6"/>
      <c r="F1090" s="6" t="s">
        <v>676</v>
      </c>
      <c r="G1090" s="6"/>
      <c r="H1090" s="6" t="s">
        <v>1368</v>
      </c>
      <c r="I1090" s="6" t="s">
        <v>751</v>
      </c>
      <c r="J1090" s="6">
        <v>2250</v>
      </c>
      <c r="K1090" s="6">
        <v>2250</v>
      </c>
      <c r="L1090" s="6">
        <v>11</v>
      </c>
      <c r="M1090" s="6">
        <v>2</v>
      </c>
      <c r="N1090" s="6"/>
    </row>
    <row r="1091" spans="1:14" ht="30" x14ac:dyDescent="0.25">
      <c r="A1091" s="6" t="s">
        <v>752</v>
      </c>
      <c r="B1091" s="6"/>
      <c r="C1091" s="4" t="e">
        <f>MATCH(D1091,[1]!Tabla1[Consignatario],0)</f>
        <v>#REF!</v>
      </c>
      <c r="D1091" s="6" t="s">
        <v>1799</v>
      </c>
      <c r="E1091" s="6"/>
      <c r="F1091" s="6" t="s">
        <v>783</v>
      </c>
      <c r="G1091" s="6"/>
      <c r="H1091" s="6" t="s">
        <v>128</v>
      </c>
      <c r="I1091" s="6" t="s">
        <v>8</v>
      </c>
      <c r="J1091" s="6">
        <v>100</v>
      </c>
      <c r="K1091" s="6">
        <v>100</v>
      </c>
      <c r="L1091" s="6">
        <v>7</v>
      </c>
      <c r="M1091" s="6"/>
      <c r="N1091" s="6" t="s">
        <v>759</v>
      </c>
    </row>
    <row r="1092" spans="1:14" ht="45" x14ac:dyDescent="0.25">
      <c r="A1092" s="54" t="s">
        <v>752</v>
      </c>
      <c r="B1092" s="54" t="s">
        <v>23</v>
      </c>
      <c r="C1092" s="4" t="e">
        <f>MATCH(D1092,[1]!Tabla1[Consignatario],0)</f>
        <v>#REF!</v>
      </c>
      <c r="D1092" s="20" t="s">
        <v>1589</v>
      </c>
      <c r="E1092" s="31"/>
      <c r="F1092" s="54" t="s">
        <v>673</v>
      </c>
      <c r="G1092" s="54" t="s">
        <v>192</v>
      </c>
      <c r="H1092" s="6" t="s">
        <v>327</v>
      </c>
      <c r="I1092" s="6" t="s">
        <v>1366</v>
      </c>
      <c r="J1092" s="6">
        <v>15579</v>
      </c>
      <c r="K1092" s="54">
        <v>73816</v>
      </c>
      <c r="L1092" s="54">
        <v>5167</v>
      </c>
      <c r="M1092" s="54">
        <v>1</v>
      </c>
      <c r="N1092" s="54" t="s">
        <v>753</v>
      </c>
    </row>
    <row r="1093" spans="1:14" ht="30" x14ac:dyDescent="0.25">
      <c r="A1093" s="55"/>
      <c r="B1093" s="55"/>
      <c r="C1093" s="4" t="e">
        <f>MATCH(D1093,[1]!Tabla1[Consignatario],0)</f>
        <v>#REF!</v>
      </c>
      <c r="D1093" s="20" t="s">
        <v>1589</v>
      </c>
      <c r="E1093" s="33"/>
      <c r="F1093" s="55"/>
      <c r="G1093" s="55"/>
      <c r="H1093" s="6" t="s">
        <v>128</v>
      </c>
      <c r="I1093" s="6" t="s">
        <v>685</v>
      </c>
      <c r="J1093" s="6">
        <v>44000</v>
      </c>
      <c r="K1093" s="55"/>
      <c r="L1093" s="55"/>
      <c r="M1093" s="55"/>
      <c r="N1093" s="55"/>
    </row>
    <row r="1094" spans="1:14" x14ac:dyDescent="0.25">
      <c r="A1094" s="55"/>
      <c r="B1094" s="55"/>
      <c r="C1094" s="4" t="e">
        <f>MATCH(D1094,[1]!Tabla1[Consignatario],0)</f>
        <v>#REF!</v>
      </c>
      <c r="D1094" s="20" t="s">
        <v>1589</v>
      </c>
      <c r="E1094" s="33"/>
      <c r="F1094" s="55"/>
      <c r="G1094" s="55"/>
      <c r="H1094" s="6" t="s">
        <v>131</v>
      </c>
      <c r="I1094" s="6" t="s">
        <v>754</v>
      </c>
      <c r="J1094" s="6">
        <v>13728</v>
      </c>
      <c r="K1094" s="55"/>
      <c r="L1094" s="55"/>
      <c r="M1094" s="55"/>
      <c r="N1094" s="55"/>
    </row>
    <row r="1095" spans="1:14" ht="45" x14ac:dyDescent="0.25">
      <c r="A1095" s="56"/>
      <c r="B1095" s="56"/>
      <c r="C1095" s="4" t="e">
        <f>MATCH(D1095,[1]!Tabla1[Consignatario],0)</f>
        <v>#REF!</v>
      </c>
      <c r="D1095" s="20" t="s">
        <v>1589</v>
      </c>
      <c r="E1095" s="32"/>
      <c r="F1095" s="56"/>
      <c r="G1095" s="56"/>
      <c r="H1095" s="6" t="s">
        <v>131</v>
      </c>
      <c r="I1095" s="6" t="s">
        <v>1365</v>
      </c>
      <c r="J1095" s="6">
        <v>509</v>
      </c>
      <c r="K1095" s="56"/>
      <c r="L1095" s="56"/>
      <c r="M1095" s="56"/>
      <c r="N1095" s="56"/>
    </row>
    <row r="1096" spans="1:14" ht="45" x14ac:dyDescent="0.25">
      <c r="A1096" s="54" t="s">
        <v>752</v>
      </c>
      <c r="B1096" s="54" t="s">
        <v>23</v>
      </c>
      <c r="C1096" s="4" t="e">
        <f>MATCH(D1096,[1]!Tabla1[Consignatario],0)</f>
        <v>#REF!</v>
      </c>
      <c r="D1096" s="20" t="s">
        <v>1672</v>
      </c>
      <c r="E1096" s="31"/>
      <c r="F1096" s="54" t="s">
        <v>51</v>
      </c>
      <c r="G1096" s="54" t="s">
        <v>42</v>
      </c>
      <c r="H1096" s="6" t="s">
        <v>327</v>
      </c>
      <c r="I1096" s="6" t="s">
        <v>1367</v>
      </c>
      <c r="J1096" s="6">
        <v>27284</v>
      </c>
      <c r="K1096" s="54">
        <v>46128</v>
      </c>
      <c r="L1096" s="54">
        <v>3229</v>
      </c>
      <c r="M1096" s="54"/>
      <c r="N1096" s="54"/>
    </row>
    <row r="1097" spans="1:14" ht="30" x14ac:dyDescent="0.25">
      <c r="A1097" s="55"/>
      <c r="B1097" s="55"/>
      <c r="C1097" s="4" t="e">
        <f>MATCH(D1097,[1]!Tabla1[Consignatario],0)</f>
        <v>#REF!</v>
      </c>
      <c r="D1097" s="20" t="s">
        <v>1672</v>
      </c>
      <c r="E1097" s="33"/>
      <c r="F1097" s="55"/>
      <c r="G1097" s="55"/>
      <c r="H1097" s="6" t="s">
        <v>327</v>
      </c>
      <c r="I1097" s="6" t="s">
        <v>755</v>
      </c>
      <c r="J1097" s="6">
        <v>1096</v>
      </c>
      <c r="K1097" s="55"/>
      <c r="L1097" s="55"/>
      <c r="M1097" s="55"/>
      <c r="N1097" s="55"/>
    </row>
    <row r="1098" spans="1:14" ht="30" x14ac:dyDescent="0.25">
      <c r="A1098" s="55"/>
      <c r="B1098" s="55"/>
      <c r="C1098" s="4" t="e">
        <f>MATCH(D1098,[1]!Tabla1[Consignatario],0)</f>
        <v>#REF!</v>
      </c>
      <c r="D1098" s="20" t="s">
        <v>1672</v>
      </c>
      <c r="E1098" s="33"/>
      <c r="F1098" s="55"/>
      <c r="G1098" s="55"/>
      <c r="H1098" s="6" t="s">
        <v>128</v>
      </c>
      <c r="I1098" s="6" t="s">
        <v>214</v>
      </c>
      <c r="J1098" s="6">
        <v>16000</v>
      </c>
      <c r="K1098" s="55"/>
      <c r="L1098" s="55"/>
      <c r="M1098" s="55"/>
      <c r="N1098" s="55"/>
    </row>
    <row r="1099" spans="1:14" ht="30" x14ac:dyDescent="0.25">
      <c r="A1099" s="56"/>
      <c r="B1099" s="56"/>
      <c r="C1099" s="4" t="e">
        <f>MATCH(D1099,[1]!Tabla1[Consignatario],0)</f>
        <v>#REF!</v>
      </c>
      <c r="D1099" s="20" t="s">
        <v>1672</v>
      </c>
      <c r="E1099" s="32"/>
      <c r="F1099" s="56"/>
      <c r="G1099" s="56"/>
      <c r="H1099" s="6" t="s">
        <v>131</v>
      </c>
      <c r="I1099" s="6" t="s">
        <v>756</v>
      </c>
      <c r="J1099" s="6">
        <v>1748</v>
      </c>
      <c r="K1099" s="56"/>
      <c r="L1099" s="56"/>
      <c r="M1099" s="56"/>
      <c r="N1099" s="56"/>
    </row>
    <row r="1100" spans="1:14" ht="30" x14ac:dyDescent="0.25">
      <c r="A1100" s="54" t="s">
        <v>752</v>
      </c>
      <c r="B1100" s="54"/>
      <c r="C1100" s="4" t="e">
        <f>MATCH(D1100,[1]!Tabla1[Consignatario],0)</f>
        <v>#REF!</v>
      </c>
      <c r="D1100" s="20" t="s">
        <v>1428</v>
      </c>
      <c r="E1100" s="31"/>
      <c r="F1100" s="54" t="s">
        <v>673</v>
      </c>
      <c r="G1100" s="54" t="s">
        <v>42</v>
      </c>
      <c r="H1100" s="6" t="s">
        <v>128</v>
      </c>
      <c r="I1100" s="6" t="s">
        <v>757</v>
      </c>
      <c r="J1100" s="6">
        <v>6200</v>
      </c>
      <c r="K1100" s="54">
        <v>7369</v>
      </c>
      <c r="L1100" s="54">
        <v>515</v>
      </c>
      <c r="M1100" s="54">
        <v>7</v>
      </c>
      <c r="N1100" s="54"/>
    </row>
    <row r="1101" spans="1:14" ht="45" x14ac:dyDescent="0.25">
      <c r="A1101" s="55"/>
      <c r="B1101" s="55"/>
      <c r="C1101" s="4" t="e">
        <f>MATCH(D1101,[1]!Tabla1[Consignatario],0)</f>
        <v>#REF!</v>
      </c>
      <c r="D1101" s="20" t="s">
        <v>1428</v>
      </c>
      <c r="E1101" s="33"/>
      <c r="F1101" s="55"/>
      <c r="G1101" s="55"/>
      <c r="H1101" s="6" t="s">
        <v>327</v>
      </c>
      <c r="I1101" s="6" t="s">
        <v>758</v>
      </c>
      <c r="J1101" s="6">
        <v>929</v>
      </c>
      <c r="K1101" s="55"/>
      <c r="L1101" s="55"/>
      <c r="M1101" s="55"/>
      <c r="N1101" s="55"/>
    </row>
    <row r="1102" spans="1:14" x14ac:dyDescent="0.25">
      <c r="A1102" s="56"/>
      <c r="B1102" s="56"/>
      <c r="C1102" s="4" t="e">
        <f>MATCH(D1102,[1]!Tabla1[Consignatario],0)</f>
        <v>#REF!</v>
      </c>
      <c r="D1102" s="20" t="s">
        <v>1428</v>
      </c>
      <c r="E1102" s="32"/>
      <c r="F1102" s="56"/>
      <c r="G1102" s="56"/>
      <c r="H1102" s="6" t="s">
        <v>131</v>
      </c>
      <c r="I1102" s="6" t="s">
        <v>190</v>
      </c>
      <c r="J1102" s="6">
        <v>240</v>
      </c>
      <c r="K1102" s="56"/>
      <c r="L1102" s="56"/>
      <c r="M1102" s="56"/>
      <c r="N1102" s="56"/>
    </row>
    <row r="1103" spans="1:14" ht="30" x14ac:dyDescent="0.25">
      <c r="A1103" s="6" t="s">
        <v>760</v>
      </c>
      <c r="B1103" s="6" t="s">
        <v>23</v>
      </c>
      <c r="C1103" s="4" t="e">
        <f>MATCH(D1103,[1]!Tabla1[Consignatario],0)</f>
        <v>#REF!</v>
      </c>
      <c r="D1103" s="6" t="s">
        <v>1673</v>
      </c>
      <c r="E1103" s="6"/>
      <c r="F1103" s="6" t="s">
        <v>542</v>
      </c>
      <c r="G1103" s="6" t="s">
        <v>42</v>
      </c>
      <c r="H1103" s="6" t="s">
        <v>128</v>
      </c>
      <c r="I1103" s="6" t="s">
        <v>761</v>
      </c>
      <c r="J1103" s="6">
        <v>6000</v>
      </c>
      <c r="K1103" s="6">
        <v>6000</v>
      </c>
      <c r="L1103" s="6">
        <v>420</v>
      </c>
      <c r="M1103" s="6"/>
      <c r="N1103" s="6"/>
    </row>
    <row r="1104" spans="1:14" ht="30" x14ac:dyDescent="0.25">
      <c r="A1104" s="54" t="s">
        <v>760</v>
      </c>
      <c r="B1104" s="54"/>
      <c r="C1104" s="4" t="e">
        <f>MATCH(D1104,[1]!Tabla1[Consignatario],0)</f>
        <v>#REF!</v>
      </c>
      <c r="D1104" s="20" t="s">
        <v>1428</v>
      </c>
      <c r="E1104" s="31"/>
      <c r="F1104" s="54" t="s">
        <v>101</v>
      </c>
      <c r="G1104" s="54" t="s">
        <v>42</v>
      </c>
      <c r="H1104" s="6" t="s">
        <v>327</v>
      </c>
      <c r="I1104" s="6" t="s">
        <v>1369</v>
      </c>
      <c r="J1104" s="6">
        <v>1966</v>
      </c>
      <c r="K1104" s="54">
        <v>3966</v>
      </c>
      <c r="L1104" s="54">
        <v>277</v>
      </c>
      <c r="M1104" s="54">
        <v>6</v>
      </c>
      <c r="N1104" s="54"/>
    </row>
    <row r="1105" spans="1:14" ht="30" x14ac:dyDescent="0.25">
      <c r="A1105" s="56"/>
      <c r="B1105" s="56"/>
      <c r="C1105" s="4" t="e">
        <f>MATCH(D1105,[1]!Tabla1[Consignatario],0)</f>
        <v>#REF!</v>
      </c>
      <c r="D1105" s="20" t="s">
        <v>1428</v>
      </c>
      <c r="E1105" s="32"/>
      <c r="F1105" s="56"/>
      <c r="G1105" s="56"/>
      <c r="H1105" s="6" t="s">
        <v>128</v>
      </c>
      <c r="I1105" s="6" t="s">
        <v>218</v>
      </c>
      <c r="J1105" s="6">
        <v>2000</v>
      </c>
      <c r="K1105" s="56"/>
      <c r="L1105" s="56"/>
      <c r="M1105" s="56"/>
      <c r="N1105" s="56"/>
    </row>
    <row r="1106" spans="1:14" ht="30" x14ac:dyDescent="0.25">
      <c r="A1106" s="6" t="s">
        <v>760</v>
      </c>
      <c r="B1106" s="6" t="s">
        <v>23</v>
      </c>
      <c r="C1106" s="4" t="e">
        <f>MATCH(D1106,[1]!Tabla1[Consignatario],0)</f>
        <v>#REF!</v>
      </c>
      <c r="D1106" s="6" t="s">
        <v>1906</v>
      </c>
      <c r="E1106" s="6"/>
      <c r="F1106" s="6" t="s">
        <v>673</v>
      </c>
      <c r="G1106" s="6" t="s">
        <v>42</v>
      </c>
      <c r="H1106" s="6" t="s">
        <v>128</v>
      </c>
      <c r="I1106" s="6" t="s">
        <v>268</v>
      </c>
      <c r="J1106" s="6">
        <v>4000</v>
      </c>
      <c r="K1106" s="6">
        <v>4000</v>
      </c>
      <c r="L1106" s="6">
        <v>280</v>
      </c>
      <c r="M1106" s="6"/>
      <c r="N1106" s="6"/>
    </row>
    <row r="1107" spans="1:14" ht="30" x14ac:dyDescent="0.25">
      <c r="A1107" s="54" t="s">
        <v>760</v>
      </c>
      <c r="B1107" s="54" t="s">
        <v>23</v>
      </c>
      <c r="C1107" s="4" t="e">
        <f>MATCH(D1107,[1]!Tabla1[Consignatario],0)</f>
        <v>#REF!</v>
      </c>
      <c r="D1107" s="20" t="s">
        <v>1674</v>
      </c>
      <c r="E1107" s="31"/>
      <c r="F1107" s="54" t="s">
        <v>673</v>
      </c>
      <c r="G1107" s="54" t="s">
        <v>42</v>
      </c>
      <c r="H1107" s="6" t="s">
        <v>128</v>
      </c>
      <c r="I1107" s="6" t="s">
        <v>144</v>
      </c>
      <c r="J1107" s="6">
        <v>6000</v>
      </c>
      <c r="K1107" s="54">
        <v>6450</v>
      </c>
      <c r="L1107" s="54">
        <v>451</v>
      </c>
      <c r="M1107" s="54">
        <v>4</v>
      </c>
      <c r="N1107" s="54"/>
    </row>
    <row r="1108" spans="1:14" ht="30" x14ac:dyDescent="0.25">
      <c r="A1108" s="56"/>
      <c r="B1108" s="56"/>
      <c r="C1108" s="4" t="e">
        <f>MATCH(D1108,[1]!Tabla1[Consignatario],0)</f>
        <v>#REF!</v>
      </c>
      <c r="D1108" s="20" t="s">
        <v>1674</v>
      </c>
      <c r="E1108" s="32"/>
      <c r="F1108" s="56"/>
      <c r="G1108" s="56"/>
      <c r="H1108" s="6" t="s">
        <v>128</v>
      </c>
      <c r="I1108" s="6" t="s">
        <v>8</v>
      </c>
      <c r="J1108" s="6">
        <v>450</v>
      </c>
      <c r="K1108" s="56"/>
      <c r="L1108" s="56"/>
      <c r="M1108" s="56"/>
      <c r="N1108" s="56"/>
    </row>
    <row r="1109" spans="1:14" ht="30" x14ac:dyDescent="0.25">
      <c r="A1109" s="6" t="s">
        <v>760</v>
      </c>
      <c r="B1109" s="6"/>
      <c r="C1109" s="4" t="e">
        <f>MATCH(D1109,[1]!Tabla1[Consignatario],0)</f>
        <v>#REF!</v>
      </c>
      <c r="D1109" s="6" t="s">
        <v>1675</v>
      </c>
      <c r="E1109" s="6"/>
      <c r="F1109" s="6" t="s">
        <v>673</v>
      </c>
      <c r="G1109" s="6" t="s">
        <v>42</v>
      </c>
      <c r="H1109" s="6" t="s">
        <v>128</v>
      </c>
      <c r="I1109" s="6" t="s">
        <v>288</v>
      </c>
      <c r="J1109" s="6">
        <v>2000</v>
      </c>
      <c r="K1109" s="6">
        <v>2000</v>
      </c>
      <c r="L1109" s="6">
        <v>140</v>
      </c>
      <c r="M1109" s="6"/>
      <c r="N1109" s="6"/>
    </row>
    <row r="1110" spans="1:14" ht="86.45" customHeight="1" x14ac:dyDescent="0.25">
      <c r="A1110" s="54" t="s">
        <v>762</v>
      </c>
      <c r="B1110" s="54" t="s">
        <v>23</v>
      </c>
      <c r="C1110" s="4" t="e">
        <f>MATCH(D1110,[1]!Tabla1[Consignatario],0)</f>
        <v>#REF!</v>
      </c>
      <c r="D1110" s="20" t="s">
        <v>1577</v>
      </c>
      <c r="E1110" s="31"/>
      <c r="F1110" s="54" t="s">
        <v>673</v>
      </c>
      <c r="G1110" s="54" t="s">
        <v>181</v>
      </c>
      <c r="H1110" s="6" t="s">
        <v>327</v>
      </c>
      <c r="I1110" s="6" t="s">
        <v>763</v>
      </c>
      <c r="J1110" s="10">
        <v>34392</v>
      </c>
      <c r="K1110" s="54">
        <v>52952</v>
      </c>
      <c r="L1110" s="57">
        <v>3706</v>
      </c>
      <c r="M1110" s="57">
        <v>6</v>
      </c>
      <c r="N1110" s="57" t="s">
        <v>764</v>
      </c>
    </row>
    <row r="1111" spans="1:14" x14ac:dyDescent="0.25">
      <c r="A1111" s="55"/>
      <c r="B1111" s="55"/>
      <c r="C1111" s="4" t="e">
        <f>MATCH(D1111,[1]!Tabla1[Consignatario],0)</f>
        <v>#REF!</v>
      </c>
      <c r="D1111" s="20" t="s">
        <v>1577</v>
      </c>
      <c r="E1111" s="33"/>
      <c r="F1111" s="55"/>
      <c r="G1111" s="55"/>
      <c r="H1111" s="6" t="s">
        <v>131</v>
      </c>
      <c r="I1111" s="6" t="s">
        <v>446</v>
      </c>
      <c r="J1111" s="6">
        <v>2160</v>
      </c>
      <c r="K1111" s="55"/>
      <c r="L1111" s="58"/>
      <c r="M1111" s="58"/>
      <c r="N1111" s="58"/>
    </row>
    <row r="1112" spans="1:14" ht="30" x14ac:dyDescent="0.25">
      <c r="A1112" s="55"/>
      <c r="B1112" s="55"/>
      <c r="C1112" s="4" t="e">
        <f>MATCH(D1112,[1]!Tabla1[Consignatario],0)</f>
        <v>#REF!</v>
      </c>
      <c r="D1112" s="20" t="s">
        <v>1577</v>
      </c>
      <c r="E1112" s="33"/>
      <c r="F1112" s="55"/>
      <c r="G1112" s="55"/>
      <c r="H1112" s="6" t="s">
        <v>128</v>
      </c>
      <c r="I1112" s="6" t="s">
        <v>214</v>
      </c>
      <c r="J1112" s="6">
        <v>16000</v>
      </c>
      <c r="K1112" s="55"/>
      <c r="L1112" s="58"/>
      <c r="M1112" s="58"/>
      <c r="N1112" s="58"/>
    </row>
    <row r="1113" spans="1:14" x14ac:dyDescent="0.25">
      <c r="A1113" s="56"/>
      <c r="B1113" s="56"/>
      <c r="C1113" s="4" t="e">
        <f>MATCH(D1113,[1]!Tabla1[Consignatario],0)</f>
        <v>#REF!</v>
      </c>
      <c r="D1113" s="20" t="s">
        <v>1577</v>
      </c>
      <c r="E1113" s="32"/>
      <c r="F1113" s="56"/>
      <c r="G1113" s="56"/>
      <c r="H1113" s="6" t="s">
        <v>128</v>
      </c>
      <c r="I1113" s="6" t="s">
        <v>8</v>
      </c>
      <c r="J1113" s="6">
        <v>400</v>
      </c>
      <c r="K1113" s="56"/>
      <c r="L1113" s="59"/>
      <c r="M1113" s="59"/>
      <c r="N1113" s="59"/>
    </row>
    <row r="1114" spans="1:14" ht="30" x14ac:dyDescent="0.25">
      <c r="A1114" s="54" t="s">
        <v>762</v>
      </c>
      <c r="B1114" s="54" t="s">
        <v>23</v>
      </c>
      <c r="C1114" s="4" t="e">
        <f>MATCH(D1114,[1]!Tabla1[Consignatario],0)</f>
        <v>#REF!</v>
      </c>
      <c r="D1114" s="20" t="s">
        <v>1890</v>
      </c>
      <c r="E1114" s="31"/>
      <c r="F1114" s="54" t="s">
        <v>673</v>
      </c>
      <c r="G1114" s="54" t="s">
        <v>181</v>
      </c>
      <c r="H1114" s="6" t="s">
        <v>327</v>
      </c>
      <c r="I1114" s="6" t="s">
        <v>765</v>
      </c>
      <c r="J1114" s="6">
        <v>27282</v>
      </c>
      <c r="K1114" s="54">
        <v>37026</v>
      </c>
      <c r="L1114" s="54">
        <v>2591</v>
      </c>
      <c r="M1114" s="54">
        <v>7</v>
      </c>
      <c r="N1114" s="54"/>
    </row>
    <row r="1115" spans="1:14" x14ac:dyDescent="0.25">
      <c r="A1115" s="56"/>
      <c r="B1115" s="56"/>
      <c r="C1115" s="4" t="e">
        <f>MATCH(D1115,[1]!Tabla1[Consignatario],0)</f>
        <v>#REF!</v>
      </c>
      <c r="D1115" s="20" t="s">
        <v>1890</v>
      </c>
      <c r="E1115" s="32"/>
      <c r="F1115" s="56"/>
      <c r="G1115" s="56"/>
      <c r="H1115" s="6" t="s">
        <v>131</v>
      </c>
      <c r="I1115" s="6" t="s">
        <v>766</v>
      </c>
      <c r="J1115" s="6">
        <v>9744</v>
      </c>
      <c r="K1115" s="56"/>
      <c r="L1115" s="56"/>
      <c r="M1115" s="56"/>
      <c r="N1115" s="56"/>
    </row>
    <row r="1116" spans="1:14" ht="45" x14ac:dyDescent="0.25">
      <c r="A1116" s="6" t="s">
        <v>762</v>
      </c>
      <c r="B1116" s="6"/>
      <c r="C1116" s="4" t="e">
        <f>MATCH(D1116,[1]!Tabla1[Consignatario],0)</f>
        <v>#REF!</v>
      </c>
      <c r="D1116" s="6" t="s">
        <v>1519</v>
      </c>
      <c r="E1116" s="6"/>
      <c r="F1116" s="6" t="s">
        <v>673</v>
      </c>
      <c r="G1116" s="6"/>
      <c r="H1116" s="6" t="s">
        <v>327</v>
      </c>
      <c r="I1116" s="6" t="s">
        <v>767</v>
      </c>
      <c r="J1116" s="6">
        <v>24491</v>
      </c>
      <c r="K1116" s="6">
        <v>24491</v>
      </c>
      <c r="L1116" s="6">
        <v>1714</v>
      </c>
      <c r="M1116" s="6">
        <v>2</v>
      </c>
      <c r="N1116" s="6" t="s">
        <v>1476</v>
      </c>
    </row>
    <row r="1117" spans="1:14" ht="45" x14ac:dyDescent="0.25">
      <c r="A1117" s="54" t="s">
        <v>768</v>
      </c>
      <c r="B1117" s="54" t="s">
        <v>23</v>
      </c>
      <c r="C1117" s="4" t="e">
        <f>MATCH(D1117,[1]!Tabla1[Consignatario],0)</f>
        <v>#REF!</v>
      </c>
      <c r="D1117" s="20" t="s">
        <v>1676</v>
      </c>
      <c r="E1117" s="31"/>
      <c r="F1117" s="54" t="s">
        <v>109</v>
      </c>
      <c r="G1117" s="54" t="s">
        <v>181</v>
      </c>
      <c r="H1117" s="6" t="s">
        <v>327</v>
      </c>
      <c r="I1117" s="6" t="s">
        <v>769</v>
      </c>
      <c r="J1117" s="6">
        <v>16274</v>
      </c>
      <c r="K1117" s="54">
        <v>67126</v>
      </c>
      <c r="L1117" s="54">
        <v>4698</v>
      </c>
      <c r="M1117" s="54">
        <v>7</v>
      </c>
      <c r="N1117" s="54"/>
    </row>
    <row r="1118" spans="1:14" ht="30" x14ac:dyDescent="0.25">
      <c r="A1118" s="55"/>
      <c r="B1118" s="55"/>
      <c r="C1118" s="4" t="e">
        <f>MATCH(D1118,[1]!Tabla1[Consignatario],0)</f>
        <v>#REF!</v>
      </c>
      <c r="D1118" s="20" t="s">
        <v>1676</v>
      </c>
      <c r="E1118" s="33"/>
      <c r="F1118" s="55"/>
      <c r="G1118" s="55"/>
      <c r="H1118" s="6" t="s">
        <v>128</v>
      </c>
      <c r="I1118" s="6" t="s">
        <v>466</v>
      </c>
      <c r="J1118" s="6">
        <v>38000</v>
      </c>
      <c r="K1118" s="55"/>
      <c r="L1118" s="55"/>
      <c r="M1118" s="55"/>
      <c r="N1118" s="55"/>
    </row>
    <row r="1119" spans="1:14" ht="30" x14ac:dyDescent="0.25">
      <c r="A1119" s="55"/>
      <c r="B1119" s="55"/>
      <c r="C1119" s="4" t="e">
        <f>MATCH(D1119,[1]!Tabla1[Consignatario],0)</f>
        <v>#REF!</v>
      </c>
      <c r="D1119" s="20" t="s">
        <v>1676</v>
      </c>
      <c r="E1119" s="33"/>
      <c r="F1119" s="55"/>
      <c r="G1119" s="55"/>
      <c r="H1119" s="6" t="s">
        <v>128</v>
      </c>
      <c r="I1119" s="6" t="s">
        <v>268</v>
      </c>
      <c r="J1119" s="6">
        <v>5000</v>
      </c>
      <c r="K1119" s="55"/>
      <c r="L1119" s="55"/>
      <c r="M1119" s="55"/>
      <c r="N1119" s="55"/>
    </row>
    <row r="1120" spans="1:14" x14ac:dyDescent="0.25">
      <c r="A1120" s="55"/>
      <c r="B1120" s="55"/>
      <c r="C1120" s="4" t="e">
        <f>MATCH(D1120,[1]!Tabla1[Consignatario],0)</f>
        <v>#REF!</v>
      </c>
      <c r="D1120" s="20" t="s">
        <v>1676</v>
      </c>
      <c r="E1120" s="33"/>
      <c r="F1120" s="55"/>
      <c r="G1120" s="55"/>
      <c r="H1120" s="6" t="s">
        <v>131</v>
      </c>
      <c r="I1120" s="6" t="s">
        <v>770</v>
      </c>
      <c r="J1120" s="6">
        <v>7792</v>
      </c>
      <c r="K1120" s="55"/>
      <c r="L1120" s="55"/>
      <c r="M1120" s="55"/>
      <c r="N1120" s="55"/>
    </row>
    <row r="1121" spans="1:14" x14ac:dyDescent="0.25">
      <c r="A1121" s="56"/>
      <c r="B1121" s="56"/>
      <c r="C1121" s="4" t="e">
        <f>MATCH(D1121,[1]!Tabla1[Consignatario],0)</f>
        <v>#REF!</v>
      </c>
      <c r="D1121" s="20" t="s">
        <v>1676</v>
      </c>
      <c r="E1121" s="32"/>
      <c r="F1121" s="56"/>
      <c r="G1121" s="56"/>
      <c r="H1121" s="6" t="s">
        <v>128</v>
      </c>
      <c r="I1121" s="6" t="s">
        <v>8</v>
      </c>
      <c r="J1121" s="6">
        <v>60</v>
      </c>
      <c r="K1121" s="56"/>
      <c r="L1121" s="56"/>
      <c r="M1121" s="56"/>
      <c r="N1121" s="56"/>
    </row>
    <row r="1122" spans="1:14" ht="30" customHeight="1" x14ac:dyDescent="0.25">
      <c r="A1122" s="54" t="s">
        <v>768</v>
      </c>
      <c r="B1122" s="54"/>
      <c r="C1122" s="4" t="e">
        <f>MATCH(D1122,[1]!Tabla1[Consignatario],0)</f>
        <v>#REF!</v>
      </c>
      <c r="D1122" s="20" t="s">
        <v>1828</v>
      </c>
      <c r="E1122" s="31"/>
      <c r="F1122" s="54" t="s">
        <v>673</v>
      </c>
      <c r="G1122" s="54" t="s">
        <v>181</v>
      </c>
      <c r="H1122" s="6" t="s">
        <v>128</v>
      </c>
      <c r="I1122" s="6" t="s">
        <v>771</v>
      </c>
      <c r="J1122" s="6">
        <v>4000</v>
      </c>
      <c r="K1122" s="54">
        <v>12053</v>
      </c>
      <c r="L1122" s="54">
        <v>843</v>
      </c>
      <c r="M1122" s="54">
        <v>6</v>
      </c>
      <c r="N1122" s="54" t="s">
        <v>1829</v>
      </c>
    </row>
    <row r="1123" spans="1:14" ht="30" x14ac:dyDescent="0.25">
      <c r="A1123" s="55"/>
      <c r="B1123" s="55"/>
      <c r="C1123" s="4" t="e">
        <f>MATCH(D1123,[1]!Tabla1[Consignatario],0)</f>
        <v>#REF!</v>
      </c>
      <c r="D1123" s="20" t="s">
        <v>1828</v>
      </c>
      <c r="E1123" s="33"/>
      <c r="F1123" s="55"/>
      <c r="G1123" s="55"/>
      <c r="H1123" s="6" t="s">
        <v>327</v>
      </c>
      <c r="I1123" s="6" t="s">
        <v>772</v>
      </c>
      <c r="J1123" s="6">
        <v>3685</v>
      </c>
      <c r="K1123" s="55"/>
      <c r="L1123" s="55"/>
      <c r="M1123" s="55"/>
      <c r="N1123" s="55"/>
    </row>
    <row r="1124" spans="1:14" ht="30" x14ac:dyDescent="0.25">
      <c r="A1124" s="56"/>
      <c r="B1124" s="56"/>
      <c r="C1124" s="4" t="e">
        <f>MATCH(D1124,[1]!Tabla1[Consignatario],0)</f>
        <v>#REF!</v>
      </c>
      <c r="D1124" s="20" t="s">
        <v>1828</v>
      </c>
      <c r="E1124" s="32"/>
      <c r="F1124" s="56"/>
      <c r="G1124" s="56"/>
      <c r="H1124" s="6" t="s">
        <v>131</v>
      </c>
      <c r="I1124" s="6" t="s">
        <v>773</v>
      </c>
      <c r="J1124" s="6">
        <v>4368</v>
      </c>
      <c r="K1124" s="56"/>
      <c r="L1124" s="56"/>
      <c r="M1124" s="56"/>
      <c r="N1124" s="56"/>
    </row>
    <row r="1125" spans="1:14" ht="120" x14ac:dyDescent="0.25">
      <c r="A1125" s="6" t="s">
        <v>768</v>
      </c>
      <c r="B1125" s="6" t="s">
        <v>774</v>
      </c>
      <c r="C1125" s="4" t="e">
        <f>MATCH(D1125,[1]!Tabla1[Consignatario],0)</f>
        <v>#REF!</v>
      </c>
      <c r="D1125" s="6" t="s">
        <v>1843</v>
      </c>
      <c r="E1125" s="6"/>
      <c r="F1125" s="6"/>
      <c r="G1125" s="6"/>
      <c r="H1125" s="6" t="s">
        <v>128</v>
      </c>
      <c r="I1125" s="6"/>
      <c r="J1125" s="6">
        <v>850</v>
      </c>
      <c r="K1125" s="6">
        <v>850</v>
      </c>
      <c r="L1125" s="6"/>
      <c r="M1125" s="6"/>
      <c r="N1125" s="6" t="s">
        <v>775</v>
      </c>
    </row>
    <row r="1126" spans="1:14" ht="105" x14ac:dyDescent="0.25">
      <c r="A1126" s="6" t="s">
        <v>776</v>
      </c>
      <c r="B1126" s="6" t="s">
        <v>23</v>
      </c>
      <c r="C1126" s="4" t="e">
        <f>MATCH(D1126,[1]!Tabla1[Consignatario],0)</f>
        <v>#REF!</v>
      </c>
      <c r="D1126" s="6" t="s">
        <v>1577</v>
      </c>
      <c r="E1126" s="6"/>
      <c r="F1126" s="6"/>
      <c r="G1126" s="6"/>
      <c r="H1126" s="6"/>
      <c r="I1126" s="6"/>
      <c r="J1126" s="6"/>
      <c r="K1126" s="6"/>
      <c r="L1126" s="6"/>
      <c r="M1126" s="6"/>
      <c r="N1126" s="6" t="s">
        <v>1489</v>
      </c>
    </row>
    <row r="1127" spans="1:14" ht="45" x14ac:dyDescent="0.25">
      <c r="A1127" s="54" t="s">
        <v>776</v>
      </c>
      <c r="B1127" s="54" t="s">
        <v>23</v>
      </c>
      <c r="C1127" s="4" t="e">
        <f>MATCH(D1127,[1]!Tabla1[Consignatario],0)</f>
        <v>#REF!</v>
      </c>
      <c r="D1127" s="20" t="s">
        <v>1888</v>
      </c>
      <c r="E1127" s="31"/>
      <c r="F1127" s="54"/>
      <c r="G1127" s="54" t="s">
        <v>778</v>
      </c>
      <c r="H1127" s="6" t="s">
        <v>327</v>
      </c>
      <c r="I1127" s="6" t="s">
        <v>779</v>
      </c>
      <c r="J1127" s="6">
        <v>50562</v>
      </c>
      <c r="K1127" s="54">
        <v>77922</v>
      </c>
      <c r="L1127" s="54">
        <v>5455</v>
      </c>
      <c r="M1127" s="54"/>
      <c r="N1127" s="54" t="s">
        <v>777</v>
      </c>
    </row>
    <row r="1128" spans="1:14" ht="30" x14ac:dyDescent="0.25">
      <c r="A1128" s="55"/>
      <c r="B1128" s="55"/>
      <c r="C1128" s="4" t="e">
        <f>MATCH(D1128,[1]!Tabla1[Consignatario],0)</f>
        <v>#REF!</v>
      </c>
      <c r="D1128" s="20" t="s">
        <v>1888</v>
      </c>
      <c r="E1128" s="33"/>
      <c r="F1128" s="55"/>
      <c r="G1128" s="55"/>
      <c r="H1128" s="6" t="s">
        <v>128</v>
      </c>
      <c r="I1128" s="6" t="s">
        <v>198</v>
      </c>
      <c r="J1128" s="6">
        <v>24000</v>
      </c>
      <c r="K1128" s="55"/>
      <c r="L1128" s="55"/>
      <c r="M1128" s="55"/>
      <c r="N1128" s="55"/>
    </row>
    <row r="1129" spans="1:14" ht="30" x14ac:dyDescent="0.25">
      <c r="A1129" s="56"/>
      <c r="B1129" s="56"/>
      <c r="C1129" s="4" t="e">
        <f>MATCH(D1129,[1]!Tabla1[Consignatario],0)</f>
        <v>#REF!</v>
      </c>
      <c r="D1129" s="20" t="s">
        <v>1888</v>
      </c>
      <c r="E1129" s="32"/>
      <c r="F1129" s="56"/>
      <c r="G1129" s="56"/>
      <c r="H1129" s="6" t="s">
        <v>131</v>
      </c>
      <c r="I1129" s="6" t="s">
        <v>302</v>
      </c>
      <c r="J1129" s="6">
        <v>3360</v>
      </c>
      <c r="K1129" s="56"/>
      <c r="L1129" s="56"/>
      <c r="M1129" s="56"/>
      <c r="N1129" s="56"/>
    </row>
    <row r="1130" spans="1:14" ht="28.9" customHeight="1" x14ac:dyDescent="0.25">
      <c r="A1130" s="54" t="s">
        <v>776</v>
      </c>
      <c r="B1130" s="54"/>
      <c r="C1130" s="4" t="e">
        <f>MATCH(D1130,[1]!Tabla1[Consignatario],0)</f>
        <v>#REF!</v>
      </c>
      <c r="D1130" s="20" t="s">
        <v>1677</v>
      </c>
      <c r="E1130" s="31"/>
      <c r="F1130" s="54" t="s">
        <v>783</v>
      </c>
      <c r="G1130" s="54" t="s">
        <v>780</v>
      </c>
      <c r="H1130" s="6" t="s">
        <v>128</v>
      </c>
      <c r="I1130" s="6" t="s">
        <v>218</v>
      </c>
      <c r="J1130" s="6">
        <v>2000</v>
      </c>
      <c r="K1130" s="54">
        <v>3000</v>
      </c>
      <c r="L1130" s="54">
        <v>210</v>
      </c>
      <c r="M1130" s="54"/>
      <c r="N1130" s="54" t="s">
        <v>594</v>
      </c>
    </row>
    <row r="1131" spans="1:14" x14ac:dyDescent="0.25">
      <c r="A1131" s="56"/>
      <c r="B1131" s="56"/>
      <c r="C1131" s="4" t="e">
        <f>MATCH(D1131,[1]!Tabla1[Consignatario],0)</f>
        <v>#REF!</v>
      </c>
      <c r="D1131" s="20" t="s">
        <v>1677</v>
      </c>
      <c r="E1131" s="32"/>
      <c r="F1131" s="56"/>
      <c r="G1131" s="56"/>
      <c r="H1131" s="6" t="s">
        <v>128</v>
      </c>
      <c r="I1131" s="6" t="s">
        <v>162</v>
      </c>
      <c r="J1131" s="6">
        <v>1000</v>
      </c>
      <c r="K1131" s="56"/>
      <c r="L1131" s="56"/>
      <c r="M1131" s="56"/>
      <c r="N1131" s="56"/>
    </row>
    <row r="1132" spans="1:14" ht="45" x14ac:dyDescent="0.25">
      <c r="A1132" s="54" t="s">
        <v>781</v>
      </c>
      <c r="B1132" s="54" t="s">
        <v>23</v>
      </c>
      <c r="C1132" s="4" t="e">
        <f>MATCH(D1132,[1]!Tabla1[Consignatario],0)</f>
        <v>#REF!</v>
      </c>
      <c r="D1132" s="20" t="s">
        <v>1678</v>
      </c>
      <c r="E1132" s="31"/>
      <c r="F1132" s="54" t="s">
        <v>784</v>
      </c>
      <c r="G1132" s="54" t="s">
        <v>782</v>
      </c>
      <c r="H1132" s="6" t="s">
        <v>327</v>
      </c>
      <c r="I1132" s="6" t="s">
        <v>785</v>
      </c>
      <c r="J1132" s="6">
        <v>47819</v>
      </c>
      <c r="K1132" s="54">
        <v>58315</v>
      </c>
      <c r="L1132" s="54">
        <v>4082</v>
      </c>
      <c r="M1132" s="54"/>
      <c r="N1132" s="54"/>
    </row>
    <row r="1133" spans="1:14" ht="30" x14ac:dyDescent="0.25">
      <c r="A1133" s="55"/>
      <c r="B1133" s="55"/>
      <c r="C1133" s="4" t="e">
        <f>MATCH(D1133,[1]!Tabla1[Consignatario],0)</f>
        <v>#REF!</v>
      </c>
      <c r="D1133" s="20" t="s">
        <v>1678</v>
      </c>
      <c r="E1133" s="33"/>
      <c r="F1133" s="55"/>
      <c r="G1133" s="55"/>
      <c r="H1133" s="6" t="s">
        <v>128</v>
      </c>
      <c r="I1133" s="6" t="s">
        <v>239</v>
      </c>
      <c r="J1133" s="6">
        <v>10000</v>
      </c>
      <c r="K1133" s="55"/>
      <c r="L1133" s="55"/>
      <c r="M1133" s="55"/>
      <c r="N1133" s="55"/>
    </row>
    <row r="1134" spans="1:14" ht="30" x14ac:dyDescent="0.25">
      <c r="A1134" s="55"/>
      <c r="B1134" s="55"/>
      <c r="C1134" s="4" t="e">
        <f>MATCH(D1134,[1]!Tabla1[Consignatario],0)</f>
        <v>#REF!</v>
      </c>
      <c r="D1134" s="20" t="s">
        <v>1678</v>
      </c>
      <c r="E1134" s="33"/>
      <c r="F1134" s="55"/>
      <c r="G1134" s="55"/>
      <c r="H1134" s="6" t="s">
        <v>128</v>
      </c>
      <c r="I1134" s="6" t="s">
        <v>8</v>
      </c>
      <c r="J1134" s="6">
        <v>400</v>
      </c>
      <c r="K1134" s="55"/>
      <c r="L1134" s="55"/>
      <c r="M1134" s="55"/>
      <c r="N1134" s="55"/>
    </row>
    <row r="1135" spans="1:14" ht="30" x14ac:dyDescent="0.25">
      <c r="A1135" s="56"/>
      <c r="B1135" s="56"/>
      <c r="C1135" s="4" t="e">
        <f>MATCH(D1135,[1]!Tabla1[Consignatario],0)</f>
        <v>#REF!</v>
      </c>
      <c r="D1135" s="20" t="s">
        <v>1678</v>
      </c>
      <c r="E1135" s="32"/>
      <c r="F1135" s="56"/>
      <c r="G1135" s="56"/>
      <c r="H1135" s="6" t="s">
        <v>131</v>
      </c>
      <c r="I1135" s="6" t="s">
        <v>159</v>
      </c>
      <c r="J1135" s="6">
        <v>96</v>
      </c>
      <c r="K1135" s="56"/>
      <c r="L1135" s="56"/>
      <c r="M1135" s="56"/>
      <c r="N1135" s="56"/>
    </row>
    <row r="1136" spans="1:14" ht="60" x14ac:dyDescent="0.25">
      <c r="A1136" s="54" t="s">
        <v>781</v>
      </c>
      <c r="B1136" s="54" t="s">
        <v>23</v>
      </c>
      <c r="C1136" s="4" t="e">
        <f>MATCH(D1136,[1]!Tabla1[Consignatario],0)</f>
        <v>#REF!</v>
      </c>
      <c r="D1136" s="38" t="s">
        <v>1834</v>
      </c>
      <c r="E1136" s="31"/>
      <c r="F1136" s="54" t="s">
        <v>63</v>
      </c>
      <c r="G1136" s="54" t="s">
        <v>780</v>
      </c>
      <c r="H1136" s="6" t="s">
        <v>327</v>
      </c>
      <c r="I1136" s="6" t="s">
        <v>786</v>
      </c>
      <c r="J1136" s="6">
        <v>53252</v>
      </c>
      <c r="K1136" s="54">
        <v>63326</v>
      </c>
      <c r="L1136" s="54">
        <v>4432</v>
      </c>
      <c r="M1136" s="54">
        <v>7</v>
      </c>
      <c r="N1136" s="54"/>
    </row>
    <row r="1137" spans="1:14" ht="30" x14ac:dyDescent="0.25">
      <c r="A1137" s="55"/>
      <c r="B1137" s="55"/>
      <c r="C1137" s="4" t="e">
        <f>MATCH(D1137,[1]!Tabla1[Consignatario],0)</f>
        <v>#REF!</v>
      </c>
      <c r="D1137" s="38" t="s">
        <v>1834</v>
      </c>
      <c r="E1137" s="33"/>
      <c r="F1137" s="55"/>
      <c r="G1137" s="55"/>
      <c r="H1137" s="6" t="s">
        <v>128</v>
      </c>
      <c r="I1137" s="6" t="s">
        <v>154</v>
      </c>
      <c r="J1137" s="6">
        <v>8000</v>
      </c>
      <c r="K1137" s="55"/>
      <c r="L1137" s="55"/>
      <c r="M1137" s="55"/>
      <c r="N1137" s="55"/>
    </row>
    <row r="1138" spans="1:14" ht="30" x14ac:dyDescent="0.25">
      <c r="A1138" s="55"/>
      <c r="B1138" s="55"/>
      <c r="C1138" s="4" t="e">
        <f>MATCH(D1138,[1]!Tabla1[Consignatario],0)</f>
        <v>#REF!</v>
      </c>
      <c r="D1138" s="38" t="s">
        <v>1834</v>
      </c>
      <c r="E1138" s="33"/>
      <c r="F1138" s="55"/>
      <c r="G1138" s="55"/>
      <c r="H1138" s="6" t="s">
        <v>128</v>
      </c>
      <c r="I1138" s="6" t="s">
        <v>787</v>
      </c>
      <c r="J1138" s="6">
        <v>800</v>
      </c>
      <c r="K1138" s="55"/>
      <c r="L1138" s="55"/>
      <c r="M1138" s="55"/>
      <c r="N1138" s="55"/>
    </row>
    <row r="1139" spans="1:14" ht="30" x14ac:dyDescent="0.25">
      <c r="A1139" s="55"/>
      <c r="B1139" s="55"/>
      <c r="C1139" s="4" t="e">
        <f>MATCH(D1139,[1]!Tabla1[Consignatario],0)</f>
        <v>#REF!</v>
      </c>
      <c r="D1139" s="38" t="s">
        <v>1834</v>
      </c>
      <c r="E1139" s="33"/>
      <c r="F1139" s="55"/>
      <c r="G1139" s="55"/>
      <c r="H1139" s="6" t="s">
        <v>128</v>
      </c>
      <c r="I1139" s="6" t="s">
        <v>788</v>
      </c>
      <c r="J1139" s="6">
        <v>874</v>
      </c>
      <c r="K1139" s="55"/>
      <c r="L1139" s="55"/>
      <c r="M1139" s="55"/>
      <c r="N1139" s="55"/>
    </row>
    <row r="1140" spans="1:14" x14ac:dyDescent="0.25">
      <c r="A1140" s="56"/>
      <c r="B1140" s="56"/>
      <c r="C1140" s="4" t="e">
        <f>MATCH(D1140,[1]!Tabla1[Consignatario],0)</f>
        <v>#REF!</v>
      </c>
      <c r="D1140" s="38" t="s">
        <v>1834</v>
      </c>
      <c r="E1140" s="32"/>
      <c r="F1140" s="56"/>
      <c r="G1140" s="56"/>
      <c r="H1140" s="6" t="s">
        <v>128</v>
      </c>
      <c r="I1140" s="6" t="s">
        <v>179</v>
      </c>
      <c r="J1140" s="6">
        <v>400</v>
      </c>
      <c r="K1140" s="56"/>
      <c r="L1140" s="56"/>
      <c r="M1140" s="56"/>
      <c r="N1140" s="56"/>
    </row>
    <row r="1141" spans="1:14" ht="30" x14ac:dyDescent="0.25">
      <c r="A1141" s="54" t="s">
        <v>789</v>
      </c>
      <c r="B1141" s="54" t="s">
        <v>23</v>
      </c>
      <c r="C1141" s="4" t="e">
        <f>MATCH(D1141,[1]!Tabla1[Consignatario],0)</f>
        <v>#REF!</v>
      </c>
      <c r="D1141" s="6" t="s">
        <v>1463</v>
      </c>
      <c r="E1141" s="31"/>
      <c r="F1141" s="54" t="s">
        <v>83</v>
      </c>
      <c r="G1141" s="54" t="s">
        <v>780</v>
      </c>
      <c r="H1141" s="6" t="s">
        <v>327</v>
      </c>
      <c r="I1141" s="6" t="s">
        <v>790</v>
      </c>
      <c r="J1141" s="6">
        <v>17328</v>
      </c>
      <c r="K1141" s="54">
        <v>37328</v>
      </c>
      <c r="L1141" s="54">
        <v>2613</v>
      </c>
      <c r="M1141" s="54"/>
      <c r="N1141" s="54"/>
    </row>
    <row r="1142" spans="1:14" ht="30" x14ac:dyDescent="0.25">
      <c r="A1142" s="56"/>
      <c r="B1142" s="56"/>
      <c r="C1142" s="4" t="e">
        <f>MATCH(D1142,[1]!Tabla1[Consignatario],0)</f>
        <v>#REF!</v>
      </c>
      <c r="D1142" s="6" t="s">
        <v>1463</v>
      </c>
      <c r="E1142" s="32"/>
      <c r="F1142" s="56"/>
      <c r="G1142" s="56"/>
      <c r="H1142" s="6" t="s">
        <v>128</v>
      </c>
      <c r="I1142" s="6" t="s">
        <v>242</v>
      </c>
      <c r="J1142" s="6">
        <v>20000</v>
      </c>
      <c r="K1142" s="56"/>
      <c r="L1142" s="56"/>
      <c r="M1142" s="56"/>
      <c r="N1142" s="56"/>
    </row>
    <row r="1143" spans="1:14" ht="30" x14ac:dyDescent="0.25">
      <c r="A1143" s="6" t="s">
        <v>789</v>
      </c>
      <c r="B1143" s="6"/>
      <c r="C1143" s="4" t="e">
        <f>MATCH(D1143,[1]!Tabla1[Consignatario],0)</f>
        <v>#REF!</v>
      </c>
      <c r="D1143" s="20" t="s">
        <v>1951</v>
      </c>
      <c r="E1143" s="6"/>
      <c r="F1143" s="6" t="s">
        <v>676</v>
      </c>
      <c r="G1143" s="6" t="s">
        <v>780</v>
      </c>
      <c r="H1143" s="6" t="s">
        <v>128</v>
      </c>
      <c r="I1143" s="6" t="s">
        <v>1115</v>
      </c>
      <c r="J1143" s="6">
        <v>1400</v>
      </c>
      <c r="K1143" s="6">
        <v>1400</v>
      </c>
      <c r="L1143" s="6">
        <v>98</v>
      </c>
      <c r="M1143" s="6"/>
      <c r="N1143" s="6"/>
    </row>
    <row r="1144" spans="1:14" ht="30" x14ac:dyDescent="0.25">
      <c r="A1144" s="6" t="s">
        <v>789</v>
      </c>
      <c r="B1144" s="6"/>
      <c r="C1144" s="4" t="e">
        <f>MATCH(D1144,[1]!Tabla1[Consignatario],0)</f>
        <v>#REF!</v>
      </c>
      <c r="D1144" s="20" t="s">
        <v>1951</v>
      </c>
      <c r="E1144" s="6"/>
      <c r="F1144" s="6" t="s">
        <v>791</v>
      </c>
      <c r="G1144" s="6"/>
      <c r="H1144" s="6" t="s">
        <v>128</v>
      </c>
      <c r="I1144" s="6" t="s">
        <v>1115</v>
      </c>
      <c r="J1144" s="6">
        <v>200</v>
      </c>
      <c r="K1144" s="6">
        <v>200</v>
      </c>
      <c r="L1144" s="6">
        <v>14</v>
      </c>
      <c r="M1144" s="6"/>
      <c r="N1144" s="6"/>
    </row>
    <row r="1145" spans="1:14" ht="30" x14ac:dyDescent="0.25">
      <c r="A1145" s="54" t="s">
        <v>789</v>
      </c>
      <c r="B1145" s="54" t="s">
        <v>23</v>
      </c>
      <c r="C1145" s="4" t="e">
        <f>MATCH(D1145,[1]!Tabla1[Consignatario],0)</f>
        <v>#REF!</v>
      </c>
      <c r="D1145" s="20" t="s">
        <v>1433</v>
      </c>
      <c r="E1145" s="31"/>
      <c r="F1145" s="54" t="s">
        <v>783</v>
      </c>
      <c r="G1145" s="54" t="s">
        <v>780</v>
      </c>
      <c r="H1145" s="6" t="s">
        <v>327</v>
      </c>
      <c r="I1145" s="6" t="s">
        <v>792</v>
      </c>
      <c r="J1145" s="6">
        <v>3897</v>
      </c>
      <c r="K1145" s="54">
        <v>35817</v>
      </c>
      <c r="L1145" s="54">
        <v>2507</v>
      </c>
      <c r="M1145" s="54">
        <v>1</v>
      </c>
      <c r="N1145" s="54"/>
    </row>
    <row r="1146" spans="1:14" ht="30" x14ac:dyDescent="0.25">
      <c r="A1146" s="55"/>
      <c r="B1146" s="55"/>
      <c r="C1146" s="4" t="e">
        <f>MATCH(D1146,[1]!Tabla1[Consignatario],0)</f>
        <v>#REF!</v>
      </c>
      <c r="D1146" s="20" t="s">
        <v>1433</v>
      </c>
      <c r="E1146" s="33"/>
      <c r="F1146" s="55"/>
      <c r="G1146" s="55"/>
      <c r="H1146" s="6" t="s">
        <v>128</v>
      </c>
      <c r="I1146" s="6" t="s">
        <v>713</v>
      </c>
      <c r="J1146" s="6">
        <v>30000</v>
      </c>
      <c r="K1146" s="55"/>
      <c r="L1146" s="55"/>
      <c r="M1146" s="55"/>
      <c r="N1146" s="55"/>
    </row>
    <row r="1147" spans="1:14" x14ac:dyDescent="0.25">
      <c r="A1147" s="56"/>
      <c r="B1147" s="56"/>
      <c r="C1147" s="4" t="e">
        <f>MATCH(D1147,[1]!Tabla1[Consignatario],0)</f>
        <v>#REF!</v>
      </c>
      <c r="D1147" s="20" t="s">
        <v>1433</v>
      </c>
      <c r="E1147" s="32"/>
      <c r="F1147" s="56"/>
      <c r="G1147" s="56"/>
      <c r="H1147" s="6" t="s">
        <v>131</v>
      </c>
      <c r="I1147" s="6" t="s">
        <v>723</v>
      </c>
      <c r="J1147" s="6">
        <v>1920</v>
      </c>
      <c r="K1147" s="56"/>
      <c r="L1147" s="56"/>
      <c r="M1147" s="56"/>
      <c r="N1147" s="56"/>
    </row>
    <row r="1148" spans="1:14" x14ac:dyDescent="0.25">
      <c r="A1148" s="6" t="s">
        <v>793</v>
      </c>
      <c r="B1148" s="6"/>
      <c r="C1148" s="4" t="e">
        <f>MATCH(D1148,[1]!Tabla1[Consignatario],0)</f>
        <v>#REF!</v>
      </c>
      <c r="D1148" s="6" t="s">
        <v>1847</v>
      </c>
      <c r="E1148" s="6"/>
      <c r="F1148" s="6" t="s">
        <v>676</v>
      </c>
      <c r="G1148" s="6" t="s">
        <v>780</v>
      </c>
      <c r="H1148" s="6" t="s">
        <v>128</v>
      </c>
      <c r="I1148" s="6" t="s">
        <v>1115</v>
      </c>
      <c r="J1148" s="6">
        <v>2600</v>
      </c>
      <c r="K1148" s="6">
        <v>2600</v>
      </c>
      <c r="L1148" s="6">
        <v>182</v>
      </c>
      <c r="M1148" s="6"/>
      <c r="N1148" s="6"/>
    </row>
    <row r="1149" spans="1:14" ht="30" x14ac:dyDescent="0.25">
      <c r="A1149" s="6" t="s">
        <v>793</v>
      </c>
      <c r="B1149" s="6" t="s">
        <v>23</v>
      </c>
      <c r="C1149" s="4" t="e">
        <f>MATCH(D1149,[1]!Tabla1[Consignatario],0)</f>
        <v>#REF!</v>
      </c>
      <c r="D1149" s="20" t="s">
        <v>1488</v>
      </c>
      <c r="E1149" s="6"/>
      <c r="F1149" s="6" t="s">
        <v>791</v>
      </c>
      <c r="G1149" s="6" t="s">
        <v>304</v>
      </c>
      <c r="H1149" s="6" t="s">
        <v>327</v>
      </c>
      <c r="I1149" s="6" t="s">
        <v>794</v>
      </c>
      <c r="J1149" s="6">
        <v>120268</v>
      </c>
      <c r="K1149" s="6">
        <v>120268</v>
      </c>
      <c r="L1149" s="6">
        <v>8418</v>
      </c>
      <c r="M1149" s="6">
        <v>6</v>
      </c>
      <c r="N1149" s="6" t="s">
        <v>1490</v>
      </c>
    </row>
    <row r="1150" spans="1:14" ht="30" x14ac:dyDescent="0.25">
      <c r="A1150" s="6" t="s">
        <v>793</v>
      </c>
      <c r="B1150" s="6" t="s">
        <v>23</v>
      </c>
      <c r="C1150" s="4" t="e">
        <f>MATCH(D1150,[1]!Tabla1[Consignatario],0)</f>
        <v>#REF!</v>
      </c>
      <c r="D1150" s="20" t="s">
        <v>1488</v>
      </c>
      <c r="E1150" s="6"/>
      <c r="F1150" s="6" t="s">
        <v>791</v>
      </c>
      <c r="G1150" s="6" t="s">
        <v>304</v>
      </c>
      <c r="H1150" s="6" t="s">
        <v>131</v>
      </c>
      <c r="I1150" s="6" t="s">
        <v>675</v>
      </c>
      <c r="J1150" s="6">
        <v>2080</v>
      </c>
      <c r="K1150" s="6">
        <v>2080</v>
      </c>
      <c r="L1150" s="6">
        <v>145</v>
      </c>
      <c r="M1150" s="6">
        <v>6</v>
      </c>
      <c r="N1150" s="6" t="s">
        <v>1490</v>
      </c>
    </row>
    <row r="1151" spans="1:14" ht="45" x14ac:dyDescent="0.25">
      <c r="A1151" s="6" t="s">
        <v>795</v>
      </c>
      <c r="B1151" s="6" t="s">
        <v>23</v>
      </c>
      <c r="C1151" s="4" t="e">
        <f>MATCH(D1151,[1]!Tabla1[Consignatario],0)</f>
        <v>#REF!</v>
      </c>
      <c r="D1151" s="6" t="s">
        <v>1535</v>
      </c>
      <c r="E1151" s="6"/>
      <c r="F1151" s="6" t="s">
        <v>694</v>
      </c>
      <c r="G1151" s="6" t="s">
        <v>181</v>
      </c>
      <c r="H1151" s="6" t="s">
        <v>327</v>
      </c>
      <c r="I1151" s="6" t="s">
        <v>796</v>
      </c>
      <c r="J1151" s="6">
        <v>97329</v>
      </c>
      <c r="K1151" s="6">
        <v>97329</v>
      </c>
      <c r="L1151" s="6">
        <v>6813</v>
      </c>
      <c r="M1151" s="6"/>
      <c r="N1151" s="6"/>
    </row>
    <row r="1152" spans="1:14" ht="45" x14ac:dyDescent="0.25">
      <c r="A1152" s="6" t="s">
        <v>795</v>
      </c>
      <c r="B1152" s="6" t="s">
        <v>23</v>
      </c>
      <c r="C1152" s="4" t="e">
        <f>MATCH(D1152,[1]!Tabla1[Consignatario],0)</f>
        <v>#REF!</v>
      </c>
      <c r="D1152" s="6" t="s">
        <v>1616</v>
      </c>
      <c r="E1152" s="6"/>
      <c r="F1152" s="6" t="s">
        <v>784</v>
      </c>
      <c r="G1152" s="6" t="s">
        <v>1483</v>
      </c>
      <c r="H1152" s="6" t="s">
        <v>327</v>
      </c>
      <c r="I1152" s="6" t="s">
        <v>797</v>
      </c>
      <c r="J1152" s="6">
        <v>55091</v>
      </c>
      <c r="K1152" s="6">
        <v>55091</v>
      </c>
      <c r="L1152" s="6">
        <v>3856</v>
      </c>
      <c r="M1152" s="6">
        <v>2</v>
      </c>
      <c r="N1152" s="6" t="s">
        <v>1477</v>
      </c>
    </row>
    <row r="1153" spans="1:14" ht="30" x14ac:dyDescent="0.25">
      <c r="A1153" s="6" t="s">
        <v>795</v>
      </c>
      <c r="B1153" s="6"/>
      <c r="C1153" s="4" t="e">
        <f>MATCH(D1153,[1]!Tabla1[Consignatario],0)</f>
        <v>#REF!</v>
      </c>
      <c r="D1153" s="6" t="s">
        <v>1593</v>
      </c>
      <c r="E1153" s="6"/>
      <c r="F1153" s="6" t="s">
        <v>783</v>
      </c>
      <c r="G1153" s="6" t="s">
        <v>798</v>
      </c>
      <c r="H1153" s="6" t="s">
        <v>128</v>
      </c>
      <c r="I1153" s="6" t="s">
        <v>268</v>
      </c>
      <c r="J1153" s="6">
        <v>4140</v>
      </c>
      <c r="K1153" s="6">
        <v>4140</v>
      </c>
      <c r="L1153" s="6">
        <v>289</v>
      </c>
      <c r="M1153" s="6">
        <v>7</v>
      </c>
      <c r="N1153" s="6"/>
    </row>
    <row r="1154" spans="1:14" ht="30" x14ac:dyDescent="0.25">
      <c r="A1154" s="6" t="s">
        <v>799</v>
      </c>
      <c r="B1154" s="6"/>
      <c r="C1154" s="4" t="e">
        <f>MATCH(D1154,[1]!Tabla1[Consignatario],0)</f>
        <v>#REF!</v>
      </c>
      <c r="D1154" s="6" t="s">
        <v>1679</v>
      </c>
      <c r="E1154" s="6"/>
      <c r="F1154" s="6" t="s">
        <v>800</v>
      </c>
      <c r="G1154" s="6"/>
      <c r="H1154" s="6" t="s">
        <v>128</v>
      </c>
      <c r="I1154" s="6" t="s">
        <v>268</v>
      </c>
      <c r="J1154" s="6">
        <v>4000</v>
      </c>
      <c r="K1154" s="6">
        <v>4000</v>
      </c>
      <c r="L1154" s="6">
        <v>280</v>
      </c>
      <c r="M1154" s="6"/>
      <c r="N1154" s="6"/>
    </row>
    <row r="1155" spans="1:14" ht="30" x14ac:dyDescent="0.25">
      <c r="A1155" s="6" t="s">
        <v>799</v>
      </c>
      <c r="B1155" s="6"/>
      <c r="C1155" s="4" t="e">
        <f>MATCH(D1155,[1]!Tabla1[Consignatario],0)</f>
        <v>#REF!</v>
      </c>
      <c r="D1155" s="6" t="s">
        <v>1680</v>
      </c>
      <c r="E1155" s="6"/>
      <c r="F1155" s="6" t="s">
        <v>791</v>
      </c>
      <c r="G1155" s="6"/>
      <c r="H1155" s="6" t="s">
        <v>128</v>
      </c>
      <c r="I1155" s="6" t="s">
        <v>268</v>
      </c>
      <c r="J1155" s="6">
        <v>4000</v>
      </c>
      <c r="K1155" s="6">
        <v>4000</v>
      </c>
      <c r="L1155" s="6">
        <v>280</v>
      </c>
      <c r="M1155" s="6"/>
      <c r="N1155" s="6" t="s">
        <v>1498</v>
      </c>
    </row>
    <row r="1156" spans="1:14" ht="45" x14ac:dyDescent="0.25">
      <c r="A1156" s="6" t="s">
        <v>799</v>
      </c>
      <c r="B1156" s="6"/>
      <c r="C1156" s="4" t="e">
        <f>MATCH(D1156,[1]!Tabla1[Consignatario],0)</f>
        <v>#REF!</v>
      </c>
      <c r="D1156" s="6" t="s">
        <v>1589</v>
      </c>
      <c r="E1156" s="6"/>
      <c r="F1156" s="6" t="s">
        <v>694</v>
      </c>
      <c r="G1156" s="6" t="s">
        <v>1504</v>
      </c>
      <c r="H1156" s="6" t="s">
        <v>327</v>
      </c>
      <c r="I1156" s="6" t="s">
        <v>802</v>
      </c>
      <c r="J1156" s="6">
        <v>25498</v>
      </c>
      <c r="K1156" s="6">
        <v>25498</v>
      </c>
      <c r="L1156" s="6">
        <v>1784</v>
      </c>
      <c r="M1156" s="6">
        <v>7</v>
      </c>
      <c r="N1156" s="6" t="s">
        <v>801</v>
      </c>
    </row>
    <row r="1157" spans="1:14" ht="30" x14ac:dyDescent="0.25">
      <c r="A1157" s="6" t="s">
        <v>799</v>
      </c>
      <c r="B1157" s="6"/>
      <c r="C1157" s="4" t="e">
        <f>MATCH(D1157,[1]!Tabla1[Consignatario],0)</f>
        <v>#REF!</v>
      </c>
      <c r="D1157" s="6" t="s">
        <v>1823</v>
      </c>
      <c r="E1157" s="6"/>
      <c r="F1157" s="6" t="s">
        <v>791</v>
      </c>
      <c r="G1157" s="6" t="s">
        <v>1510</v>
      </c>
      <c r="H1157" s="6" t="s">
        <v>128</v>
      </c>
      <c r="I1157" s="6" t="s">
        <v>8</v>
      </c>
      <c r="J1157" s="6">
        <v>325</v>
      </c>
      <c r="K1157" s="6">
        <v>325</v>
      </c>
      <c r="L1157" s="6">
        <v>22</v>
      </c>
      <c r="M1157" s="6">
        <v>6</v>
      </c>
      <c r="N1157" s="6"/>
    </row>
    <row r="1158" spans="1:14" ht="30" x14ac:dyDescent="0.25">
      <c r="A1158" s="6" t="s">
        <v>803</v>
      </c>
      <c r="B1158" s="6" t="s">
        <v>633</v>
      </c>
      <c r="C1158" s="4" t="e">
        <f>MATCH(D1158,[1]!Tabla1[Consignatario],0)</f>
        <v>#REF!</v>
      </c>
      <c r="D1158" s="6" t="s">
        <v>1434</v>
      </c>
      <c r="E1158" s="6"/>
      <c r="F1158" s="6" t="s">
        <v>679</v>
      </c>
      <c r="G1158" s="6" t="s">
        <v>1509</v>
      </c>
      <c r="H1158" s="6" t="s">
        <v>327</v>
      </c>
      <c r="I1158" s="6" t="s">
        <v>804</v>
      </c>
      <c r="J1158" s="6">
        <v>3504</v>
      </c>
      <c r="K1158" s="6">
        <v>3504</v>
      </c>
      <c r="L1158" s="6">
        <v>245</v>
      </c>
      <c r="M1158" s="6">
        <v>2</v>
      </c>
      <c r="N1158" s="6"/>
    </row>
    <row r="1159" spans="1:14" ht="90" x14ac:dyDescent="0.25">
      <c r="A1159" s="6" t="s">
        <v>803</v>
      </c>
      <c r="B1159" s="6" t="s">
        <v>633</v>
      </c>
      <c r="C1159" s="4" t="e">
        <f>MATCH(D1159,[1]!Tabla1[Consignatario],0)</f>
        <v>#REF!</v>
      </c>
      <c r="D1159" s="6" t="s">
        <v>1434</v>
      </c>
      <c r="E1159" s="6"/>
      <c r="F1159" s="6" t="s">
        <v>679</v>
      </c>
      <c r="G1159" s="6"/>
      <c r="H1159" s="6"/>
      <c r="I1159" s="6"/>
      <c r="J1159" s="6"/>
      <c r="K1159" s="6"/>
      <c r="L1159" s="6"/>
      <c r="M1159" s="5"/>
      <c r="N1159" s="6" t="s">
        <v>1760</v>
      </c>
    </row>
    <row r="1160" spans="1:14" ht="30" x14ac:dyDescent="0.25">
      <c r="A1160" s="6" t="s">
        <v>803</v>
      </c>
      <c r="B1160" s="6" t="s">
        <v>633</v>
      </c>
      <c r="C1160" s="4" t="e">
        <f>MATCH(D1160,[1]!Tabla1[Consignatario],0)</f>
        <v>#REF!</v>
      </c>
      <c r="D1160" s="6" t="s">
        <v>1434</v>
      </c>
      <c r="E1160" s="6"/>
      <c r="F1160" s="6" t="s">
        <v>679</v>
      </c>
      <c r="G1160" s="6" t="s">
        <v>1509</v>
      </c>
      <c r="H1160" s="6" t="s">
        <v>128</v>
      </c>
      <c r="I1160" s="6" t="s">
        <v>8</v>
      </c>
      <c r="J1160" s="6">
        <v>3675</v>
      </c>
      <c r="K1160" s="6">
        <v>3675</v>
      </c>
      <c r="L1160" s="6">
        <v>257</v>
      </c>
      <c r="M1160" s="6">
        <v>2</v>
      </c>
      <c r="N1160" s="6"/>
    </row>
    <row r="1161" spans="1:14" ht="30" x14ac:dyDescent="0.25">
      <c r="A1161" s="6" t="s">
        <v>803</v>
      </c>
      <c r="B1161" s="6"/>
      <c r="C1161" s="4" t="e">
        <f>MATCH(D1161,[1]!Tabla1[Consignatario],0)</f>
        <v>#REF!</v>
      </c>
      <c r="D1161" s="6" t="s">
        <v>1518</v>
      </c>
      <c r="E1161" s="6"/>
      <c r="F1161" s="6" t="s">
        <v>14</v>
      </c>
      <c r="G1161" s="6"/>
      <c r="H1161" s="6" t="s">
        <v>1391</v>
      </c>
      <c r="I1161" s="6" t="s">
        <v>805</v>
      </c>
      <c r="J1161" s="6">
        <v>4580</v>
      </c>
      <c r="K1161" s="6">
        <v>4580</v>
      </c>
      <c r="L1161" s="6">
        <v>23</v>
      </c>
      <c r="M1161" s="6"/>
      <c r="N1161" s="6"/>
    </row>
    <row r="1162" spans="1:14" ht="90" x14ac:dyDescent="0.25">
      <c r="A1162" s="6" t="s">
        <v>806</v>
      </c>
      <c r="B1162" s="6" t="s">
        <v>1437</v>
      </c>
      <c r="C1162" s="4" t="e">
        <f>MATCH(D1162,[1]!Tabla1[Consignatario],0)</f>
        <v>#REF!</v>
      </c>
      <c r="D1162" s="6" t="s">
        <v>1681</v>
      </c>
      <c r="E1162" s="6"/>
      <c r="F1162" s="6" t="s">
        <v>18</v>
      </c>
      <c r="G1162" s="6"/>
      <c r="H1162" s="6" t="s">
        <v>131</v>
      </c>
      <c r="I1162" s="6" t="s">
        <v>807</v>
      </c>
      <c r="J1162" s="6">
        <v>200</v>
      </c>
      <c r="K1162" s="6">
        <v>200</v>
      </c>
      <c r="L1162" s="6"/>
      <c r="M1162" s="6"/>
      <c r="N1162" s="9" t="s">
        <v>1761</v>
      </c>
    </row>
    <row r="1163" spans="1:14" ht="30" x14ac:dyDescent="0.25">
      <c r="A1163" s="6" t="s">
        <v>806</v>
      </c>
      <c r="B1163" s="6"/>
      <c r="C1163" s="4" t="e">
        <f>MATCH(D1163,[1]!Tabla1[Consignatario],0)</f>
        <v>#REF!</v>
      </c>
      <c r="D1163" s="6" t="s">
        <v>1682</v>
      </c>
      <c r="E1163" s="6"/>
      <c r="F1163" s="6" t="s">
        <v>800</v>
      </c>
      <c r="G1163" s="6" t="s">
        <v>1509</v>
      </c>
      <c r="H1163" s="6" t="s">
        <v>128</v>
      </c>
      <c r="I1163" s="6" t="s">
        <v>268</v>
      </c>
      <c r="J1163" s="6">
        <v>4000</v>
      </c>
      <c r="K1163" s="6">
        <v>4000</v>
      </c>
      <c r="L1163" s="6">
        <v>280</v>
      </c>
      <c r="M1163" s="6"/>
      <c r="N1163" s="6"/>
    </row>
    <row r="1164" spans="1:14" ht="30" x14ac:dyDescent="0.25">
      <c r="A1164" s="6" t="s">
        <v>806</v>
      </c>
      <c r="B1164" s="6"/>
      <c r="C1164" s="4" t="e">
        <f>MATCH(D1164,[1]!Tabla1[Consignatario],0)</f>
        <v>#REF!</v>
      </c>
      <c r="D1164" s="6" t="s">
        <v>1616</v>
      </c>
      <c r="E1164" s="6"/>
      <c r="F1164" s="6" t="s">
        <v>791</v>
      </c>
      <c r="G1164" s="6" t="s">
        <v>42</v>
      </c>
      <c r="H1164" s="6" t="s">
        <v>327</v>
      </c>
      <c r="I1164" s="6" t="s">
        <v>808</v>
      </c>
      <c r="J1164" s="6">
        <v>7378</v>
      </c>
      <c r="K1164" s="6">
        <v>516</v>
      </c>
      <c r="L1164" s="6">
        <v>3</v>
      </c>
      <c r="M1164" s="6"/>
      <c r="N1164" s="6"/>
    </row>
    <row r="1165" spans="1:14" ht="45" x14ac:dyDescent="0.25">
      <c r="A1165" s="6" t="s">
        <v>806</v>
      </c>
      <c r="B1165" s="6" t="s">
        <v>23</v>
      </c>
      <c r="C1165" s="4" t="e">
        <f>MATCH(D1165,[1]!Tabla1[Consignatario],0)</f>
        <v>#REF!</v>
      </c>
      <c r="D1165" s="20" t="s">
        <v>1790</v>
      </c>
      <c r="E1165" s="6"/>
      <c r="F1165" s="6" t="s">
        <v>784</v>
      </c>
      <c r="G1165" s="6" t="s">
        <v>1483</v>
      </c>
      <c r="H1165" s="6" t="s">
        <v>327</v>
      </c>
      <c r="I1165" s="6" t="s">
        <v>810</v>
      </c>
      <c r="J1165" s="6">
        <v>13943</v>
      </c>
      <c r="K1165" s="6">
        <v>13943</v>
      </c>
      <c r="L1165" s="6">
        <v>977</v>
      </c>
      <c r="M1165" s="6"/>
      <c r="N1165" s="6" t="s">
        <v>809</v>
      </c>
    </row>
    <row r="1166" spans="1:14" ht="45" x14ac:dyDescent="0.25">
      <c r="A1166" s="54" t="s">
        <v>811</v>
      </c>
      <c r="B1166" s="54"/>
      <c r="C1166" s="4" t="e">
        <f>MATCH(D1166,[1]!Tabla1[Consignatario],0)</f>
        <v>#REF!</v>
      </c>
      <c r="D1166" s="20" t="s">
        <v>1515</v>
      </c>
      <c r="E1166" s="31"/>
      <c r="F1166" s="54" t="s">
        <v>791</v>
      </c>
      <c r="G1166" s="54" t="s">
        <v>42</v>
      </c>
      <c r="H1166" s="6" t="s">
        <v>327</v>
      </c>
      <c r="I1166" s="6" t="s">
        <v>1370</v>
      </c>
      <c r="J1166" s="6">
        <v>16358</v>
      </c>
      <c r="K1166" s="54">
        <v>24358</v>
      </c>
      <c r="L1166" s="54">
        <v>1705</v>
      </c>
      <c r="M1166" s="54"/>
      <c r="N1166" s="54"/>
    </row>
    <row r="1167" spans="1:14" ht="30" x14ac:dyDescent="0.25">
      <c r="A1167" s="56"/>
      <c r="B1167" s="56"/>
      <c r="C1167" s="4" t="e">
        <f>MATCH(D1167,[1]!Tabla1[Consignatario],0)</f>
        <v>#REF!</v>
      </c>
      <c r="D1167" s="20" t="s">
        <v>1515</v>
      </c>
      <c r="E1167" s="32"/>
      <c r="F1167" s="56"/>
      <c r="G1167" s="56"/>
      <c r="H1167" s="6" t="s">
        <v>128</v>
      </c>
      <c r="I1167" s="6" t="s">
        <v>154</v>
      </c>
      <c r="J1167" s="6">
        <v>8000</v>
      </c>
      <c r="K1167" s="56"/>
      <c r="L1167" s="56"/>
      <c r="M1167" s="56"/>
      <c r="N1167" s="56"/>
    </row>
    <row r="1168" spans="1:14" ht="30" x14ac:dyDescent="0.25">
      <c r="A1168" s="54" t="s">
        <v>811</v>
      </c>
      <c r="B1168" s="54" t="s">
        <v>23</v>
      </c>
      <c r="C1168" s="4" t="e">
        <f>MATCH(D1168,[1]!Tabla1[Consignatario],0)</f>
        <v>#REF!</v>
      </c>
      <c r="D1168" s="20" t="s">
        <v>1683</v>
      </c>
      <c r="E1168" s="31"/>
      <c r="F1168" s="54" t="s">
        <v>784</v>
      </c>
      <c r="G1168" s="54" t="s">
        <v>485</v>
      </c>
      <c r="H1168" s="6" t="s">
        <v>128</v>
      </c>
      <c r="I1168" s="6" t="s">
        <v>713</v>
      </c>
      <c r="J1168" s="6">
        <v>30000</v>
      </c>
      <c r="K1168" s="54">
        <v>37040</v>
      </c>
      <c r="L1168" s="54">
        <v>2592</v>
      </c>
      <c r="M1168" s="54">
        <v>7</v>
      </c>
      <c r="N1168" s="54"/>
    </row>
    <row r="1169" spans="1:14" x14ac:dyDescent="0.25">
      <c r="A1169" s="56"/>
      <c r="B1169" s="56"/>
      <c r="C1169" s="4" t="e">
        <f>MATCH(D1169,[1]!Tabla1[Consignatario],0)</f>
        <v>#REF!</v>
      </c>
      <c r="D1169" s="20" t="s">
        <v>1683</v>
      </c>
      <c r="E1169" s="32"/>
      <c r="F1169" s="56"/>
      <c r="G1169" s="56"/>
      <c r="H1169" s="6" t="s">
        <v>131</v>
      </c>
      <c r="I1169" s="6" t="s">
        <v>256</v>
      </c>
      <c r="J1169" s="6">
        <v>7040</v>
      </c>
      <c r="K1169" s="56"/>
      <c r="L1169" s="56"/>
      <c r="M1169" s="56"/>
      <c r="N1169" s="56"/>
    </row>
    <row r="1170" spans="1:14" ht="45" x14ac:dyDescent="0.25">
      <c r="A1170" s="54" t="s">
        <v>811</v>
      </c>
      <c r="B1170" s="54" t="s">
        <v>23</v>
      </c>
      <c r="C1170" s="4" t="e">
        <f>MATCH(D1170,[1]!Tabla1[Consignatario],0)</f>
        <v>#REF!</v>
      </c>
      <c r="D1170" s="20" t="s">
        <v>1683</v>
      </c>
      <c r="E1170" s="31"/>
      <c r="F1170" s="54" t="s">
        <v>791</v>
      </c>
      <c r="G1170" s="54" t="s">
        <v>42</v>
      </c>
      <c r="H1170" s="6" t="s">
        <v>131</v>
      </c>
      <c r="I1170" s="9" t="s">
        <v>812</v>
      </c>
      <c r="J1170" s="6">
        <v>507</v>
      </c>
      <c r="K1170" s="54">
        <v>707</v>
      </c>
      <c r="L1170" s="54">
        <v>49</v>
      </c>
      <c r="M1170" s="54">
        <v>4</v>
      </c>
      <c r="N1170" s="54"/>
    </row>
    <row r="1171" spans="1:14" x14ac:dyDescent="0.25">
      <c r="A1171" s="56"/>
      <c r="B1171" s="56"/>
      <c r="C1171" s="4" t="e">
        <f>MATCH(D1171,[1]!Tabla1[Consignatario],0)</f>
        <v>#REF!</v>
      </c>
      <c r="D1171" s="20" t="s">
        <v>1683</v>
      </c>
      <c r="E1171" s="32"/>
      <c r="F1171" s="56"/>
      <c r="G1171" s="56"/>
      <c r="H1171" s="6" t="s">
        <v>131</v>
      </c>
      <c r="I1171" s="6" t="s">
        <v>807</v>
      </c>
      <c r="J1171" s="6">
        <v>200</v>
      </c>
      <c r="K1171" s="56"/>
      <c r="L1171" s="56"/>
      <c r="M1171" s="56"/>
      <c r="N1171" s="56"/>
    </row>
    <row r="1172" spans="1:14" ht="30" x14ac:dyDescent="0.25">
      <c r="A1172" s="6" t="s">
        <v>811</v>
      </c>
      <c r="B1172" s="6" t="s">
        <v>23</v>
      </c>
      <c r="C1172" s="4" t="e">
        <f>MATCH(D1172,[1]!Tabla1[Consignatario],0)</f>
        <v>#REF!</v>
      </c>
      <c r="D1172" s="6" t="s">
        <v>1683</v>
      </c>
      <c r="E1172" s="6"/>
      <c r="F1172" s="6" t="s">
        <v>791</v>
      </c>
      <c r="G1172" s="6" t="s">
        <v>42</v>
      </c>
      <c r="H1172" s="6" t="s">
        <v>1391</v>
      </c>
      <c r="I1172" s="6" t="s">
        <v>813</v>
      </c>
      <c r="J1172" s="6">
        <v>2810</v>
      </c>
      <c r="K1172" s="6">
        <v>2810</v>
      </c>
      <c r="L1172" s="6">
        <v>14</v>
      </c>
      <c r="M1172" s="6"/>
      <c r="N1172" s="6"/>
    </row>
    <row r="1173" spans="1:14" ht="30" x14ac:dyDescent="0.25">
      <c r="A1173" s="6" t="s">
        <v>814</v>
      </c>
      <c r="B1173" s="6" t="s">
        <v>23</v>
      </c>
      <c r="C1173" s="4" t="e">
        <f>MATCH(D1173,[1]!Tabla1[Consignatario],0)</f>
        <v>#REF!</v>
      </c>
      <c r="D1173" s="6" t="s">
        <v>1538</v>
      </c>
      <c r="E1173" s="6"/>
      <c r="F1173" s="6" t="s">
        <v>783</v>
      </c>
      <c r="G1173" s="6" t="s">
        <v>262</v>
      </c>
      <c r="H1173" s="6" t="s">
        <v>128</v>
      </c>
      <c r="I1173" s="6" t="s">
        <v>214</v>
      </c>
      <c r="J1173" s="6">
        <v>16000</v>
      </c>
      <c r="K1173" s="6">
        <v>16000</v>
      </c>
      <c r="L1173" s="6">
        <v>1120</v>
      </c>
      <c r="M1173" s="6"/>
      <c r="N1173" s="6"/>
    </row>
    <row r="1174" spans="1:14" ht="30" x14ac:dyDescent="0.25">
      <c r="A1174" s="54" t="s">
        <v>814</v>
      </c>
      <c r="B1174" s="54" t="s">
        <v>23</v>
      </c>
      <c r="C1174" s="4" t="e">
        <f>MATCH(D1174,[1]!Tabla1[Consignatario],0)</f>
        <v>#REF!</v>
      </c>
      <c r="D1174" s="20" t="s">
        <v>1678</v>
      </c>
      <c r="E1174" s="31"/>
      <c r="F1174" s="54" t="s">
        <v>784</v>
      </c>
      <c r="G1174" s="54" t="s">
        <v>815</v>
      </c>
      <c r="H1174" s="6" t="s">
        <v>128</v>
      </c>
      <c r="I1174" s="9" t="s">
        <v>242</v>
      </c>
      <c r="J1174" s="9">
        <v>20000</v>
      </c>
      <c r="K1174" s="54">
        <v>20664</v>
      </c>
      <c r="L1174" s="57">
        <v>1446</v>
      </c>
      <c r="M1174" s="57">
        <v>4</v>
      </c>
      <c r="N1174" s="54"/>
    </row>
    <row r="1175" spans="1:14" ht="45" x14ac:dyDescent="0.25">
      <c r="A1175" s="55"/>
      <c r="B1175" s="55"/>
      <c r="C1175" s="4" t="e">
        <f>MATCH(D1175,[1]!Tabla1[Consignatario],0)</f>
        <v>#REF!</v>
      </c>
      <c r="D1175" s="20" t="s">
        <v>1678</v>
      </c>
      <c r="E1175" s="33"/>
      <c r="F1175" s="55"/>
      <c r="G1175" s="55"/>
      <c r="H1175" s="6" t="s">
        <v>327</v>
      </c>
      <c r="I1175" s="6" t="s">
        <v>816</v>
      </c>
      <c r="J1175" s="10">
        <v>456</v>
      </c>
      <c r="K1175" s="55"/>
      <c r="L1175" s="58"/>
      <c r="M1175" s="58"/>
      <c r="N1175" s="55"/>
    </row>
    <row r="1176" spans="1:14" ht="30" x14ac:dyDescent="0.25">
      <c r="A1176" s="56"/>
      <c r="B1176" s="56"/>
      <c r="C1176" s="4" t="e">
        <f>MATCH(D1176,[1]!Tabla1[Consignatario],0)</f>
        <v>#REF!</v>
      </c>
      <c r="D1176" s="20" t="s">
        <v>1678</v>
      </c>
      <c r="E1176" s="32"/>
      <c r="F1176" s="56"/>
      <c r="G1176" s="56"/>
      <c r="H1176" s="6" t="s">
        <v>131</v>
      </c>
      <c r="I1176" s="6" t="s">
        <v>184</v>
      </c>
      <c r="J1176" s="6">
        <v>208</v>
      </c>
      <c r="K1176" s="56"/>
      <c r="L1176" s="59"/>
      <c r="M1176" s="59"/>
      <c r="N1176" s="56"/>
    </row>
    <row r="1177" spans="1:14" x14ac:dyDescent="0.25">
      <c r="A1177" s="6" t="s">
        <v>814</v>
      </c>
      <c r="B1177" s="6" t="s">
        <v>22</v>
      </c>
      <c r="C1177" s="4" t="e">
        <f>MATCH(D1177,[1]!Tabla1[Consignatario],0)</f>
        <v>#REF!</v>
      </c>
      <c r="D1177" s="6" t="s">
        <v>1684</v>
      </c>
      <c r="E1177" s="6"/>
      <c r="F1177" s="6" t="s">
        <v>676</v>
      </c>
      <c r="G1177" s="6" t="s">
        <v>815</v>
      </c>
      <c r="H1177" s="6" t="s">
        <v>128</v>
      </c>
      <c r="I1177" s="6" t="s">
        <v>162</v>
      </c>
      <c r="J1177" s="6">
        <v>1980</v>
      </c>
      <c r="K1177" s="6">
        <v>1980</v>
      </c>
      <c r="L1177" s="6">
        <v>138</v>
      </c>
      <c r="M1177" s="6">
        <v>5</v>
      </c>
      <c r="N1177" s="6" t="s">
        <v>1484</v>
      </c>
    </row>
    <row r="1178" spans="1:14" ht="30" x14ac:dyDescent="0.25">
      <c r="A1178" s="6" t="s">
        <v>814</v>
      </c>
      <c r="B1178" s="6" t="s">
        <v>22</v>
      </c>
      <c r="C1178" s="4" t="e">
        <f>MATCH(D1178,[1]!Tabla1[Consignatario],0)</f>
        <v>#REF!</v>
      </c>
      <c r="D1178" s="6" t="s">
        <v>1684</v>
      </c>
      <c r="E1178" s="6"/>
      <c r="F1178" s="6" t="s">
        <v>694</v>
      </c>
      <c r="G1178" s="6" t="s">
        <v>815</v>
      </c>
      <c r="H1178" s="6" t="s">
        <v>128</v>
      </c>
      <c r="I1178" s="6" t="s">
        <v>144</v>
      </c>
      <c r="J1178" s="6">
        <v>6000</v>
      </c>
      <c r="K1178" s="6">
        <v>6000</v>
      </c>
      <c r="L1178" s="6">
        <v>420</v>
      </c>
      <c r="M1178" s="6"/>
      <c r="N1178" s="6"/>
    </row>
    <row r="1179" spans="1:14" ht="86.45" customHeight="1" x14ac:dyDescent="0.25">
      <c r="A1179" s="54" t="s">
        <v>817</v>
      </c>
      <c r="B1179" s="54" t="s">
        <v>23</v>
      </c>
      <c r="C1179" s="4" t="e">
        <f>MATCH(D1179,[1]!Tabla1[Consignatario],0)</f>
        <v>#REF!</v>
      </c>
      <c r="D1179" s="20" t="s">
        <v>1685</v>
      </c>
      <c r="E1179" s="31"/>
      <c r="F1179" s="54" t="s">
        <v>411</v>
      </c>
      <c r="G1179" s="54" t="s">
        <v>818</v>
      </c>
      <c r="H1179" s="6" t="s">
        <v>327</v>
      </c>
      <c r="I1179" s="6" t="s">
        <v>819</v>
      </c>
      <c r="J1179" s="8">
        <v>20656</v>
      </c>
      <c r="K1179" s="54">
        <v>30832</v>
      </c>
      <c r="L1179" s="57">
        <v>2158</v>
      </c>
      <c r="M1179" s="57">
        <v>2</v>
      </c>
      <c r="N1179" s="57" t="s">
        <v>821</v>
      </c>
    </row>
    <row r="1180" spans="1:14" ht="30" x14ac:dyDescent="0.25">
      <c r="A1180" s="55"/>
      <c r="B1180" s="55"/>
      <c r="C1180" s="4" t="e">
        <f>MATCH(D1180,[1]!Tabla1[Consignatario],0)</f>
        <v>#REF!</v>
      </c>
      <c r="D1180" s="20" t="s">
        <v>1685</v>
      </c>
      <c r="E1180" s="33"/>
      <c r="F1180" s="55"/>
      <c r="G1180" s="55"/>
      <c r="H1180" s="6" t="s">
        <v>131</v>
      </c>
      <c r="I1180" s="6" t="s">
        <v>820</v>
      </c>
      <c r="J1180" s="6">
        <v>2176</v>
      </c>
      <c r="K1180" s="55"/>
      <c r="L1180" s="58"/>
      <c r="M1180" s="58"/>
      <c r="N1180" s="58"/>
    </row>
    <row r="1181" spans="1:14" ht="30" x14ac:dyDescent="0.25">
      <c r="A1181" s="56"/>
      <c r="B1181" s="56"/>
      <c r="C1181" s="4" t="e">
        <f>MATCH(D1181,[1]!Tabla1[Consignatario],0)</f>
        <v>#REF!</v>
      </c>
      <c r="D1181" s="20" t="s">
        <v>1685</v>
      </c>
      <c r="E1181" s="32"/>
      <c r="F1181" s="56"/>
      <c r="G1181" s="56"/>
      <c r="H1181" s="6" t="s">
        <v>128</v>
      </c>
      <c r="I1181" s="6" t="s">
        <v>154</v>
      </c>
      <c r="J1181" s="6">
        <v>8000</v>
      </c>
      <c r="K1181" s="56"/>
      <c r="L1181" s="59"/>
      <c r="M1181" s="59"/>
      <c r="N1181" s="59"/>
    </row>
    <row r="1182" spans="1:14" ht="30" x14ac:dyDescent="0.25">
      <c r="A1182" s="54" t="s">
        <v>817</v>
      </c>
      <c r="B1182" s="54" t="s">
        <v>822</v>
      </c>
      <c r="C1182" s="4" t="e">
        <f>MATCH(D1182,[1]!Tabla1[Consignatario],0)</f>
        <v>#REF!</v>
      </c>
      <c r="D1182" s="38" t="s">
        <v>1895</v>
      </c>
      <c r="E1182" s="31"/>
      <c r="F1182" s="54" t="s">
        <v>783</v>
      </c>
      <c r="G1182" s="54" t="s">
        <v>1483</v>
      </c>
      <c r="H1182" s="6" t="s">
        <v>128</v>
      </c>
      <c r="I1182" s="6" t="s">
        <v>144</v>
      </c>
      <c r="J1182" s="6">
        <v>6000</v>
      </c>
      <c r="K1182" s="54">
        <v>7044</v>
      </c>
      <c r="L1182" s="54">
        <v>493</v>
      </c>
      <c r="M1182" s="54"/>
      <c r="N1182" s="54"/>
    </row>
    <row r="1183" spans="1:14" x14ac:dyDescent="0.25">
      <c r="A1183" s="55"/>
      <c r="B1183" s="55"/>
      <c r="C1183" s="4" t="e">
        <f>MATCH(D1183,[1]!Tabla1[Consignatario],0)</f>
        <v>#REF!</v>
      </c>
      <c r="D1183" s="38" t="s">
        <v>1895</v>
      </c>
      <c r="E1183" s="33"/>
      <c r="F1183" s="55"/>
      <c r="G1183" s="55"/>
      <c r="H1183" s="6" t="s">
        <v>131</v>
      </c>
      <c r="I1183" s="6" t="s">
        <v>823</v>
      </c>
      <c r="J1183" s="6">
        <v>344</v>
      </c>
      <c r="K1183" s="55"/>
      <c r="L1183" s="55"/>
      <c r="M1183" s="55"/>
      <c r="N1183" s="55"/>
    </row>
    <row r="1184" spans="1:14" x14ac:dyDescent="0.25">
      <c r="A1184" s="56"/>
      <c r="B1184" s="56"/>
      <c r="C1184" s="4" t="e">
        <f>MATCH(D1184,[1]!Tabla1[Consignatario],0)</f>
        <v>#REF!</v>
      </c>
      <c r="D1184" s="38" t="s">
        <v>1895</v>
      </c>
      <c r="E1184" s="32"/>
      <c r="F1184" s="56"/>
      <c r="G1184" s="56"/>
      <c r="H1184" s="6" t="s">
        <v>131</v>
      </c>
      <c r="I1184" s="6" t="s">
        <v>1115</v>
      </c>
      <c r="J1184" s="6">
        <v>700</v>
      </c>
      <c r="K1184" s="56"/>
      <c r="L1184" s="56"/>
      <c r="M1184" s="56"/>
      <c r="N1184" s="56"/>
    </row>
    <row r="1185" spans="1:14" ht="30" x14ac:dyDescent="0.25">
      <c r="A1185" s="6" t="s">
        <v>817</v>
      </c>
      <c r="B1185" s="6" t="s">
        <v>23</v>
      </c>
      <c r="C1185" s="4" t="e">
        <f>MATCH(D1185,[1]!Tabla1[Consignatario],0)</f>
        <v>#REF!</v>
      </c>
      <c r="D1185" s="6" t="s">
        <v>1762</v>
      </c>
      <c r="E1185" s="6"/>
      <c r="F1185" s="6" t="s">
        <v>784</v>
      </c>
      <c r="G1185" s="6"/>
      <c r="H1185" s="6" t="s">
        <v>128</v>
      </c>
      <c r="I1185" s="6" t="s">
        <v>218</v>
      </c>
      <c r="J1185" s="6">
        <v>2000</v>
      </c>
      <c r="K1185" s="6">
        <v>2000</v>
      </c>
      <c r="L1185" s="6">
        <v>140</v>
      </c>
      <c r="M1185" s="6"/>
      <c r="N1185" s="6" t="s">
        <v>1763</v>
      </c>
    </row>
    <row r="1186" spans="1:14" ht="30" x14ac:dyDescent="0.25">
      <c r="A1186" s="6" t="s">
        <v>817</v>
      </c>
      <c r="B1186" s="6" t="s">
        <v>23</v>
      </c>
      <c r="C1186" s="4" t="e">
        <f>MATCH(D1186,[1]!Tabla1[Consignatario],0)</f>
        <v>#REF!</v>
      </c>
      <c r="D1186" s="6" t="s">
        <v>1869</v>
      </c>
      <c r="E1186" s="6"/>
      <c r="F1186" s="6" t="s">
        <v>784</v>
      </c>
      <c r="G1186" s="6" t="s">
        <v>815</v>
      </c>
      <c r="H1186" s="6" t="s">
        <v>128</v>
      </c>
      <c r="I1186" s="6" t="s">
        <v>8</v>
      </c>
      <c r="J1186" s="6">
        <v>1000</v>
      </c>
      <c r="K1186" s="6">
        <v>1000</v>
      </c>
      <c r="L1186" s="6">
        <v>70</v>
      </c>
      <c r="M1186" s="6"/>
      <c r="N1186" s="6"/>
    </row>
    <row r="1187" spans="1:14" ht="45" x14ac:dyDescent="0.25">
      <c r="A1187" s="6" t="s">
        <v>824</v>
      </c>
      <c r="B1187" s="6" t="s">
        <v>23</v>
      </c>
      <c r="C1187" s="4" t="e">
        <f>MATCH(D1187,[1]!Tabla1[Consignatario],0)</f>
        <v>#REF!</v>
      </c>
      <c r="D1187" s="6" t="s">
        <v>1686</v>
      </c>
      <c r="E1187" s="6"/>
      <c r="F1187" s="6" t="s">
        <v>676</v>
      </c>
      <c r="G1187" s="6" t="s">
        <v>262</v>
      </c>
      <c r="H1187" s="6" t="s">
        <v>327</v>
      </c>
      <c r="I1187" s="6" t="s">
        <v>825</v>
      </c>
      <c r="J1187" s="6">
        <v>42276</v>
      </c>
      <c r="K1187" s="6">
        <v>42276</v>
      </c>
      <c r="L1187" s="6">
        <v>2959</v>
      </c>
      <c r="M1187" s="6">
        <v>2</v>
      </c>
      <c r="N1187" s="6" t="s">
        <v>1491</v>
      </c>
    </row>
    <row r="1188" spans="1:14" ht="105" x14ac:dyDescent="0.25">
      <c r="A1188" s="6" t="s">
        <v>824</v>
      </c>
      <c r="B1188" s="6" t="s">
        <v>23</v>
      </c>
      <c r="C1188" s="4" t="e">
        <f>MATCH(D1188,[1]!Tabla1[Consignatario],0)</f>
        <v>#REF!</v>
      </c>
      <c r="D1188" s="6" t="s">
        <v>1686</v>
      </c>
      <c r="E1188" s="6"/>
      <c r="F1188" s="6" t="s">
        <v>673</v>
      </c>
      <c r="G1188" s="6" t="s">
        <v>262</v>
      </c>
      <c r="H1188" s="6" t="s">
        <v>327</v>
      </c>
      <c r="I1188" s="6" t="s">
        <v>826</v>
      </c>
      <c r="J1188" s="10">
        <v>19598</v>
      </c>
      <c r="K1188" s="6">
        <v>19598</v>
      </c>
      <c r="L1188" s="10">
        <v>1371</v>
      </c>
      <c r="M1188" s="10">
        <v>7</v>
      </c>
      <c r="N1188" s="10" t="s">
        <v>1492</v>
      </c>
    </row>
    <row r="1189" spans="1:14" ht="30" x14ac:dyDescent="0.25">
      <c r="A1189" s="6" t="s">
        <v>824</v>
      </c>
      <c r="B1189" s="6"/>
      <c r="C1189" s="4" t="e">
        <f>MATCH(D1189,[1]!Tabla1[Consignatario],0)</f>
        <v>#REF!</v>
      </c>
      <c r="D1189" s="6" t="s">
        <v>1687</v>
      </c>
      <c r="E1189" s="6"/>
      <c r="F1189" s="6" t="s">
        <v>783</v>
      </c>
      <c r="G1189" s="6" t="s">
        <v>827</v>
      </c>
      <c r="H1189" s="6" t="s">
        <v>1153</v>
      </c>
      <c r="I1189" s="6" t="s">
        <v>828</v>
      </c>
      <c r="J1189" s="6">
        <v>168</v>
      </c>
      <c r="K1189" s="6">
        <v>168</v>
      </c>
      <c r="L1189" s="6">
        <v>11</v>
      </c>
      <c r="M1189" s="6">
        <v>6</v>
      </c>
      <c r="N1189" s="6"/>
    </row>
    <row r="1190" spans="1:14" ht="30" x14ac:dyDescent="0.25">
      <c r="A1190" s="6" t="s">
        <v>824</v>
      </c>
      <c r="B1190" s="6" t="s">
        <v>23</v>
      </c>
      <c r="C1190" s="4" t="e">
        <f>MATCH(D1190,[1]!Tabla1[Consignatario],0)</f>
        <v>#REF!</v>
      </c>
      <c r="D1190" s="38" t="s">
        <v>1835</v>
      </c>
      <c r="E1190" s="6"/>
      <c r="F1190" s="6" t="s">
        <v>679</v>
      </c>
      <c r="G1190" s="6" t="s">
        <v>62</v>
      </c>
      <c r="H1190" s="6" t="s">
        <v>128</v>
      </c>
      <c r="I1190" s="6" t="s">
        <v>829</v>
      </c>
      <c r="J1190" s="6">
        <v>4400</v>
      </c>
      <c r="K1190" s="6">
        <v>4400</v>
      </c>
      <c r="L1190" s="6">
        <v>308</v>
      </c>
      <c r="M1190" s="6"/>
      <c r="N1190" s="6"/>
    </row>
    <row r="1191" spans="1:14" x14ac:dyDescent="0.25">
      <c r="A1191" s="54" t="s">
        <v>830</v>
      </c>
      <c r="B1191" s="54"/>
      <c r="C1191" s="4" t="e">
        <f>MATCH(D1191,[1]!Tabla1[Consignatario],0)</f>
        <v>#REF!</v>
      </c>
      <c r="D1191" s="20" t="s">
        <v>1764</v>
      </c>
      <c r="E1191" s="31"/>
      <c r="F1191" s="54" t="s">
        <v>676</v>
      </c>
      <c r="G1191" s="54" t="s">
        <v>1784</v>
      </c>
      <c r="H1191" s="6" t="s">
        <v>128</v>
      </c>
      <c r="I1191" s="6" t="s">
        <v>179</v>
      </c>
      <c r="J1191" s="6">
        <v>1500</v>
      </c>
      <c r="K1191" s="54">
        <v>1660</v>
      </c>
      <c r="L1191" s="54">
        <v>116</v>
      </c>
      <c r="M1191" s="54">
        <v>2</v>
      </c>
      <c r="N1191" s="54"/>
    </row>
    <row r="1192" spans="1:14" x14ac:dyDescent="0.25">
      <c r="A1192" s="56"/>
      <c r="B1192" s="56"/>
      <c r="C1192" s="4" t="e">
        <f>MATCH(D1192,[1]!Tabla1[Consignatario],0)</f>
        <v>#REF!</v>
      </c>
      <c r="D1192" s="20" t="s">
        <v>1764</v>
      </c>
      <c r="E1192" s="32"/>
      <c r="F1192" s="56"/>
      <c r="G1192" s="56"/>
      <c r="H1192" s="6" t="s">
        <v>131</v>
      </c>
      <c r="I1192" s="6" t="s">
        <v>211</v>
      </c>
      <c r="J1192" s="6">
        <v>160</v>
      </c>
      <c r="K1192" s="56"/>
      <c r="L1192" s="56"/>
      <c r="M1192" s="56"/>
      <c r="N1192" s="56"/>
    </row>
    <row r="1193" spans="1:14" ht="28.9" customHeight="1" x14ac:dyDescent="0.25">
      <c r="A1193" s="54" t="s">
        <v>830</v>
      </c>
      <c r="B1193" s="54" t="s">
        <v>28</v>
      </c>
      <c r="C1193" s="4" t="e">
        <f>MATCH(D1193,[1]!Tabla1[Consignatario],0)</f>
        <v>#REF!</v>
      </c>
      <c r="D1193" s="20" t="s">
        <v>1688</v>
      </c>
      <c r="E1193" s="31"/>
      <c r="F1193" s="54" t="s">
        <v>33</v>
      </c>
      <c r="G1193" s="54" t="s">
        <v>102</v>
      </c>
      <c r="H1193" s="6" t="s">
        <v>131</v>
      </c>
      <c r="I1193" s="6" t="s">
        <v>322</v>
      </c>
      <c r="J1193" s="6">
        <v>320</v>
      </c>
      <c r="K1193" s="54">
        <v>1020</v>
      </c>
      <c r="L1193" s="54">
        <v>71</v>
      </c>
      <c r="M1193" s="54">
        <v>3</v>
      </c>
      <c r="N1193" s="54" t="s">
        <v>831</v>
      </c>
    </row>
    <row r="1194" spans="1:14" x14ac:dyDescent="0.25">
      <c r="A1194" s="56"/>
      <c r="B1194" s="56"/>
      <c r="C1194" s="4" t="e">
        <f>MATCH(D1194,[1]!Tabla1[Consignatario],0)</f>
        <v>#REF!</v>
      </c>
      <c r="D1194" s="20" t="s">
        <v>1688</v>
      </c>
      <c r="E1194" s="32"/>
      <c r="F1194" s="56"/>
      <c r="G1194" s="56"/>
      <c r="H1194" s="6" t="s">
        <v>128</v>
      </c>
      <c r="I1194" s="6" t="s">
        <v>8</v>
      </c>
      <c r="J1194" s="6">
        <v>700</v>
      </c>
      <c r="K1194" s="56"/>
      <c r="L1194" s="56"/>
      <c r="M1194" s="56"/>
      <c r="N1194" s="56"/>
    </row>
    <row r="1195" spans="1:14" ht="30" x14ac:dyDescent="0.25">
      <c r="A1195" s="6" t="s">
        <v>830</v>
      </c>
      <c r="B1195" s="6" t="s">
        <v>23</v>
      </c>
      <c r="C1195" s="4" t="e">
        <f>MATCH(D1195,[1]!Tabla1[Consignatario],0)</f>
        <v>#REF!</v>
      </c>
      <c r="D1195" s="38" t="s">
        <v>1883</v>
      </c>
      <c r="E1195" s="6"/>
      <c r="F1195" s="6" t="s">
        <v>832</v>
      </c>
      <c r="G1195" s="6" t="s">
        <v>1503</v>
      </c>
      <c r="H1195" s="6" t="s">
        <v>128</v>
      </c>
      <c r="I1195" s="6" t="s">
        <v>268</v>
      </c>
      <c r="J1195" s="6">
        <v>5000</v>
      </c>
      <c r="K1195" s="6">
        <v>5000</v>
      </c>
      <c r="L1195" s="6">
        <v>350</v>
      </c>
      <c r="M1195" s="6"/>
      <c r="N1195" s="6"/>
    </row>
    <row r="1196" spans="1:14" ht="30" x14ac:dyDescent="0.25">
      <c r="A1196" s="54" t="s">
        <v>830</v>
      </c>
      <c r="B1196" s="54" t="s">
        <v>23</v>
      </c>
      <c r="C1196" s="4" t="e">
        <f>MATCH(D1196,[1]!Tabla1[Consignatario],0)</f>
        <v>#REF!</v>
      </c>
      <c r="D1196" s="20" t="s">
        <v>1639</v>
      </c>
      <c r="E1196" s="31"/>
      <c r="F1196" s="54" t="s">
        <v>833</v>
      </c>
      <c r="G1196" s="54" t="s">
        <v>87</v>
      </c>
      <c r="H1196" s="6" t="s">
        <v>327</v>
      </c>
      <c r="I1196" s="6" t="s">
        <v>834</v>
      </c>
      <c r="J1196" s="6">
        <v>31984</v>
      </c>
      <c r="K1196" s="54">
        <v>66756</v>
      </c>
      <c r="L1196" s="57">
        <v>4673</v>
      </c>
      <c r="M1196" s="57"/>
      <c r="N1196" s="57" t="s">
        <v>837</v>
      </c>
    </row>
    <row r="1197" spans="1:14" ht="30" x14ac:dyDescent="0.25">
      <c r="A1197" s="55"/>
      <c r="B1197" s="55"/>
      <c r="C1197" s="4" t="e">
        <f>MATCH(D1197,[1]!Tabla1[Consignatario],0)</f>
        <v>#REF!</v>
      </c>
      <c r="D1197" s="20" t="s">
        <v>1639</v>
      </c>
      <c r="E1197" s="33"/>
      <c r="F1197" s="55"/>
      <c r="G1197" s="55"/>
      <c r="H1197" s="6" t="s">
        <v>128</v>
      </c>
      <c r="I1197" s="6" t="s">
        <v>233</v>
      </c>
      <c r="J1197" s="6">
        <v>12000</v>
      </c>
      <c r="K1197" s="55"/>
      <c r="L1197" s="58"/>
      <c r="M1197" s="58"/>
      <c r="N1197" s="58"/>
    </row>
    <row r="1198" spans="1:14" x14ac:dyDescent="0.25">
      <c r="A1198" s="55"/>
      <c r="B1198" s="55"/>
      <c r="C1198" s="4" t="e">
        <f>MATCH(D1198,[1]!Tabla1[Consignatario],0)</f>
        <v>#REF!</v>
      </c>
      <c r="D1198" s="20" t="s">
        <v>1639</v>
      </c>
      <c r="E1198" s="33"/>
      <c r="F1198" s="55"/>
      <c r="G1198" s="55"/>
      <c r="H1198" s="6" t="s">
        <v>128</v>
      </c>
      <c r="I1198" s="6" t="s">
        <v>8</v>
      </c>
      <c r="J1198" s="6">
        <v>1000</v>
      </c>
      <c r="K1198" s="55"/>
      <c r="L1198" s="58"/>
      <c r="M1198" s="58"/>
      <c r="N1198" s="58"/>
    </row>
    <row r="1199" spans="1:14" x14ac:dyDescent="0.25">
      <c r="A1199" s="55"/>
      <c r="B1199" s="55"/>
      <c r="C1199" s="4" t="e">
        <f>MATCH(D1199,[1]!Tabla1[Consignatario],0)</f>
        <v>#REF!</v>
      </c>
      <c r="D1199" s="20" t="s">
        <v>1639</v>
      </c>
      <c r="E1199" s="33"/>
      <c r="F1199" s="55"/>
      <c r="G1199" s="55"/>
      <c r="H1199" s="6" t="s">
        <v>131</v>
      </c>
      <c r="I1199" s="6" t="s">
        <v>835</v>
      </c>
      <c r="J1199" s="6">
        <v>16176</v>
      </c>
      <c r="K1199" s="55"/>
      <c r="L1199" s="58"/>
      <c r="M1199" s="58"/>
      <c r="N1199" s="58"/>
    </row>
    <row r="1200" spans="1:14" ht="30" x14ac:dyDescent="0.25">
      <c r="A1200" s="56"/>
      <c r="B1200" s="56"/>
      <c r="C1200" s="4" t="e">
        <f>MATCH(D1200,[1]!Tabla1[Consignatario],0)</f>
        <v>#REF!</v>
      </c>
      <c r="D1200" s="20" t="s">
        <v>1639</v>
      </c>
      <c r="E1200" s="32"/>
      <c r="F1200" s="56"/>
      <c r="G1200" s="56"/>
      <c r="H1200" s="6" t="s">
        <v>131</v>
      </c>
      <c r="I1200" s="6" t="s">
        <v>836</v>
      </c>
      <c r="J1200" s="6">
        <v>5576</v>
      </c>
      <c r="K1200" s="56"/>
      <c r="L1200" s="59"/>
      <c r="M1200" s="59"/>
      <c r="N1200" s="59"/>
    </row>
    <row r="1201" spans="1:14" ht="45" x14ac:dyDescent="0.25">
      <c r="A1201" s="54" t="s">
        <v>838</v>
      </c>
      <c r="B1201" s="54" t="s">
        <v>23</v>
      </c>
      <c r="C1201" s="4" t="e">
        <f>MATCH(D1201,[1]!Tabla1[Consignatario],0)</f>
        <v>#REF!</v>
      </c>
      <c r="D1201" s="38" t="s">
        <v>1750</v>
      </c>
      <c r="E1201" s="31"/>
      <c r="F1201" s="54" t="s">
        <v>833</v>
      </c>
      <c r="G1201" s="54" t="s">
        <v>87</v>
      </c>
      <c r="H1201" s="6" t="s">
        <v>327</v>
      </c>
      <c r="I1201" s="6" t="s">
        <v>839</v>
      </c>
      <c r="J1201" s="6">
        <v>32597</v>
      </c>
      <c r="K1201" s="54">
        <v>41653</v>
      </c>
      <c r="L1201" s="54">
        <v>2915</v>
      </c>
      <c r="M1201" s="54">
        <v>6</v>
      </c>
      <c r="N1201" s="54"/>
    </row>
    <row r="1202" spans="1:14" ht="30" x14ac:dyDescent="0.25">
      <c r="A1202" s="55"/>
      <c r="B1202" s="55"/>
      <c r="C1202" s="4" t="e">
        <f>MATCH(D1202,[1]!Tabla1[Consignatario],0)</f>
        <v>#REF!</v>
      </c>
      <c r="D1202" s="38" t="s">
        <v>1750</v>
      </c>
      <c r="E1202" s="33"/>
      <c r="F1202" s="55"/>
      <c r="G1202" s="55"/>
      <c r="H1202" s="6" t="s">
        <v>128</v>
      </c>
      <c r="I1202" s="6" t="s">
        <v>154</v>
      </c>
      <c r="J1202" s="6">
        <v>8000</v>
      </c>
      <c r="K1202" s="55"/>
      <c r="L1202" s="55"/>
      <c r="M1202" s="55"/>
      <c r="N1202" s="55"/>
    </row>
    <row r="1203" spans="1:14" x14ac:dyDescent="0.25">
      <c r="A1203" s="56"/>
      <c r="B1203" s="56"/>
      <c r="C1203" s="4" t="e">
        <f>MATCH(D1203,[1]!Tabla1[Consignatario],0)</f>
        <v>#REF!</v>
      </c>
      <c r="D1203" s="38" t="s">
        <v>1750</v>
      </c>
      <c r="E1203" s="32"/>
      <c r="F1203" s="56"/>
      <c r="G1203" s="56"/>
      <c r="H1203" s="6" t="s">
        <v>131</v>
      </c>
      <c r="I1203" s="6" t="s">
        <v>840</v>
      </c>
      <c r="J1203" s="6">
        <v>1056</v>
      </c>
      <c r="K1203" s="56"/>
      <c r="L1203" s="56"/>
      <c r="M1203" s="56"/>
      <c r="N1203" s="56"/>
    </row>
    <row r="1204" spans="1:14" ht="45" x14ac:dyDescent="0.25">
      <c r="A1204" s="54" t="s">
        <v>838</v>
      </c>
      <c r="B1204" s="54" t="s">
        <v>23</v>
      </c>
      <c r="C1204" s="4" t="e">
        <f>MATCH(D1204,[1]!Tabla1[Consignatario],0)</f>
        <v>#REF!</v>
      </c>
      <c r="D1204" s="20" t="s">
        <v>1638</v>
      </c>
      <c r="E1204" s="31"/>
      <c r="F1204" s="54" t="s">
        <v>833</v>
      </c>
      <c r="G1204" s="54" t="s">
        <v>87</v>
      </c>
      <c r="H1204" s="6" t="s">
        <v>327</v>
      </c>
      <c r="I1204" s="6" t="s">
        <v>841</v>
      </c>
      <c r="J1204" s="6">
        <v>37111</v>
      </c>
      <c r="K1204" s="54">
        <v>43999</v>
      </c>
      <c r="L1204" s="54">
        <v>3080</v>
      </c>
      <c r="M1204" s="54"/>
      <c r="N1204" s="54"/>
    </row>
    <row r="1205" spans="1:14" ht="30" x14ac:dyDescent="0.25">
      <c r="A1205" s="55"/>
      <c r="B1205" s="55"/>
      <c r="C1205" s="4" t="e">
        <f>MATCH(D1205,[1]!Tabla1[Consignatario],0)</f>
        <v>#REF!</v>
      </c>
      <c r="D1205" s="20" t="s">
        <v>1638</v>
      </c>
      <c r="E1205" s="33"/>
      <c r="F1205" s="55"/>
      <c r="G1205" s="55"/>
      <c r="H1205" s="6" t="s">
        <v>131</v>
      </c>
      <c r="I1205" s="6" t="s">
        <v>842</v>
      </c>
      <c r="J1205" s="6">
        <v>6488</v>
      </c>
      <c r="K1205" s="55"/>
      <c r="L1205" s="55"/>
      <c r="M1205" s="55"/>
      <c r="N1205" s="55"/>
    </row>
    <row r="1206" spans="1:14" ht="30" x14ac:dyDescent="0.25">
      <c r="A1206" s="56"/>
      <c r="B1206" s="56"/>
      <c r="C1206" s="4" t="e">
        <f>MATCH(D1206,[1]!Tabla1[Consignatario],0)</f>
        <v>#REF!</v>
      </c>
      <c r="D1206" s="20" t="s">
        <v>1638</v>
      </c>
      <c r="E1206" s="32"/>
      <c r="F1206" s="56"/>
      <c r="G1206" s="56"/>
      <c r="H1206" s="6" t="s">
        <v>131</v>
      </c>
      <c r="I1206" s="6" t="s">
        <v>843</v>
      </c>
      <c r="J1206" s="6">
        <v>400</v>
      </c>
      <c r="K1206" s="56"/>
      <c r="L1206" s="56"/>
      <c r="M1206" s="56"/>
      <c r="N1206" s="56"/>
    </row>
    <row r="1207" spans="1:14" ht="30" x14ac:dyDescent="0.25">
      <c r="A1207" s="6" t="s">
        <v>838</v>
      </c>
      <c r="B1207" s="6" t="s">
        <v>23</v>
      </c>
      <c r="C1207" s="4" t="e">
        <f>MATCH(D1207,[1]!Tabla1[Consignatario],0)</f>
        <v>#REF!</v>
      </c>
      <c r="D1207" s="6" t="s">
        <v>1689</v>
      </c>
      <c r="E1207" s="6"/>
      <c r="F1207" s="6" t="s">
        <v>673</v>
      </c>
      <c r="G1207" s="6" t="s">
        <v>42</v>
      </c>
      <c r="H1207" s="6" t="s">
        <v>128</v>
      </c>
      <c r="I1207" s="6" t="s">
        <v>268</v>
      </c>
      <c r="J1207" s="6">
        <v>4000</v>
      </c>
      <c r="K1207" s="6">
        <v>4000</v>
      </c>
      <c r="L1207" s="6">
        <v>280</v>
      </c>
      <c r="M1207" s="6"/>
      <c r="N1207" s="6"/>
    </row>
    <row r="1208" spans="1:14" ht="28.9" customHeight="1" x14ac:dyDescent="0.25">
      <c r="A1208" s="54" t="s">
        <v>844</v>
      </c>
      <c r="B1208" s="54" t="s">
        <v>23</v>
      </c>
      <c r="C1208" s="4" t="e">
        <f>MATCH(D1208,[1]!Tabla1[Consignatario],0)</f>
        <v>#REF!</v>
      </c>
      <c r="D1208" s="20" t="s">
        <v>1778</v>
      </c>
      <c r="E1208" s="31"/>
      <c r="F1208" s="54" t="s">
        <v>783</v>
      </c>
      <c r="G1208" s="54" t="s">
        <v>845</v>
      </c>
      <c r="H1208" s="6" t="s">
        <v>131</v>
      </c>
      <c r="I1208" s="6" t="s">
        <v>846</v>
      </c>
      <c r="J1208" s="6">
        <v>1128</v>
      </c>
      <c r="K1208" s="54">
        <v>2386</v>
      </c>
      <c r="L1208" s="54">
        <v>167</v>
      </c>
      <c r="M1208" s="54"/>
      <c r="N1208" s="54"/>
    </row>
    <row r="1209" spans="1:14" x14ac:dyDescent="0.25">
      <c r="A1209" s="56"/>
      <c r="B1209" s="56"/>
      <c r="C1209" s="4" t="e">
        <f>MATCH(D1209,[1]!Tabla1[Consignatario],0)</f>
        <v>#REF!</v>
      </c>
      <c r="D1209" s="20" t="s">
        <v>1778</v>
      </c>
      <c r="E1209" s="32"/>
      <c r="F1209" s="56"/>
      <c r="G1209" s="56"/>
      <c r="H1209" s="6" t="s">
        <v>128</v>
      </c>
      <c r="I1209" s="6" t="s">
        <v>8</v>
      </c>
      <c r="J1209" s="6">
        <v>1258</v>
      </c>
      <c r="K1209" s="56"/>
      <c r="L1209" s="56"/>
      <c r="M1209" s="56"/>
      <c r="N1209" s="56"/>
    </row>
    <row r="1210" spans="1:14" ht="45" x14ac:dyDescent="0.25">
      <c r="A1210" s="54" t="s">
        <v>844</v>
      </c>
      <c r="B1210" s="54" t="s">
        <v>23</v>
      </c>
      <c r="C1210" s="4" t="e">
        <f>MATCH(D1210,[1]!Tabla1[Consignatario],0)</f>
        <v>#REF!</v>
      </c>
      <c r="D1210" s="20" t="s">
        <v>1520</v>
      </c>
      <c r="E1210" s="31"/>
      <c r="F1210" s="54" t="s">
        <v>847</v>
      </c>
      <c r="G1210" s="54" t="s">
        <v>213</v>
      </c>
      <c r="H1210" s="6" t="s">
        <v>327</v>
      </c>
      <c r="I1210" s="6" t="s">
        <v>849</v>
      </c>
      <c r="J1210" s="6">
        <v>50490</v>
      </c>
      <c r="K1210" s="54">
        <v>52490</v>
      </c>
      <c r="L1210" s="54">
        <v>3674</v>
      </c>
      <c r="M1210" s="54">
        <v>2</v>
      </c>
      <c r="N1210" s="54" t="s">
        <v>848</v>
      </c>
    </row>
    <row r="1211" spans="1:14" ht="30" x14ac:dyDescent="0.25">
      <c r="A1211" s="56"/>
      <c r="B1211" s="56"/>
      <c r="C1211" s="4" t="e">
        <f>MATCH(D1211,[1]!Tabla1[Consignatario],0)</f>
        <v>#REF!</v>
      </c>
      <c r="D1211" s="20" t="s">
        <v>1520</v>
      </c>
      <c r="E1211" s="32"/>
      <c r="F1211" s="56"/>
      <c r="G1211" s="56"/>
      <c r="H1211" s="6" t="s">
        <v>128</v>
      </c>
      <c r="I1211" s="6" t="s">
        <v>218</v>
      </c>
      <c r="J1211" s="6">
        <v>2000</v>
      </c>
      <c r="K1211" s="56"/>
      <c r="L1211" s="56"/>
      <c r="M1211" s="56"/>
      <c r="N1211" s="56"/>
    </row>
    <row r="1212" spans="1:14" x14ac:dyDescent="0.25">
      <c r="A1212" s="6" t="s">
        <v>844</v>
      </c>
      <c r="B1212" s="6"/>
      <c r="C1212" s="4" t="e">
        <f>MATCH(D1212,[1]!Tabla1[Consignatario],0)</f>
        <v>#REF!</v>
      </c>
      <c r="D1212" s="6" t="s">
        <v>1593</v>
      </c>
      <c r="E1212" s="6"/>
      <c r="F1212" s="6" t="s">
        <v>832</v>
      </c>
      <c r="G1212" s="6" t="s">
        <v>213</v>
      </c>
      <c r="H1212" s="6" t="s">
        <v>128</v>
      </c>
      <c r="I1212" s="6" t="s">
        <v>8</v>
      </c>
      <c r="J1212" s="6">
        <v>2080</v>
      </c>
      <c r="K1212" s="6">
        <v>2080</v>
      </c>
      <c r="L1212" s="6">
        <v>145</v>
      </c>
      <c r="M1212" s="6">
        <v>6</v>
      </c>
      <c r="N1212" s="6"/>
    </row>
    <row r="1213" spans="1:14" ht="30" x14ac:dyDescent="0.25">
      <c r="A1213" s="54" t="s">
        <v>850</v>
      </c>
      <c r="B1213" s="54" t="s">
        <v>23</v>
      </c>
      <c r="C1213" s="4" t="e">
        <f>MATCH(D1213,[1]!Tabla1[Consignatario],0)</f>
        <v>#REF!</v>
      </c>
      <c r="D1213" s="20" t="s">
        <v>1622</v>
      </c>
      <c r="E1213" s="31"/>
      <c r="F1213" s="54" t="s">
        <v>63</v>
      </c>
      <c r="G1213" s="54" t="s">
        <v>449</v>
      </c>
      <c r="H1213" s="6" t="s">
        <v>128</v>
      </c>
      <c r="I1213" s="6" t="s">
        <v>149</v>
      </c>
      <c r="J1213" s="6">
        <v>36000</v>
      </c>
      <c r="K1213" s="54">
        <v>37055</v>
      </c>
      <c r="L1213" s="54">
        <v>2593</v>
      </c>
      <c r="M1213" s="54">
        <v>7</v>
      </c>
      <c r="N1213" s="54"/>
    </row>
    <row r="1214" spans="1:14" x14ac:dyDescent="0.25">
      <c r="A1214" s="56"/>
      <c r="B1214" s="56"/>
      <c r="C1214" s="4" t="e">
        <f>MATCH(D1214,[1]!Tabla1[Consignatario],0)</f>
        <v>#REF!</v>
      </c>
      <c r="D1214" s="20" t="s">
        <v>1622</v>
      </c>
      <c r="E1214" s="32"/>
      <c r="F1214" s="56"/>
      <c r="G1214" s="56"/>
      <c r="H1214" s="6" t="s">
        <v>128</v>
      </c>
      <c r="I1214" s="6" t="s">
        <v>8</v>
      </c>
      <c r="J1214" s="6">
        <v>1055</v>
      </c>
      <c r="K1214" s="56"/>
      <c r="L1214" s="56"/>
      <c r="M1214" s="56"/>
      <c r="N1214" s="56"/>
    </row>
    <row r="1215" spans="1:14" ht="30" x14ac:dyDescent="0.25">
      <c r="A1215" s="6" t="s">
        <v>851</v>
      </c>
      <c r="B1215" s="6" t="s">
        <v>23</v>
      </c>
      <c r="C1215" s="4" t="e">
        <f>MATCH(D1215,[1]!Tabla1[Consignatario],0)</f>
        <v>#REF!</v>
      </c>
      <c r="D1215" s="20" t="s">
        <v>1622</v>
      </c>
      <c r="E1215" s="6"/>
      <c r="F1215" s="6" t="s">
        <v>63</v>
      </c>
      <c r="G1215" s="6" t="s">
        <v>449</v>
      </c>
      <c r="H1215" s="6" t="s">
        <v>131</v>
      </c>
      <c r="I1215" s="6" t="s">
        <v>215</v>
      </c>
      <c r="J1215" s="6">
        <v>6400</v>
      </c>
      <c r="K1215" s="6">
        <v>6400</v>
      </c>
      <c r="L1215" s="6">
        <v>448</v>
      </c>
      <c r="M1215" s="6"/>
      <c r="N1215" s="6"/>
    </row>
    <row r="1216" spans="1:14" ht="45" x14ac:dyDescent="0.25">
      <c r="A1216" s="54" t="s">
        <v>851</v>
      </c>
      <c r="B1216" s="54" t="s">
        <v>23</v>
      </c>
      <c r="C1216" s="4" t="e">
        <f>MATCH(D1216,[1]!Tabla1[Consignatario],0)</f>
        <v>#REF!</v>
      </c>
      <c r="D1216" s="20" t="s">
        <v>1622</v>
      </c>
      <c r="E1216" s="31"/>
      <c r="F1216" s="54" t="s">
        <v>609</v>
      </c>
      <c r="G1216" s="54" t="s">
        <v>852</v>
      </c>
      <c r="H1216" s="6" t="s">
        <v>327</v>
      </c>
      <c r="I1216" s="6" t="s">
        <v>853</v>
      </c>
      <c r="J1216" s="6">
        <v>41499</v>
      </c>
      <c r="K1216" s="54">
        <v>43751</v>
      </c>
      <c r="L1216" s="54">
        <v>3062</v>
      </c>
      <c r="M1216" s="54">
        <v>4</v>
      </c>
      <c r="N1216" s="54"/>
    </row>
    <row r="1217" spans="1:14" x14ac:dyDescent="0.25">
      <c r="A1217" s="55"/>
      <c r="B1217" s="55"/>
      <c r="C1217" s="4" t="e">
        <f>MATCH(D1217,[1]!Tabla1[Consignatario],0)</f>
        <v>#REF!</v>
      </c>
      <c r="D1217" s="20" t="s">
        <v>1622</v>
      </c>
      <c r="E1217" s="33"/>
      <c r="F1217" s="55"/>
      <c r="G1217" s="55"/>
      <c r="H1217" s="6" t="s">
        <v>131</v>
      </c>
      <c r="I1217" s="6" t="s">
        <v>854</v>
      </c>
      <c r="J1217" s="6">
        <v>1952</v>
      </c>
      <c r="K1217" s="55"/>
      <c r="L1217" s="55"/>
      <c r="M1217" s="55"/>
      <c r="N1217" s="55"/>
    </row>
    <row r="1218" spans="1:14" x14ac:dyDescent="0.25">
      <c r="A1218" s="56"/>
      <c r="B1218" s="56"/>
      <c r="C1218" s="4" t="e">
        <f>MATCH(D1218,[1]!Tabla1[Consignatario],0)</f>
        <v>#REF!</v>
      </c>
      <c r="D1218" s="20" t="s">
        <v>1622</v>
      </c>
      <c r="E1218" s="32"/>
      <c r="F1218" s="56"/>
      <c r="G1218" s="56"/>
      <c r="H1218" s="6" t="s">
        <v>128</v>
      </c>
      <c r="I1218" s="6" t="s">
        <v>8</v>
      </c>
      <c r="J1218" s="6">
        <v>300</v>
      </c>
      <c r="K1218" s="56"/>
      <c r="L1218" s="56"/>
      <c r="M1218" s="56"/>
      <c r="N1218" s="56"/>
    </row>
    <row r="1219" spans="1:14" ht="45" x14ac:dyDescent="0.25">
      <c r="A1219" s="54" t="s">
        <v>855</v>
      </c>
      <c r="B1219" s="54" t="s">
        <v>23</v>
      </c>
      <c r="C1219" s="4" t="e">
        <f>MATCH(D1219,[1]!Tabla1[Consignatario],0)</f>
        <v>#REF!</v>
      </c>
      <c r="D1219" s="20" t="s">
        <v>1958</v>
      </c>
      <c r="E1219" s="31"/>
      <c r="F1219" s="54" t="s">
        <v>609</v>
      </c>
      <c r="G1219" s="54" t="s">
        <v>852</v>
      </c>
      <c r="H1219" s="6" t="s">
        <v>327</v>
      </c>
      <c r="I1219" s="6" t="s">
        <v>856</v>
      </c>
      <c r="J1219" s="6">
        <v>18938</v>
      </c>
      <c r="K1219" s="54">
        <v>61338</v>
      </c>
      <c r="L1219" s="54">
        <v>4293</v>
      </c>
      <c r="M1219" s="54">
        <v>6</v>
      </c>
      <c r="N1219" s="54"/>
    </row>
    <row r="1220" spans="1:14" ht="30" x14ac:dyDescent="0.25">
      <c r="A1220" s="55"/>
      <c r="B1220" s="55"/>
      <c r="C1220" s="4" t="e">
        <f>MATCH(D1220,[1]!Tabla1[Consignatario],0)</f>
        <v>#REF!</v>
      </c>
      <c r="D1220" s="20" t="s">
        <v>1958</v>
      </c>
      <c r="E1220" s="33"/>
      <c r="F1220" s="55"/>
      <c r="G1220" s="55"/>
      <c r="H1220" s="6" t="s">
        <v>128</v>
      </c>
      <c r="I1220" s="6" t="s">
        <v>149</v>
      </c>
      <c r="J1220" s="6">
        <v>36000</v>
      </c>
      <c r="K1220" s="55"/>
      <c r="L1220" s="55"/>
      <c r="M1220" s="55"/>
      <c r="N1220" s="55"/>
    </row>
    <row r="1221" spans="1:14" ht="30" x14ac:dyDescent="0.25">
      <c r="A1221" s="56"/>
      <c r="B1221" s="56"/>
      <c r="C1221" s="4" t="e">
        <f>MATCH(D1221,[1]!Tabla1[Consignatario],0)</f>
        <v>#REF!</v>
      </c>
      <c r="D1221" s="20" t="s">
        <v>1958</v>
      </c>
      <c r="E1221" s="32"/>
      <c r="F1221" s="56"/>
      <c r="G1221" s="56"/>
      <c r="H1221" s="6" t="s">
        <v>131</v>
      </c>
      <c r="I1221" s="6" t="s">
        <v>215</v>
      </c>
      <c r="J1221" s="6">
        <v>6400</v>
      </c>
      <c r="K1221" s="56"/>
      <c r="L1221" s="56"/>
      <c r="M1221" s="56"/>
      <c r="N1221" s="56"/>
    </row>
    <row r="1222" spans="1:14" ht="30" x14ac:dyDescent="0.25">
      <c r="A1222" s="54" t="s">
        <v>855</v>
      </c>
      <c r="B1222" s="54"/>
      <c r="C1222" s="4" t="e">
        <f>MATCH(D1222,[1]!Tabla1[Consignatario],0)</f>
        <v>#REF!</v>
      </c>
      <c r="D1222" s="38" t="s">
        <v>1747</v>
      </c>
      <c r="E1222" s="31"/>
      <c r="F1222" s="54" t="s">
        <v>73</v>
      </c>
      <c r="G1222" s="54" t="s">
        <v>852</v>
      </c>
      <c r="H1222" s="6" t="s">
        <v>128</v>
      </c>
      <c r="I1222" s="6" t="s">
        <v>218</v>
      </c>
      <c r="J1222" s="6">
        <v>2000</v>
      </c>
      <c r="K1222" s="54">
        <v>3520</v>
      </c>
      <c r="L1222" s="54">
        <v>246</v>
      </c>
      <c r="M1222" s="54">
        <v>3</v>
      </c>
      <c r="N1222" s="54"/>
    </row>
    <row r="1223" spans="1:14" x14ac:dyDescent="0.25">
      <c r="A1223" s="55"/>
      <c r="B1223" s="55"/>
      <c r="C1223" s="4" t="e">
        <f>MATCH(D1223,[1]!Tabla1[Consignatario],0)</f>
        <v>#REF!</v>
      </c>
      <c r="D1223" s="38" t="s">
        <v>1747</v>
      </c>
      <c r="E1223" s="33"/>
      <c r="F1223" s="55"/>
      <c r="G1223" s="55"/>
      <c r="H1223" s="6" t="s">
        <v>131</v>
      </c>
      <c r="I1223" s="6" t="s">
        <v>204</v>
      </c>
      <c r="J1223" s="6">
        <v>1440</v>
      </c>
      <c r="K1223" s="55"/>
      <c r="L1223" s="55"/>
      <c r="M1223" s="55"/>
      <c r="N1223" s="55"/>
    </row>
    <row r="1224" spans="1:14" ht="30" x14ac:dyDescent="0.25">
      <c r="A1224" s="56"/>
      <c r="B1224" s="56"/>
      <c r="C1224" s="4" t="e">
        <f>MATCH(D1224,[1]!Tabla1[Consignatario],0)</f>
        <v>#REF!</v>
      </c>
      <c r="D1224" s="38" t="s">
        <v>1747</v>
      </c>
      <c r="E1224" s="32"/>
      <c r="F1224" s="56"/>
      <c r="G1224" s="56"/>
      <c r="H1224" s="6" t="s">
        <v>131</v>
      </c>
      <c r="I1224" s="6" t="s">
        <v>584</v>
      </c>
      <c r="J1224" s="6">
        <v>80</v>
      </c>
      <c r="K1224" s="56"/>
      <c r="L1224" s="56"/>
      <c r="M1224" s="56"/>
      <c r="N1224" s="56"/>
    </row>
    <row r="1225" spans="1:14" x14ac:dyDescent="0.25">
      <c r="A1225" s="6" t="s">
        <v>855</v>
      </c>
      <c r="B1225" s="6"/>
      <c r="C1225" s="4" t="e">
        <f>MATCH(D1225,[1]!Tabla1[Consignatario],0)</f>
        <v>#REF!</v>
      </c>
      <c r="D1225" s="6" t="s">
        <v>1794</v>
      </c>
      <c r="E1225" s="6"/>
      <c r="F1225" s="6" t="s">
        <v>109</v>
      </c>
      <c r="G1225" s="6" t="s">
        <v>42</v>
      </c>
      <c r="H1225" s="6" t="s">
        <v>128</v>
      </c>
      <c r="I1225" s="6" t="s">
        <v>1115</v>
      </c>
      <c r="J1225" s="6">
        <v>1700</v>
      </c>
      <c r="K1225" s="6">
        <v>1700</v>
      </c>
      <c r="L1225" s="6">
        <v>119</v>
      </c>
      <c r="M1225" s="6"/>
      <c r="N1225" s="6"/>
    </row>
    <row r="1226" spans="1:14" ht="45" x14ac:dyDescent="0.25">
      <c r="A1226" s="54" t="s">
        <v>855</v>
      </c>
      <c r="B1226" s="54" t="s">
        <v>857</v>
      </c>
      <c r="C1226" s="4" t="e">
        <f>MATCH(D1226,[1]!Tabla1[Consignatario],0)</f>
        <v>#REF!</v>
      </c>
      <c r="D1226" s="20" t="s">
        <v>1690</v>
      </c>
      <c r="E1226" s="31"/>
      <c r="F1226" s="54" t="s">
        <v>673</v>
      </c>
      <c r="G1226" s="54" t="s">
        <v>70</v>
      </c>
      <c r="H1226" s="6" t="s">
        <v>327</v>
      </c>
      <c r="I1226" s="6" t="s">
        <v>858</v>
      </c>
      <c r="J1226" s="6">
        <v>7427</v>
      </c>
      <c r="K1226" s="54">
        <v>11004</v>
      </c>
      <c r="L1226" s="54">
        <v>770</v>
      </c>
      <c r="M1226" s="54">
        <v>2</v>
      </c>
      <c r="N1226" s="54"/>
    </row>
    <row r="1227" spans="1:14" x14ac:dyDescent="0.25">
      <c r="A1227" s="55"/>
      <c r="B1227" s="55"/>
      <c r="C1227" s="4" t="e">
        <f>MATCH(D1227,[1]!Tabla1[Consignatario],0)</f>
        <v>#REF!</v>
      </c>
      <c r="D1227" s="20" t="s">
        <v>1690</v>
      </c>
      <c r="E1227" s="33"/>
      <c r="F1227" s="55"/>
      <c r="G1227" s="55"/>
      <c r="H1227" s="6" t="s">
        <v>131</v>
      </c>
      <c r="I1227" s="6" t="s">
        <v>206</v>
      </c>
      <c r="J1227" s="6">
        <v>3200</v>
      </c>
      <c r="K1227" s="55"/>
      <c r="L1227" s="55"/>
      <c r="M1227" s="55"/>
      <c r="N1227" s="55"/>
    </row>
    <row r="1228" spans="1:14" x14ac:dyDescent="0.25">
      <c r="A1228" s="55"/>
      <c r="B1228" s="55"/>
      <c r="C1228" s="4" t="e">
        <f>MATCH(D1228,[1]!Tabla1[Consignatario],0)</f>
        <v>#REF!</v>
      </c>
      <c r="D1228" s="20" t="s">
        <v>1690</v>
      </c>
      <c r="E1228" s="33"/>
      <c r="F1228" s="55"/>
      <c r="G1228" s="55"/>
      <c r="H1228" s="6" t="s">
        <v>131</v>
      </c>
      <c r="I1228" s="6" t="s">
        <v>859</v>
      </c>
      <c r="J1228" s="6">
        <v>152</v>
      </c>
      <c r="K1228" s="55"/>
      <c r="L1228" s="55"/>
      <c r="M1228" s="55"/>
      <c r="N1228" s="55"/>
    </row>
    <row r="1229" spans="1:14" x14ac:dyDescent="0.25">
      <c r="A1229" s="56"/>
      <c r="B1229" s="56"/>
      <c r="C1229" s="4" t="e">
        <f>MATCH(D1229,[1]!Tabla1[Consignatario],0)</f>
        <v>#REF!</v>
      </c>
      <c r="D1229" s="20" t="s">
        <v>1690</v>
      </c>
      <c r="E1229" s="32"/>
      <c r="F1229" s="56"/>
      <c r="G1229" s="56"/>
      <c r="H1229" s="6" t="s">
        <v>128</v>
      </c>
      <c r="I1229" s="6" t="s">
        <v>1115</v>
      </c>
      <c r="J1229" s="6">
        <v>225</v>
      </c>
      <c r="K1229" s="56"/>
      <c r="L1229" s="56"/>
      <c r="M1229" s="56"/>
      <c r="N1229" s="56"/>
    </row>
    <row r="1230" spans="1:14" ht="15" customHeight="1" x14ac:dyDescent="0.25">
      <c r="A1230" s="54" t="s">
        <v>860</v>
      </c>
      <c r="B1230" s="54" t="s">
        <v>857</v>
      </c>
      <c r="C1230" s="4" t="e">
        <f>MATCH(D1230,[1]!Tabla1[Consignatario],0)</f>
        <v>#REF!</v>
      </c>
      <c r="D1230" s="20" t="s">
        <v>1830</v>
      </c>
      <c r="E1230" s="31"/>
      <c r="F1230" s="54" t="s">
        <v>18</v>
      </c>
      <c r="G1230" s="54" t="s">
        <v>70</v>
      </c>
      <c r="H1230" s="6" t="s">
        <v>131</v>
      </c>
      <c r="I1230" s="6" t="s">
        <v>592</v>
      </c>
      <c r="J1230" s="6">
        <v>8000</v>
      </c>
      <c r="K1230" s="54">
        <v>11300</v>
      </c>
      <c r="L1230" s="54">
        <v>791</v>
      </c>
      <c r="M1230" s="54"/>
      <c r="N1230" s="54"/>
    </row>
    <row r="1231" spans="1:14" x14ac:dyDescent="0.25">
      <c r="A1231" s="55"/>
      <c r="B1231" s="55"/>
      <c r="C1231" s="4" t="e">
        <f>MATCH(D1231,[1]!Tabla1[Consignatario],0)</f>
        <v>#REF!</v>
      </c>
      <c r="D1231" s="20" t="s">
        <v>1830</v>
      </c>
      <c r="E1231" s="33"/>
      <c r="F1231" s="55"/>
      <c r="G1231" s="55"/>
      <c r="H1231" s="6" t="s">
        <v>131</v>
      </c>
      <c r="I1231" s="6" t="s">
        <v>330</v>
      </c>
      <c r="J1231" s="6">
        <v>2400</v>
      </c>
      <c r="K1231" s="55"/>
      <c r="L1231" s="55"/>
      <c r="M1231" s="55"/>
      <c r="N1231" s="55"/>
    </row>
    <row r="1232" spans="1:14" x14ac:dyDescent="0.25">
      <c r="A1232" s="56"/>
      <c r="B1232" s="56"/>
      <c r="C1232" s="4" t="e">
        <f>MATCH(D1232,[1]!Tabla1[Consignatario],0)</f>
        <v>#REF!</v>
      </c>
      <c r="D1232" s="20" t="s">
        <v>1830</v>
      </c>
      <c r="E1232" s="32"/>
      <c r="F1232" s="56"/>
      <c r="G1232" s="56"/>
      <c r="H1232" s="6" t="s">
        <v>128</v>
      </c>
      <c r="I1232" s="6" t="s">
        <v>8</v>
      </c>
      <c r="J1232" s="6">
        <v>900</v>
      </c>
      <c r="K1232" s="56"/>
      <c r="L1232" s="56"/>
      <c r="M1232" s="56"/>
      <c r="N1232" s="56"/>
    </row>
    <row r="1233" spans="1:14" ht="57.6" customHeight="1" x14ac:dyDescent="0.25">
      <c r="A1233" s="54" t="s">
        <v>860</v>
      </c>
      <c r="B1233" s="54"/>
      <c r="C1233" s="4" t="e">
        <f>MATCH(D1233,[1]!Tabla1[Consignatario],0)</f>
        <v>#REF!</v>
      </c>
      <c r="D1233" s="38" t="s">
        <v>1824</v>
      </c>
      <c r="E1233" s="31"/>
      <c r="F1233" s="54" t="s">
        <v>847</v>
      </c>
      <c r="G1233" s="54" t="s">
        <v>213</v>
      </c>
      <c r="H1233" s="6" t="s">
        <v>327</v>
      </c>
      <c r="I1233" s="6" t="s">
        <v>861</v>
      </c>
      <c r="J1233" s="10">
        <v>3004</v>
      </c>
      <c r="K1233" s="54">
        <v>7004</v>
      </c>
      <c r="L1233" s="57">
        <v>490</v>
      </c>
      <c r="M1233" s="57">
        <v>2</v>
      </c>
      <c r="N1233" s="57" t="s">
        <v>1922</v>
      </c>
    </row>
    <row r="1234" spans="1:14" ht="30" x14ac:dyDescent="0.25">
      <c r="A1234" s="56"/>
      <c r="B1234" s="56"/>
      <c r="C1234" s="4" t="e">
        <f>MATCH(D1234,[1]!Tabla1[Consignatario],0)</f>
        <v>#REF!</v>
      </c>
      <c r="D1234" s="38" t="s">
        <v>1824</v>
      </c>
      <c r="E1234" s="32"/>
      <c r="F1234" s="56"/>
      <c r="G1234" s="56"/>
      <c r="H1234" s="6" t="s">
        <v>128</v>
      </c>
      <c r="I1234" s="6" t="s">
        <v>268</v>
      </c>
      <c r="J1234" s="6">
        <v>4000</v>
      </c>
      <c r="K1234" s="56"/>
      <c r="L1234" s="59"/>
      <c r="M1234" s="59"/>
      <c r="N1234" s="59"/>
    </row>
    <row r="1235" spans="1:14" ht="45" x14ac:dyDescent="0.25">
      <c r="A1235" s="54" t="s">
        <v>860</v>
      </c>
      <c r="B1235" s="54" t="s">
        <v>23</v>
      </c>
      <c r="C1235" s="4" t="e">
        <f>MATCH(D1235,[1]!Tabla1[Consignatario],0)</f>
        <v>#REF!</v>
      </c>
      <c r="D1235" s="20" t="s">
        <v>1466</v>
      </c>
      <c r="E1235" s="31"/>
      <c r="F1235" s="54" t="s">
        <v>498</v>
      </c>
      <c r="G1235" s="54" t="s">
        <v>138</v>
      </c>
      <c r="H1235" s="6" t="s">
        <v>327</v>
      </c>
      <c r="I1235" s="6" t="s">
        <v>862</v>
      </c>
      <c r="J1235" s="6">
        <v>40122</v>
      </c>
      <c r="K1235" s="54">
        <v>49861</v>
      </c>
      <c r="L1235" s="54">
        <v>3490</v>
      </c>
      <c r="M1235" s="54">
        <v>2</v>
      </c>
      <c r="N1235" s="54"/>
    </row>
    <row r="1236" spans="1:14" ht="45" x14ac:dyDescent="0.25">
      <c r="A1236" s="55"/>
      <c r="B1236" s="55"/>
      <c r="C1236" s="4" t="e">
        <f>MATCH(D1236,[1]!Tabla1[Consignatario],0)</f>
        <v>#REF!</v>
      </c>
      <c r="D1236" s="20" t="s">
        <v>1466</v>
      </c>
      <c r="E1236" s="33"/>
      <c r="F1236" s="55"/>
      <c r="G1236" s="55"/>
      <c r="H1236" s="6" t="s">
        <v>327</v>
      </c>
      <c r="I1236" s="6" t="s">
        <v>863</v>
      </c>
      <c r="J1236" s="6">
        <v>1139</v>
      </c>
      <c r="K1236" s="55"/>
      <c r="L1236" s="55"/>
      <c r="M1236" s="55"/>
      <c r="N1236" s="55"/>
    </row>
    <row r="1237" spans="1:14" ht="30" x14ac:dyDescent="0.25">
      <c r="A1237" s="55"/>
      <c r="B1237" s="55"/>
      <c r="C1237" s="4" t="e">
        <f>MATCH(D1237,[1]!Tabla1[Consignatario],0)</f>
        <v>#REF!</v>
      </c>
      <c r="D1237" s="20" t="s">
        <v>1466</v>
      </c>
      <c r="E1237" s="33"/>
      <c r="F1237" s="55"/>
      <c r="G1237" s="55"/>
      <c r="H1237" s="6" t="s">
        <v>128</v>
      </c>
      <c r="I1237" s="6" t="s">
        <v>268</v>
      </c>
      <c r="J1237" s="6">
        <v>4000</v>
      </c>
      <c r="K1237" s="55"/>
      <c r="L1237" s="55"/>
      <c r="M1237" s="55"/>
      <c r="N1237" s="55"/>
    </row>
    <row r="1238" spans="1:14" ht="30" x14ac:dyDescent="0.25">
      <c r="A1238" s="56"/>
      <c r="B1238" s="56"/>
      <c r="C1238" s="4" t="e">
        <f>MATCH(D1238,[1]!Tabla1[Consignatario],0)</f>
        <v>#REF!</v>
      </c>
      <c r="D1238" s="20" t="s">
        <v>1466</v>
      </c>
      <c r="E1238" s="32"/>
      <c r="F1238" s="56"/>
      <c r="G1238" s="56"/>
      <c r="H1238" s="6" t="s">
        <v>128</v>
      </c>
      <c r="I1238" s="6" t="s">
        <v>268</v>
      </c>
      <c r="J1238" s="6">
        <v>4600</v>
      </c>
      <c r="K1238" s="56"/>
      <c r="L1238" s="56"/>
      <c r="M1238" s="56"/>
      <c r="N1238" s="56"/>
    </row>
    <row r="1239" spans="1:14" ht="45" x14ac:dyDescent="0.25">
      <c r="A1239" s="54" t="s">
        <v>864</v>
      </c>
      <c r="B1239" s="54" t="s">
        <v>23</v>
      </c>
      <c r="C1239" s="4" t="e">
        <f>MATCH(D1239,[1]!Tabla1[Consignatario],0)</f>
        <v>#REF!</v>
      </c>
      <c r="D1239" s="20" t="s">
        <v>1912</v>
      </c>
      <c r="E1239" s="31"/>
      <c r="F1239" s="54" t="s">
        <v>411</v>
      </c>
      <c r="G1239" s="54" t="s">
        <v>138</v>
      </c>
      <c r="H1239" s="6" t="s">
        <v>327</v>
      </c>
      <c r="I1239" s="6" t="s">
        <v>865</v>
      </c>
      <c r="J1239" s="6">
        <v>119968</v>
      </c>
      <c r="K1239" s="31">
        <v>178962</v>
      </c>
      <c r="L1239" s="54">
        <v>12527</v>
      </c>
      <c r="M1239" s="54">
        <v>5</v>
      </c>
      <c r="N1239" s="57" t="s">
        <v>869</v>
      </c>
    </row>
    <row r="1240" spans="1:14" ht="30" x14ac:dyDescent="0.25">
      <c r="A1240" s="55"/>
      <c r="B1240" s="55"/>
      <c r="C1240" s="4" t="e">
        <f>MATCH(D1240,[1]!Tabla1[Consignatario],0)</f>
        <v>#REF!</v>
      </c>
      <c r="D1240" s="20" t="s">
        <v>1912</v>
      </c>
      <c r="E1240" s="33"/>
      <c r="F1240" s="55"/>
      <c r="G1240" s="55"/>
      <c r="H1240" s="6" t="s">
        <v>131</v>
      </c>
      <c r="I1240" s="6" t="s">
        <v>866</v>
      </c>
      <c r="J1240" s="6">
        <v>8984</v>
      </c>
      <c r="K1240" s="33"/>
      <c r="L1240" s="55"/>
      <c r="M1240" s="55"/>
      <c r="N1240" s="58"/>
    </row>
    <row r="1241" spans="1:14" ht="30" x14ac:dyDescent="0.25">
      <c r="A1241" s="55"/>
      <c r="B1241" s="55"/>
      <c r="C1241" s="4" t="e">
        <f>MATCH(D1241,[1]!Tabla1[Consignatario],0)</f>
        <v>#REF!</v>
      </c>
      <c r="D1241" s="20" t="s">
        <v>1912</v>
      </c>
      <c r="E1241" s="33"/>
      <c r="F1241" s="55"/>
      <c r="G1241" s="55"/>
      <c r="H1241" s="6" t="s">
        <v>128</v>
      </c>
      <c r="I1241" s="6" t="s">
        <v>868</v>
      </c>
      <c r="J1241" s="6">
        <v>50000</v>
      </c>
      <c r="K1241" s="33"/>
      <c r="L1241" s="56"/>
      <c r="M1241" s="56"/>
      <c r="N1241" s="59"/>
    </row>
    <row r="1242" spans="1:14" ht="75" x14ac:dyDescent="0.25">
      <c r="A1242" s="55"/>
      <c r="B1242" s="55"/>
      <c r="C1242" s="4" t="e">
        <f>MATCH(D1242,[1]!Tabla1[Consignatario],0)</f>
        <v>#REF!</v>
      </c>
      <c r="D1242" s="20" t="s">
        <v>1912</v>
      </c>
      <c r="E1242" s="33"/>
      <c r="F1242" s="55"/>
      <c r="G1242" s="55"/>
      <c r="H1242" s="6" t="s">
        <v>131</v>
      </c>
      <c r="I1242" s="6" t="s">
        <v>867</v>
      </c>
      <c r="J1242" s="6">
        <v>3784</v>
      </c>
      <c r="K1242" s="33">
        <v>3784</v>
      </c>
      <c r="L1242" s="6">
        <v>0</v>
      </c>
      <c r="M1242" s="6"/>
      <c r="N1242" s="6" t="s">
        <v>1859</v>
      </c>
    </row>
    <row r="1243" spans="1:14" ht="75" x14ac:dyDescent="0.25">
      <c r="A1243" s="56"/>
      <c r="B1243" s="56"/>
      <c r="C1243" s="4" t="e">
        <f>MATCH(D1243,[1]!Tabla1[Consignatario],0)</f>
        <v>#REF!</v>
      </c>
      <c r="D1243" s="20" t="s">
        <v>1912</v>
      </c>
      <c r="E1243" s="32"/>
      <c r="F1243" s="56"/>
      <c r="G1243" s="56"/>
      <c r="H1243" s="6" t="s">
        <v>128</v>
      </c>
      <c r="I1243" s="6" t="s">
        <v>1115</v>
      </c>
      <c r="J1243" s="6">
        <v>1000</v>
      </c>
      <c r="K1243" s="32">
        <v>1000</v>
      </c>
      <c r="L1243" s="6">
        <v>0</v>
      </c>
      <c r="M1243" s="6"/>
      <c r="N1243" s="6" t="s">
        <v>1860</v>
      </c>
    </row>
    <row r="1244" spans="1:14" ht="30" x14ac:dyDescent="0.25">
      <c r="A1244" s="6" t="s">
        <v>864</v>
      </c>
      <c r="B1244" s="6" t="s">
        <v>28</v>
      </c>
      <c r="C1244" s="4" t="e">
        <f>MATCH(D1244,[1]!Tabla1[Consignatario],0)</f>
        <v>#REF!</v>
      </c>
      <c r="D1244" s="6" t="s">
        <v>1691</v>
      </c>
      <c r="E1244" s="6"/>
      <c r="F1244" s="6" t="s">
        <v>783</v>
      </c>
      <c r="G1244" s="6" t="s">
        <v>485</v>
      </c>
      <c r="H1244" s="6"/>
      <c r="I1244" s="6"/>
      <c r="J1244" s="6"/>
      <c r="K1244" s="6"/>
      <c r="L1244" s="6"/>
      <c r="M1244" s="6"/>
      <c r="N1244" s="6" t="s">
        <v>870</v>
      </c>
    </row>
    <row r="1245" spans="1:14" ht="30" x14ac:dyDescent="0.25">
      <c r="A1245" s="54" t="s">
        <v>871</v>
      </c>
      <c r="B1245" s="54" t="s">
        <v>23</v>
      </c>
      <c r="C1245" s="4" t="e">
        <f>MATCH(D1245,[1]!Tabla1[Consignatario],0)</f>
        <v>#REF!</v>
      </c>
      <c r="D1245" s="20" t="s">
        <v>1692</v>
      </c>
      <c r="E1245" s="31"/>
      <c r="F1245" s="54" t="s">
        <v>783</v>
      </c>
      <c r="G1245" s="54" t="s">
        <v>485</v>
      </c>
      <c r="H1245" s="6" t="s">
        <v>327</v>
      </c>
      <c r="I1245" s="6" t="s">
        <v>872</v>
      </c>
      <c r="J1245" s="6">
        <v>61864</v>
      </c>
      <c r="K1245" s="54">
        <v>94978</v>
      </c>
      <c r="L1245" s="54">
        <v>6648</v>
      </c>
      <c r="M1245" s="54">
        <v>4</v>
      </c>
      <c r="N1245" s="54"/>
    </row>
    <row r="1246" spans="1:14" ht="30" x14ac:dyDescent="0.25">
      <c r="A1246" s="55"/>
      <c r="B1246" s="55"/>
      <c r="C1246" s="4" t="e">
        <f>MATCH(D1246,[1]!Tabla1[Consignatario],0)</f>
        <v>#REF!</v>
      </c>
      <c r="D1246" s="20" t="s">
        <v>1692</v>
      </c>
      <c r="E1246" s="33"/>
      <c r="F1246" s="55"/>
      <c r="G1246" s="55"/>
      <c r="H1246" s="6" t="s">
        <v>128</v>
      </c>
      <c r="I1246" s="6" t="s">
        <v>873</v>
      </c>
      <c r="J1246" s="6">
        <v>32000</v>
      </c>
      <c r="K1246" s="55"/>
      <c r="L1246" s="55"/>
      <c r="M1246" s="55"/>
      <c r="N1246" s="55"/>
    </row>
    <row r="1247" spans="1:14" ht="60" x14ac:dyDescent="0.25">
      <c r="A1247" s="55"/>
      <c r="B1247" s="55"/>
      <c r="C1247" s="4" t="e">
        <f>MATCH(D1247,[1]!Tabla1[Consignatario],0)</f>
        <v>#REF!</v>
      </c>
      <c r="D1247" s="20" t="s">
        <v>1692</v>
      </c>
      <c r="E1247" s="33"/>
      <c r="F1247" s="55"/>
      <c r="G1247" s="55"/>
      <c r="H1247" s="6" t="s">
        <v>131</v>
      </c>
      <c r="I1247" s="6" t="s">
        <v>874</v>
      </c>
      <c r="J1247" s="6">
        <v>114</v>
      </c>
      <c r="K1247" s="55"/>
      <c r="L1247" s="55"/>
      <c r="M1247" s="55"/>
      <c r="N1247" s="55"/>
    </row>
    <row r="1248" spans="1:14" ht="30" x14ac:dyDescent="0.25">
      <c r="A1248" s="56"/>
      <c r="B1248" s="56"/>
      <c r="C1248" s="4" t="e">
        <f>MATCH(D1248,[1]!Tabla1[Consignatario],0)</f>
        <v>#REF!</v>
      </c>
      <c r="D1248" s="20" t="s">
        <v>1692</v>
      </c>
      <c r="E1248" s="32"/>
      <c r="F1248" s="56"/>
      <c r="G1248" s="56"/>
      <c r="H1248" s="6" t="s">
        <v>128</v>
      </c>
      <c r="I1248" s="6" t="s">
        <v>8</v>
      </c>
      <c r="J1248" s="6">
        <v>1000</v>
      </c>
      <c r="K1248" s="56"/>
      <c r="L1248" s="56"/>
      <c r="M1248" s="56"/>
      <c r="N1248" s="56"/>
    </row>
    <row r="1249" spans="1:14" ht="30" x14ac:dyDescent="0.25">
      <c r="A1249" s="6" t="s">
        <v>871</v>
      </c>
      <c r="B1249" s="6" t="s">
        <v>23</v>
      </c>
      <c r="C1249" s="4" t="e">
        <f>MATCH(D1249,[1]!Tabla1[Consignatario],0)</f>
        <v>#REF!</v>
      </c>
      <c r="D1249" s="20" t="s">
        <v>1692</v>
      </c>
      <c r="E1249" s="6"/>
      <c r="F1249" s="6" t="s">
        <v>784</v>
      </c>
      <c r="G1249" s="6"/>
      <c r="H1249" s="6" t="s">
        <v>1391</v>
      </c>
      <c r="I1249" s="6" t="s">
        <v>875</v>
      </c>
      <c r="J1249" s="6">
        <v>5300</v>
      </c>
      <c r="K1249" s="6">
        <v>5300</v>
      </c>
      <c r="L1249" s="6">
        <v>26</v>
      </c>
      <c r="M1249" s="6">
        <v>4</v>
      </c>
      <c r="N1249" s="6"/>
    </row>
    <row r="1250" spans="1:14" ht="28.9" customHeight="1" x14ac:dyDescent="0.25">
      <c r="A1250" s="54" t="s">
        <v>871</v>
      </c>
      <c r="B1250" s="54" t="s">
        <v>876</v>
      </c>
      <c r="C1250" s="4" t="e">
        <f>MATCH(D1250,[1]!Tabla1[Consignatario],0)</f>
        <v>#REF!</v>
      </c>
      <c r="D1250" s="20" t="s">
        <v>1693</v>
      </c>
      <c r="E1250" s="31"/>
      <c r="F1250" s="54" t="s">
        <v>783</v>
      </c>
      <c r="G1250" s="54" t="s">
        <v>485</v>
      </c>
      <c r="H1250" s="6" t="s">
        <v>131</v>
      </c>
      <c r="I1250" s="6" t="s">
        <v>877</v>
      </c>
      <c r="J1250" s="6">
        <v>624</v>
      </c>
      <c r="K1250" s="54">
        <v>2126</v>
      </c>
      <c r="L1250" s="54">
        <v>148</v>
      </c>
      <c r="M1250" s="54">
        <v>7</v>
      </c>
      <c r="N1250" s="54"/>
    </row>
    <row r="1251" spans="1:14" ht="30" x14ac:dyDescent="0.25">
      <c r="A1251" s="55"/>
      <c r="B1251" s="55"/>
      <c r="C1251" s="4" t="e">
        <f>MATCH(D1251,[1]!Tabla1[Consignatario],0)</f>
        <v>#REF!</v>
      </c>
      <c r="D1251" s="20" t="s">
        <v>1693</v>
      </c>
      <c r="E1251" s="33"/>
      <c r="F1251" s="55"/>
      <c r="G1251" s="55"/>
      <c r="H1251" s="6" t="s">
        <v>131</v>
      </c>
      <c r="I1251" s="6" t="s">
        <v>878</v>
      </c>
      <c r="J1251" s="6">
        <v>152</v>
      </c>
      <c r="K1251" s="55"/>
      <c r="L1251" s="55"/>
      <c r="M1251" s="55"/>
      <c r="N1251" s="55"/>
    </row>
    <row r="1252" spans="1:14" x14ac:dyDescent="0.25">
      <c r="A1252" s="55"/>
      <c r="B1252" s="55"/>
      <c r="C1252" s="4" t="e">
        <f>MATCH(D1252,[1]!Tabla1[Consignatario],0)</f>
        <v>#REF!</v>
      </c>
      <c r="D1252" s="20" t="s">
        <v>1693</v>
      </c>
      <c r="E1252" s="33"/>
      <c r="F1252" s="55"/>
      <c r="G1252" s="55"/>
      <c r="H1252" s="6" t="s">
        <v>128</v>
      </c>
      <c r="I1252" s="6" t="s">
        <v>8</v>
      </c>
      <c r="J1252" s="6">
        <v>950</v>
      </c>
      <c r="K1252" s="55"/>
      <c r="L1252" s="55"/>
      <c r="M1252" s="55"/>
      <c r="N1252" s="55"/>
    </row>
    <row r="1253" spans="1:14" x14ac:dyDescent="0.25">
      <c r="A1253" s="56"/>
      <c r="B1253" s="56"/>
      <c r="C1253" s="4" t="e">
        <f>MATCH(D1253,[1]!Tabla1[Consignatario],0)</f>
        <v>#REF!</v>
      </c>
      <c r="D1253" s="20" t="s">
        <v>1693</v>
      </c>
      <c r="E1253" s="32"/>
      <c r="F1253" s="56"/>
      <c r="G1253" s="56"/>
      <c r="H1253" s="6" t="s">
        <v>128</v>
      </c>
      <c r="I1253" s="6" t="s">
        <v>8</v>
      </c>
      <c r="J1253" s="6">
        <v>400</v>
      </c>
      <c r="K1253" s="56"/>
      <c r="L1253" s="56"/>
      <c r="M1253" s="56"/>
      <c r="N1253" s="56"/>
    </row>
    <row r="1254" spans="1:14" ht="15" customHeight="1" x14ac:dyDescent="0.25">
      <c r="A1254" s="54" t="s">
        <v>879</v>
      </c>
      <c r="B1254" s="54"/>
      <c r="C1254" s="4" t="e">
        <f>MATCH(D1254,[1]!Tabla1[Consignatario],0)</f>
        <v>#REF!</v>
      </c>
      <c r="D1254" s="20" t="s">
        <v>1536</v>
      </c>
      <c r="E1254" s="31"/>
      <c r="F1254" s="54" t="s">
        <v>791</v>
      </c>
      <c r="G1254" s="54" t="s">
        <v>42</v>
      </c>
      <c r="H1254" s="6" t="s">
        <v>128</v>
      </c>
      <c r="I1254" s="6" t="s">
        <v>8</v>
      </c>
      <c r="J1254" s="6">
        <v>800</v>
      </c>
      <c r="K1254" s="54">
        <v>1120</v>
      </c>
      <c r="L1254" s="54">
        <v>78</v>
      </c>
      <c r="M1254" s="54">
        <v>4</v>
      </c>
      <c r="N1254" s="54" t="s">
        <v>880</v>
      </c>
    </row>
    <row r="1255" spans="1:14" x14ac:dyDescent="0.25">
      <c r="A1255" s="56"/>
      <c r="B1255" s="56"/>
      <c r="C1255" s="4" t="e">
        <f>MATCH(D1255,[1]!Tabla1[Consignatario],0)</f>
        <v>#REF!</v>
      </c>
      <c r="D1255" s="20" t="s">
        <v>1536</v>
      </c>
      <c r="E1255" s="32"/>
      <c r="F1255" s="56"/>
      <c r="G1255" s="56"/>
      <c r="H1255" s="6" t="s">
        <v>131</v>
      </c>
      <c r="I1255" s="6" t="s">
        <v>322</v>
      </c>
      <c r="J1255" s="6">
        <v>320</v>
      </c>
      <c r="K1255" s="56"/>
      <c r="L1255" s="56"/>
      <c r="M1255" s="56"/>
      <c r="N1255" s="56"/>
    </row>
    <row r="1256" spans="1:14" ht="45" x14ac:dyDescent="0.25">
      <c r="A1256" s="54" t="s">
        <v>879</v>
      </c>
      <c r="B1256" s="54" t="s">
        <v>881</v>
      </c>
      <c r="C1256" s="4" t="e">
        <f>MATCH(D1256,[1]!Tabla1[Consignatario],0)</f>
        <v>#REF!</v>
      </c>
      <c r="D1256" s="20" t="s">
        <v>1876</v>
      </c>
      <c r="E1256" s="31"/>
      <c r="F1256" s="54" t="s">
        <v>676</v>
      </c>
      <c r="G1256" s="54" t="s">
        <v>485</v>
      </c>
      <c r="H1256" s="6" t="s">
        <v>327</v>
      </c>
      <c r="I1256" s="6" t="s">
        <v>882</v>
      </c>
      <c r="J1256" s="6">
        <v>39289</v>
      </c>
      <c r="K1256" s="54">
        <v>49593</v>
      </c>
      <c r="L1256" s="57">
        <v>3471</v>
      </c>
      <c r="M1256" s="54">
        <v>4</v>
      </c>
      <c r="N1256" s="54"/>
    </row>
    <row r="1257" spans="1:14" ht="30" x14ac:dyDescent="0.25">
      <c r="A1257" s="56"/>
      <c r="B1257" s="56"/>
      <c r="C1257" s="4" t="e">
        <f>MATCH(D1257,[1]!Tabla1[Consignatario],0)</f>
        <v>#REF!</v>
      </c>
      <c r="D1257" s="20" t="s">
        <v>1876</v>
      </c>
      <c r="E1257" s="32"/>
      <c r="F1257" s="56"/>
      <c r="G1257" s="56"/>
      <c r="H1257" s="6" t="s">
        <v>131</v>
      </c>
      <c r="I1257" s="6" t="s">
        <v>883</v>
      </c>
      <c r="J1257" s="10">
        <v>10304</v>
      </c>
      <c r="K1257" s="56"/>
      <c r="L1257" s="59"/>
      <c r="M1257" s="56"/>
      <c r="N1257" s="56"/>
    </row>
    <row r="1258" spans="1:14" ht="45" x14ac:dyDescent="0.25">
      <c r="A1258" s="6" t="s">
        <v>879</v>
      </c>
      <c r="B1258" s="6" t="s">
        <v>881</v>
      </c>
      <c r="C1258" s="4" t="e">
        <f>MATCH(D1258,[1]!Tabla1[Consignatario],0)</f>
        <v>#REF!</v>
      </c>
      <c r="D1258" s="20" t="s">
        <v>1876</v>
      </c>
      <c r="E1258" s="6"/>
      <c r="F1258" s="6" t="s">
        <v>884</v>
      </c>
      <c r="G1258" s="6"/>
      <c r="H1258" s="6" t="s">
        <v>128</v>
      </c>
      <c r="I1258" s="6" t="s">
        <v>8</v>
      </c>
      <c r="J1258" s="10">
        <v>300</v>
      </c>
      <c r="K1258" s="6">
        <v>300</v>
      </c>
      <c r="L1258" s="10">
        <v>21</v>
      </c>
      <c r="M1258" s="6"/>
      <c r="N1258" s="10" t="s">
        <v>885</v>
      </c>
    </row>
    <row r="1259" spans="1:14" ht="30" x14ac:dyDescent="0.25">
      <c r="A1259" s="54" t="s">
        <v>886</v>
      </c>
      <c r="B1259" s="54"/>
      <c r="C1259" s="4" t="e">
        <f>MATCH(D1259,[1]!Tabla1[Consignatario],0)</f>
        <v>#REF!</v>
      </c>
      <c r="D1259" s="20" t="s">
        <v>1694</v>
      </c>
      <c r="E1259" s="31"/>
      <c r="F1259" s="54" t="s">
        <v>791</v>
      </c>
      <c r="G1259" s="54" t="s">
        <v>485</v>
      </c>
      <c r="H1259" s="6" t="s">
        <v>327</v>
      </c>
      <c r="I1259" s="6" t="s">
        <v>887</v>
      </c>
      <c r="J1259" s="6">
        <v>1956</v>
      </c>
      <c r="K1259" s="54">
        <v>2652</v>
      </c>
      <c r="L1259" s="54">
        <v>185</v>
      </c>
      <c r="M1259" s="54">
        <v>5</v>
      </c>
      <c r="N1259" s="54"/>
    </row>
    <row r="1260" spans="1:14" x14ac:dyDescent="0.25">
      <c r="A1260" s="56"/>
      <c r="B1260" s="56"/>
      <c r="C1260" s="4" t="e">
        <f>MATCH(D1260,[1]!Tabla1[Consignatario],0)</f>
        <v>#REF!</v>
      </c>
      <c r="D1260" s="20" t="s">
        <v>1694</v>
      </c>
      <c r="E1260" s="32"/>
      <c r="F1260" s="56"/>
      <c r="G1260" s="56"/>
      <c r="H1260" s="6" t="s">
        <v>131</v>
      </c>
      <c r="I1260" s="6" t="s">
        <v>888</v>
      </c>
      <c r="J1260" s="6">
        <v>696</v>
      </c>
      <c r="K1260" s="56"/>
      <c r="L1260" s="56"/>
      <c r="M1260" s="56"/>
      <c r="N1260" s="56"/>
    </row>
    <row r="1261" spans="1:14" ht="30" x14ac:dyDescent="0.25">
      <c r="A1261" s="6" t="s">
        <v>886</v>
      </c>
      <c r="B1261" s="6"/>
      <c r="C1261" s="4" t="e">
        <f>MATCH(D1261,[1]!Tabla1[Consignatario],0)</f>
        <v>#REF!</v>
      </c>
      <c r="D1261" s="20" t="s">
        <v>1694</v>
      </c>
      <c r="E1261" s="6"/>
      <c r="F1261" s="6" t="s">
        <v>791</v>
      </c>
      <c r="G1261" s="6"/>
      <c r="H1261" s="6" t="s">
        <v>1391</v>
      </c>
      <c r="I1261" s="6" t="s">
        <v>889</v>
      </c>
      <c r="J1261" s="6">
        <v>6150</v>
      </c>
      <c r="K1261" s="6">
        <v>6150</v>
      </c>
      <c r="L1261" s="6">
        <v>30</v>
      </c>
      <c r="M1261" s="6">
        <v>6</v>
      </c>
      <c r="N1261" s="6"/>
    </row>
    <row r="1262" spans="1:14" ht="30" x14ac:dyDescent="0.25">
      <c r="A1262" s="6" t="s">
        <v>886</v>
      </c>
      <c r="B1262" s="6" t="s">
        <v>857</v>
      </c>
      <c r="C1262" s="4" t="e">
        <f>MATCH(D1262,[1]!Tabla1[Consignatario],0)</f>
        <v>#REF!</v>
      </c>
      <c r="D1262" s="39" t="s">
        <v>1806</v>
      </c>
      <c r="E1262" s="6"/>
      <c r="F1262" s="6" t="s">
        <v>884</v>
      </c>
      <c r="G1262" s="6" t="s">
        <v>485</v>
      </c>
      <c r="H1262" s="6" t="s">
        <v>128</v>
      </c>
      <c r="I1262" s="6" t="s">
        <v>268</v>
      </c>
      <c r="J1262" s="6">
        <v>4000</v>
      </c>
      <c r="K1262" s="6">
        <v>4000</v>
      </c>
      <c r="L1262" s="6">
        <v>280</v>
      </c>
      <c r="M1262" s="6"/>
      <c r="N1262" s="6"/>
    </row>
    <row r="1263" spans="1:14" x14ac:dyDescent="0.25">
      <c r="A1263" s="6" t="s">
        <v>886</v>
      </c>
      <c r="B1263" s="6"/>
      <c r="C1263" s="4" t="e">
        <f>MATCH(D1263,[1]!Tabla1[Consignatario],0)</f>
        <v>#REF!</v>
      </c>
      <c r="D1263" s="6" t="s">
        <v>1695</v>
      </c>
      <c r="E1263" s="6"/>
      <c r="F1263" s="6" t="s">
        <v>679</v>
      </c>
      <c r="G1263" s="6" t="s">
        <v>890</v>
      </c>
      <c r="H1263" s="6" t="s">
        <v>131</v>
      </c>
      <c r="I1263" s="6" t="s">
        <v>891</v>
      </c>
      <c r="J1263" s="6">
        <v>568</v>
      </c>
      <c r="K1263" s="6">
        <v>568</v>
      </c>
      <c r="L1263" s="6">
        <v>39</v>
      </c>
      <c r="M1263" s="6">
        <v>6</v>
      </c>
      <c r="N1263" s="6"/>
    </row>
    <row r="1264" spans="1:14" ht="45" x14ac:dyDescent="0.25">
      <c r="A1264" s="6" t="s">
        <v>892</v>
      </c>
      <c r="B1264" s="6" t="s">
        <v>23</v>
      </c>
      <c r="C1264" s="4" t="e">
        <f>MATCH(D1264,[1]!Tabla1[Consignatario],0)</f>
        <v>#REF!</v>
      </c>
      <c r="D1264" s="20" t="s">
        <v>1855</v>
      </c>
      <c r="E1264" s="6"/>
      <c r="F1264" s="6" t="s">
        <v>101</v>
      </c>
      <c r="G1264" s="6" t="s">
        <v>3</v>
      </c>
      <c r="H1264" s="6" t="s">
        <v>327</v>
      </c>
      <c r="I1264" s="6" t="s">
        <v>893</v>
      </c>
      <c r="J1264" s="6">
        <v>43885</v>
      </c>
      <c r="K1264" s="6">
        <v>43885</v>
      </c>
      <c r="L1264" s="6">
        <v>3072</v>
      </c>
      <c r="M1264" s="6"/>
      <c r="N1264" s="6"/>
    </row>
    <row r="1265" spans="1:14" ht="45" x14ac:dyDescent="0.25">
      <c r="A1265" s="6" t="s">
        <v>892</v>
      </c>
      <c r="B1265" s="6" t="s">
        <v>23</v>
      </c>
      <c r="C1265" s="4" t="e">
        <f>MATCH(D1265,[1]!Tabla1[Consignatario],0)</f>
        <v>#REF!</v>
      </c>
      <c r="D1265" s="6" t="s">
        <v>1613</v>
      </c>
      <c r="E1265" s="6"/>
      <c r="F1265" s="6" t="s">
        <v>101</v>
      </c>
      <c r="G1265" s="6" t="s">
        <v>3</v>
      </c>
      <c r="H1265" s="6" t="s">
        <v>327</v>
      </c>
      <c r="I1265" s="6" t="s">
        <v>894</v>
      </c>
      <c r="J1265" s="6">
        <v>57516</v>
      </c>
      <c r="K1265" s="6">
        <v>57516</v>
      </c>
      <c r="L1265" s="6">
        <v>4026</v>
      </c>
      <c r="M1265" s="6"/>
      <c r="N1265" s="6"/>
    </row>
    <row r="1266" spans="1:14" ht="86.45" customHeight="1" x14ac:dyDescent="0.25">
      <c r="A1266" s="54" t="s">
        <v>892</v>
      </c>
      <c r="B1266" s="54" t="s">
        <v>23</v>
      </c>
      <c r="C1266" s="4" t="e">
        <f>MATCH(D1266,[1]!Tabla1[Consignatario],0)</f>
        <v>#REF!</v>
      </c>
      <c r="D1266" s="20" t="s">
        <v>1404</v>
      </c>
      <c r="E1266" s="31"/>
      <c r="F1266" s="54" t="s">
        <v>784</v>
      </c>
      <c r="G1266" s="54" t="s">
        <v>452</v>
      </c>
      <c r="H1266" s="6" t="s">
        <v>327</v>
      </c>
      <c r="I1266" s="6" t="s">
        <v>1372</v>
      </c>
      <c r="J1266" s="6">
        <v>24223</v>
      </c>
      <c r="K1266" s="54">
        <v>39443</v>
      </c>
      <c r="L1266" s="57">
        <v>2761</v>
      </c>
      <c r="M1266" s="54"/>
      <c r="N1266" s="57" t="s">
        <v>895</v>
      </c>
    </row>
    <row r="1267" spans="1:14" ht="30" x14ac:dyDescent="0.25">
      <c r="A1267" s="55"/>
      <c r="B1267" s="55"/>
      <c r="C1267" s="4" t="e">
        <f>MATCH(D1267,[1]!Tabla1[Consignatario],0)</f>
        <v>#REF!</v>
      </c>
      <c r="D1267" s="20" t="s">
        <v>1404</v>
      </c>
      <c r="E1267" s="33"/>
      <c r="F1267" s="55"/>
      <c r="G1267" s="55"/>
      <c r="H1267" s="6" t="s">
        <v>128</v>
      </c>
      <c r="I1267" s="6" t="s">
        <v>233</v>
      </c>
      <c r="J1267" s="6">
        <v>12000</v>
      </c>
      <c r="K1267" s="55"/>
      <c r="L1267" s="58"/>
      <c r="M1267" s="55"/>
      <c r="N1267" s="58"/>
    </row>
    <row r="1268" spans="1:14" ht="30" x14ac:dyDescent="0.25">
      <c r="A1268" s="55"/>
      <c r="B1268" s="55"/>
      <c r="C1268" s="4" t="e">
        <f>MATCH(D1268,[1]!Tabla1[Consignatario],0)</f>
        <v>#REF!</v>
      </c>
      <c r="D1268" s="20" t="s">
        <v>1404</v>
      </c>
      <c r="E1268" s="33"/>
      <c r="F1268" s="55"/>
      <c r="G1268" s="55"/>
      <c r="H1268" s="6" t="s">
        <v>131</v>
      </c>
      <c r="I1268" s="6" t="s">
        <v>388</v>
      </c>
      <c r="J1268" s="10">
        <v>3120</v>
      </c>
      <c r="K1268" s="55"/>
      <c r="L1268" s="58"/>
      <c r="M1268" s="55"/>
      <c r="N1268" s="58"/>
    </row>
    <row r="1269" spans="1:14" ht="30" x14ac:dyDescent="0.25">
      <c r="A1269" s="56"/>
      <c r="B1269" s="56"/>
      <c r="C1269" s="4" t="e">
        <f>MATCH(D1269,[1]!Tabla1[Consignatario],0)</f>
        <v>#REF!</v>
      </c>
      <c r="D1269" s="20" t="s">
        <v>1404</v>
      </c>
      <c r="E1269" s="32"/>
      <c r="F1269" s="56"/>
      <c r="G1269" s="56"/>
      <c r="H1269" s="6" t="s">
        <v>128</v>
      </c>
      <c r="I1269" s="6" t="s">
        <v>8</v>
      </c>
      <c r="J1269" s="6">
        <v>100</v>
      </c>
      <c r="K1269" s="56"/>
      <c r="L1269" s="59"/>
      <c r="M1269" s="56"/>
      <c r="N1269" s="59"/>
    </row>
    <row r="1270" spans="1:14" ht="30" x14ac:dyDescent="0.25">
      <c r="A1270" s="6" t="s">
        <v>896</v>
      </c>
      <c r="B1270" s="6" t="s">
        <v>23</v>
      </c>
      <c r="C1270" s="4" t="e">
        <f>MATCH(D1270,[1]!Tabla1[Consignatario],0)</f>
        <v>#REF!</v>
      </c>
      <c r="D1270" s="6" t="s">
        <v>1404</v>
      </c>
      <c r="E1270" s="6"/>
      <c r="F1270" s="6" t="s">
        <v>784</v>
      </c>
      <c r="G1270" s="6"/>
      <c r="H1270" s="6" t="s">
        <v>1391</v>
      </c>
      <c r="I1270" s="6" t="s">
        <v>897</v>
      </c>
      <c r="J1270" s="6">
        <v>4145</v>
      </c>
      <c r="K1270" s="6">
        <v>4145</v>
      </c>
      <c r="L1270" s="6">
        <v>20</v>
      </c>
      <c r="M1270" s="6">
        <v>6</v>
      </c>
      <c r="N1270" s="6" t="s">
        <v>898</v>
      </c>
    </row>
    <row r="1271" spans="1:14" ht="30" x14ac:dyDescent="0.25">
      <c r="A1271" s="54" t="s">
        <v>896</v>
      </c>
      <c r="B1271" s="54" t="s">
        <v>23</v>
      </c>
      <c r="C1271" s="4" t="e">
        <f>MATCH(D1271,[1]!Tabla1[Consignatario],0)</f>
        <v>#REF!</v>
      </c>
      <c r="D1271" s="20" t="s">
        <v>1779</v>
      </c>
      <c r="E1271" s="31"/>
      <c r="F1271" s="54" t="s">
        <v>784</v>
      </c>
      <c r="G1271" s="54" t="s">
        <v>452</v>
      </c>
      <c r="H1271" s="6" t="s">
        <v>128</v>
      </c>
      <c r="I1271" s="6" t="s">
        <v>144</v>
      </c>
      <c r="J1271" s="6">
        <v>6000</v>
      </c>
      <c r="K1271" s="54">
        <v>6848</v>
      </c>
      <c r="L1271" s="54">
        <v>479</v>
      </c>
      <c r="M1271" s="54">
        <v>2</v>
      </c>
      <c r="N1271" s="54"/>
    </row>
    <row r="1272" spans="1:14" x14ac:dyDescent="0.25">
      <c r="A1272" s="55"/>
      <c r="B1272" s="55"/>
      <c r="C1272" s="4" t="e">
        <f>MATCH(D1272,[1]!Tabla1[Consignatario],0)</f>
        <v>#REF!</v>
      </c>
      <c r="D1272" s="20" t="s">
        <v>1779</v>
      </c>
      <c r="E1272" s="33"/>
      <c r="F1272" s="55"/>
      <c r="G1272" s="55"/>
      <c r="H1272" s="6" t="s">
        <v>131</v>
      </c>
      <c r="I1272" s="6" t="s">
        <v>899</v>
      </c>
      <c r="J1272" s="6">
        <v>448</v>
      </c>
      <c r="K1272" s="55"/>
      <c r="L1272" s="55"/>
      <c r="M1272" s="55"/>
      <c r="N1272" s="55"/>
    </row>
    <row r="1273" spans="1:14" x14ac:dyDescent="0.25">
      <c r="A1273" s="56"/>
      <c r="B1273" s="56"/>
      <c r="C1273" s="4" t="e">
        <f>MATCH(D1273,[1]!Tabla1[Consignatario],0)</f>
        <v>#REF!</v>
      </c>
      <c r="D1273" s="20" t="s">
        <v>1779</v>
      </c>
      <c r="E1273" s="32"/>
      <c r="F1273" s="56"/>
      <c r="G1273" s="56"/>
      <c r="H1273" s="6" t="s">
        <v>128</v>
      </c>
      <c r="I1273" s="6" t="s">
        <v>8</v>
      </c>
      <c r="J1273" s="6">
        <v>400</v>
      </c>
      <c r="K1273" s="56"/>
      <c r="L1273" s="56"/>
      <c r="M1273" s="56"/>
      <c r="N1273" s="56"/>
    </row>
    <row r="1274" spans="1:14" ht="72" customHeight="1" x14ac:dyDescent="0.25">
      <c r="A1274" s="54" t="s">
        <v>896</v>
      </c>
      <c r="B1274" s="54" t="s">
        <v>23</v>
      </c>
      <c r="C1274" s="4" t="e">
        <f>MATCH(D1274,[1]!Tabla1[Consignatario],0)</f>
        <v>#REF!</v>
      </c>
      <c r="D1274" s="20" t="s">
        <v>1590</v>
      </c>
      <c r="E1274" s="31"/>
      <c r="F1274" s="54" t="s">
        <v>297</v>
      </c>
      <c r="G1274" s="54" t="s">
        <v>3</v>
      </c>
      <c r="H1274" s="6" t="s">
        <v>327</v>
      </c>
      <c r="I1274" s="6" t="s">
        <v>900</v>
      </c>
      <c r="J1274" s="6">
        <v>50131</v>
      </c>
      <c r="K1274" s="54">
        <v>70881</v>
      </c>
      <c r="L1274" s="57">
        <v>4961</v>
      </c>
      <c r="M1274" s="57">
        <v>6</v>
      </c>
      <c r="N1274" s="57" t="s">
        <v>1371</v>
      </c>
    </row>
    <row r="1275" spans="1:14" x14ac:dyDescent="0.25">
      <c r="A1275" s="55"/>
      <c r="B1275" s="55"/>
      <c r="C1275" s="4" t="e">
        <f>MATCH(D1275,[1]!Tabla1[Consignatario],0)</f>
        <v>#REF!</v>
      </c>
      <c r="D1275" s="20" t="s">
        <v>1590</v>
      </c>
      <c r="E1275" s="33"/>
      <c r="F1275" s="55"/>
      <c r="G1275" s="55"/>
      <c r="H1275" s="6" t="s">
        <v>131</v>
      </c>
      <c r="I1275" s="6" t="s">
        <v>901</v>
      </c>
      <c r="J1275" s="10">
        <v>6208</v>
      </c>
      <c r="K1275" s="55"/>
      <c r="L1275" s="58"/>
      <c r="M1275" s="58"/>
      <c r="N1275" s="58"/>
    </row>
    <row r="1276" spans="1:14" ht="30" x14ac:dyDescent="0.25">
      <c r="A1276" s="55"/>
      <c r="B1276" s="55"/>
      <c r="C1276" s="4" t="e">
        <f>MATCH(D1276,[1]!Tabla1[Consignatario],0)</f>
        <v>#REF!</v>
      </c>
      <c r="D1276" s="20" t="s">
        <v>1590</v>
      </c>
      <c r="E1276" s="33"/>
      <c r="F1276" s="55"/>
      <c r="G1276" s="55"/>
      <c r="H1276" s="6" t="s">
        <v>131</v>
      </c>
      <c r="I1276" s="6" t="s">
        <v>902</v>
      </c>
      <c r="J1276" s="6">
        <v>192</v>
      </c>
      <c r="K1276" s="55"/>
      <c r="L1276" s="58"/>
      <c r="M1276" s="58"/>
      <c r="N1276" s="58"/>
    </row>
    <row r="1277" spans="1:14" ht="30" x14ac:dyDescent="0.25">
      <c r="A1277" s="55"/>
      <c r="B1277" s="55"/>
      <c r="C1277" s="4" t="e">
        <f>MATCH(D1277,[1]!Tabla1[Consignatario],0)</f>
        <v>#REF!</v>
      </c>
      <c r="D1277" s="20" t="s">
        <v>1590</v>
      </c>
      <c r="E1277" s="33"/>
      <c r="F1277" s="55"/>
      <c r="G1277" s="55"/>
      <c r="H1277" s="6" t="s">
        <v>128</v>
      </c>
      <c r="I1277" s="6" t="s">
        <v>239</v>
      </c>
      <c r="J1277" s="6">
        <v>12500</v>
      </c>
      <c r="K1277" s="55"/>
      <c r="L1277" s="58"/>
      <c r="M1277" s="58"/>
      <c r="N1277" s="58"/>
    </row>
    <row r="1278" spans="1:14" x14ac:dyDescent="0.25">
      <c r="A1278" s="55"/>
      <c r="B1278" s="55"/>
      <c r="C1278" s="4" t="e">
        <f>MATCH(D1278,[1]!Tabla1[Consignatario],0)</f>
        <v>#REF!</v>
      </c>
      <c r="D1278" s="20" t="s">
        <v>1590</v>
      </c>
      <c r="E1278" s="33"/>
      <c r="F1278" s="55"/>
      <c r="G1278" s="55"/>
      <c r="H1278" s="6" t="s">
        <v>128</v>
      </c>
      <c r="I1278" s="6" t="s">
        <v>8</v>
      </c>
      <c r="J1278" s="6">
        <v>1700</v>
      </c>
      <c r="K1278" s="55"/>
      <c r="L1278" s="58"/>
      <c r="M1278" s="58"/>
      <c r="N1278" s="58"/>
    </row>
    <row r="1279" spans="1:14" x14ac:dyDescent="0.25">
      <c r="A1279" s="56"/>
      <c r="B1279" s="56"/>
      <c r="C1279" s="4" t="e">
        <f>MATCH(D1279,[1]!Tabla1[Consignatario],0)</f>
        <v>#REF!</v>
      </c>
      <c r="D1279" s="20" t="s">
        <v>1590</v>
      </c>
      <c r="E1279" s="32"/>
      <c r="F1279" s="56"/>
      <c r="G1279" s="56"/>
      <c r="H1279" s="6" t="s">
        <v>284</v>
      </c>
      <c r="I1279" s="6" t="s">
        <v>903</v>
      </c>
      <c r="J1279" s="6">
        <v>150</v>
      </c>
      <c r="K1279" s="56"/>
      <c r="L1279" s="59"/>
      <c r="M1279" s="59"/>
      <c r="N1279" s="59"/>
    </row>
    <row r="1280" spans="1:14" ht="72" customHeight="1" x14ac:dyDescent="0.25">
      <c r="A1280" s="54" t="s">
        <v>904</v>
      </c>
      <c r="B1280" s="54" t="s">
        <v>23</v>
      </c>
      <c r="C1280" s="4" t="e">
        <f>MATCH(D1280,[1]!Tabla1[Consignatario],0)</f>
        <v>#REF!</v>
      </c>
      <c r="D1280" s="20" t="s">
        <v>1535</v>
      </c>
      <c r="E1280" s="31"/>
      <c r="F1280" s="54" t="s">
        <v>18</v>
      </c>
      <c r="G1280" s="6" t="s">
        <v>622</v>
      </c>
      <c r="H1280" s="6" t="s">
        <v>327</v>
      </c>
      <c r="I1280" s="6" t="s">
        <v>905</v>
      </c>
      <c r="J1280" s="10">
        <v>61255</v>
      </c>
      <c r="K1280" s="54">
        <v>117255</v>
      </c>
      <c r="L1280" s="57">
        <v>8207</v>
      </c>
      <c r="M1280" s="57">
        <v>7</v>
      </c>
      <c r="N1280" s="57" t="s">
        <v>1374</v>
      </c>
    </row>
    <row r="1281" spans="1:14" ht="30" x14ac:dyDescent="0.25">
      <c r="A1281" s="55"/>
      <c r="B1281" s="55"/>
      <c r="C1281" s="4" t="e">
        <f>MATCH(D1281,[1]!Tabla1[Consignatario],0)</f>
        <v>#REF!</v>
      </c>
      <c r="D1281" s="20" t="s">
        <v>1535</v>
      </c>
      <c r="E1281" s="33"/>
      <c r="F1281" s="55"/>
      <c r="G1281" s="54" t="s">
        <v>460</v>
      </c>
      <c r="H1281" s="6" t="s">
        <v>128</v>
      </c>
      <c r="I1281" s="6" t="s">
        <v>685</v>
      </c>
      <c r="J1281" s="6">
        <v>44000</v>
      </c>
      <c r="K1281" s="55"/>
      <c r="L1281" s="58"/>
      <c r="M1281" s="58"/>
      <c r="N1281" s="58"/>
    </row>
    <row r="1282" spans="1:14" x14ac:dyDescent="0.25">
      <c r="A1282" s="56"/>
      <c r="B1282" s="56"/>
      <c r="C1282" s="4" t="e">
        <f>MATCH(D1282,[1]!Tabla1[Consignatario],0)</f>
        <v>#REF!</v>
      </c>
      <c r="D1282" s="20" t="s">
        <v>1535</v>
      </c>
      <c r="E1282" s="32"/>
      <c r="F1282" s="56"/>
      <c r="G1282" s="56"/>
      <c r="H1282" s="6" t="s">
        <v>131</v>
      </c>
      <c r="I1282" s="6" t="s">
        <v>906</v>
      </c>
      <c r="J1282" s="6">
        <v>12000</v>
      </c>
      <c r="K1282" s="56"/>
      <c r="L1282" s="59"/>
      <c r="M1282" s="59"/>
      <c r="N1282" s="59"/>
    </row>
    <row r="1283" spans="1:14" ht="30" x14ac:dyDescent="0.25">
      <c r="A1283" s="6" t="s">
        <v>904</v>
      </c>
      <c r="B1283" s="6" t="s">
        <v>23</v>
      </c>
      <c r="C1283" s="4" t="e">
        <f>MATCH(D1283,[1]!Tabla1[Consignatario],0)</f>
        <v>#REF!</v>
      </c>
      <c r="D1283" s="6" t="s">
        <v>1692</v>
      </c>
      <c r="E1283" s="6"/>
      <c r="F1283" s="6" t="s">
        <v>907</v>
      </c>
      <c r="G1283" s="6" t="s">
        <v>485</v>
      </c>
      <c r="H1283" s="6" t="s">
        <v>128</v>
      </c>
      <c r="I1283" s="6" t="s">
        <v>8</v>
      </c>
      <c r="J1283" s="6">
        <v>500</v>
      </c>
      <c r="K1283" s="6">
        <v>500</v>
      </c>
      <c r="L1283" s="6">
        <v>35</v>
      </c>
      <c r="M1283" s="6"/>
      <c r="N1283" s="6"/>
    </row>
    <row r="1284" spans="1:14" ht="30" x14ac:dyDescent="0.25">
      <c r="A1284" s="54" t="s">
        <v>904</v>
      </c>
      <c r="B1284" s="54" t="s">
        <v>908</v>
      </c>
      <c r="C1284" s="4" t="e">
        <f>MATCH(D1284,[1]!Tabla1[Consignatario],0)</f>
        <v>#REF!</v>
      </c>
      <c r="D1284" s="20" t="s">
        <v>1405</v>
      </c>
      <c r="E1284" s="31"/>
      <c r="F1284" s="54" t="s">
        <v>791</v>
      </c>
      <c r="G1284" s="54" t="s">
        <v>485</v>
      </c>
      <c r="H1284" s="6" t="s">
        <v>128</v>
      </c>
      <c r="I1284" s="6" t="s">
        <v>154</v>
      </c>
      <c r="J1284" s="6">
        <v>8000</v>
      </c>
      <c r="K1284" s="54">
        <v>9821</v>
      </c>
      <c r="L1284" s="54">
        <v>687</v>
      </c>
      <c r="M1284" s="54">
        <v>4</v>
      </c>
      <c r="N1284" s="54"/>
    </row>
    <row r="1285" spans="1:14" ht="30" x14ac:dyDescent="0.25">
      <c r="A1285" s="55"/>
      <c r="B1285" s="55"/>
      <c r="C1285" s="4" t="e">
        <f>MATCH(D1285,[1]!Tabla1[Consignatario],0)</f>
        <v>#REF!</v>
      </c>
      <c r="D1285" s="20" t="s">
        <v>1405</v>
      </c>
      <c r="E1285" s="33"/>
      <c r="F1285" s="55"/>
      <c r="G1285" s="55"/>
      <c r="H1285" s="6" t="s">
        <v>327</v>
      </c>
      <c r="I1285" s="6" t="s">
        <v>909</v>
      </c>
      <c r="J1285" s="6">
        <v>1501</v>
      </c>
      <c r="K1285" s="55"/>
      <c r="L1285" s="55"/>
      <c r="M1285" s="55"/>
      <c r="N1285" s="55"/>
    </row>
    <row r="1286" spans="1:14" x14ac:dyDescent="0.25">
      <c r="A1286" s="56"/>
      <c r="B1286" s="56"/>
      <c r="C1286" s="4" t="e">
        <f>MATCH(D1286,[1]!Tabla1[Consignatario],0)</f>
        <v>#REF!</v>
      </c>
      <c r="D1286" s="20" t="s">
        <v>1405</v>
      </c>
      <c r="E1286" s="32"/>
      <c r="F1286" s="56"/>
      <c r="G1286" s="56"/>
      <c r="H1286" s="6" t="s">
        <v>131</v>
      </c>
      <c r="I1286" s="6" t="s">
        <v>322</v>
      </c>
      <c r="J1286" s="6">
        <v>320</v>
      </c>
      <c r="K1286" s="56"/>
      <c r="L1286" s="56"/>
      <c r="M1286" s="56"/>
      <c r="N1286" s="56"/>
    </row>
    <row r="1287" spans="1:14" ht="30" x14ac:dyDescent="0.25">
      <c r="A1287" s="6" t="s">
        <v>910</v>
      </c>
      <c r="B1287" s="6" t="s">
        <v>908</v>
      </c>
      <c r="C1287" s="4" t="e">
        <f>MATCH(D1287,[1]!Tabla1[Consignatario],0)</f>
        <v>#REF!</v>
      </c>
      <c r="D1287" s="20" t="s">
        <v>1405</v>
      </c>
      <c r="E1287" s="6"/>
      <c r="F1287" s="6" t="s">
        <v>791</v>
      </c>
      <c r="G1287" s="6"/>
      <c r="H1287" s="6" t="s">
        <v>1391</v>
      </c>
      <c r="I1287" s="6" t="s">
        <v>911</v>
      </c>
      <c r="J1287" s="6">
        <v>1000</v>
      </c>
      <c r="K1287" s="6">
        <v>1000</v>
      </c>
      <c r="L1287" s="6">
        <v>5</v>
      </c>
      <c r="M1287" s="6"/>
      <c r="N1287" s="6"/>
    </row>
    <row r="1288" spans="1:14" ht="30" x14ac:dyDescent="0.25">
      <c r="A1288" s="6" t="s">
        <v>910</v>
      </c>
      <c r="B1288" s="6" t="s">
        <v>22</v>
      </c>
      <c r="C1288" s="4" t="e">
        <f>MATCH(D1288,[1]!Tabla1[Consignatario],0)</f>
        <v>#REF!</v>
      </c>
      <c r="D1288" s="6" t="s">
        <v>1696</v>
      </c>
      <c r="E1288" s="6"/>
      <c r="F1288" s="6" t="s">
        <v>912</v>
      </c>
      <c r="G1288" s="6" t="s">
        <v>913</v>
      </c>
      <c r="H1288" s="6" t="s">
        <v>128</v>
      </c>
      <c r="I1288" s="6" t="s">
        <v>218</v>
      </c>
      <c r="J1288" s="6">
        <v>2000</v>
      </c>
      <c r="K1288" s="6">
        <v>2000</v>
      </c>
      <c r="L1288" s="6">
        <v>140</v>
      </c>
      <c r="M1288" s="6"/>
      <c r="N1288" s="6"/>
    </row>
    <row r="1289" spans="1:14" x14ac:dyDescent="0.25">
      <c r="A1289" s="6" t="s">
        <v>910</v>
      </c>
      <c r="B1289" s="6"/>
      <c r="C1289" s="4" t="e">
        <f>MATCH(D1289,[1]!Tabla1[Consignatario],0)</f>
        <v>#REF!</v>
      </c>
      <c r="D1289" s="6" t="s">
        <v>1697</v>
      </c>
      <c r="E1289" s="6"/>
      <c r="F1289" s="6" t="s">
        <v>832</v>
      </c>
      <c r="G1289" s="6" t="s">
        <v>138</v>
      </c>
      <c r="H1289" s="6" t="s">
        <v>131</v>
      </c>
      <c r="I1289" s="6" t="s">
        <v>914</v>
      </c>
      <c r="J1289" s="6">
        <v>1536</v>
      </c>
      <c r="K1289" s="6">
        <v>1536</v>
      </c>
      <c r="L1289" s="6">
        <v>107</v>
      </c>
      <c r="M1289" s="6">
        <v>4</v>
      </c>
      <c r="N1289" s="6" t="s">
        <v>916</v>
      </c>
    </row>
    <row r="1290" spans="1:14" ht="30" x14ac:dyDescent="0.25">
      <c r="A1290" s="6" t="s">
        <v>910</v>
      </c>
      <c r="B1290" s="6"/>
      <c r="C1290" s="4" t="e">
        <f>MATCH(D1290,[1]!Tabla1[Consignatario],0)</f>
        <v>#REF!</v>
      </c>
      <c r="D1290" s="6" t="s">
        <v>1697</v>
      </c>
      <c r="E1290" s="6"/>
      <c r="F1290" s="6" t="s">
        <v>832</v>
      </c>
      <c r="G1290" s="6"/>
      <c r="H1290" s="6" t="s">
        <v>1391</v>
      </c>
      <c r="I1290" s="6" t="s">
        <v>917</v>
      </c>
      <c r="J1290" s="6">
        <v>7707</v>
      </c>
      <c r="K1290" s="6">
        <v>7707</v>
      </c>
      <c r="L1290" s="6">
        <v>38</v>
      </c>
      <c r="M1290" s="6">
        <v>4</v>
      </c>
      <c r="N1290" s="6" t="s">
        <v>915</v>
      </c>
    </row>
    <row r="1291" spans="1:14" x14ac:dyDescent="0.25">
      <c r="A1291" s="6" t="s">
        <v>918</v>
      </c>
      <c r="B1291" s="6"/>
      <c r="C1291" s="4" t="e">
        <f>MATCH(D1291,[1]!Tabla1[Consignatario],0)</f>
        <v>#REF!</v>
      </c>
      <c r="D1291" s="6" t="s">
        <v>1698</v>
      </c>
      <c r="E1291" s="6"/>
      <c r="F1291" s="6" t="s">
        <v>919</v>
      </c>
      <c r="G1291" s="6"/>
      <c r="H1291" s="6" t="s">
        <v>128</v>
      </c>
      <c r="I1291" s="6" t="s">
        <v>1115</v>
      </c>
      <c r="J1291" s="6">
        <v>1400</v>
      </c>
      <c r="K1291" s="6">
        <v>1400</v>
      </c>
      <c r="L1291" s="6">
        <v>98</v>
      </c>
      <c r="M1291" s="6"/>
      <c r="N1291" s="6" t="s">
        <v>1375</v>
      </c>
    </row>
    <row r="1292" spans="1:14" ht="30" x14ac:dyDescent="0.25">
      <c r="A1292" s="6" t="s">
        <v>918</v>
      </c>
      <c r="B1292" s="6" t="s">
        <v>22</v>
      </c>
      <c r="C1292" s="4" t="e">
        <f>MATCH(D1292,[1]!Tabla1[Consignatario],0)</f>
        <v>#REF!</v>
      </c>
      <c r="D1292" s="6" t="s">
        <v>1792</v>
      </c>
      <c r="E1292" s="6"/>
      <c r="F1292" s="6" t="s">
        <v>920</v>
      </c>
      <c r="G1292" s="6" t="s">
        <v>102</v>
      </c>
      <c r="H1292" s="6" t="s">
        <v>327</v>
      </c>
      <c r="I1292" s="6" t="s">
        <v>1373</v>
      </c>
      <c r="J1292" s="6">
        <v>1935</v>
      </c>
      <c r="K1292" s="6">
        <v>1935</v>
      </c>
      <c r="L1292" s="6">
        <v>135</v>
      </c>
      <c r="M1292" s="6">
        <v>4</v>
      </c>
      <c r="N1292" s="6"/>
    </row>
    <row r="1293" spans="1:14" ht="45" x14ac:dyDescent="0.25">
      <c r="A1293" s="54" t="s">
        <v>918</v>
      </c>
      <c r="B1293" s="54" t="s">
        <v>23</v>
      </c>
      <c r="C1293" s="4" t="e">
        <f>MATCH(D1293,[1]!Tabla1[Consignatario],0)</f>
        <v>#REF!</v>
      </c>
      <c r="D1293" s="20" t="s">
        <v>1699</v>
      </c>
      <c r="E1293" s="31"/>
      <c r="F1293" s="54" t="s">
        <v>922</v>
      </c>
      <c r="G1293" s="54" t="s">
        <v>138</v>
      </c>
      <c r="H1293" s="6" t="s">
        <v>327</v>
      </c>
      <c r="I1293" s="6" t="s">
        <v>1376</v>
      </c>
      <c r="J1293" s="6">
        <v>67051</v>
      </c>
      <c r="K1293" s="54">
        <v>106409</v>
      </c>
      <c r="L1293" s="54">
        <v>7448</v>
      </c>
      <c r="M1293" s="54">
        <v>7</v>
      </c>
      <c r="N1293" s="54" t="s">
        <v>921</v>
      </c>
    </row>
    <row r="1294" spans="1:14" ht="30" x14ac:dyDescent="0.25">
      <c r="A1294" s="55"/>
      <c r="B1294" s="55"/>
      <c r="C1294" s="4" t="e">
        <f>MATCH(D1294,[1]!Tabla1[Consignatario],0)</f>
        <v>#REF!</v>
      </c>
      <c r="D1294" s="20" t="s">
        <v>1699</v>
      </c>
      <c r="E1294" s="33"/>
      <c r="F1294" s="55"/>
      <c r="G1294" s="55"/>
      <c r="H1294" s="6" t="s">
        <v>131</v>
      </c>
      <c r="I1294" s="6" t="s">
        <v>923</v>
      </c>
      <c r="J1294" s="6">
        <v>19358</v>
      </c>
      <c r="K1294" s="55"/>
      <c r="L1294" s="55"/>
      <c r="M1294" s="55"/>
      <c r="N1294" s="55"/>
    </row>
    <row r="1295" spans="1:14" ht="30" x14ac:dyDescent="0.25">
      <c r="A1295" s="56"/>
      <c r="B1295" s="56"/>
      <c r="C1295" s="4" t="e">
        <f>MATCH(D1295,[1]!Tabla1[Consignatario],0)</f>
        <v>#REF!</v>
      </c>
      <c r="D1295" s="20" t="s">
        <v>1699</v>
      </c>
      <c r="E1295" s="32"/>
      <c r="F1295" s="56"/>
      <c r="G1295" s="56"/>
      <c r="H1295" s="6" t="s">
        <v>128</v>
      </c>
      <c r="I1295" s="6" t="s">
        <v>242</v>
      </c>
      <c r="J1295" s="6">
        <v>20000</v>
      </c>
      <c r="K1295" s="56"/>
      <c r="L1295" s="56"/>
      <c r="M1295" s="56"/>
      <c r="N1295" s="56"/>
    </row>
    <row r="1296" spans="1:14" ht="72" customHeight="1" x14ac:dyDescent="0.25">
      <c r="A1296" s="54" t="s">
        <v>924</v>
      </c>
      <c r="B1296" s="54" t="s">
        <v>22</v>
      </c>
      <c r="C1296" s="4" t="e">
        <f>MATCH(D1296,[1]!Tabla1[Consignatario],0)</f>
        <v>#REF!</v>
      </c>
      <c r="D1296" s="38" t="s">
        <v>1882</v>
      </c>
      <c r="E1296" s="31"/>
      <c r="F1296" s="54" t="s">
        <v>542</v>
      </c>
      <c r="G1296" s="54" t="s">
        <v>87</v>
      </c>
      <c r="H1296" s="6" t="s">
        <v>327</v>
      </c>
      <c r="I1296" s="6" t="s">
        <v>925</v>
      </c>
      <c r="J1296" s="10">
        <v>13972</v>
      </c>
      <c r="K1296" s="54">
        <v>27696</v>
      </c>
      <c r="L1296" s="57">
        <v>1938</v>
      </c>
      <c r="M1296" s="57">
        <v>6</v>
      </c>
      <c r="N1296" s="57" t="s">
        <v>1378</v>
      </c>
    </row>
    <row r="1297" spans="1:14" x14ac:dyDescent="0.25">
      <c r="A1297" s="55"/>
      <c r="B1297" s="55"/>
      <c r="C1297" s="4" t="e">
        <f>MATCH(D1297,[1]!Tabla1[Consignatario],0)</f>
        <v>#REF!</v>
      </c>
      <c r="D1297" s="38" t="s">
        <v>1882</v>
      </c>
      <c r="E1297" s="33"/>
      <c r="F1297" s="55"/>
      <c r="G1297" s="55"/>
      <c r="H1297" s="6" t="s">
        <v>131</v>
      </c>
      <c r="I1297" s="6" t="s">
        <v>407</v>
      </c>
      <c r="J1297" s="10">
        <v>1724</v>
      </c>
      <c r="K1297" s="55"/>
      <c r="L1297" s="58"/>
      <c r="M1297" s="58"/>
      <c r="N1297" s="58"/>
    </row>
    <row r="1298" spans="1:14" ht="30" x14ac:dyDescent="0.25">
      <c r="A1298" s="56"/>
      <c r="B1298" s="56"/>
      <c r="C1298" s="4" t="e">
        <f>MATCH(D1298,[1]!Tabla1[Consignatario],0)</f>
        <v>#REF!</v>
      </c>
      <c r="D1298" s="38" t="s">
        <v>1882</v>
      </c>
      <c r="E1298" s="32"/>
      <c r="F1298" s="56"/>
      <c r="G1298" s="56"/>
      <c r="H1298" s="6" t="s">
        <v>128</v>
      </c>
      <c r="I1298" s="6" t="s">
        <v>233</v>
      </c>
      <c r="J1298" s="6">
        <v>12000</v>
      </c>
      <c r="K1298" s="56"/>
      <c r="L1298" s="59"/>
      <c r="M1298" s="59"/>
      <c r="N1298" s="59"/>
    </row>
    <row r="1299" spans="1:14" ht="30" customHeight="1" x14ac:dyDescent="0.25">
      <c r="A1299" s="54" t="s">
        <v>924</v>
      </c>
      <c r="B1299" s="54" t="s">
        <v>876</v>
      </c>
      <c r="C1299" s="4" t="e">
        <f>MATCH(D1299,[1]!Tabla1[Consignatario],0)</f>
        <v>#REF!</v>
      </c>
      <c r="D1299" s="20" t="s">
        <v>1448</v>
      </c>
      <c r="E1299" s="31"/>
      <c r="F1299" s="54" t="s">
        <v>542</v>
      </c>
      <c r="G1299" s="54" t="s">
        <v>87</v>
      </c>
      <c r="H1299" s="6" t="s">
        <v>327</v>
      </c>
      <c r="I1299" s="6" t="s">
        <v>926</v>
      </c>
      <c r="J1299" s="6">
        <v>5131</v>
      </c>
      <c r="K1299" s="54">
        <v>17131</v>
      </c>
      <c r="L1299" s="54">
        <v>1199</v>
      </c>
      <c r="M1299" s="54">
        <v>1</v>
      </c>
      <c r="N1299" s="54"/>
    </row>
    <row r="1300" spans="1:14" ht="30" x14ac:dyDescent="0.25">
      <c r="A1300" s="56"/>
      <c r="B1300" s="56"/>
      <c r="C1300" s="4" t="e">
        <f>MATCH(D1300,[1]!Tabla1[Consignatario],0)</f>
        <v>#REF!</v>
      </c>
      <c r="D1300" s="20" t="s">
        <v>1448</v>
      </c>
      <c r="E1300" s="32"/>
      <c r="F1300" s="56"/>
      <c r="G1300" s="56"/>
      <c r="H1300" s="6" t="s">
        <v>128</v>
      </c>
      <c r="I1300" s="6" t="s">
        <v>233</v>
      </c>
      <c r="J1300" s="6">
        <v>12000</v>
      </c>
      <c r="K1300" s="56"/>
      <c r="L1300" s="56"/>
      <c r="M1300" s="56"/>
      <c r="N1300" s="56"/>
    </row>
    <row r="1301" spans="1:14" ht="30" x14ac:dyDescent="0.25">
      <c r="A1301" s="54" t="s">
        <v>924</v>
      </c>
      <c r="B1301" s="54"/>
      <c r="C1301" s="4" t="e">
        <f>MATCH(D1301,[1]!Tabla1[Consignatario],0)</f>
        <v>#REF!</v>
      </c>
      <c r="D1301" s="20" t="s">
        <v>1700</v>
      </c>
      <c r="E1301" s="31"/>
      <c r="F1301" s="54" t="s">
        <v>922</v>
      </c>
      <c r="G1301" s="54" t="s">
        <v>152</v>
      </c>
      <c r="H1301" s="6" t="s">
        <v>327</v>
      </c>
      <c r="I1301" s="6" t="s">
        <v>1377</v>
      </c>
      <c r="J1301" s="6">
        <v>6905</v>
      </c>
      <c r="K1301" s="54">
        <v>18905</v>
      </c>
      <c r="L1301" s="54">
        <v>1323</v>
      </c>
      <c r="M1301" s="54">
        <v>2</v>
      </c>
      <c r="N1301" s="54"/>
    </row>
    <row r="1302" spans="1:14" ht="30" x14ac:dyDescent="0.25">
      <c r="A1302" s="56"/>
      <c r="B1302" s="56"/>
      <c r="C1302" s="4" t="e">
        <f>MATCH(D1302,[1]!Tabla1[Consignatario],0)</f>
        <v>#REF!</v>
      </c>
      <c r="D1302" s="20" t="s">
        <v>1700</v>
      </c>
      <c r="E1302" s="32"/>
      <c r="F1302" s="56"/>
      <c r="G1302" s="56"/>
      <c r="H1302" s="6" t="s">
        <v>128</v>
      </c>
      <c r="I1302" s="6" t="s">
        <v>233</v>
      </c>
      <c r="J1302" s="6">
        <v>12000</v>
      </c>
      <c r="K1302" s="56"/>
      <c r="L1302" s="56"/>
      <c r="M1302" s="56"/>
      <c r="N1302" s="56"/>
    </row>
    <row r="1303" spans="1:14" ht="30" x14ac:dyDescent="0.25">
      <c r="A1303" s="54" t="s">
        <v>927</v>
      </c>
      <c r="B1303" s="54"/>
      <c r="C1303" s="4" t="e">
        <f>MATCH(D1303,[1]!Tabla1[Consignatario],0)</f>
        <v>#REF!</v>
      </c>
      <c r="D1303" s="20" t="s">
        <v>1701</v>
      </c>
      <c r="E1303" s="36" t="s">
        <v>1469</v>
      </c>
      <c r="F1303" s="54" t="s">
        <v>791</v>
      </c>
      <c r="G1303" s="54" t="s">
        <v>1839</v>
      </c>
      <c r="H1303" s="6" t="s">
        <v>327</v>
      </c>
      <c r="I1303" s="6" t="s">
        <v>928</v>
      </c>
      <c r="J1303" s="6">
        <v>6315</v>
      </c>
      <c r="K1303" s="54">
        <v>11956</v>
      </c>
      <c r="L1303" s="54">
        <v>837</v>
      </c>
      <c r="M1303" s="54"/>
      <c r="N1303" s="54"/>
    </row>
    <row r="1304" spans="1:14" ht="45" x14ac:dyDescent="0.25">
      <c r="A1304" s="55"/>
      <c r="B1304" s="55"/>
      <c r="C1304" s="4" t="e">
        <f>MATCH(D1304,[1]!Tabla1[Consignatario],0)</f>
        <v>#REF!</v>
      </c>
      <c r="D1304" s="20" t="s">
        <v>1701</v>
      </c>
      <c r="E1304" s="36" t="s">
        <v>1469</v>
      </c>
      <c r="F1304" s="55"/>
      <c r="G1304" s="55"/>
      <c r="H1304" s="6" t="s">
        <v>327</v>
      </c>
      <c r="I1304" s="6" t="s">
        <v>929</v>
      </c>
      <c r="J1304" s="6">
        <v>544</v>
      </c>
      <c r="K1304" s="55"/>
      <c r="L1304" s="55"/>
      <c r="M1304" s="55"/>
      <c r="N1304" s="55"/>
    </row>
    <row r="1305" spans="1:14" ht="30" x14ac:dyDescent="0.25">
      <c r="A1305" s="55"/>
      <c r="B1305" s="55"/>
      <c r="C1305" s="4" t="e">
        <f>MATCH(D1305,[1]!Tabla1[Consignatario],0)</f>
        <v>#REF!</v>
      </c>
      <c r="D1305" s="20" t="s">
        <v>1701</v>
      </c>
      <c r="E1305" s="36" t="s">
        <v>1469</v>
      </c>
      <c r="F1305" s="55"/>
      <c r="G1305" s="55"/>
      <c r="H1305" s="6" t="s">
        <v>131</v>
      </c>
      <c r="I1305" s="6" t="s">
        <v>930</v>
      </c>
      <c r="J1305" s="6">
        <v>1480</v>
      </c>
      <c r="K1305" s="55"/>
      <c r="L1305" s="55"/>
      <c r="M1305" s="55"/>
      <c r="N1305" s="55"/>
    </row>
    <row r="1306" spans="1:14" ht="30" x14ac:dyDescent="0.25">
      <c r="A1306" s="55"/>
      <c r="B1306" s="55"/>
      <c r="C1306" s="4" t="e">
        <f>MATCH(D1306,[1]!Tabla1[Consignatario],0)</f>
        <v>#REF!</v>
      </c>
      <c r="D1306" s="20" t="s">
        <v>1701</v>
      </c>
      <c r="E1306" s="36" t="s">
        <v>1469</v>
      </c>
      <c r="F1306" s="55"/>
      <c r="G1306" s="55"/>
      <c r="H1306" s="6" t="s">
        <v>131</v>
      </c>
      <c r="I1306" s="6" t="s">
        <v>401</v>
      </c>
      <c r="J1306" s="6">
        <v>640</v>
      </c>
      <c r="K1306" s="55"/>
      <c r="L1306" s="55"/>
      <c r="M1306" s="55"/>
      <c r="N1306" s="55"/>
    </row>
    <row r="1307" spans="1:14" ht="30" x14ac:dyDescent="0.25">
      <c r="A1307" s="55"/>
      <c r="B1307" s="55"/>
      <c r="C1307" s="4" t="e">
        <f>MATCH(D1307,[1]!Tabla1[Consignatario],0)</f>
        <v>#REF!</v>
      </c>
      <c r="D1307" s="20" t="s">
        <v>1701</v>
      </c>
      <c r="E1307" s="36" t="s">
        <v>1469</v>
      </c>
      <c r="F1307" s="55"/>
      <c r="G1307" s="55"/>
      <c r="H1307" s="6" t="s">
        <v>131</v>
      </c>
      <c r="I1307" s="6" t="s">
        <v>184</v>
      </c>
      <c r="J1307" s="6">
        <v>208</v>
      </c>
      <c r="K1307" s="55"/>
      <c r="L1307" s="55"/>
      <c r="M1307" s="55"/>
      <c r="N1307" s="55"/>
    </row>
    <row r="1308" spans="1:14" ht="30" x14ac:dyDescent="0.25">
      <c r="A1308" s="55"/>
      <c r="B1308" s="55"/>
      <c r="C1308" s="4" t="e">
        <f>MATCH(D1308,[1]!Tabla1[Consignatario],0)</f>
        <v>#REF!</v>
      </c>
      <c r="D1308" s="20" t="s">
        <v>1701</v>
      </c>
      <c r="E1308" s="36" t="s">
        <v>1469</v>
      </c>
      <c r="F1308" s="55"/>
      <c r="G1308" s="55"/>
      <c r="H1308" s="6" t="s">
        <v>284</v>
      </c>
      <c r="I1308" s="6" t="s">
        <v>932</v>
      </c>
      <c r="J1308" s="6">
        <v>975</v>
      </c>
      <c r="K1308" s="55"/>
      <c r="L1308" s="55"/>
      <c r="M1308" s="55"/>
      <c r="N1308" s="55"/>
    </row>
    <row r="1309" spans="1:14" ht="30" x14ac:dyDescent="0.25">
      <c r="A1309" s="55"/>
      <c r="B1309" s="55"/>
      <c r="C1309" s="4" t="e">
        <f>MATCH(D1309,[1]!Tabla1[Consignatario],0)</f>
        <v>#REF!</v>
      </c>
      <c r="D1309" s="20" t="s">
        <v>1701</v>
      </c>
      <c r="E1309" s="36" t="s">
        <v>1469</v>
      </c>
      <c r="F1309" s="55"/>
      <c r="G1309" s="55"/>
      <c r="H1309" s="6" t="s">
        <v>131</v>
      </c>
      <c r="I1309" s="6" t="s">
        <v>931</v>
      </c>
      <c r="J1309" s="6">
        <v>144</v>
      </c>
      <c r="K1309" s="55"/>
      <c r="L1309" s="55"/>
      <c r="M1309" s="55"/>
      <c r="N1309" s="55"/>
    </row>
    <row r="1310" spans="1:14" ht="30" x14ac:dyDescent="0.25">
      <c r="A1310" s="56"/>
      <c r="B1310" s="56"/>
      <c r="C1310" s="4" t="e">
        <f>MATCH(D1310,[1]!Tabla1[Consignatario],0)</f>
        <v>#REF!</v>
      </c>
      <c r="D1310" s="20" t="s">
        <v>1701</v>
      </c>
      <c r="E1310" s="36" t="s">
        <v>1469</v>
      </c>
      <c r="F1310" s="56"/>
      <c r="G1310" s="56"/>
      <c r="H1310" s="6" t="s">
        <v>284</v>
      </c>
      <c r="I1310" s="6" t="s">
        <v>933</v>
      </c>
      <c r="J1310" s="6">
        <v>1650</v>
      </c>
      <c r="K1310" s="56"/>
      <c r="L1310" s="56"/>
      <c r="M1310" s="56"/>
      <c r="N1310" s="56"/>
    </row>
    <row r="1311" spans="1:14" x14ac:dyDescent="0.25">
      <c r="A1311" s="6" t="s">
        <v>927</v>
      </c>
      <c r="B1311" s="6" t="s">
        <v>23</v>
      </c>
      <c r="C1311" s="4" t="e">
        <f>MATCH(D1311,[1]!Tabla1[Consignatario],0)</f>
        <v>#REF!</v>
      </c>
      <c r="D1311" s="6" t="s">
        <v>1470</v>
      </c>
      <c r="E1311" s="6"/>
      <c r="F1311" s="6" t="s">
        <v>542</v>
      </c>
      <c r="G1311" s="6" t="s">
        <v>87</v>
      </c>
      <c r="H1311" s="6" t="s">
        <v>131</v>
      </c>
      <c r="I1311" s="6" t="s">
        <v>934</v>
      </c>
      <c r="J1311" s="6">
        <v>6912</v>
      </c>
      <c r="K1311" s="6">
        <v>6912</v>
      </c>
      <c r="L1311" s="6">
        <v>483</v>
      </c>
      <c r="M1311" s="6">
        <v>7</v>
      </c>
      <c r="N1311" s="6"/>
    </row>
    <row r="1312" spans="1:14" ht="30" x14ac:dyDescent="0.25">
      <c r="A1312" s="54" t="s">
        <v>935</v>
      </c>
      <c r="B1312" s="54" t="s">
        <v>23</v>
      </c>
      <c r="C1312" s="4" t="e">
        <f>MATCH(D1312,[1]!Tabla1[Consignatario],0)</f>
        <v>#REF!</v>
      </c>
      <c r="D1312" s="38" t="s">
        <v>1836</v>
      </c>
      <c r="E1312" s="31"/>
      <c r="F1312" s="54" t="s">
        <v>468</v>
      </c>
      <c r="G1312" s="54" t="s">
        <v>38</v>
      </c>
      <c r="H1312" s="6" t="s">
        <v>128</v>
      </c>
      <c r="I1312" s="6" t="s">
        <v>218</v>
      </c>
      <c r="J1312" s="6">
        <v>2000</v>
      </c>
      <c r="K1312" s="54">
        <v>7176</v>
      </c>
      <c r="L1312" s="54">
        <v>502</v>
      </c>
      <c r="M1312" s="54">
        <v>2</v>
      </c>
      <c r="N1312" s="54"/>
    </row>
    <row r="1313" spans="1:14" x14ac:dyDescent="0.25">
      <c r="A1313" s="55"/>
      <c r="B1313" s="55"/>
      <c r="C1313" s="4" t="e">
        <f>MATCH(D1313,[1]!Tabla1[Consignatario],0)</f>
        <v>#REF!</v>
      </c>
      <c r="D1313" s="38" t="s">
        <v>1836</v>
      </c>
      <c r="E1313" s="33"/>
      <c r="F1313" s="55"/>
      <c r="G1313" s="55"/>
      <c r="H1313" s="6" t="s">
        <v>128</v>
      </c>
      <c r="I1313" s="6" t="s">
        <v>8</v>
      </c>
      <c r="J1313" s="6">
        <v>1560</v>
      </c>
      <c r="K1313" s="55"/>
      <c r="L1313" s="55"/>
      <c r="M1313" s="55"/>
      <c r="N1313" s="55"/>
    </row>
    <row r="1314" spans="1:14" x14ac:dyDescent="0.25">
      <c r="A1314" s="55"/>
      <c r="B1314" s="55"/>
      <c r="C1314" s="4" t="e">
        <f>MATCH(D1314,[1]!Tabla1[Consignatario],0)</f>
        <v>#REF!</v>
      </c>
      <c r="D1314" s="38" t="s">
        <v>1836</v>
      </c>
      <c r="E1314" s="33"/>
      <c r="F1314" s="55"/>
      <c r="G1314" s="55"/>
      <c r="H1314" s="6" t="s">
        <v>131</v>
      </c>
      <c r="I1314" s="6" t="s">
        <v>936</v>
      </c>
      <c r="J1314" s="6">
        <v>1360</v>
      </c>
      <c r="K1314" s="55"/>
      <c r="L1314" s="55"/>
      <c r="M1314" s="55"/>
      <c r="N1314" s="55"/>
    </row>
    <row r="1315" spans="1:14" ht="30" x14ac:dyDescent="0.25">
      <c r="A1315" s="55"/>
      <c r="B1315" s="55"/>
      <c r="C1315" s="4" t="e">
        <f>MATCH(D1315,[1]!Tabla1[Consignatario],0)</f>
        <v>#REF!</v>
      </c>
      <c r="D1315" s="38" t="s">
        <v>1836</v>
      </c>
      <c r="E1315" s="33"/>
      <c r="F1315" s="55"/>
      <c r="G1315" s="55"/>
      <c r="H1315" s="6" t="s">
        <v>327</v>
      </c>
      <c r="I1315" s="6" t="s">
        <v>937</v>
      </c>
      <c r="J1315" s="6">
        <v>1856</v>
      </c>
      <c r="K1315" s="55"/>
      <c r="L1315" s="55"/>
      <c r="M1315" s="55"/>
      <c r="N1315" s="55"/>
    </row>
    <row r="1316" spans="1:14" x14ac:dyDescent="0.25">
      <c r="A1316" s="56"/>
      <c r="B1316" s="56"/>
      <c r="C1316" s="4" t="e">
        <f>MATCH(D1316,[1]!Tabla1[Consignatario],0)</f>
        <v>#REF!</v>
      </c>
      <c r="D1316" s="38" t="s">
        <v>1836</v>
      </c>
      <c r="E1316" s="32"/>
      <c r="F1316" s="56"/>
      <c r="G1316" s="56"/>
      <c r="H1316" s="6" t="s">
        <v>128</v>
      </c>
      <c r="I1316" s="6" t="s">
        <v>8</v>
      </c>
      <c r="J1316" s="6">
        <v>400</v>
      </c>
      <c r="K1316" s="56"/>
      <c r="L1316" s="56"/>
      <c r="M1316" s="56"/>
      <c r="N1316" s="56"/>
    </row>
    <row r="1317" spans="1:14" x14ac:dyDescent="0.25">
      <c r="A1317" s="6" t="s">
        <v>935</v>
      </c>
      <c r="B1317" s="6"/>
      <c r="C1317" s="4" t="e">
        <f>MATCH(D1317,[1]!Tabla1[Consignatario],0)</f>
        <v>#REF!</v>
      </c>
      <c r="D1317" s="6" t="s">
        <v>1406</v>
      </c>
      <c r="E1317" s="6"/>
      <c r="F1317" s="6" t="s">
        <v>938</v>
      </c>
      <c r="G1317" s="6" t="s">
        <v>480</v>
      </c>
      <c r="H1317" s="6" t="s">
        <v>128</v>
      </c>
      <c r="I1317" s="6" t="s">
        <v>1115</v>
      </c>
      <c r="J1317" s="6">
        <v>500</v>
      </c>
      <c r="K1317" s="6">
        <v>500</v>
      </c>
      <c r="L1317" s="6">
        <v>35</v>
      </c>
      <c r="M1317" s="6"/>
      <c r="N1317" s="6"/>
    </row>
    <row r="1318" spans="1:14" ht="45" x14ac:dyDescent="0.25">
      <c r="A1318" s="6" t="s">
        <v>935</v>
      </c>
      <c r="B1318" s="6" t="s">
        <v>23</v>
      </c>
      <c r="C1318" s="4" t="e">
        <f>MATCH(D1318,[1]!Tabla1[Consignatario],0)</f>
        <v>#REF!</v>
      </c>
      <c r="D1318" s="6" t="s">
        <v>1463</v>
      </c>
      <c r="E1318" s="6"/>
      <c r="F1318" s="6" t="s">
        <v>83</v>
      </c>
      <c r="G1318" s="6" t="s">
        <v>213</v>
      </c>
      <c r="H1318" s="6" t="s">
        <v>327</v>
      </c>
      <c r="I1318" s="6" t="s">
        <v>1379</v>
      </c>
      <c r="J1318" s="6">
        <v>1057</v>
      </c>
      <c r="K1318" s="6">
        <v>1057</v>
      </c>
      <c r="L1318" s="6">
        <v>74</v>
      </c>
      <c r="M1318" s="6"/>
      <c r="N1318" s="6"/>
    </row>
    <row r="1319" spans="1:14" ht="45" x14ac:dyDescent="0.25">
      <c r="A1319" s="54" t="s">
        <v>939</v>
      </c>
      <c r="B1319" s="54"/>
      <c r="C1319" s="4" t="e">
        <f>MATCH(D1319,[1]!Tabla1[Consignatario],0)</f>
        <v>#REF!</v>
      </c>
      <c r="D1319" s="20" t="s">
        <v>1702</v>
      </c>
      <c r="E1319" s="31"/>
      <c r="F1319" s="54" t="s">
        <v>92</v>
      </c>
      <c r="G1319" s="54" t="s">
        <v>203</v>
      </c>
      <c r="H1319" s="6" t="s">
        <v>327</v>
      </c>
      <c r="I1319" s="6" t="s">
        <v>940</v>
      </c>
      <c r="J1319" s="6">
        <v>12812</v>
      </c>
      <c r="K1319" s="54">
        <v>23520</v>
      </c>
      <c r="L1319" s="54">
        <v>1646</v>
      </c>
      <c r="M1319" s="54">
        <v>3</v>
      </c>
      <c r="N1319" s="54"/>
    </row>
    <row r="1320" spans="1:14" ht="30" x14ac:dyDescent="0.25">
      <c r="A1320" s="55"/>
      <c r="B1320" s="55"/>
      <c r="C1320" s="4" t="e">
        <f>MATCH(D1320,[1]!Tabla1[Consignatario],0)</f>
        <v>#REF!</v>
      </c>
      <c r="D1320" s="20" t="s">
        <v>1702</v>
      </c>
      <c r="E1320" s="33"/>
      <c r="F1320" s="55"/>
      <c r="G1320" s="55"/>
      <c r="H1320" s="6" t="s">
        <v>128</v>
      </c>
      <c r="I1320" s="6" t="s">
        <v>154</v>
      </c>
      <c r="J1320" s="6">
        <v>8500</v>
      </c>
      <c r="K1320" s="55"/>
      <c r="L1320" s="55"/>
      <c r="M1320" s="55"/>
      <c r="N1320" s="55"/>
    </row>
    <row r="1321" spans="1:14" x14ac:dyDescent="0.25">
      <c r="A1321" s="56"/>
      <c r="B1321" s="56"/>
      <c r="C1321" s="4" t="e">
        <f>MATCH(D1321,[1]!Tabla1[Consignatario],0)</f>
        <v>#REF!</v>
      </c>
      <c r="D1321" s="20" t="s">
        <v>1702</v>
      </c>
      <c r="E1321" s="32"/>
      <c r="F1321" s="56"/>
      <c r="G1321" s="56"/>
      <c r="H1321" s="6" t="s">
        <v>131</v>
      </c>
      <c r="I1321" s="6" t="s">
        <v>941</v>
      </c>
      <c r="J1321" s="6">
        <v>2208</v>
      </c>
      <c r="K1321" s="56"/>
      <c r="L1321" s="56"/>
      <c r="M1321" s="56"/>
      <c r="N1321" s="56"/>
    </row>
    <row r="1322" spans="1:14" ht="72" customHeight="1" x14ac:dyDescent="0.25">
      <c r="A1322" s="54" t="s">
        <v>939</v>
      </c>
      <c r="B1322" s="54" t="s">
        <v>23</v>
      </c>
      <c r="C1322" s="4" t="e">
        <f>MATCH(D1322,[1]!Tabla1[Consignatario],0)</f>
        <v>#REF!</v>
      </c>
      <c r="D1322" s="20" t="s">
        <v>1703</v>
      </c>
      <c r="E1322" s="31"/>
      <c r="F1322" s="54" t="s">
        <v>542</v>
      </c>
      <c r="G1322" s="54" t="s">
        <v>1769</v>
      </c>
      <c r="H1322" s="6" t="s">
        <v>327</v>
      </c>
      <c r="I1322" s="6" t="s">
        <v>1380</v>
      </c>
      <c r="J1322" s="6">
        <v>22699</v>
      </c>
      <c r="K1322" s="54">
        <v>58363</v>
      </c>
      <c r="L1322" s="57">
        <v>4085</v>
      </c>
      <c r="M1322" s="57">
        <v>4</v>
      </c>
      <c r="N1322" s="57" t="s">
        <v>943</v>
      </c>
    </row>
    <row r="1323" spans="1:14" ht="30" x14ac:dyDescent="0.25">
      <c r="A1323" s="55"/>
      <c r="B1323" s="55"/>
      <c r="C1323" s="4" t="e">
        <f>MATCH(D1323,[1]!Tabla1[Consignatario],0)</f>
        <v>#REF!</v>
      </c>
      <c r="D1323" s="20" t="s">
        <v>1703</v>
      </c>
      <c r="E1323" s="33"/>
      <c r="F1323" s="55"/>
      <c r="G1323" s="55"/>
      <c r="H1323" s="6" t="s">
        <v>128</v>
      </c>
      <c r="I1323" s="6" t="s">
        <v>220</v>
      </c>
      <c r="J1323" s="6">
        <v>28000</v>
      </c>
      <c r="K1323" s="55"/>
      <c r="L1323" s="58"/>
      <c r="M1323" s="58"/>
      <c r="N1323" s="58"/>
    </row>
    <row r="1324" spans="1:14" x14ac:dyDescent="0.25">
      <c r="A1324" s="56"/>
      <c r="B1324" s="56"/>
      <c r="C1324" s="4" t="e">
        <f>MATCH(D1324,[1]!Tabla1[Consignatario],0)</f>
        <v>#REF!</v>
      </c>
      <c r="D1324" s="20" t="s">
        <v>1703</v>
      </c>
      <c r="E1324" s="32"/>
      <c r="F1324" s="56"/>
      <c r="G1324" s="56"/>
      <c r="H1324" s="6" t="s">
        <v>131</v>
      </c>
      <c r="I1324" s="6" t="s">
        <v>942</v>
      </c>
      <c r="J1324" s="10">
        <v>7664</v>
      </c>
      <c r="K1324" s="56"/>
      <c r="L1324" s="59"/>
      <c r="M1324" s="59"/>
      <c r="N1324" s="59"/>
    </row>
    <row r="1325" spans="1:14" x14ac:dyDescent="0.25">
      <c r="A1325" s="6" t="s">
        <v>939</v>
      </c>
      <c r="B1325" s="6"/>
      <c r="C1325" s="4" t="e">
        <f>MATCH(D1325,[1]!Tabla1[Consignatario],0)</f>
        <v>#REF!</v>
      </c>
      <c r="D1325" s="6" t="s">
        <v>1704</v>
      </c>
      <c r="E1325" s="6"/>
      <c r="F1325" s="6" t="s">
        <v>832</v>
      </c>
      <c r="G1325" s="6" t="s">
        <v>87</v>
      </c>
      <c r="H1325" s="6" t="s">
        <v>131</v>
      </c>
      <c r="I1325" s="6" t="s">
        <v>944</v>
      </c>
      <c r="J1325" s="6">
        <v>56</v>
      </c>
      <c r="K1325" s="6">
        <v>56</v>
      </c>
      <c r="L1325" s="6">
        <v>8</v>
      </c>
      <c r="M1325" s="6"/>
      <c r="N1325" s="6" t="s">
        <v>945</v>
      </c>
    </row>
    <row r="1326" spans="1:14" ht="30" x14ac:dyDescent="0.25">
      <c r="A1326" s="54" t="s">
        <v>946</v>
      </c>
      <c r="B1326" s="54" t="s">
        <v>23</v>
      </c>
      <c r="C1326" s="4" t="e">
        <f>MATCH(D1326,[1]!Tabla1[Consignatario],0)</f>
        <v>#REF!</v>
      </c>
      <c r="D1326" s="20" t="s">
        <v>1961</v>
      </c>
      <c r="E1326" s="31"/>
      <c r="F1326" s="54" t="s">
        <v>109</v>
      </c>
      <c r="G1326" s="54" t="s">
        <v>87</v>
      </c>
      <c r="H1326" s="6" t="s">
        <v>128</v>
      </c>
      <c r="I1326" s="6" t="s">
        <v>144</v>
      </c>
      <c r="J1326" s="6">
        <v>6000</v>
      </c>
      <c r="K1326" s="54">
        <v>17200</v>
      </c>
      <c r="L1326" s="54">
        <v>1204</v>
      </c>
      <c r="M1326" s="54"/>
      <c r="N1326" s="54"/>
    </row>
    <row r="1327" spans="1:14" x14ac:dyDescent="0.25">
      <c r="A1327" s="56"/>
      <c r="B1327" s="56"/>
      <c r="C1327" s="4" t="e">
        <f>MATCH(D1327,[1]!Tabla1[Consignatario],0)</f>
        <v>#REF!</v>
      </c>
      <c r="D1327" s="20" t="s">
        <v>1961</v>
      </c>
      <c r="E1327" s="32"/>
      <c r="F1327" s="56"/>
      <c r="G1327" s="56"/>
      <c r="H1327" s="6" t="s">
        <v>131</v>
      </c>
      <c r="I1327" s="6" t="s">
        <v>947</v>
      </c>
      <c r="J1327" s="6">
        <v>11200</v>
      </c>
      <c r="K1327" s="56"/>
      <c r="L1327" s="56"/>
      <c r="M1327" s="56"/>
      <c r="N1327" s="56"/>
    </row>
    <row r="1328" spans="1:14" ht="60" x14ac:dyDescent="0.25">
      <c r="A1328" s="54" t="s">
        <v>946</v>
      </c>
      <c r="B1328" s="54" t="s">
        <v>23</v>
      </c>
      <c r="C1328" s="4" t="e">
        <f>MATCH(D1328,[1]!Tabla1[Consignatario],0)</f>
        <v>#REF!</v>
      </c>
      <c r="D1328" s="20" t="s">
        <v>1398</v>
      </c>
      <c r="E1328" s="31"/>
      <c r="F1328" s="54" t="s">
        <v>92</v>
      </c>
      <c r="G1328" s="54" t="s">
        <v>460</v>
      </c>
      <c r="H1328" s="6" t="s">
        <v>128</v>
      </c>
      <c r="I1328" s="6" t="s">
        <v>948</v>
      </c>
      <c r="J1328" s="6">
        <v>75197</v>
      </c>
      <c r="K1328" s="54">
        <v>120445</v>
      </c>
      <c r="L1328" s="54">
        <v>8431</v>
      </c>
      <c r="M1328" s="54">
        <v>1</v>
      </c>
      <c r="N1328" s="54"/>
    </row>
    <row r="1329" spans="1:14" ht="30" x14ac:dyDescent="0.25">
      <c r="A1329" s="55"/>
      <c r="B1329" s="55"/>
      <c r="C1329" s="4" t="e">
        <f>MATCH(D1329,[1]!Tabla1[Consignatario],0)</f>
        <v>#REF!</v>
      </c>
      <c r="D1329" s="20" t="s">
        <v>1398</v>
      </c>
      <c r="E1329" s="33"/>
      <c r="F1329" s="55"/>
      <c r="G1329" s="55"/>
      <c r="H1329" s="6" t="s">
        <v>128</v>
      </c>
      <c r="I1329" s="6" t="s">
        <v>149</v>
      </c>
      <c r="J1329" s="6">
        <v>36000</v>
      </c>
      <c r="K1329" s="55"/>
      <c r="L1329" s="55"/>
      <c r="M1329" s="55"/>
      <c r="N1329" s="55"/>
    </row>
    <row r="1330" spans="1:14" x14ac:dyDescent="0.25">
      <c r="A1330" s="56"/>
      <c r="B1330" s="56"/>
      <c r="C1330" s="4" t="e">
        <f>MATCH(D1330,[1]!Tabla1[Consignatario],0)</f>
        <v>#REF!</v>
      </c>
      <c r="D1330" s="20" t="s">
        <v>1398</v>
      </c>
      <c r="E1330" s="32"/>
      <c r="F1330" s="56"/>
      <c r="G1330" s="56"/>
      <c r="H1330" s="6" t="s">
        <v>131</v>
      </c>
      <c r="I1330" s="6" t="s">
        <v>949</v>
      </c>
      <c r="J1330" s="6">
        <v>9248</v>
      </c>
      <c r="K1330" s="56"/>
      <c r="L1330" s="56"/>
      <c r="M1330" s="56"/>
      <c r="N1330" s="56"/>
    </row>
    <row r="1331" spans="1:14" ht="30" x14ac:dyDescent="0.25">
      <c r="A1331" s="6" t="s">
        <v>950</v>
      </c>
      <c r="B1331" s="6" t="s">
        <v>23</v>
      </c>
      <c r="C1331" s="4" t="e">
        <f>MATCH(D1331,[1]!Tabla1[Consignatario],0)</f>
        <v>#REF!</v>
      </c>
      <c r="D1331" s="6" t="s">
        <v>1515</v>
      </c>
      <c r="E1331" s="6"/>
      <c r="F1331" s="6" t="s">
        <v>354</v>
      </c>
      <c r="G1331" s="6" t="s">
        <v>622</v>
      </c>
      <c r="H1331" s="6" t="s">
        <v>131</v>
      </c>
      <c r="I1331" s="6" t="s">
        <v>951</v>
      </c>
      <c r="J1331" s="6">
        <v>400</v>
      </c>
      <c r="K1331" s="6">
        <v>400</v>
      </c>
      <c r="L1331" s="6">
        <v>28</v>
      </c>
      <c r="M1331" s="6"/>
      <c r="N1331" s="6"/>
    </row>
    <row r="1332" spans="1:14" ht="15" customHeight="1" x14ac:dyDescent="0.25">
      <c r="A1332" s="54" t="s">
        <v>950</v>
      </c>
      <c r="B1332" s="54" t="s">
        <v>23</v>
      </c>
      <c r="C1332" s="4" t="e">
        <f>MATCH(D1332,[1]!Tabla1[Consignatario],0)</f>
        <v>#REF!</v>
      </c>
      <c r="D1332" s="20" t="s">
        <v>1705</v>
      </c>
      <c r="E1332" s="31"/>
      <c r="F1332" s="54"/>
      <c r="G1332" s="54" t="s">
        <v>952</v>
      </c>
      <c r="H1332" s="6" t="s">
        <v>327</v>
      </c>
      <c r="I1332" s="6" t="s">
        <v>953</v>
      </c>
      <c r="J1332" s="6">
        <v>13640</v>
      </c>
      <c r="K1332" s="54">
        <v>21400</v>
      </c>
      <c r="L1332" s="54">
        <v>1498</v>
      </c>
      <c r="M1332" s="54"/>
      <c r="N1332" s="54"/>
    </row>
    <row r="1333" spans="1:14" ht="30" x14ac:dyDescent="0.25">
      <c r="A1333" s="55"/>
      <c r="B1333" s="55"/>
      <c r="C1333" s="4" t="e">
        <f>MATCH(D1333,[1]!Tabla1[Consignatario],0)</f>
        <v>#REF!</v>
      </c>
      <c r="D1333" s="20" t="s">
        <v>1705</v>
      </c>
      <c r="E1333" s="33"/>
      <c r="F1333" s="55"/>
      <c r="G1333" s="55"/>
      <c r="H1333" s="6" t="s">
        <v>128</v>
      </c>
      <c r="I1333" s="6" t="s">
        <v>144</v>
      </c>
      <c r="J1333" s="6">
        <v>6000</v>
      </c>
      <c r="K1333" s="55"/>
      <c r="L1333" s="55"/>
      <c r="M1333" s="55"/>
      <c r="N1333" s="55"/>
    </row>
    <row r="1334" spans="1:14" x14ac:dyDescent="0.25">
      <c r="A1334" s="55"/>
      <c r="B1334" s="55"/>
      <c r="C1334" s="4" t="e">
        <f>MATCH(D1334,[1]!Tabla1[Consignatario],0)</f>
        <v>#REF!</v>
      </c>
      <c r="D1334" s="20" t="s">
        <v>1705</v>
      </c>
      <c r="E1334" s="33"/>
      <c r="F1334" s="55"/>
      <c r="G1334" s="55"/>
      <c r="H1334" s="6" t="s">
        <v>131</v>
      </c>
      <c r="I1334" s="6" t="s">
        <v>186</v>
      </c>
      <c r="J1334" s="6">
        <v>1600</v>
      </c>
      <c r="K1334" s="55"/>
      <c r="L1334" s="55"/>
      <c r="M1334" s="55"/>
      <c r="N1334" s="55"/>
    </row>
    <row r="1335" spans="1:14" x14ac:dyDescent="0.25">
      <c r="A1335" s="56"/>
      <c r="B1335" s="56"/>
      <c r="C1335" s="4" t="e">
        <f>MATCH(D1335,[1]!Tabla1[Consignatario],0)</f>
        <v>#REF!</v>
      </c>
      <c r="D1335" s="20" t="s">
        <v>1705</v>
      </c>
      <c r="E1335" s="32"/>
      <c r="F1335" s="56"/>
      <c r="G1335" s="56"/>
      <c r="H1335" s="6" t="s">
        <v>131</v>
      </c>
      <c r="I1335" s="6" t="s">
        <v>211</v>
      </c>
      <c r="J1335" s="6">
        <v>160</v>
      </c>
      <c r="K1335" s="56"/>
      <c r="L1335" s="56"/>
      <c r="M1335" s="56"/>
      <c r="N1335" s="56"/>
    </row>
    <row r="1336" spans="1:14" ht="100.9" customHeight="1" x14ac:dyDescent="0.25">
      <c r="A1336" s="54" t="s">
        <v>957</v>
      </c>
      <c r="B1336" s="54" t="s">
        <v>23</v>
      </c>
      <c r="C1336" s="4" t="e">
        <f>MATCH(D1336,[1]!Tabla1[Consignatario],0)</f>
        <v>#REF!</v>
      </c>
      <c r="D1336" s="20" t="s">
        <v>1848</v>
      </c>
      <c r="E1336" s="31"/>
      <c r="F1336" s="54" t="s">
        <v>498</v>
      </c>
      <c r="G1336" s="54" t="s">
        <v>1770</v>
      </c>
      <c r="H1336" s="6" t="s">
        <v>327</v>
      </c>
      <c r="I1336" s="6" t="s">
        <v>954</v>
      </c>
      <c r="J1336" s="6">
        <v>112144</v>
      </c>
      <c r="K1336" s="54">
        <v>177046</v>
      </c>
      <c r="L1336" s="54">
        <v>12393</v>
      </c>
      <c r="M1336" s="54">
        <v>2</v>
      </c>
      <c r="N1336" s="54" t="s">
        <v>1511</v>
      </c>
    </row>
    <row r="1337" spans="1:14" ht="30" x14ac:dyDescent="0.25">
      <c r="A1337" s="55"/>
      <c r="B1337" s="55"/>
      <c r="C1337" s="4" t="e">
        <f>MATCH(D1337,[1]!Tabla1[Consignatario],0)</f>
        <v>#REF!</v>
      </c>
      <c r="D1337" s="20" t="s">
        <v>1848</v>
      </c>
      <c r="E1337" s="33"/>
      <c r="F1337" s="55"/>
      <c r="G1337" s="55"/>
      <c r="H1337" s="6" t="s">
        <v>128</v>
      </c>
      <c r="I1337" s="6" t="s">
        <v>955</v>
      </c>
      <c r="J1337" s="6">
        <v>60000</v>
      </c>
      <c r="K1337" s="55"/>
      <c r="L1337" s="55"/>
      <c r="M1337" s="55"/>
      <c r="N1337" s="55"/>
    </row>
    <row r="1338" spans="1:14" ht="30" x14ac:dyDescent="0.25">
      <c r="A1338" s="55"/>
      <c r="B1338" s="55"/>
      <c r="C1338" s="4" t="e">
        <f>MATCH(D1338,[1]!Tabla1[Consignatario],0)</f>
        <v>#REF!</v>
      </c>
      <c r="D1338" s="20" t="s">
        <v>1848</v>
      </c>
      <c r="E1338" s="33"/>
      <c r="F1338" s="55"/>
      <c r="G1338" s="55"/>
      <c r="H1338" s="6" t="s">
        <v>128</v>
      </c>
      <c r="I1338" s="6" t="s">
        <v>268</v>
      </c>
      <c r="J1338" s="6">
        <v>1400</v>
      </c>
      <c r="K1338" s="55"/>
      <c r="L1338" s="55"/>
      <c r="M1338" s="55"/>
      <c r="N1338" s="55"/>
    </row>
    <row r="1339" spans="1:14" ht="30" x14ac:dyDescent="0.25">
      <c r="A1339" s="55"/>
      <c r="B1339" s="55"/>
      <c r="C1339" s="4" t="e">
        <f>MATCH(D1339,[1]!Tabla1[Consignatario],0)</f>
        <v>#REF!</v>
      </c>
      <c r="D1339" s="20" t="s">
        <v>1848</v>
      </c>
      <c r="E1339" s="33"/>
      <c r="F1339" s="55"/>
      <c r="G1339" s="55"/>
      <c r="H1339" s="6" t="s">
        <v>131</v>
      </c>
      <c r="I1339" s="6" t="s">
        <v>956</v>
      </c>
      <c r="J1339" s="6">
        <v>4072</v>
      </c>
      <c r="K1339" s="55"/>
      <c r="L1339" s="55"/>
      <c r="M1339" s="55"/>
      <c r="N1339" s="55"/>
    </row>
    <row r="1340" spans="1:14" ht="30" x14ac:dyDescent="0.25">
      <c r="A1340" s="55"/>
      <c r="B1340" s="55"/>
      <c r="C1340" s="4" t="e">
        <f>MATCH(D1340,[1]!Tabla1[Consignatario],0)</f>
        <v>#REF!</v>
      </c>
      <c r="D1340" s="20" t="s">
        <v>1848</v>
      </c>
      <c r="E1340" s="33"/>
      <c r="F1340" s="55"/>
      <c r="G1340" s="55"/>
      <c r="H1340" s="6" t="s">
        <v>128</v>
      </c>
      <c r="I1340" s="6" t="s">
        <v>8</v>
      </c>
      <c r="J1340" s="6">
        <v>550</v>
      </c>
      <c r="K1340" s="55"/>
      <c r="L1340" s="56"/>
      <c r="M1340" s="56"/>
      <c r="N1340" s="55"/>
    </row>
    <row r="1341" spans="1:14" ht="30" x14ac:dyDescent="0.25">
      <c r="A1341" s="56"/>
      <c r="B1341" s="56"/>
      <c r="C1341" s="4" t="e">
        <f>MATCH(D1341,[1]!Tabla1[Consignatario],0)</f>
        <v>#REF!</v>
      </c>
      <c r="D1341" s="20" t="s">
        <v>1848</v>
      </c>
      <c r="E1341" s="32"/>
      <c r="F1341" s="56"/>
      <c r="G1341" s="56"/>
      <c r="H1341" s="6" t="s">
        <v>1949</v>
      </c>
      <c r="I1341" s="6"/>
      <c r="J1341" s="6">
        <v>-1120</v>
      </c>
      <c r="K1341" s="56"/>
      <c r="L1341" s="32"/>
      <c r="M1341" s="32"/>
      <c r="N1341" s="56"/>
    </row>
    <row r="1342" spans="1:14" ht="30" x14ac:dyDescent="0.25">
      <c r="A1342" s="6" t="s">
        <v>958</v>
      </c>
      <c r="B1342" s="6" t="s">
        <v>23</v>
      </c>
      <c r="C1342" s="4" t="e">
        <f>MATCH(D1342,[1]!Tabla1[Consignatario],0)</f>
        <v>#REF!</v>
      </c>
      <c r="D1342" s="6" t="s">
        <v>1848</v>
      </c>
      <c r="E1342" s="6"/>
      <c r="F1342" s="6" t="s">
        <v>498</v>
      </c>
      <c r="G1342" s="6" t="s">
        <v>1770</v>
      </c>
      <c r="H1342" s="6" t="s">
        <v>128</v>
      </c>
      <c r="I1342" s="6" t="s">
        <v>218</v>
      </c>
      <c r="J1342" s="6">
        <v>2000</v>
      </c>
      <c r="K1342" s="6">
        <v>2000</v>
      </c>
      <c r="L1342" s="6">
        <v>140</v>
      </c>
      <c r="M1342" s="6"/>
      <c r="N1342" s="6"/>
    </row>
    <row r="1343" spans="1:14" ht="30" x14ac:dyDescent="0.25">
      <c r="A1343" s="6" t="s">
        <v>958</v>
      </c>
      <c r="B1343" s="6" t="s">
        <v>23</v>
      </c>
      <c r="C1343" s="4" t="e">
        <f>MATCH(D1343,[1]!Tabla1[Consignatario],0)</f>
        <v>#REF!</v>
      </c>
      <c r="D1343" s="6" t="s">
        <v>1848</v>
      </c>
      <c r="E1343" s="6"/>
      <c r="F1343" s="6" t="s">
        <v>498</v>
      </c>
      <c r="G1343" s="6"/>
      <c r="H1343" s="6" t="s">
        <v>1391</v>
      </c>
      <c r="I1343" s="6" t="s">
        <v>959</v>
      </c>
      <c r="J1343" s="6">
        <v>3647</v>
      </c>
      <c r="K1343" s="6">
        <v>3647</v>
      </c>
      <c r="L1343" s="6">
        <v>18</v>
      </c>
      <c r="M1343" s="6">
        <v>2</v>
      </c>
      <c r="N1343" s="6"/>
    </row>
    <row r="1344" spans="1:14" ht="45" x14ac:dyDescent="0.25">
      <c r="A1344" s="54" t="s">
        <v>958</v>
      </c>
      <c r="B1344" s="54" t="s">
        <v>23</v>
      </c>
      <c r="C1344" s="4" t="e">
        <f>MATCH(D1344,[1]!Tabla1[Consignatario],0)</f>
        <v>#REF!</v>
      </c>
      <c r="D1344" s="20" t="s">
        <v>1964</v>
      </c>
      <c r="E1344" s="31"/>
      <c r="F1344" s="54" t="s">
        <v>694</v>
      </c>
      <c r="G1344" s="54" t="s">
        <v>1770</v>
      </c>
      <c r="H1344" s="6" t="s">
        <v>327</v>
      </c>
      <c r="I1344" s="6" t="s">
        <v>960</v>
      </c>
      <c r="J1344" s="6">
        <v>36762</v>
      </c>
      <c r="K1344" s="54">
        <v>47162</v>
      </c>
      <c r="L1344" s="54">
        <v>3301</v>
      </c>
      <c r="M1344" s="54">
        <v>2</v>
      </c>
      <c r="N1344" s="54"/>
    </row>
    <row r="1345" spans="1:14" x14ac:dyDescent="0.25">
      <c r="A1345" s="55"/>
      <c r="B1345" s="55"/>
      <c r="C1345" s="4" t="e">
        <f>MATCH(D1345,[1]!Tabla1[Consignatario],0)</f>
        <v>#REF!</v>
      </c>
      <c r="D1345" s="20" t="s">
        <v>1964</v>
      </c>
      <c r="E1345" s="33"/>
      <c r="F1345" s="55"/>
      <c r="G1345" s="55"/>
      <c r="H1345" s="6" t="s">
        <v>131</v>
      </c>
      <c r="I1345" s="6" t="s">
        <v>961</v>
      </c>
      <c r="J1345" s="6">
        <v>10160</v>
      </c>
      <c r="K1345" s="55"/>
      <c r="L1345" s="55"/>
      <c r="M1345" s="55"/>
      <c r="N1345" s="55"/>
    </row>
    <row r="1346" spans="1:14" ht="45" x14ac:dyDescent="0.25">
      <c r="A1346" s="56"/>
      <c r="B1346" s="56"/>
      <c r="C1346" s="4" t="e">
        <f>MATCH(D1346,[1]!Tabla1[Consignatario],0)</f>
        <v>#REF!</v>
      </c>
      <c r="D1346" s="20" t="s">
        <v>1964</v>
      </c>
      <c r="E1346" s="32"/>
      <c r="F1346" s="56"/>
      <c r="G1346" s="56"/>
      <c r="H1346" s="6" t="s">
        <v>131</v>
      </c>
      <c r="I1346" s="6" t="s">
        <v>962</v>
      </c>
      <c r="J1346" s="6">
        <v>240</v>
      </c>
      <c r="K1346" s="56"/>
      <c r="L1346" s="56"/>
      <c r="M1346" s="56"/>
      <c r="N1346" s="56"/>
    </row>
    <row r="1347" spans="1:14" x14ac:dyDescent="0.25">
      <c r="A1347" s="6" t="s">
        <v>963</v>
      </c>
      <c r="B1347" s="6" t="s">
        <v>23</v>
      </c>
      <c r="C1347" s="4" t="e">
        <f>MATCH(D1347,[1]!Tabla1[Consignatario],0)</f>
        <v>#REF!</v>
      </c>
      <c r="D1347" s="6" t="s">
        <v>1964</v>
      </c>
      <c r="E1347" s="6"/>
      <c r="F1347" s="6" t="s">
        <v>919</v>
      </c>
      <c r="G1347" s="6"/>
      <c r="H1347" s="6" t="s">
        <v>128</v>
      </c>
      <c r="I1347" s="6" t="s">
        <v>8</v>
      </c>
      <c r="J1347" s="6">
        <v>1000</v>
      </c>
      <c r="K1347" s="6">
        <v>1000</v>
      </c>
      <c r="L1347" s="6">
        <v>70</v>
      </c>
      <c r="M1347" s="6"/>
      <c r="N1347" s="6"/>
    </row>
    <row r="1348" spans="1:14" ht="28.9" customHeight="1" x14ac:dyDescent="0.25">
      <c r="A1348" s="54" t="s">
        <v>963</v>
      </c>
      <c r="B1348" s="54" t="s">
        <v>23</v>
      </c>
      <c r="C1348" s="4" t="e">
        <f>MATCH(D1348,[1]!Tabla1[Consignatario],0)</f>
        <v>#REF!</v>
      </c>
      <c r="D1348" s="20" t="s">
        <v>1840</v>
      </c>
      <c r="E1348" s="31"/>
      <c r="F1348" s="54" t="s">
        <v>694</v>
      </c>
      <c r="G1348" s="54" t="s">
        <v>1770</v>
      </c>
      <c r="H1348" s="6" t="s">
        <v>131</v>
      </c>
      <c r="I1348" s="6" t="s">
        <v>307</v>
      </c>
      <c r="J1348" s="6">
        <v>560</v>
      </c>
      <c r="K1348" s="54">
        <v>1160</v>
      </c>
      <c r="L1348" s="54">
        <v>81</v>
      </c>
      <c r="M1348" s="54">
        <v>1</v>
      </c>
      <c r="N1348" s="54"/>
    </row>
    <row r="1349" spans="1:14" ht="30" x14ac:dyDescent="0.25">
      <c r="A1349" s="56"/>
      <c r="B1349" s="56"/>
      <c r="C1349" s="4" t="e">
        <f>MATCH(D1349,[1]!Tabla1[Consignatario],0)</f>
        <v>#REF!</v>
      </c>
      <c r="D1349" s="20" t="s">
        <v>1840</v>
      </c>
      <c r="E1349" s="32"/>
      <c r="F1349" s="56"/>
      <c r="G1349" s="56"/>
      <c r="H1349" s="6" t="s">
        <v>128</v>
      </c>
      <c r="I1349" s="6" t="s">
        <v>8</v>
      </c>
      <c r="J1349" s="6">
        <v>600</v>
      </c>
      <c r="K1349" s="56"/>
      <c r="L1349" s="56"/>
      <c r="M1349" s="56"/>
      <c r="N1349" s="56"/>
    </row>
    <row r="1350" spans="1:14" ht="30" x14ac:dyDescent="0.25">
      <c r="A1350" s="54" t="s">
        <v>963</v>
      </c>
      <c r="B1350" s="54" t="s">
        <v>857</v>
      </c>
      <c r="C1350" s="4" t="e">
        <f>MATCH(D1350,[1]!Tabla1[Consignatario],0)</f>
        <v>#REF!</v>
      </c>
      <c r="D1350" s="20" t="s">
        <v>1706</v>
      </c>
      <c r="E1350" s="31"/>
      <c r="F1350" s="54" t="s">
        <v>922</v>
      </c>
      <c r="G1350" s="54" t="s">
        <v>78</v>
      </c>
      <c r="H1350" s="6" t="s">
        <v>128</v>
      </c>
      <c r="I1350" s="6" t="s">
        <v>268</v>
      </c>
      <c r="J1350" s="6">
        <v>5000</v>
      </c>
      <c r="K1350" s="54">
        <v>6944</v>
      </c>
      <c r="L1350" s="54">
        <v>486</v>
      </c>
      <c r="M1350" s="54"/>
      <c r="N1350" s="54"/>
    </row>
    <row r="1351" spans="1:14" ht="30" x14ac:dyDescent="0.25">
      <c r="A1351" s="55"/>
      <c r="B1351" s="55"/>
      <c r="C1351" s="4" t="e">
        <f>MATCH(D1351,[1]!Tabla1[Consignatario],0)</f>
        <v>#REF!</v>
      </c>
      <c r="D1351" s="20" t="s">
        <v>1706</v>
      </c>
      <c r="E1351" s="33"/>
      <c r="F1351" s="55"/>
      <c r="G1351" s="55"/>
      <c r="H1351" s="6" t="s">
        <v>327</v>
      </c>
      <c r="I1351" s="6" t="s">
        <v>964</v>
      </c>
      <c r="J1351" s="6">
        <v>1864</v>
      </c>
      <c r="K1351" s="55"/>
      <c r="L1351" s="55"/>
      <c r="M1351" s="55"/>
      <c r="N1351" s="55"/>
    </row>
    <row r="1352" spans="1:14" x14ac:dyDescent="0.25">
      <c r="A1352" s="56"/>
      <c r="B1352" s="56"/>
      <c r="C1352" s="4" t="e">
        <f>MATCH(D1352,[1]!Tabla1[Consignatario],0)</f>
        <v>#REF!</v>
      </c>
      <c r="D1352" s="20" t="s">
        <v>1706</v>
      </c>
      <c r="E1352" s="32"/>
      <c r="F1352" s="56"/>
      <c r="G1352" s="56"/>
      <c r="H1352" s="6" t="s">
        <v>131</v>
      </c>
      <c r="I1352" s="6" t="s">
        <v>171</v>
      </c>
      <c r="J1352" s="6">
        <v>80</v>
      </c>
      <c r="K1352" s="56"/>
      <c r="L1352" s="56"/>
      <c r="M1352" s="56"/>
      <c r="N1352" s="56"/>
    </row>
    <row r="1353" spans="1:14" ht="15" customHeight="1" x14ac:dyDescent="0.25">
      <c r="A1353" s="54" t="s">
        <v>963</v>
      </c>
      <c r="B1353" s="54" t="s">
        <v>23</v>
      </c>
      <c r="C1353" s="4" t="e">
        <f>MATCH(D1353,[1]!Tabla1[Consignatario],0)</f>
        <v>#REF!</v>
      </c>
      <c r="D1353" s="20" t="s">
        <v>1707</v>
      </c>
      <c r="E1353" s="31"/>
      <c r="F1353" s="54" t="s">
        <v>938</v>
      </c>
      <c r="G1353" s="54" t="s">
        <v>965</v>
      </c>
      <c r="H1353" s="6" t="s">
        <v>128</v>
      </c>
      <c r="I1353" s="6" t="s">
        <v>8</v>
      </c>
      <c r="J1353" s="6">
        <v>2650</v>
      </c>
      <c r="K1353" s="54">
        <v>2722</v>
      </c>
      <c r="L1353" s="54">
        <v>190</v>
      </c>
      <c r="M1353" s="54">
        <v>4</v>
      </c>
      <c r="N1353" s="54"/>
    </row>
    <row r="1354" spans="1:14" x14ac:dyDescent="0.25">
      <c r="A1354" s="56"/>
      <c r="B1354" s="56"/>
      <c r="C1354" s="4" t="e">
        <f>MATCH(D1354,[1]!Tabla1[Consignatario],0)</f>
        <v>#REF!</v>
      </c>
      <c r="D1354" s="20" t="s">
        <v>1707</v>
      </c>
      <c r="E1354" s="32"/>
      <c r="F1354" s="56"/>
      <c r="G1354" s="56"/>
      <c r="H1354" s="6" t="s">
        <v>131</v>
      </c>
      <c r="I1354" s="6" t="s">
        <v>966</v>
      </c>
      <c r="J1354" s="6">
        <v>72</v>
      </c>
      <c r="K1354" s="56"/>
      <c r="L1354" s="56"/>
      <c r="M1354" s="56"/>
      <c r="N1354" s="56"/>
    </row>
    <row r="1355" spans="1:14" x14ac:dyDescent="0.25">
      <c r="A1355" s="6" t="s">
        <v>967</v>
      </c>
      <c r="B1355" s="6" t="s">
        <v>23</v>
      </c>
      <c r="C1355" s="4" t="e">
        <f>MATCH(D1355,[1]!Tabla1[Consignatario],0)</f>
        <v>#REF!</v>
      </c>
      <c r="D1355" s="31" t="s">
        <v>1433</v>
      </c>
      <c r="E1355" s="6"/>
      <c r="F1355" s="6" t="s">
        <v>847</v>
      </c>
      <c r="G1355" s="6" t="s">
        <v>968</v>
      </c>
      <c r="H1355" s="6" t="s">
        <v>128</v>
      </c>
      <c r="I1355" s="6" t="s">
        <v>8</v>
      </c>
      <c r="J1355" s="6">
        <v>2000</v>
      </c>
      <c r="K1355" s="6">
        <v>2000</v>
      </c>
      <c r="L1355" s="6">
        <v>140</v>
      </c>
      <c r="M1355" s="6"/>
      <c r="N1355" s="6"/>
    </row>
    <row r="1356" spans="1:14" ht="30" x14ac:dyDescent="0.25">
      <c r="A1356" s="6" t="s">
        <v>967</v>
      </c>
      <c r="B1356" s="6" t="s">
        <v>23</v>
      </c>
      <c r="C1356" s="4" t="e">
        <f>MATCH(D1356,[1]!Tabla1[Consignatario],0)</f>
        <v>#REF!</v>
      </c>
      <c r="D1356" s="6" t="s">
        <v>1695</v>
      </c>
      <c r="E1356" s="6"/>
      <c r="F1356" s="6" t="s">
        <v>800</v>
      </c>
      <c r="G1356" s="6"/>
      <c r="H1356" s="6" t="s">
        <v>128</v>
      </c>
      <c r="I1356" s="6" t="s">
        <v>218</v>
      </c>
      <c r="J1356" s="6">
        <v>2300</v>
      </c>
      <c r="K1356" s="6">
        <v>2300</v>
      </c>
      <c r="L1356" s="6">
        <v>161</v>
      </c>
      <c r="M1356" s="6"/>
      <c r="N1356" s="6"/>
    </row>
    <row r="1357" spans="1:14" ht="30" x14ac:dyDescent="0.25">
      <c r="A1357" s="6" t="s">
        <v>967</v>
      </c>
      <c r="B1357" s="6" t="s">
        <v>23</v>
      </c>
      <c r="C1357" s="4" t="e">
        <f>MATCH(D1357,[1]!Tabla1[Consignatario],0)</f>
        <v>#REF!</v>
      </c>
      <c r="D1357" s="6" t="s">
        <v>1407</v>
      </c>
      <c r="E1357" s="6"/>
      <c r="F1357" s="6" t="s">
        <v>969</v>
      </c>
      <c r="G1357" s="6" t="s">
        <v>970</v>
      </c>
      <c r="H1357" s="6" t="s">
        <v>128</v>
      </c>
      <c r="I1357" s="6" t="s">
        <v>268</v>
      </c>
      <c r="J1357" s="6">
        <v>5000</v>
      </c>
      <c r="K1357" s="6">
        <v>5000</v>
      </c>
      <c r="L1357" s="6">
        <v>350</v>
      </c>
      <c r="M1357" s="6"/>
      <c r="N1357" s="6"/>
    </row>
    <row r="1358" spans="1:14" x14ac:dyDescent="0.25">
      <c r="A1358" s="6" t="s">
        <v>967</v>
      </c>
      <c r="B1358" s="6" t="s">
        <v>23</v>
      </c>
      <c r="C1358" s="4" t="e">
        <f>MATCH(D1358,[1]!Tabla1[Consignatario],0)</f>
        <v>#REF!</v>
      </c>
      <c r="D1358" s="6" t="s">
        <v>1765</v>
      </c>
      <c r="E1358" s="6"/>
      <c r="F1358" s="6" t="s">
        <v>969</v>
      </c>
      <c r="G1358" s="6"/>
      <c r="H1358" s="6" t="s">
        <v>128</v>
      </c>
      <c r="I1358" s="6" t="s">
        <v>8</v>
      </c>
      <c r="J1358" s="6">
        <v>100</v>
      </c>
      <c r="K1358" s="6">
        <v>100</v>
      </c>
      <c r="L1358" s="6">
        <v>7</v>
      </c>
      <c r="M1358" s="6"/>
      <c r="N1358" s="6"/>
    </row>
    <row r="1359" spans="1:14" ht="28.9" customHeight="1" x14ac:dyDescent="0.25">
      <c r="A1359" s="54" t="s">
        <v>967</v>
      </c>
      <c r="B1359" s="54" t="s">
        <v>23</v>
      </c>
      <c r="C1359" s="4" t="e">
        <f>MATCH(D1359,[1]!Tabla1[Consignatario],0)</f>
        <v>#REF!</v>
      </c>
      <c r="D1359" s="20" t="s">
        <v>1861</v>
      </c>
      <c r="E1359" s="31"/>
      <c r="F1359" s="54" t="s">
        <v>919</v>
      </c>
      <c r="G1359" s="54" t="s">
        <v>78</v>
      </c>
      <c r="H1359" s="6" t="s">
        <v>131</v>
      </c>
      <c r="I1359" s="6" t="s">
        <v>971</v>
      </c>
      <c r="J1359" s="6">
        <v>1776</v>
      </c>
      <c r="K1359" s="54">
        <v>16276</v>
      </c>
      <c r="L1359" s="54">
        <v>1139</v>
      </c>
      <c r="M1359" s="54">
        <v>2</v>
      </c>
      <c r="N1359" s="54"/>
    </row>
    <row r="1360" spans="1:14" ht="30" x14ac:dyDescent="0.25">
      <c r="A1360" s="55"/>
      <c r="B1360" s="55"/>
      <c r="C1360" s="4" t="e">
        <f>MATCH(D1360,[1]!Tabla1[Consignatario],0)</f>
        <v>#REF!</v>
      </c>
      <c r="D1360" s="20" t="s">
        <v>1861</v>
      </c>
      <c r="E1360" s="33"/>
      <c r="F1360" s="55"/>
      <c r="G1360" s="55"/>
      <c r="H1360" s="6" t="s">
        <v>128</v>
      </c>
      <c r="I1360" s="6" t="s">
        <v>228</v>
      </c>
      <c r="J1360" s="6">
        <v>14000</v>
      </c>
      <c r="K1360" s="55"/>
      <c r="L1360" s="55"/>
      <c r="M1360" s="55"/>
      <c r="N1360" s="55"/>
    </row>
    <row r="1361" spans="1:14" ht="30" x14ac:dyDescent="0.25">
      <c r="A1361" s="56"/>
      <c r="B1361" s="56"/>
      <c r="C1361" s="4" t="e">
        <f>MATCH(D1361,[1]!Tabla1[Consignatario],0)</f>
        <v>#REF!</v>
      </c>
      <c r="D1361" s="20" t="s">
        <v>1861</v>
      </c>
      <c r="E1361" s="32"/>
      <c r="F1361" s="56"/>
      <c r="G1361" s="56"/>
      <c r="H1361" s="6" t="s">
        <v>128</v>
      </c>
      <c r="I1361" s="6" t="s">
        <v>8</v>
      </c>
      <c r="J1361" s="6">
        <v>500</v>
      </c>
      <c r="K1361" s="56"/>
      <c r="L1361" s="56"/>
      <c r="M1361" s="56"/>
      <c r="N1361" s="56"/>
    </row>
    <row r="1362" spans="1:14" x14ac:dyDescent="0.25">
      <c r="A1362" s="6" t="s">
        <v>972</v>
      </c>
      <c r="B1362" s="6" t="s">
        <v>23</v>
      </c>
      <c r="C1362" s="4" t="e">
        <f>MATCH(D1362,[1]!Tabla1[Consignatario],0)</f>
        <v>#REF!</v>
      </c>
      <c r="D1362" s="6" t="s">
        <v>1408</v>
      </c>
      <c r="E1362" s="6"/>
      <c r="F1362" s="6" t="s">
        <v>542</v>
      </c>
      <c r="G1362" s="6"/>
      <c r="H1362" s="6" t="s">
        <v>131</v>
      </c>
      <c r="I1362" s="6" t="s">
        <v>356</v>
      </c>
      <c r="J1362" s="6">
        <v>248</v>
      </c>
      <c r="K1362" s="6">
        <v>248</v>
      </c>
      <c r="L1362" s="6">
        <v>17</v>
      </c>
      <c r="M1362" s="6">
        <v>2</v>
      </c>
      <c r="N1362" s="6"/>
    </row>
    <row r="1363" spans="1:14" ht="72" customHeight="1" x14ac:dyDescent="0.25">
      <c r="A1363" s="54" t="s">
        <v>972</v>
      </c>
      <c r="B1363" s="54" t="s">
        <v>876</v>
      </c>
      <c r="C1363" s="4" t="e">
        <f>MATCH(D1363,[1]!Tabla1[Consignatario],0)</f>
        <v>#REF!</v>
      </c>
      <c r="D1363" s="20" t="s">
        <v>1831</v>
      </c>
      <c r="E1363" s="31"/>
      <c r="F1363" s="54" t="s">
        <v>938</v>
      </c>
      <c r="G1363" s="54" t="s">
        <v>78</v>
      </c>
      <c r="H1363" s="6" t="s">
        <v>327</v>
      </c>
      <c r="I1363" s="6" t="s">
        <v>973</v>
      </c>
      <c r="J1363" s="6">
        <v>21006</v>
      </c>
      <c r="K1363" s="54">
        <v>23834</v>
      </c>
      <c r="L1363" s="54">
        <v>1668</v>
      </c>
      <c r="M1363" s="54">
        <v>2</v>
      </c>
      <c r="N1363" s="54" t="s">
        <v>1493</v>
      </c>
    </row>
    <row r="1364" spans="1:14" x14ac:dyDescent="0.25">
      <c r="A1364" s="55"/>
      <c r="B1364" s="55"/>
      <c r="C1364" s="4" t="e">
        <f>MATCH(D1364,[1]!Tabla1[Consignatario],0)</f>
        <v>#REF!</v>
      </c>
      <c r="D1364" s="20" t="s">
        <v>1831</v>
      </c>
      <c r="E1364" s="33"/>
      <c r="F1364" s="55"/>
      <c r="G1364" s="55"/>
      <c r="H1364" s="6" t="s">
        <v>131</v>
      </c>
      <c r="I1364" s="6" t="s">
        <v>314</v>
      </c>
      <c r="J1364" s="6">
        <v>528</v>
      </c>
      <c r="K1364" s="55"/>
      <c r="L1364" s="55"/>
      <c r="M1364" s="55"/>
      <c r="N1364" s="55"/>
    </row>
    <row r="1365" spans="1:14" x14ac:dyDescent="0.25">
      <c r="A1365" s="55"/>
      <c r="B1365" s="55"/>
      <c r="C1365" s="4" t="e">
        <f>MATCH(D1365,[1]!Tabla1[Consignatario],0)</f>
        <v>#REF!</v>
      </c>
      <c r="D1365" s="20" t="s">
        <v>1831</v>
      </c>
      <c r="E1365" s="33"/>
      <c r="F1365" s="55"/>
      <c r="G1365" s="55"/>
      <c r="H1365" s="6" t="s">
        <v>131</v>
      </c>
      <c r="I1365" s="6" t="s">
        <v>184</v>
      </c>
      <c r="J1365" s="6">
        <v>208</v>
      </c>
      <c r="K1365" s="55"/>
      <c r="L1365" s="55"/>
      <c r="M1365" s="55"/>
      <c r="N1365" s="55"/>
    </row>
    <row r="1366" spans="1:14" x14ac:dyDescent="0.25">
      <c r="A1366" s="55"/>
      <c r="B1366" s="55"/>
      <c r="C1366" s="4" t="e">
        <f>MATCH(D1366,[1]!Tabla1[Consignatario],0)</f>
        <v>#REF!</v>
      </c>
      <c r="D1366" s="20" t="s">
        <v>1831</v>
      </c>
      <c r="E1366" s="33"/>
      <c r="F1366" s="55"/>
      <c r="G1366" s="55"/>
      <c r="H1366" s="6" t="s">
        <v>131</v>
      </c>
      <c r="I1366" s="6" t="s">
        <v>401</v>
      </c>
      <c r="J1366" s="6">
        <v>640</v>
      </c>
      <c r="K1366" s="55"/>
      <c r="L1366" s="55"/>
      <c r="M1366" s="55"/>
      <c r="N1366" s="55"/>
    </row>
    <row r="1367" spans="1:14" ht="45" x14ac:dyDescent="0.25">
      <c r="A1367" s="55"/>
      <c r="B1367" s="55"/>
      <c r="C1367" s="4" t="e">
        <f>MATCH(D1367,[1]!Tabla1[Consignatario],0)</f>
        <v>#REF!</v>
      </c>
      <c r="D1367" s="20" t="s">
        <v>1831</v>
      </c>
      <c r="E1367" s="33"/>
      <c r="F1367" s="55"/>
      <c r="G1367" s="55"/>
      <c r="H1367" s="6" t="s">
        <v>327</v>
      </c>
      <c r="I1367" s="6" t="s">
        <v>974</v>
      </c>
      <c r="J1367" s="6">
        <v>252</v>
      </c>
      <c r="K1367" s="55"/>
      <c r="L1367" s="55"/>
      <c r="M1367" s="55"/>
      <c r="N1367" s="55"/>
    </row>
    <row r="1368" spans="1:14" x14ac:dyDescent="0.25">
      <c r="A1368" s="56"/>
      <c r="B1368" s="56"/>
      <c r="C1368" s="4" t="e">
        <f>MATCH(D1368,[1]!Tabla1[Consignatario],0)</f>
        <v>#REF!</v>
      </c>
      <c r="D1368" s="20" t="s">
        <v>1831</v>
      </c>
      <c r="E1368" s="32"/>
      <c r="F1368" s="56"/>
      <c r="G1368" s="56"/>
      <c r="H1368" s="6" t="s">
        <v>131</v>
      </c>
      <c r="I1368" s="6" t="s">
        <v>219</v>
      </c>
      <c r="J1368" s="6">
        <v>1200</v>
      </c>
      <c r="K1368" s="56"/>
      <c r="L1368" s="56"/>
      <c r="M1368" s="56"/>
      <c r="N1368" s="56"/>
    </row>
    <row r="1369" spans="1:14" x14ac:dyDescent="0.25">
      <c r="A1369" s="6" t="s">
        <v>972</v>
      </c>
      <c r="B1369" s="6"/>
      <c r="C1369" s="4" t="e">
        <f>MATCH(D1369,[1]!Tabla1[Consignatario],0)</f>
        <v>#REF!</v>
      </c>
      <c r="D1369" s="6" t="s">
        <v>1901</v>
      </c>
      <c r="E1369" s="6"/>
      <c r="F1369" s="6" t="s">
        <v>969</v>
      </c>
      <c r="G1369" s="6" t="s">
        <v>480</v>
      </c>
      <c r="H1369" s="6" t="s">
        <v>128</v>
      </c>
      <c r="I1369" s="6" t="s">
        <v>8</v>
      </c>
      <c r="J1369" s="6">
        <v>700</v>
      </c>
      <c r="K1369" s="6">
        <v>700</v>
      </c>
      <c r="L1369" s="6">
        <v>49</v>
      </c>
      <c r="M1369" s="6"/>
      <c r="N1369" s="6"/>
    </row>
    <row r="1370" spans="1:14" ht="45" x14ac:dyDescent="0.25">
      <c r="A1370" s="6" t="s">
        <v>975</v>
      </c>
      <c r="B1370" s="6" t="s">
        <v>23</v>
      </c>
      <c r="C1370" s="4" t="e">
        <f>MATCH(D1370,[1]!Tabla1[Consignatario],0)</f>
        <v>#REF!</v>
      </c>
      <c r="D1370" s="6" t="s">
        <v>1964</v>
      </c>
      <c r="E1370" s="6"/>
      <c r="F1370" s="6" t="s">
        <v>354</v>
      </c>
      <c r="G1370" s="6" t="s">
        <v>87</v>
      </c>
      <c r="H1370" s="6" t="s">
        <v>327</v>
      </c>
      <c r="I1370" s="6" t="s">
        <v>976</v>
      </c>
      <c r="J1370" s="6">
        <v>14348</v>
      </c>
      <c r="K1370" s="6">
        <v>14348</v>
      </c>
      <c r="L1370" s="6">
        <v>1004</v>
      </c>
      <c r="M1370" s="6">
        <v>2</v>
      </c>
      <c r="N1370" s="6"/>
    </row>
    <row r="1371" spans="1:14" ht="45" x14ac:dyDescent="0.25">
      <c r="A1371" s="54" t="s">
        <v>975</v>
      </c>
      <c r="B1371" s="54"/>
      <c r="C1371" s="4" t="e">
        <f>MATCH(D1371,[1]!Tabla1[Consignatario],0)</f>
        <v>#REF!</v>
      </c>
      <c r="D1371" s="20" t="s">
        <v>1840</v>
      </c>
      <c r="E1371" s="31"/>
      <c r="F1371" s="54"/>
      <c r="G1371" s="54" t="s">
        <v>977</v>
      </c>
      <c r="H1371" s="6" t="s">
        <v>327</v>
      </c>
      <c r="I1371" s="6" t="s">
        <v>978</v>
      </c>
      <c r="J1371" s="6">
        <v>17240</v>
      </c>
      <c r="K1371" s="54">
        <v>23204</v>
      </c>
      <c r="L1371" s="57">
        <v>1624</v>
      </c>
      <c r="M1371" s="57">
        <v>2</v>
      </c>
      <c r="N1371" s="57" t="s">
        <v>979</v>
      </c>
    </row>
    <row r="1372" spans="1:14" ht="30" x14ac:dyDescent="0.25">
      <c r="A1372" s="56"/>
      <c r="B1372" s="56"/>
      <c r="C1372" s="4" t="e">
        <f>MATCH(D1372,[1]!Tabla1[Consignatario],0)</f>
        <v>#REF!</v>
      </c>
      <c r="D1372" s="20" t="s">
        <v>1840</v>
      </c>
      <c r="E1372" s="32"/>
      <c r="F1372" s="56"/>
      <c r="G1372" s="56"/>
      <c r="H1372" s="6" t="s">
        <v>128</v>
      </c>
      <c r="I1372" s="6" t="s">
        <v>144</v>
      </c>
      <c r="J1372" s="6">
        <v>6000</v>
      </c>
      <c r="K1372" s="56"/>
      <c r="L1372" s="59"/>
      <c r="M1372" s="59"/>
      <c r="N1372" s="59"/>
    </row>
    <row r="1373" spans="1:14" ht="30" x14ac:dyDescent="0.25">
      <c r="A1373" s="6" t="s">
        <v>975</v>
      </c>
      <c r="B1373" s="6" t="s">
        <v>23</v>
      </c>
      <c r="C1373" s="4" t="e">
        <f>MATCH(D1373,[1]!Tabla1[Consignatario],0)</f>
        <v>#REF!</v>
      </c>
      <c r="D1373" s="6" t="s">
        <v>1520</v>
      </c>
      <c r="E1373" s="6"/>
      <c r="F1373" s="6" t="s">
        <v>980</v>
      </c>
      <c r="G1373" s="6" t="s">
        <v>1969</v>
      </c>
      <c r="H1373" s="6" t="s">
        <v>128</v>
      </c>
      <c r="I1373" s="6" t="s">
        <v>144</v>
      </c>
      <c r="J1373" s="6">
        <v>6000</v>
      </c>
      <c r="K1373" s="6">
        <v>6000</v>
      </c>
      <c r="L1373" s="6">
        <v>420</v>
      </c>
      <c r="M1373" s="6"/>
      <c r="N1373" s="6" t="s">
        <v>848</v>
      </c>
    </row>
    <row r="1374" spans="1:14" ht="30" x14ac:dyDescent="0.25">
      <c r="A1374" s="6" t="s">
        <v>975</v>
      </c>
      <c r="B1374" s="6" t="s">
        <v>23</v>
      </c>
      <c r="C1374" s="4" t="e">
        <f>MATCH(D1374,[1]!Tabla1[Consignatario],0)</f>
        <v>#REF!</v>
      </c>
      <c r="D1374" s="6" t="s">
        <v>1749</v>
      </c>
      <c r="E1374" s="6"/>
      <c r="F1374" s="6" t="s">
        <v>297</v>
      </c>
      <c r="G1374" s="6" t="s">
        <v>1969</v>
      </c>
      <c r="H1374" s="6" t="s">
        <v>284</v>
      </c>
      <c r="I1374" s="6" t="s">
        <v>981</v>
      </c>
      <c r="J1374" s="6">
        <v>1800</v>
      </c>
      <c r="K1374" s="6">
        <v>1800</v>
      </c>
      <c r="L1374" s="6">
        <v>126</v>
      </c>
      <c r="M1374" s="6"/>
      <c r="N1374" s="6"/>
    </row>
    <row r="1375" spans="1:14" x14ac:dyDescent="0.25">
      <c r="A1375" s="6" t="s">
        <v>982</v>
      </c>
      <c r="B1375" s="6" t="s">
        <v>23</v>
      </c>
      <c r="C1375" s="4" t="e">
        <f>MATCH(D1375,[1]!Tabla1[Consignatario],0)</f>
        <v>#REF!</v>
      </c>
      <c r="D1375" s="6" t="s">
        <v>1708</v>
      </c>
      <c r="E1375" s="6"/>
      <c r="F1375" s="6" t="s">
        <v>694</v>
      </c>
      <c r="G1375" s="6" t="s">
        <v>678</v>
      </c>
      <c r="H1375" s="6" t="s">
        <v>131</v>
      </c>
      <c r="I1375" s="6" t="s">
        <v>306</v>
      </c>
      <c r="J1375" s="6">
        <v>128</v>
      </c>
      <c r="K1375" s="6">
        <v>128</v>
      </c>
      <c r="L1375" s="6">
        <v>9</v>
      </c>
      <c r="M1375" s="6"/>
      <c r="N1375" s="6"/>
    </row>
    <row r="1376" spans="1:14" ht="30" x14ac:dyDescent="0.25">
      <c r="A1376" s="54" t="s">
        <v>982</v>
      </c>
      <c r="B1376" s="54" t="s">
        <v>22</v>
      </c>
      <c r="C1376" s="4" t="e">
        <f>MATCH(D1376,[1]!Tabla1[Consignatario],0)</f>
        <v>#REF!</v>
      </c>
      <c r="D1376" s="20" t="s">
        <v>1709</v>
      </c>
      <c r="E1376" s="31"/>
      <c r="F1376" s="54" t="s">
        <v>938</v>
      </c>
      <c r="G1376" s="54" t="s">
        <v>480</v>
      </c>
      <c r="H1376" s="6" t="s">
        <v>128</v>
      </c>
      <c r="I1376" s="6" t="s">
        <v>268</v>
      </c>
      <c r="J1376" s="6">
        <v>3500</v>
      </c>
      <c r="K1376" s="54">
        <v>7900</v>
      </c>
      <c r="L1376" s="54">
        <v>553</v>
      </c>
      <c r="M1376" s="54"/>
      <c r="N1376" s="54"/>
    </row>
    <row r="1377" spans="1:14" x14ac:dyDescent="0.25">
      <c r="A1377" s="56"/>
      <c r="B1377" s="56"/>
      <c r="C1377" s="4" t="e">
        <f>MATCH(D1377,[1]!Tabla1[Consignatario],0)</f>
        <v>#REF!</v>
      </c>
      <c r="D1377" s="20" t="s">
        <v>1709</v>
      </c>
      <c r="E1377" s="32"/>
      <c r="F1377" s="56"/>
      <c r="G1377" s="56"/>
      <c r="H1377" s="6" t="s">
        <v>128</v>
      </c>
      <c r="I1377" s="6" t="s">
        <v>1115</v>
      </c>
      <c r="J1377" s="6">
        <v>4400</v>
      </c>
      <c r="K1377" s="56"/>
      <c r="L1377" s="56"/>
      <c r="M1377" s="56"/>
      <c r="N1377" s="56"/>
    </row>
    <row r="1378" spans="1:14" ht="30" x14ac:dyDescent="0.25">
      <c r="A1378" s="54" t="s">
        <v>982</v>
      </c>
      <c r="B1378" s="54"/>
      <c r="C1378" s="4" t="e">
        <f>MATCH(D1378,[1]!Tabla1[Consignatario],0)</f>
        <v>#REF!</v>
      </c>
      <c r="D1378" s="20" t="s">
        <v>1909</v>
      </c>
      <c r="E1378" s="31"/>
      <c r="F1378" s="54" t="s">
        <v>969</v>
      </c>
      <c r="G1378" s="54" t="s">
        <v>983</v>
      </c>
      <c r="H1378" s="6" t="s">
        <v>128</v>
      </c>
      <c r="I1378" s="6" t="s">
        <v>268</v>
      </c>
      <c r="J1378" s="6">
        <v>4300</v>
      </c>
      <c r="K1378" s="54">
        <v>4500</v>
      </c>
      <c r="L1378" s="54">
        <v>315</v>
      </c>
      <c r="M1378" s="54"/>
      <c r="N1378" s="54"/>
    </row>
    <row r="1379" spans="1:14" x14ac:dyDescent="0.25">
      <c r="A1379" s="56"/>
      <c r="B1379" s="56"/>
      <c r="C1379" s="4" t="e">
        <f>MATCH(D1379,[1]!Tabla1[Consignatario],0)</f>
        <v>#REF!</v>
      </c>
      <c r="D1379" s="20" t="s">
        <v>1909</v>
      </c>
      <c r="E1379" s="32"/>
      <c r="F1379" s="56"/>
      <c r="G1379" s="56"/>
      <c r="H1379" s="6" t="s">
        <v>128</v>
      </c>
      <c r="I1379" s="6" t="s">
        <v>1115</v>
      </c>
      <c r="J1379" s="6">
        <v>200</v>
      </c>
      <c r="K1379" s="56"/>
      <c r="L1379" s="56"/>
      <c r="M1379" s="56"/>
      <c r="N1379" s="56"/>
    </row>
    <row r="1380" spans="1:14" ht="45" x14ac:dyDescent="0.25">
      <c r="A1380" s="54" t="s">
        <v>982</v>
      </c>
      <c r="B1380" s="54" t="s">
        <v>23</v>
      </c>
      <c r="C1380" s="4" t="e">
        <f>MATCH(D1380,[1]!Tabla1[Consignatario],0)</f>
        <v>#REF!</v>
      </c>
      <c r="D1380" s="20" t="s">
        <v>1811</v>
      </c>
      <c r="E1380" s="31"/>
      <c r="F1380" s="54" t="s">
        <v>468</v>
      </c>
      <c r="G1380" s="54" t="s">
        <v>321</v>
      </c>
      <c r="H1380" s="6" t="s">
        <v>327</v>
      </c>
      <c r="I1380" s="6" t="s">
        <v>984</v>
      </c>
      <c r="J1380" s="6">
        <v>15914</v>
      </c>
      <c r="K1380" s="54">
        <v>25594</v>
      </c>
      <c r="L1380" s="54">
        <v>1791</v>
      </c>
      <c r="M1380" s="54">
        <v>4</v>
      </c>
      <c r="N1380" s="54" t="s">
        <v>1796</v>
      </c>
    </row>
    <row r="1381" spans="1:14" x14ac:dyDescent="0.25">
      <c r="A1381" s="55"/>
      <c r="B1381" s="55"/>
      <c r="C1381" s="4" t="e">
        <f>MATCH(D1381,[1]!Tabla1[Consignatario],0)</f>
        <v>#REF!</v>
      </c>
      <c r="D1381" s="20" t="s">
        <v>1811</v>
      </c>
      <c r="E1381" s="33"/>
      <c r="F1381" s="55"/>
      <c r="G1381" s="55"/>
      <c r="H1381" s="6" t="s">
        <v>131</v>
      </c>
      <c r="I1381" s="6" t="s">
        <v>985</v>
      </c>
      <c r="J1381" s="6">
        <v>1680</v>
      </c>
      <c r="K1381" s="55"/>
      <c r="L1381" s="55"/>
      <c r="M1381" s="55"/>
      <c r="N1381" s="55"/>
    </row>
    <row r="1382" spans="1:14" ht="30" x14ac:dyDescent="0.25">
      <c r="A1382" s="56"/>
      <c r="B1382" s="56"/>
      <c r="C1382" s="4" t="e">
        <f>MATCH(D1382,[1]!Tabla1[Consignatario],0)</f>
        <v>#REF!</v>
      </c>
      <c r="D1382" s="20" t="s">
        <v>1811</v>
      </c>
      <c r="E1382" s="32"/>
      <c r="F1382" s="56"/>
      <c r="G1382" s="56"/>
      <c r="H1382" s="6" t="s">
        <v>128</v>
      </c>
      <c r="I1382" s="6" t="s">
        <v>154</v>
      </c>
      <c r="J1382" s="6">
        <v>8000</v>
      </c>
      <c r="K1382" s="56"/>
      <c r="L1382" s="56"/>
      <c r="M1382" s="56"/>
      <c r="N1382" s="56"/>
    </row>
    <row r="1383" spans="1:14" ht="115.15" customHeight="1" x14ac:dyDescent="0.25">
      <c r="A1383" s="54" t="s">
        <v>986</v>
      </c>
      <c r="B1383" s="54"/>
      <c r="C1383" s="4" t="e">
        <f>MATCH(D1383,[1]!Tabla1[Consignatario],0)</f>
        <v>#REF!</v>
      </c>
      <c r="D1383" s="38" t="s">
        <v>1932</v>
      </c>
      <c r="E1383" s="31"/>
      <c r="F1383" s="54" t="s">
        <v>498</v>
      </c>
      <c r="G1383" s="54"/>
      <c r="H1383" s="6" t="s">
        <v>327</v>
      </c>
      <c r="I1383" s="6" t="s">
        <v>987</v>
      </c>
      <c r="J1383" s="6">
        <v>111933</v>
      </c>
      <c r="K1383" s="54">
        <v>190173</v>
      </c>
      <c r="L1383" s="54">
        <v>13312</v>
      </c>
      <c r="M1383" s="54">
        <v>1</v>
      </c>
      <c r="N1383" s="63" t="s">
        <v>992</v>
      </c>
    </row>
    <row r="1384" spans="1:14" ht="30" x14ac:dyDescent="0.25">
      <c r="A1384" s="55"/>
      <c r="B1384" s="55"/>
      <c r="C1384" s="4" t="e">
        <f>MATCH(D1384,[1]!Tabla1[Consignatario],0)</f>
        <v>#REF!</v>
      </c>
      <c r="D1384" s="38" t="s">
        <v>1932</v>
      </c>
      <c r="E1384" s="33"/>
      <c r="F1384" s="55"/>
      <c r="G1384" s="55"/>
      <c r="H1384" s="6" t="s">
        <v>128</v>
      </c>
      <c r="I1384" s="6" t="s">
        <v>988</v>
      </c>
      <c r="J1384" s="6">
        <v>64000</v>
      </c>
      <c r="K1384" s="55"/>
      <c r="L1384" s="55"/>
      <c r="M1384" s="55"/>
      <c r="N1384" s="64"/>
    </row>
    <row r="1385" spans="1:14" x14ac:dyDescent="0.25">
      <c r="A1385" s="55"/>
      <c r="B1385" s="55"/>
      <c r="C1385" s="4" t="e">
        <f>MATCH(D1385,[1]!Tabla1[Consignatario],0)</f>
        <v>#REF!</v>
      </c>
      <c r="D1385" s="38" t="s">
        <v>1932</v>
      </c>
      <c r="E1385" s="33"/>
      <c r="F1385" s="55"/>
      <c r="G1385" s="55"/>
      <c r="H1385" s="6" t="s">
        <v>131</v>
      </c>
      <c r="I1385" s="6" t="s">
        <v>989</v>
      </c>
      <c r="J1385" s="6">
        <v>12640</v>
      </c>
      <c r="K1385" s="55"/>
      <c r="L1385" s="55"/>
      <c r="M1385" s="55"/>
      <c r="N1385" s="64"/>
    </row>
    <row r="1386" spans="1:14" ht="60" x14ac:dyDescent="0.25">
      <c r="A1386" s="55"/>
      <c r="B1386" s="55"/>
      <c r="C1386" s="4" t="e">
        <f>MATCH(D1386,[1]!Tabla1[Consignatario],0)</f>
        <v>#REF!</v>
      </c>
      <c r="D1386" s="38" t="s">
        <v>1932</v>
      </c>
      <c r="E1386" s="33"/>
      <c r="F1386" s="55"/>
      <c r="G1386" s="55"/>
      <c r="H1386" s="6" t="s">
        <v>131</v>
      </c>
      <c r="I1386" s="6" t="s">
        <v>990</v>
      </c>
      <c r="J1386" s="6">
        <v>800</v>
      </c>
      <c r="K1386" s="55"/>
      <c r="L1386" s="55"/>
      <c r="M1386" s="55"/>
      <c r="N1386" s="64"/>
    </row>
    <row r="1387" spans="1:14" x14ac:dyDescent="0.25">
      <c r="A1387" s="55"/>
      <c r="B1387" s="55"/>
      <c r="C1387" s="4" t="e">
        <f>MATCH(D1387,[1]!Tabla1[Consignatario],0)</f>
        <v>#REF!</v>
      </c>
      <c r="D1387" s="38" t="s">
        <v>1932</v>
      </c>
      <c r="E1387" s="33"/>
      <c r="F1387" s="55"/>
      <c r="G1387" s="55"/>
      <c r="H1387" s="6" t="s">
        <v>284</v>
      </c>
      <c r="I1387" s="6" t="s">
        <v>991</v>
      </c>
      <c r="J1387" s="6">
        <v>1800</v>
      </c>
      <c r="K1387" s="55"/>
      <c r="L1387" s="56"/>
      <c r="M1387" s="56"/>
      <c r="N1387" s="64"/>
    </row>
    <row r="1388" spans="1:14" x14ac:dyDescent="0.25">
      <c r="A1388" s="56"/>
      <c r="B1388" s="56"/>
      <c r="C1388" s="4" t="e">
        <f>MATCH(D1388,[1]!Tabla1[Consignatario],0)</f>
        <v>#REF!</v>
      </c>
      <c r="D1388" s="38" t="s">
        <v>1932</v>
      </c>
      <c r="E1388" s="32"/>
      <c r="F1388" s="56"/>
      <c r="G1388" s="56"/>
      <c r="H1388" s="6" t="s">
        <v>1949</v>
      </c>
      <c r="I1388" s="6"/>
      <c r="J1388" s="6">
        <v>-1000</v>
      </c>
      <c r="K1388" s="56"/>
      <c r="L1388" s="33"/>
      <c r="M1388" s="33"/>
      <c r="N1388" s="65"/>
    </row>
    <row r="1389" spans="1:14" ht="45" x14ac:dyDescent="0.25">
      <c r="A1389" s="54" t="s">
        <v>986</v>
      </c>
      <c r="B1389" s="54"/>
      <c r="C1389" s="4" t="e">
        <f>MATCH(D1389,[1]!Tabla1[Consignatario],0)</f>
        <v>#REF!</v>
      </c>
      <c r="D1389" s="20" t="s">
        <v>1935</v>
      </c>
      <c r="E1389" s="31"/>
      <c r="F1389" s="54" t="s">
        <v>498</v>
      </c>
      <c r="G1389" s="54" t="s">
        <v>321</v>
      </c>
      <c r="H1389" s="6" t="s">
        <v>327</v>
      </c>
      <c r="I1389" s="6" t="s">
        <v>1381</v>
      </c>
      <c r="J1389" s="6">
        <v>21869</v>
      </c>
      <c r="K1389" s="54">
        <v>29869</v>
      </c>
      <c r="L1389" s="54">
        <v>2070</v>
      </c>
      <c r="M1389" s="54"/>
      <c r="N1389" s="54" t="s">
        <v>1936</v>
      </c>
    </row>
    <row r="1390" spans="1:14" ht="30" x14ac:dyDescent="0.25">
      <c r="A1390" s="56"/>
      <c r="B1390" s="56"/>
      <c r="C1390" s="4" t="e">
        <f>MATCH(D1390,[1]!Tabla1[Consignatario],0)</f>
        <v>#REF!</v>
      </c>
      <c r="D1390" s="20" t="s">
        <v>1935</v>
      </c>
      <c r="E1390" s="32"/>
      <c r="F1390" s="56"/>
      <c r="G1390" s="56"/>
      <c r="H1390" s="6" t="s">
        <v>128</v>
      </c>
      <c r="I1390" s="6" t="s">
        <v>154</v>
      </c>
      <c r="J1390" s="6">
        <v>8000</v>
      </c>
      <c r="K1390" s="56"/>
      <c r="L1390" s="56"/>
      <c r="M1390" s="56"/>
      <c r="N1390" s="56"/>
    </row>
    <row r="1391" spans="1:14" ht="30" x14ac:dyDescent="0.25">
      <c r="A1391" s="6" t="s">
        <v>993</v>
      </c>
      <c r="B1391" s="6" t="s">
        <v>23</v>
      </c>
      <c r="C1391" s="4" t="e">
        <f>MATCH(D1391,[1]!Tabla1[Consignatario],0)</f>
        <v>#REF!</v>
      </c>
      <c r="D1391" s="6" t="s">
        <v>1870</v>
      </c>
      <c r="E1391" s="6"/>
      <c r="F1391" s="6" t="s">
        <v>884</v>
      </c>
      <c r="G1391" s="6" t="s">
        <v>3</v>
      </c>
      <c r="H1391" s="6" t="s">
        <v>128</v>
      </c>
      <c r="I1391" s="6" t="s">
        <v>233</v>
      </c>
      <c r="J1391" s="6">
        <v>12000</v>
      </c>
      <c r="K1391" s="6">
        <v>12000</v>
      </c>
      <c r="L1391" s="6">
        <v>840</v>
      </c>
      <c r="M1391" s="6"/>
      <c r="N1391" s="6"/>
    </row>
    <row r="1392" spans="1:14" ht="28.9" customHeight="1" x14ac:dyDescent="0.25">
      <c r="A1392" s="54" t="s">
        <v>993</v>
      </c>
      <c r="B1392" s="54" t="s">
        <v>23</v>
      </c>
      <c r="C1392" s="4" t="e">
        <f>MATCH(D1392,[1]!Tabla1[Consignatario],0)</f>
        <v>#REF!</v>
      </c>
      <c r="D1392" s="20" t="s">
        <v>1427</v>
      </c>
      <c r="E1392" s="31"/>
      <c r="F1392" s="54" t="s">
        <v>354</v>
      </c>
      <c r="G1392" s="54" t="s">
        <v>994</v>
      </c>
      <c r="H1392" s="6" t="s">
        <v>996</v>
      </c>
      <c r="I1392" s="6" t="s">
        <v>997</v>
      </c>
      <c r="J1392" s="6">
        <v>192</v>
      </c>
      <c r="K1392" s="54">
        <v>352</v>
      </c>
      <c r="L1392" s="54">
        <v>24</v>
      </c>
      <c r="M1392" s="54">
        <v>6</v>
      </c>
      <c r="N1392" s="54" t="s">
        <v>995</v>
      </c>
    </row>
    <row r="1393" spans="1:14" x14ac:dyDescent="0.25">
      <c r="A1393" s="56"/>
      <c r="B1393" s="56"/>
      <c r="C1393" s="4" t="e">
        <f>MATCH(D1393,[1]!Tabla1[Consignatario],0)</f>
        <v>#REF!</v>
      </c>
      <c r="D1393" s="20" t="s">
        <v>1427</v>
      </c>
      <c r="E1393" s="32"/>
      <c r="F1393" s="56"/>
      <c r="G1393" s="56"/>
      <c r="H1393" s="6" t="s">
        <v>131</v>
      </c>
      <c r="I1393" s="6" t="s">
        <v>211</v>
      </c>
      <c r="J1393" s="6">
        <v>160</v>
      </c>
      <c r="K1393" s="56"/>
      <c r="L1393" s="56"/>
      <c r="M1393" s="56"/>
      <c r="N1393" s="56"/>
    </row>
    <row r="1394" spans="1:14" ht="30" x14ac:dyDescent="0.25">
      <c r="A1394" s="6" t="s">
        <v>993</v>
      </c>
      <c r="B1394" s="6" t="s">
        <v>23</v>
      </c>
      <c r="C1394" s="4" t="e">
        <f>MATCH(D1394,[1]!Tabla1[Consignatario],0)</f>
        <v>#REF!</v>
      </c>
      <c r="D1394" s="6" t="s">
        <v>1759</v>
      </c>
      <c r="E1394" s="6"/>
      <c r="F1394" s="6" t="s">
        <v>938</v>
      </c>
      <c r="G1394" s="6" t="s">
        <v>1784</v>
      </c>
      <c r="H1394" s="6" t="s">
        <v>284</v>
      </c>
      <c r="I1394" s="6" t="s">
        <v>998</v>
      </c>
      <c r="J1394" s="6">
        <v>20250</v>
      </c>
      <c r="K1394" s="6">
        <v>20250</v>
      </c>
      <c r="L1394" s="6">
        <v>1417</v>
      </c>
      <c r="M1394" s="6">
        <v>4</v>
      </c>
      <c r="N1394" s="6"/>
    </row>
    <row r="1395" spans="1:14" ht="30" x14ac:dyDescent="0.25">
      <c r="A1395" s="6" t="s">
        <v>993</v>
      </c>
      <c r="B1395" s="6"/>
      <c r="C1395" s="4" t="e">
        <f>MATCH(D1395,[1]!Tabla1[Consignatario],0)</f>
        <v>#REF!</v>
      </c>
      <c r="D1395" s="6" t="s">
        <v>1798</v>
      </c>
      <c r="E1395" s="6"/>
      <c r="F1395" s="6" t="s">
        <v>938</v>
      </c>
      <c r="G1395" s="6" t="s">
        <v>321</v>
      </c>
      <c r="H1395" s="6" t="s">
        <v>128</v>
      </c>
      <c r="I1395" s="6" t="s">
        <v>218</v>
      </c>
      <c r="J1395" s="6">
        <v>2000</v>
      </c>
      <c r="K1395" s="6">
        <v>2000</v>
      </c>
      <c r="L1395" s="6">
        <v>140</v>
      </c>
      <c r="M1395" s="6"/>
      <c r="N1395" s="6"/>
    </row>
    <row r="1396" spans="1:14" ht="30" x14ac:dyDescent="0.25">
      <c r="A1396" s="6" t="s">
        <v>999</v>
      </c>
      <c r="B1396" s="6"/>
      <c r="C1396" s="4" t="e">
        <f>MATCH(D1396,[1]!Tabla1[Consignatario],0)</f>
        <v>#REF!</v>
      </c>
      <c r="D1396" s="6" t="s">
        <v>1838</v>
      </c>
      <c r="E1396" s="6"/>
      <c r="F1396" s="6" t="s">
        <v>980</v>
      </c>
      <c r="G1396" s="6"/>
      <c r="H1396" s="6" t="s">
        <v>128</v>
      </c>
      <c r="I1396" s="6" t="s">
        <v>218</v>
      </c>
      <c r="J1396" s="6">
        <v>2500</v>
      </c>
      <c r="K1396" s="6">
        <v>2500</v>
      </c>
      <c r="L1396" s="6">
        <v>175</v>
      </c>
      <c r="M1396" s="6"/>
      <c r="N1396" s="6" t="s">
        <v>1841</v>
      </c>
    </row>
    <row r="1397" spans="1:14" x14ac:dyDescent="0.25">
      <c r="A1397" s="6" t="s">
        <v>999</v>
      </c>
      <c r="B1397" s="6" t="s">
        <v>23</v>
      </c>
      <c r="C1397" s="4" t="e">
        <f>MATCH(D1397,[1]!Tabla1[Consignatario],0)</f>
        <v>#REF!</v>
      </c>
      <c r="D1397" s="6" t="s">
        <v>1710</v>
      </c>
      <c r="E1397" s="6"/>
      <c r="F1397" s="6" t="s">
        <v>1000</v>
      </c>
      <c r="G1397" s="6"/>
      <c r="H1397" s="6" t="s">
        <v>128</v>
      </c>
      <c r="I1397" s="6" t="s">
        <v>1115</v>
      </c>
      <c r="J1397" s="6">
        <v>200</v>
      </c>
      <c r="K1397" s="6">
        <v>200</v>
      </c>
      <c r="L1397" s="6">
        <v>14</v>
      </c>
      <c r="M1397" s="6"/>
      <c r="N1397" s="6"/>
    </row>
    <row r="1398" spans="1:14" ht="45" x14ac:dyDescent="0.25">
      <c r="A1398" s="54" t="s">
        <v>999</v>
      </c>
      <c r="B1398" s="54" t="s">
        <v>23</v>
      </c>
      <c r="C1398" s="4" t="e">
        <f>MATCH(D1398,[1]!Tabla1[Consignatario],0)</f>
        <v>#REF!</v>
      </c>
      <c r="D1398" s="20" t="s">
        <v>1822</v>
      </c>
      <c r="E1398" s="31"/>
      <c r="F1398" s="54" t="s">
        <v>919</v>
      </c>
      <c r="G1398" s="54" t="s">
        <v>62</v>
      </c>
      <c r="H1398" s="6" t="s">
        <v>327</v>
      </c>
      <c r="I1398" s="6" t="s">
        <v>1001</v>
      </c>
      <c r="J1398" s="6">
        <v>19997</v>
      </c>
      <c r="K1398" s="54">
        <v>30501</v>
      </c>
      <c r="L1398" s="54">
        <v>2135</v>
      </c>
      <c r="M1398" s="54"/>
      <c r="N1398" s="54"/>
    </row>
    <row r="1399" spans="1:14" ht="30" x14ac:dyDescent="0.25">
      <c r="A1399" s="55"/>
      <c r="B1399" s="55"/>
      <c r="C1399" s="4" t="e">
        <f>MATCH(D1399,[1]!Tabla1[Consignatario],0)</f>
        <v>#REF!</v>
      </c>
      <c r="D1399" s="20" t="s">
        <v>1822</v>
      </c>
      <c r="E1399" s="33"/>
      <c r="F1399" s="55"/>
      <c r="G1399" s="55"/>
      <c r="H1399" s="6" t="s">
        <v>128</v>
      </c>
      <c r="I1399" s="6" t="s">
        <v>268</v>
      </c>
      <c r="J1399" s="6">
        <v>5000</v>
      </c>
      <c r="K1399" s="55"/>
      <c r="L1399" s="55"/>
      <c r="M1399" s="55"/>
      <c r="N1399" s="55"/>
    </row>
    <row r="1400" spans="1:14" ht="30" x14ac:dyDescent="0.25">
      <c r="A1400" s="55"/>
      <c r="B1400" s="55"/>
      <c r="C1400" s="4" t="e">
        <f>MATCH(D1400,[1]!Tabla1[Consignatario],0)</f>
        <v>#REF!</v>
      </c>
      <c r="D1400" s="20" t="s">
        <v>1822</v>
      </c>
      <c r="E1400" s="33"/>
      <c r="F1400" s="55"/>
      <c r="G1400" s="55"/>
      <c r="H1400" s="6" t="s">
        <v>128</v>
      </c>
      <c r="I1400" s="6" t="s">
        <v>268</v>
      </c>
      <c r="J1400" s="6">
        <v>4000</v>
      </c>
      <c r="K1400" s="55"/>
      <c r="L1400" s="55"/>
      <c r="M1400" s="55"/>
      <c r="N1400" s="55"/>
    </row>
    <row r="1401" spans="1:14" x14ac:dyDescent="0.25">
      <c r="A1401" s="56"/>
      <c r="B1401" s="56"/>
      <c r="C1401" s="4" t="e">
        <f>MATCH(D1401,[1]!Tabla1[Consignatario],0)</f>
        <v>#REF!</v>
      </c>
      <c r="D1401" s="20" t="s">
        <v>1822</v>
      </c>
      <c r="E1401" s="32"/>
      <c r="F1401" s="56"/>
      <c r="G1401" s="56"/>
      <c r="H1401" s="6" t="s">
        <v>131</v>
      </c>
      <c r="I1401" s="6" t="s">
        <v>1002</v>
      </c>
      <c r="J1401" s="6">
        <v>1504</v>
      </c>
      <c r="K1401" s="56"/>
      <c r="L1401" s="56"/>
      <c r="M1401" s="56"/>
      <c r="N1401" s="56"/>
    </row>
    <row r="1402" spans="1:14" ht="45" x14ac:dyDescent="0.25">
      <c r="A1402" s="54" t="s">
        <v>999</v>
      </c>
      <c r="B1402" s="54" t="s">
        <v>23</v>
      </c>
      <c r="C1402" s="4" t="e">
        <f>MATCH(D1402,[1]!Tabla1[Consignatario],0)</f>
        <v>#REF!</v>
      </c>
      <c r="D1402" s="20" t="s">
        <v>1822</v>
      </c>
      <c r="E1402" s="31"/>
      <c r="F1402" s="54" t="s">
        <v>969</v>
      </c>
      <c r="G1402" s="54" t="s">
        <v>38</v>
      </c>
      <c r="H1402" s="6" t="s">
        <v>327</v>
      </c>
      <c r="I1402" s="6" t="s">
        <v>1003</v>
      </c>
      <c r="J1402" s="6">
        <v>29785</v>
      </c>
      <c r="K1402" s="54">
        <v>32452</v>
      </c>
      <c r="L1402" s="54">
        <v>2271</v>
      </c>
      <c r="M1402" s="54">
        <v>6</v>
      </c>
      <c r="N1402" s="54"/>
    </row>
    <row r="1403" spans="1:14" ht="60" x14ac:dyDescent="0.25">
      <c r="A1403" s="56"/>
      <c r="B1403" s="56"/>
      <c r="C1403" s="4" t="e">
        <f>MATCH(D1403,[1]!Tabla1[Consignatario],0)</f>
        <v>#REF!</v>
      </c>
      <c r="D1403" s="20" t="s">
        <v>1822</v>
      </c>
      <c r="E1403" s="32"/>
      <c r="F1403" s="56"/>
      <c r="G1403" s="56"/>
      <c r="H1403" s="6" t="s">
        <v>327</v>
      </c>
      <c r="I1403" s="6" t="s">
        <v>1004</v>
      </c>
      <c r="J1403" s="6">
        <v>2667</v>
      </c>
      <c r="K1403" s="56"/>
      <c r="L1403" s="56"/>
      <c r="M1403" s="56"/>
      <c r="N1403" s="56"/>
    </row>
    <row r="1404" spans="1:14" ht="144" customHeight="1" x14ac:dyDescent="0.25">
      <c r="A1404" s="54" t="s">
        <v>1005</v>
      </c>
      <c r="B1404" s="54" t="s">
        <v>23</v>
      </c>
      <c r="C1404" s="4" t="e">
        <f>MATCH(D1404,[1]!Tabla1[Consignatario],0)</f>
        <v>#REF!</v>
      </c>
      <c r="D1404" s="20" t="s">
        <v>1822</v>
      </c>
      <c r="E1404" s="31"/>
      <c r="F1404" s="54" t="s">
        <v>969</v>
      </c>
      <c r="G1404" s="54" t="s">
        <v>391</v>
      </c>
      <c r="H1404" s="6" t="s">
        <v>327</v>
      </c>
      <c r="I1404" s="6" t="s">
        <v>1006</v>
      </c>
      <c r="J1404" s="6">
        <v>49790</v>
      </c>
      <c r="K1404" s="54">
        <v>49790</v>
      </c>
      <c r="L1404" s="6">
        <v>3485</v>
      </c>
      <c r="M1404" s="6">
        <v>2</v>
      </c>
      <c r="N1404" s="54" t="s">
        <v>1007</v>
      </c>
    </row>
    <row r="1405" spans="1:14" ht="30" x14ac:dyDescent="0.25">
      <c r="A1405" s="56"/>
      <c r="B1405" s="56"/>
      <c r="C1405" s="4" t="e">
        <f>MATCH(D1405,[1]!Tabla1[Consignatario],0)</f>
        <v>#REF!</v>
      </c>
      <c r="D1405" s="20" t="s">
        <v>1822</v>
      </c>
      <c r="E1405" s="32"/>
      <c r="F1405" s="56"/>
      <c r="G1405" s="56"/>
      <c r="H1405" s="6" t="s">
        <v>327</v>
      </c>
      <c r="I1405" s="6" t="s">
        <v>1382</v>
      </c>
      <c r="J1405" s="6">
        <v>3998</v>
      </c>
      <c r="K1405" s="56"/>
      <c r="L1405" s="6"/>
      <c r="M1405" s="6"/>
      <c r="N1405" s="56"/>
    </row>
    <row r="1406" spans="1:14" ht="45" x14ac:dyDescent="0.25">
      <c r="A1406" s="6" t="s">
        <v>1005</v>
      </c>
      <c r="B1406" s="6" t="s">
        <v>876</v>
      </c>
      <c r="C1406" s="4" t="e">
        <f>MATCH(D1406,[1]!Tabla1[Consignatario],0)</f>
        <v>#REF!</v>
      </c>
      <c r="D1406" s="6" t="s">
        <v>1711</v>
      </c>
      <c r="E1406" s="6"/>
      <c r="F1406" s="6" t="s">
        <v>938</v>
      </c>
      <c r="G1406" s="6" t="s">
        <v>1008</v>
      </c>
      <c r="H1406" s="6" t="s">
        <v>131</v>
      </c>
      <c r="I1406" s="6" t="s">
        <v>555</v>
      </c>
      <c r="J1406" s="6">
        <v>672</v>
      </c>
      <c r="K1406" s="6">
        <v>672</v>
      </c>
      <c r="L1406" s="6">
        <v>47</v>
      </c>
      <c r="M1406" s="6"/>
      <c r="N1406" s="6"/>
    </row>
    <row r="1407" spans="1:14" ht="45" x14ac:dyDescent="0.25">
      <c r="A1407" s="54" t="s">
        <v>1009</v>
      </c>
      <c r="B1407" s="54" t="s">
        <v>23</v>
      </c>
      <c r="C1407" s="4" t="e">
        <f>MATCH(D1407,[1]!Tabla1[Consignatario],0)</f>
        <v>#REF!</v>
      </c>
      <c r="D1407" s="20" t="s">
        <v>1822</v>
      </c>
      <c r="E1407" s="31"/>
      <c r="F1407" s="54" t="s">
        <v>969</v>
      </c>
      <c r="G1407" s="54" t="s">
        <v>970</v>
      </c>
      <c r="H1407" s="6" t="s">
        <v>327</v>
      </c>
      <c r="I1407" s="6" t="s">
        <v>1010</v>
      </c>
      <c r="J1407" s="6">
        <v>56006</v>
      </c>
      <c r="K1407" s="54">
        <v>138446</v>
      </c>
      <c r="L1407" s="54">
        <v>9691</v>
      </c>
      <c r="M1407" s="54">
        <v>2</v>
      </c>
      <c r="N1407" s="54"/>
    </row>
    <row r="1408" spans="1:14" ht="30" x14ac:dyDescent="0.25">
      <c r="A1408" s="55"/>
      <c r="B1408" s="55"/>
      <c r="C1408" s="4" t="e">
        <f>MATCH(D1408,[1]!Tabla1[Consignatario],0)</f>
        <v>#REF!</v>
      </c>
      <c r="D1408" s="20" t="s">
        <v>1822</v>
      </c>
      <c r="E1408" s="33"/>
      <c r="F1408" s="55"/>
      <c r="G1408" s="55"/>
      <c r="H1408" s="6" t="s">
        <v>128</v>
      </c>
      <c r="I1408" s="6" t="s">
        <v>685</v>
      </c>
      <c r="J1408" s="6">
        <v>55000</v>
      </c>
      <c r="K1408" s="55"/>
      <c r="L1408" s="55"/>
      <c r="M1408" s="55"/>
      <c r="N1408" s="55"/>
    </row>
    <row r="1409" spans="1:14" ht="30" x14ac:dyDescent="0.25">
      <c r="A1409" s="55"/>
      <c r="B1409" s="55"/>
      <c r="C1409" s="4" t="e">
        <f>MATCH(D1409,[1]!Tabla1[Consignatario],0)</f>
        <v>#REF!</v>
      </c>
      <c r="D1409" s="20" t="s">
        <v>1822</v>
      </c>
      <c r="E1409" s="33"/>
      <c r="F1409" s="55"/>
      <c r="G1409" s="55"/>
      <c r="H1409" s="6" t="s">
        <v>128</v>
      </c>
      <c r="I1409" s="6" t="s">
        <v>154</v>
      </c>
      <c r="J1409" s="6">
        <v>8000</v>
      </c>
      <c r="K1409" s="55"/>
      <c r="L1409" s="55"/>
      <c r="M1409" s="55"/>
      <c r="N1409" s="55"/>
    </row>
    <row r="1410" spans="1:14" x14ac:dyDescent="0.25">
      <c r="A1410" s="55"/>
      <c r="B1410" s="55"/>
      <c r="C1410" s="4" t="e">
        <f>MATCH(D1410,[1]!Tabla1[Consignatario],0)</f>
        <v>#REF!</v>
      </c>
      <c r="D1410" s="20" t="s">
        <v>1822</v>
      </c>
      <c r="E1410" s="33"/>
      <c r="F1410" s="55"/>
      <c r="G1410" s="55"/>
      <c r="H1410" s="6" t="s">
        <v>131</v>
      </c>
      <c r="I1410" s="6" t="s">
        <v>1011</v>
      </c>
      <c r="J1410" s="6">
        <v>18536</v>
      </c>
      <c r="K1410" s="55"/>
      <c r="L1410" s="55"/>
      <c r="M1410" s="55"/>
      <c r="N1410" s="55"/>
    </row>
    <row r="1411" spans="1:14" ht="45" x14ac:dyDescent="0.25">
      <c r="A1411" s="56"/>
      <c r="B1411" s="56"/>
      <c r="C1411" s="4" t="e">
        <f>MATCH(D1411,[1]!Tabla1[Consignatario],0)</f>
        <v>#REF!</v>
      </c>
      <c r="D1411" s="20" t="s">
        <v>1822</v>
      </c>
      <c r="E1411" s="32"/>
      <c r="F1411" s="56"/>
      <c r="G1411" s="56"/>
      <c r="H1411" s="6" t="s">
        <v>327</v>
      </c>
      <c r="I1411" s="6" t="s">
        <v>1012</v>
      </c>
      <c r="J1411" s="6">
        <v>904</v>
      </c>
      <c r="K1411" s="56"/>
      <c r="L1411" s="56"/>
      <c r="M1411" s="56"/>
      <c r="N1411" s="56"/>
    </row>
    <row r="1412" spans="1:14" ht="45" x14ac:dyDescent="0.25">
      <c r="A1412" s="54" t="s">
        <v>1009</v>
      </c>
      <c r="B1412" s="54" t="s">
        <v>23</v>
      </c>
      <c r="C1412" s="4" t="e">
        <f>MATCH(D1412,[1]!Tabla1[Consignatario],0)</f>
        <v>#REF!</v>
      </c>
      <c r="D1412" s="20" t="s">
        <v>1780</v>
      </c>
      <c r="E1412" s="31"/>
      <c r="F1412" s="54"/>
      <c r="G1412" s="54" t="s">
        <v>1503</v>
      </c>
      <c r="H1412" s="6" t="s">
        <v>327</v>
      </c>
      <c r="I1412" s="6" t="s">
        <v>1385</v>
      </c>
      <c r="J1412" s="6">
        <v>95764</v>
      </c>
      <c r="K1412" s="54">
        <v>101964</v>
      </c>
      <c r="L1412" s="54">
        <v>7137</v>
      </c>
      <c r="M1412" s="54">
        <v>4</v>
      </c>
      <c r="N1412" s="54"/>
    </row>
    <row r="1413" spans="1:14" ht="30" x14ac:dyDescent="0.25">
      <c r="A1413" s="55"/>
      <c r="B1413" s="55"/>
      <c r="C1413" s="4" t="e">
        <f>MATCH(D1413,[1]!Tabla1[Consignatario],0)</f>
        <v>#REF!</v>
      </c>
      <c r="D1413" s="20" t="s">
        <v>1780</v>
      </c>
      <c r="E1413" s="33"/>
      <c r="F1413" s="55"/>
      <c r="G1413" s="55"/>
      <c r="H1413" s="6" t="s">
        <v>128</v>
      </c>
      <c r="I1413" s="6" t="s">
        <v>268</v>
      </c>
      <c r="J1413" s="6">
        <v>4000</v>
      </c>
      <c r="K1413" s="55"/>
      <c r="L1413" s="55"/>
      <c r="M1413" s="55"/>
      <c r="N1413" s="55"/>
    </row>
    <row r="1414" spans="1:14" x14ac:dyDescent="0.25">
      <c r="A1414" s="56"/>
      <c r="B1414" s="56"/>
      <c r="C1414" s="4" t="e">
        <f>MATCH(D1414,[1]!Tabla1[Consignatario],0)</f>
        <v>#REF!</v>
      </c>
      <c r="D1414" s="20" t="s">
        <v>1780</v>
      </c>
      <c r="E1414" s="32"/>
      <c r="F1414" s="56"/>
      <c r="G1414" s="56"/>
      <c r="H1414" s="6" t="s">
        <v>131</v>
      </c>
      <c r="I1414" s="6" t="s">
        <v>1013</v>
      </c>
      <c r="J1414" s="6">
        <v>2200</v>
      </c>
      <c r="K1414" s="56"/>
      <c r="L1414" s="56"/>
      <c r="M1414" s="56"/>
      <c r="N1414" s="56"/>
    </row>
    <row r="1415" spans="1:14" ht="30" x14ac:dyDescent="0.25">
      <c r="A1415" s="6" t="s">
        <v>1009</v>
      </c>
      <c r="B1415" s="6"/>
      <c r="C1415" s="4" t="e">
        <f>MATCH(D1415,[1]!Tabla1[Consignatario],0)</f>
        <v>#REF!</v>
      </c>
      <c r="D1415" s="6" t="s">
        <v>1848</v>
      </c>
      <c r="E1415" s="6"/>
      <c r="F1415" s="6" t="s">
        <v>919</v>
      </c>
      <c r="G1415" s="6" t="s">
        <v>977</v>
      </c>
      <c r="H1415" s="6" t="s">
        <v>128</v>
      </c>
      <c r="I1415" s="6" t="s">
        <v>218</v>
      </c>
      <c r="J1415" s="6">
        <v>2000</v>
      </c>
      <c r="K1415" s="6">
        <v>2000</v>
      </c>
      <c r="L1415" s="6">
        <v>140</v>
      </c>
      <c r="M1415" s="6"/>
      <c r="N1415" s="6" t="s">
        <v>1849</v>
      </c>
    </row>
    <row r="1416" spans="1:14" ht="45" x14ac:dyDescent="0.25">
      <c r="A1416" s="54" t="s">
        <v>1014</v>
      </c>
      <c r="B1416" s="54" t="s">
        <v>1438</v>
      </c>
      <c r="C1416" s="4" t="e">
        <f>MATCH(D1416,[1]!Tabla1[Consignatario],0)</f>
        <v>#REF!</v>
      </c>
      <c r="D1416" s="20" t="s">
        <v>1712</v>
      </c>
      <c r="E1416" s="31"/>
      <c r="F1416" s="54" t="s">
        <v>920</v>
      </c>
      <c r="G1416" s="54" t="s">
        <v>62</v>
      </c>
      <c r="H1416" s="6" t="s">
        <v>327</v>
      </c>
      <c r="I1416" s="6" t="s">
        <v>1015</v>
      </c>
      <c r="J1416" s="6">
        <v>17179</v>
      </c>
      <c r="K1416" s="54">
        <v>37179</v>
      </c>
      <c r="L1416" s="54">
        <v>2602</v>
      </c>
      <c r="M1416" s="54">
        <v>4</v>
      </c>
      <c r="N1416" s="54"/>
    </row>
    <row r="1417" spans="1:14" ht="30" x14ac:dyDescent="0.25">
      <c r="A1417" s="55"/>
      <c r="B1417" s="55"/>
      <c r="C1417" s="4" t="e">
        <f>MATCH(D1417,[1]!Tabla1[Consignatario],0)</f>
        <v>#REF!</v>
      </c>
      <c r="D1417" s="20" t="s">
        <v>1712</v>
      </c>
      <c r="E1417" s="33"/>
      <c r="F1417" s="55"/>
      <c r="G1417" s="55"/>
      <c r="H1417" s="6" t="s">
        <v>128</v>
      </c>
      <c r="I1417" s="6" t="s">
        <v>154</v>
      </c>
      <c r="J1417" s="6">
        <v>10000</v>
      </c>
      <c r="K1417" s="55"/>
      <c r="L1417" s="55"/>
      <c r="M1417" s="55"/>
      <c r="N1417" s="55"/>
    </row>
    <row r="1418" spans="1:14" ht="30" x14ac:dyDescent="0.25">
      <c r="A1418" s="55"/>
      <c r="B1418" s="55"/>
      <c r="C1418" s="4" t="e">
        <f>MATCH(D1418,[1]!Tabla1[Consignatario],0)</f>
        <v>#REF!</v>
      </c>
      <c r="D1418" s="20" t="s">
        <v>1712</v>
      </c>
      <c r="E1418" s="33"/>
      <c r="F1418" s="55"/>
      <c r="G1418" s="55"/>
      <c r="H1418" s="6" t="s">
        <v>128</v>
      </c>
      <c r="I1418" s="6" t="s">
        <v>154</v>
      </c>
      <c r="J1418" s="6">
        <v>8000</v>
      </c>
      <c r="K1418" s="55"/>
      <c r="L1418" s="55"/>
      <c r="M1418" s="55"/>
      <c r="N1418" s="55"/>
    </row>
    <row r="1419" spans="1:14" x14ac:dyDescent="0.25">
      <c r="A1419" s="56"/>
      <c r="B1419" s="56"/>
      <c r="C1419" s="4" t="e">
        <f>MATCH(D1419,[1]!Tabla1[Consignatario],0)</f>
        <v>#REF!</v>
      </c>
      <c r="D1419" s="20" t="s">
        <v>1712</v>
      </c>
      <c r="E1419" s="32"/>
      <c r="F1419" s="56"/>
      <c r="G1419" s="56"/>
      <c r="H1419" s="6" t="s">
        <v>131</v>
      </c>
      <c r="I1419" s="6" t="s">
        <v>249</v>
      </c>
      <c r="J1419" s="6">
        <v>2000</v>
      </c>
      <c r="K1419" s="56"/>
      <c r="L1419" s="56"/>
      <c r="M1419" s="56"/>
      <c r="N1419" s="56"/>
    </row>
    <row r="1420" spans="1:14" ht="30" x14ac:dyDescent="0.25">
      <c r="A1420" s="6" t="s">
        <v>1014</v>
      </c>
      <c r="B1420" s="6" t="s">
        <v>23</v>
      </c>
      <c r="C1420" s="4" t="e">
        <f>MATCH(D1420,[1]!Tabla1[Consignatario],0)</f>
        <v>#REF!</v>
      </c>
      <c r="D1420" s="6" t="s">
        <v>1713</v>
      </c>
      <c r="E1420" s="6"/>
      <c r="F1420" s="6" t="s">
        <v>1016</v>
      </c>
      <c r="G1420" s="6" t="s">
        <v>68</v>
      </c>
      <c r="H1420" s="6" t="s">
        <v>128</v>
      </c>
      <c r="I1420" s="6" t="s">
        <v>218</v>
      </c>
      <c r="J1420" s="6">
        <v>2000</v>
      </c>
      <c r="K1420" s="6">
        <v>2000</v>
      </c>
      <c r="L1420" s="6">
        <v>140</v>
      </c>
      <c r="M1420" s="6"/>
      <c r="N1420" s="6"/>
    </row>
    <row r="1421" spans="1:14" ht="30" x14ac:dyDescent="0.25">
      <c r="A1421" s="6" t="s">
        <v>1014</v>
      </c>
      <c r="B1421" s="6" t="s">
        <v>23</v>
      </c>
      <c r="C1421" s="4" t="e">
        <f>MATCH(D1421,[1]!Tabla1[Consignatario],0)</f>
        <v>#REF!</v>
      </c>
      <c r="D1421" s="6" t="s">
        <v>1680</v>
      </c>
      <c r="E1421" s="6"/>
      <c r="F1421" s="6" t="s">
        <v>1000</v>
      </c>
      <c r="G1421" s="6" t="s">
        <v>68</v>
      </c>
      <c r="H1421" s="6" t="s">
        <v>128</v>
      </c>
      <c r="I1421" s="6" t="s">
        <v>268</v>
      </c>
      <c r="J1421" s="6">
        <v>4000</v>
      </c>
      <c r="K1421" s="6">
        <v>4000</v>
      </c>
      <c r="L1421" s="6">
        <v>280</v>
      </c>
      <c r="M1421" s="6"/>
      <c r="N1421" s="6"/>
    </row>
    <row r="1422" spans="1:14" x14ac:dyDescent="0.25">
      <c r="A1422" s="54" t="s">
        <v>1014</v>
      </c>
      <c r="B1422" s="54" t="s">
        <v>23</v>
      </c>
      <c r="C1422" s="4" t="e">
        <f>MATCH(D1422,[1]!Tabla1[Consignatario],0)</f>
        <v>#REF!</v>
      </c>
      <c r="D1422" s="20" t="s">
        <v>1714</v>
      </c>
      <c r="E1422" s="31"/>
      <c r="F1422" s="54" t="s">
        <v>1017</v>
      </c>
      <c r="G1422" s="54" t="s">
        <v>68</v>
      </c>
      <c r="H1422" s="6" t="s">
        <v>128</v>
      </c>
      <c r="I1422" s="6" t="s">
        <v>8</v>
      </c>
      <c r="J1422" s="6">
        <v>2100</v>
      </c>
      <c r="K1422" s="54">
        <v>2252</v>
      </c>
      <c r="L1422" s="54">
        <v>157</v>
      </c>
      <c r="M1422" s="54">
        <v>5</v>
      </c>
      <c r="N1422" s="54"/>
    </row>
    <row r="1423" spans="1:14" x14ac:dyDescent="0.25">
      <c r="A1423" s="56"/>
      <c r="B1423" s="56"/>
      <c r="C1423" s="4" t="e">
        <f>MATCH(D1423,[1]!Tabla1[Consignatario],0)</f>
        <v>#REF!</v>
      </c>
      <c r="D1423" s="20" t="s">
        <v>1714</v>
      </c>
      <c r="E1423" s="32"/>
      <c r="F1423" s="56"/>
      <c r="G1423" s="56"/>
      <c r="H1423" s="6" t="s">
        <v>131</v>
      </c>
      <c r="I1423" s="6" t="s">
        <v>859</v>
      </c>
      <c r="J1423" s="6">
        <v>152</v>
      </c>
      <c r="K1423" s="56"/>
      <c r="L1423" s="56"/>
      <c r="M1423" s="56"/>
      <c r="N1423" s="56"/>
    </row>
    <row r="1424" spans="1:14" ht="30" x14ac:dyDescent="0.25">
      <c r="A1424" s="54" t="s">
        <v>1018</v>
      </c>
      <c r="B1424" s="54" t="s">
        <v>23</v>
      </c>
      <c r="C1424" s="4" t="e">
        <f>MATCH(D1424,[1]!Tabla1[Consignatario],0)</f>
        <v>#REF!</v>
      </c>
      <c r="D1424" s="20" t="s">
        <v>1715</v>
      </c>
      <c r="E1424" s="31"/>
      <c r="F1424" s="54" t="s">
        <v>1000</v>
      </c>
      <c r="G1424" s="54" t="s">
        <v>68</v>
      </c>
      <c r="H1424" s="6" t="s">
        <v>128</v>
      </c>
      <c r="I1424" s="6" t="s">
        <v>239</v>
      </c>
      <c r="J1424" s="6">
        <v>10000</v>
      </c>
      <c r="K1424" s="54">
        <v>11700</v>
      </c>
      <c r="L1424" s="54">
        <v>819</v>
      </c>
      <c r="M1424" s="54"/>
      <c r="N1424" s="54"/>
    </row>
    <row r="1425" spans="1:14" ht="30" x14ac:dyDescent="0.25">
      <c r="A1425" s="56"/>
      <c r="B1425" s="56"/>
      <c r="C1425" s="4" t="e">
        <f>MATCH(D1425,[1]!Tabla1[Consignatario],0)</f>
        <v>#REF!</v>
      </c>
      <c r="D1425" s="20" t="s">
        <v>1715</v>
      </c>
      <c r="E1425" s="32"/>
      <c r="F1425" s="56"/>
      <c r="G1425" s="56"/>
      <c r="H1425" s="6" t="s">
        <v>128</v>
      </c>
      <c r="I1425" s="6" t="s">
        <v>218</v>
      </c>
      <c r="J1425" s="6">
        <v>1700</v>
      </c>
      <c r="K1425" s="56"/>
      <c r="L1425" s="56"/>
      <c r="M1425" s="56"/>
      <c r="N1425" s="56"/>
    </row>
    <row r="1426" spans="1:14" ht="30" x14ac:dyDescent="0.25">
      <c r="A1426" s="6" t="s">
        <v>1018</v>
      </c>
      <c r="B1426" s="6"/>
      <c r="C1426" s="4" t="e">
        <f>MATCH(D1426,[1]!Tabla1[Consignatario],0)</f>
        <v>#REF!</v>
      </c>
      <c r="D1426" s="6" t="s">
        <v>1680</v>
      </c>
      <c r="E1426" s="6"/>
      <c r="F1426" s="6" t="s">
        <v>919</v>
      </c>
      <c r="G1426" s="6" t="s">
        <v>321</v>
      </c>
      <c r="H1426" s="6" t="s">
        <v>128</v>
      </c>
      <c r="I1426" s="6" t="s">
        <v>218</v>
      </c>
      <c r="J1426" s="6">
        <v>1200</v>
      </c>
      <c r="K1426" s="6">
        <v>1200</v>
      </c>
      <c r="L1426" s="6">
        <v>84</v>
      </c>
      <c r="M1426" s="6"/>
      <c r="N1426" s="6"/>
    </row>
    <row r="1427" spans="1:14" x14ac:dyDescent="0.25">
      <c r="A1427" s="6" t="s">
        <v>1018</v>
      </c>
      <c r="B1427" s="6"/>
      <c r="C1427" s="4" t="e">
        <f>MATCH(D1427,[1]!Tabla1[Consignatario],0)</f>
        <v>#REF!</v>
      </c>
      <c r="D1427" s="6" t="s">
        <v>1680</v>
      </c>
      <c r="E1427" s="6"/>
      <c r="F1427" s="6" t="s">
        <v>1000</v>
      </c>
      <c r="G1427" s="6" t="s">
        <v>321</v>
      </c>
      <c r="H1427" s="6" t="s">
        <v>128</v>
      </c>
      <c r="I1427" s="6" t="s">
        <v>1115</v>
      </c>
      <c r="J1427" s="6">
        <v>100</v>
      </c>
      <c r="K1427" s="6">
        <v>100</v>
      </c>
      <c r="L1427" s="6">
        <v>7</v>
      </c>
      <c r="M1427" s="6"/>
      <c r="N1427" s="6" t="s">
        <v>1019</v>
      </c>
    </row>
    <row r="1428" spans="1:14" ht="45" x14ac:dyDescent="0.25">
      <c r="A1428" s="54" t="s">
        <v>1018</v>
      </c>
      <c r="B1428" s="54" t="s">
        <v>876</v>
      </c>
      <c r="C1428" s="4" t="e">
        <f>MATCH(D1428,[1]!Tabla1[Consignatario],0)</f>
        <v>#REF!</v>
      </c>
      <c r="D1428" s="20" t="s">
        <v>1797</v>
      </c>
      <c r="E1428" s="31"/>
      <c r="F1428" s="54" t="s">
        <v>920</v>
      </c>
      <c r="G1428" s="54" t="s">
        <v>1020</v>
      </c>
      <c r="H1428" s="6" t="s">
        <v>327</v>
      </c>
      <c r="I1428" s="6" t="s">
        <v>1021</v>
      </c>
      <c r="J1428" s="6">
        <v>33670</v>
      </c>
      <c r="K1428" s="54">
        <v>38330</v>
      </c>
      <c r="L1428" s="54">
        <v>2683</v>
      </c>
      <c r="M1428" s="54">
        <v>1</v>
      </c>
      <c r="N1428" s="54"/>
    </row>
    <row r="1429" spans="1:14" ht="30" x14ac:dyDescent="0.25">
      <c r="A1429" s="55"/>
      <c r="B1429" s="55"/>
      <c r="C1429" s="4" t="e">
        <f>MATCH(D1429,[1]!Tabla1[Consignatario],0)</f>
        <v>#REF!</v>
      </c>
      <c r="D1429" s="20" t="s">
        <v>1797</v>
      </c>
      <c r="E1429" s="33"/>
      <c r="F1429" s="55"/>
      <c r="G1429" s="55"/>
      <c r="H1429" s="6" t="s">
        <v>128</v>
      </c>
      <c r="I1429" s="6" t="s">
        <v>218</v>
      </c>
      <c r="J1429" s="6">
        <v>2000</v>
      </c>
      <c r="K1429" s="55"/>
      <c r="L1429" s="55"/>
      <c r="M1429" s="55"/>
      <c r="N1429" s="55"/>
    </row>
    <row r="1430" spans="1:14" x14ac:dyDescent="0.25">
      <c r="A1430" s="55"/>
      <c r="B1430" s="55"/>
      <c r="C1430" s="4" t="e">
        <f>MATCH(D1430,[1]!Tabla1[Consignatario],0)</f>
        <v>#REF!</v>
      </c>
      <c r="D1430" s="20" t="s">
        <v>1797</v>
      </c>
      <c r="E1430" s="33"/>
      <c r="F1430" s="55"/>
      <c r="G1430" s="55"/>
      <c r="H1430" s="6" t="s">
        <v>131</v>
      </c>
      <c r="I1430" s="6" t="s">
        <v>330</v>
      </c>
      <c r="J1430" s="6">
        <v>2400</v>
      </c>
      <c r="K1430" s="55"/>
      <c r="L1430" s="55"/>
      <c r="M1430" s="55"/>
      <c r="N1430" s="55"/>
    </row>
    <row r="1431" spans="1:14" x14ac:dyDescent="0.25">
      <c r="A1431" s="56"/>
      <c r="B1431" s="56"/>
      <c r="C1431" s="4" t="e">
        <f>MATCH(D1431,[1]!Tabla1[Consignatario],0)</f>
        <v>#REF!</v>
      </c>
      <c r="D1431" s="20" t="s">
        <v>1797</v>
      </c>
      <c r="E1431" s="32"/>
      <c r="F1431" s="56"/>
      <c r="G1431" s="56"/>
      <c r="H1431" s="6" t="s">
        <v>128</v>
      </c>
      <c r="I1431" s="6" t="s">
        <v>1115</v>
      </c>
      <c r="J1431" s="6">
        <v>260</v>
      </c>
      <c r="K1431" s="56"/>
      <c r="L1431" s="56"/>
      <c r="M1431" s="56"/>
      <c r="N1431" s="56"/>
    </row>
    <row r="1432" spans="1:14" ht="30" x14ac:dyDescent="0.25">
      <c r="A1432" s="6" t="s">
        <v>1022</v>
      </c>
      <c r="B1432" s="6" t="s">
        <v>28</v>
      </c>
      <c r="C1432" s="4" t="e">
        <f>MATCH(D1432,[1]!Tabla1[Consignatario],0)</f>
        <v>#REF!</v>
      </c>
      <c r="D1432" s="6" t="s">
        <v>1808</v>
      </c>
      <c r="E1432" s="6"/>
      <c r="F1432" s="6" t="s">
        <v>1017</v>
      </c>
      <c r="G1432" s="6" t="s">
        <v>1023</v>
      </c>
      <c r="H1432" s="6" t="s">
        <v>128</v>
      </c>
      <c r="I1432" s="6" t="s">
        <v>218</v>
      </c>
      <c r="J1432" s="6">
        <v>2000</v>
      </c>
      <c r="K1432" s="6">
        <v>2000</v>
      </c>
      <c r="L1432" s="6">
        <v>140</v>
      </c>
      <c r="M1432" s="6"/>
      <c r="N1432" s="6"/>
    </row>
    <row r="1433" spans="1:14" ht="30" x14ac:dyDescent="0.25">
      <c r="A1433" s="54" t="s">
        <v>1022</v>
      </c>
      <c r="B1433" s="54" t="s">
        <v>633</v>
      </c>
      <c r="C1433" s="4" t="e">
        <f>MATCH(D1433,[1]!Tabla1[Consignatario],0)</f>
        <v>#REF!</v>
      </c>
      <c r="D1433" s="20" t="s">
        <v>1716</v>
      </c>
      <c r="E1433" s="31"/>
      <c r="F1433" s="54" t="s">
        <v>1016</v>
      </c>
      <c r="G1433" s="54" t="s">
        <v>1024</v>
      </c>
      <c r="H1433" s="6" t="s">
        <v>128</v>
      </c>
      <c r="I1433" s="6" t="s">
        <v>233</v>
      </c>
      <c r="J1433" s="6">
        <v>7600</v>
      </c>
      <c r="K1433" s="54">
        <v>8080</v>
      </c>
      <c r="L1433" s="54">
        <v>565</v>
      </c>
      <c r="M1433" s="54">
        <v>5</v>
      </c>
      <c r="N1433" s="54"/>
    </row>
    <row r="1434" spans="1:14" x14ac:dyDescent="0.25">
      <c r="A1434" s="56"/>
      <c r="B1434" s="56"/>
      <c r="C1434" s="4" t="e">
        <f>MATCH(D1434,[1]!Tabla1[Consignatario],0)</f>
        <v>#REF!</v>
      </c>
      <c r="D1434" s="20" t="s">
        <v>1716</v>
      </c>
      <c r="E1434" s="32"/>
      <c r="F1434" s="56"/>
      <c r="G1434" s="56"/>
      <c r="H1434" s="6" t="s">
        <v>131</v>
      </c>
      <c r="I1434" s="6" t="s">
        <v>216</v>
      </c>
      <c r="J1434" s="6">
        <v>480</v>
      </c>
      <c r="K1434" s="56"/>
      <c r="L1434" s="56"/>
      <c r="M1434" s="56"/>
      <c r="N1434" s="56"/>
    </row>
    <row r="1435" spans="1:14" ht="45" x14ac:dyDescent="0.25">
      <c r="A1435" s="54" t="s">
        <v>1022</v>
      </c>
      <c r="B1435" s="54" t="s">
        <v>876</v>
      </c>
      <c r="C1435" s="4" t="e">
        <f>MATCH(D1435,[1]!Tabla1[Consignatario],0)</f>
        <v>#REF!</v>
      </c>
      <c r="D1435" s="20" t="s">
        <v>1844</v>
      </c>
      <c r="E1435" s="31"/>
      <c r="F1435" s="54" t="s">
        <v>884</v>
      </c>
      <c r="G1435" s="54" t="s">
        <v>1025</v>
      </c>
      <c r="H1435" s="6" t="s">
        <v>327</v>
      </c>
      <c r="I1435" s="6" t="s">
        <v>1026</v>
      </c>
      <c r="J1435" s="6">
        <v>25230</v>
      </c>
      <c r="K1435" s="54">
        <v>28130</v>
      </c>
      <c r="L1435" s="54">
        <v>1969</v>
      </c>
      <c r="M1435" s="54">
        <v>1</v>
      </c>
      <c r="N1435" s="54"/>
    </row>
    <row r="1436" spans="1:14" ht="30" x14ac:dyDescent="0.25">
      <c r="A1436" s="55"/>
      <c r="B1436" s="55"/>
      <c r="C1436" s="4" t="e">
        <f>MATCH(D1436,[1]!Tabla1[Consignatario],0)</f>
        <v>#REF!</v>
      </c>
      <c r="D1436" s="20" t="s">
        <v>1844</v>
      </c>
      <c r="E1436" s="33"/>
      <c r="F1436" s="55"/>
      <c r="G1436" s="55"/>
      <c r="H1436" s="6" t="s">
        <v>131</v>
      </c>
      <c r="I1436" s="6" t="s">
        <v>186</v>
      </c>
      <c r="J1436" s="6">
        <v>1600</v>
      </c>
      <c r="K1436" s="55"/>
      <c r="L1436" s="55"/>
      <c r="M1436" s="55"/>
      <c r="N1436" s="55"/>
    </row>
    <row r="1437" spans="1:14" ht="30" x14ac:dyDescent="0.25">
      <c r="A1437" s="55"/>
      <c r="B1437" s="55"/>
      <c r="C1437" s="4" t="e">
        <f>MATCH(D1437,[1]!Tabla1[Consignatario],0)</f>
        <v>#REF!</v>
      </c>
      <c r="D1437" s="20" t="s">
        <v>1844</v>
      </c>
      <c r="E1437" s="33"/>
      <c r="F1437" s="55"/>
      <c r="G1437" s="55"/>
      <c r="H1437" s="6" t="s">
        <v>131</v>
      </c>
      <c r="I1437" s="6" t="s">
        <v>155</v>
      </c>
      <c r="J1437" s="6">
        <v>800</v>
      </c>
      <c r="K1437" s="55"/>
      <c r="L1437" s="55"/>
      <c r="M1437" s="55"/>
      <c r="N1437" s="55"/>
    </row>
    <row r="1438" spans="1:14" ht="30" x14ac:dyDescent="0.25">
      <c r="A1438" s="56"/>
      <c r="B1438" s="56"/>
      <c r="C1438" s="4" t="e">
        <f>MATCH(D1438,[1]!Tabla1[Consignatario],0)</f>
        <v>#REF!</v>
      </c>
      <c r="D1438" s="20" t="s">
        <v>1844</v>
      </c>
      <c r="E1438" s="32"/>
      <c r="F1438" s="56"/>
      <c r="G1438" s="56"/>
      <c r="H1438" s="6" t="s">
        <v>128</v>
      </c>
      <c r="I1438" s="6" t="s">
        <v>8</v>
      </c>
      <c r="J1438" s="6">
        <v>500</v>
      </c>
      <c r="K1438" s="56"/>
      <c r="L1438" s="56"/>
      <c r="M1438" s="56"/>
      <c r="N1438" s="56"/>
    </row>
    <row r="1439" spans="1:14" ht="30" x14ac:dyDescent="0.25">
      <c r="A1439" s="6" t="s">
        <v>1028</v>
      </c>
      <c r="B1439" s="6" t="s">
        <v>23</v>
      </c>
      <c r="C1439" s="4" t="e">
        <f>MATCH(D1439,[1]!Tabla1[Consignatario],0)</f>
        <v>#REF!</v>
      </c>
      <c r="D1439" s="6" t="s">
        <v>1766</v>
      </c>
      <c r="E1439" s="6"/>
      <c r="F1439" s="6" t="s">
        <v>1000</v>
      </c>
      <c r="G1439" s="6" t="s">
        <v>1512</v>
      </c>
      <c r="H1439" s="6" t="s">
        <v>128</v>
      </c>
      <c r="I1439" s="6" t="s">
        <v>218</v>
      </c>
      <c r="J1439" s="6">
        <v>2000</v>
      </c>
      <c r="K1439" s="6">
        <v>2000</v>
      </c>
      <c r="L1439" s="6">
        <v>140</v>
      </c>
      <c r="M1439" s="6"/>
      <c r="N1439" s="6"/>
    </row>
    <row r="1440" spans="1:14" ht="30" x14ac:dyDescent="0.25">
      <c r="A1440" s="54" t="s">
        <v>1028</v>
      </c>
      <c r="B1440" s="54" t="s">
        <v>23</v>
      </c>
      <c r="C1440" s="4" t="e">
        <f>MATCH(D1440,[1]!Tabla1[Consignatario],0)</f>
        <v>#REF!</v>
      </c>
      <c r="D1440" s="20" t="s">
        <v>1801</v>
      </c>
      <c r="E1440" s="31"/>
      <c r="F1440" s="54" t="s">
        <v>884</v>
      </c>
      <c r="G1440" s="54" t="s">
        <v>1025</v>
      </c>
      <c r="H1440" s="6" t="s">
        <v>128</v>
      </c>
      <c r="I1440" s="6" t="s">
        <v>144</v>
      </c>
      <c r="J1440" s="6">
        <v>5600</v>
      </c>
      <c r="K1440" s="54">
        <v>6504</v>
      </c>
      <c r="L1440" s="54">
        <v>455</v>
      </c>
      <c r="M1440" s="54">
        <v>2</v>
      </c>
      <c r="N1440" s="54"/>
    </row>
    <row r="1441" spans="1:14" x14ac:dyDescent="0.25">
      <c r="A1441" s="56"/>
      <c r="B1441" s="56"/>
      <c r="C1441" s="4" t="e">
        <f>MATCH(D1441,[1]!Tabla1[Consignatario],0)</f>
        <v>#REF!</v>
      </c>
      <c r="D1441" s="20" t="s">
        <v>1801</v>
      </c>
      <c r="E1441" s="32"/>
      <c r="F1441" s="56"/>
      <c r="G1441" s="56"/>
      <c r="H1441" s="6" t="s">
        <v>131</v>
      </c>
      <c r="I1441" s="6" t="s">
        <v>1029</v>
      </c>
      <c r="J1441" s="6">
        <v>904</v>
      </c>
      <c r="K1441" s="56"/>
      <c r="L1441" s="56"/>
      <c r="M1441" s="56"/>
      <c r="N1441" s="56"/>
    </row>
    <row r="1442" spans="1:14" ht="45" x14ac:dyDescent="0.25">
      <c r="A1442" s="54" t="s">
        <v>1028</v>
      </c>
      <c r="B1442" s="54" t="s">
        <v>857</v>
      </c>
      <c r="C1442" s="4" t="e">
        <f>MATCH(D1442,[1]!Tabla1[Consignatario],0)</f>
        <v>#REF!</v>
      </c>
      <c r="D1442" s="20" t="s">
        <v>1717</v>
      </c>
      <c r="E1442" s="31"/>
      <c r="F1442" s="54" t="s">
        <v>832</v>
      </c>
      <c r="G1442" s="54" t="s">
        <v>38</v>
      </c>
      <c r="H1442" s="6" t="s">
        <v>327</v>
      </c>
      <c r="I1442" s="6" t="s">
        <v>1030</v>
      </c>
      <c r="J1442" s="6">
        <v>13473</v>
      </c>
      <c r="K1442" s="54">
        <v>42923</v>
      </c>
      <c r="L1442" s="54">
        <v>3004</v>
      </c>
      <c r="M1442" s="54">
        <v>6</v>
      </c>
      <c r="N1442" s="54"/>
    </row>
    <row r="1443" spans="1:14" ht="30" x14ac:dyDescent="0.25">
      <c r="A1443" s="55"/>
      <c r="B1443" s="55"/>
      <c r="C1443" s="4" t="e">
        <f>MATCH(D1443,[1]!Tabla1[Consignatario],0)</f>
        <v>#REF!</v>
      </c>
      <c r="D1443" s="20" t="s">
        <v>1717</v>
      </c>
      <c r="E1443" s="33"/>
      <c r="F1443" s="55"/>
      <c r="G1443" s="55"/>
      <c r="H1443" s="6" t="s">
        <v>128</v>
      </c>
      <c r="I1443" s="6" t="s">
        <v>625</v>
      </c>
      <c r="J1443" s="6">
        <v>22500</v>
      </c>
      <c r="K1443" s="55"/>
      <c r="L1443" s="55"/>
      <c r="M1443" s="55"/>
      <c r="N1443" s="55"/>
    </row>
    <row r="1444" spans="1:14" ht="30" x14ac:dyDescent="0.25">
      <c r="A1444" s="55"/>
      <c r="B1444" s="55"/>
      <c r="C1444" s="4" t="e">
        <f>MATCH(D1444,[1]!Tabla1[Consignatario],0)</f>
        <v>#REF!</v>
      </c>
      <c r="D1444" s="20" t="s">
        <v>1717</v>
      </c>
      <c r="E1444" s="33"/>
      <c r="F1444" s="55"/>
      <c r="G1444" s="55"/>
      <c r="H1444" s="6" t="s">
        <v>128</v>
      </c>
      <c r="I1444" s="6" t="s">
        <v>218</v>
      </c>
      <c r="J1444" s="6">
        <v>2000</v>
      </c>
      <c r="K1444" s="55"/>
      <c r="L1444" s="55"/>
      <c r="M1444" s="55"/>
      <c r="N1444" s="55"/>
    </row>
    <row r="1445" spans="1:14" ht="30" x14ac:dyDescent="0.25">
      <c r="A1445" s="55"/>
      <c r="B1445" s="55"/>
      <c r="C1445" s="4" t="e">
        <f>MATCH(D1445,[1]!Tabla1[Consignatario],0)</f>
        <v>#REF!</v>
      </c>
      <c r="D1445" s="20" t="s">
        <v>1717</v>
      </c>
      <c r="E1445" s="33"/>
      <c r="F1445" s="55"/>
      <c r="G1445" s="55"/>
      <c r="H1445" s="6" t="s">
        <v>131</v>
      </c>
      <c r="I1445" s="6" t="s">
        <v>1031</v>
      </c>
      <c r="J1445" s="6">
        <v>2976</v>
      </c>
      <c r="K1445" s="55"/>
      <c r="L1445" s="55"/>
      <c r="M1445" s="55"/>
      <c r="N1445" s="55"/>
    </row>
    <row r="1446" spans="1:14" ht="30" x14ac:dyDescent="0.25">
      <c r="A1446" s="55"/>
      <c r="B1446" s="55"/>
      <c r="C1446" s="4" t="e">
        <f>MATCH(D1446,[1]!Tabla1[Consignatario],0)</f>
        <v>#REF!</v>
      </c>
      <c r="D1446" s="20" t="s">
        <v>1717</v>
      </c>
      <c r="E1446" s="33"/>
      <c r="F1446" s="55"/>
      <c r="G1446" s="55"/>
      <c r="H1446" s="6" t="s">
        <v>131</v>
      </c>
      <c r="I1446" s="6" t="s">
        <v>1032</v>
      </c>
      <c r="J1446" s="6">
        <v>224</v>
      </c>
      <c r="K1446" s="55"/>
      <c r="L1446" s="55"/>
      <c r="M1446" s="55"/>
      <c r="N1446" s="55"/>
    </row>
    <row r="1447" spans="1:14" ht="30" x14ac:dyDescent="0.25">
      <c r="A1447" s="56"/>
      <c r="B1447" s="56"/>
      <c r="C1447" s="4" t="e">
        <f>MATCH(D1447,[1]!Tabla1[Consignatario],0)</f>
        <v>#REF!</v>
      </c>
      <c r="D1447" s="20" t="s">
        <v>1717</v>
      </c>
      <c r="E1447" s="32"/>
      <c r="F1447" s="56"/>
      <c r="G1447" s="56"/>
      <c r="H1447" s="6" t="s">
        <v>128</v>
      </c>
      <c r="I1447" s="6" t="s">
        <v>8</v>
      </c>
      <c r="J1447" s="6">
        <v>1750</v>
      </c>
      <c r="K1447" s="56"/>
      <c r="L1447" s="56"/>
      <c r="M1447" s="56"/>
      <c r="N1447" s="56"/>
    </row>
    <row r="1448" spans="1:14" ht="30" x14ac:dyDescent="0.25">
      <c r="A1448" s="6" t="s">
        <v>1027</v>
      </c>
      <c r="B1448" s="6" t="s">
        <v>857</v>
      </c>
      <c r="C1448" s="4" t="e">
        <f>MATCH(D1448,[1]!Tabla1[Consignatario],0)</f>
        <v>#REF!</v>
      </c>
      <c r="D1448" s="20" t="s">
        <v>1717</v>
      </c>
      <c r="E1448" s="6"/>
      <c r="F1448" s="6" t="s">
        <v>969</v>
      </c>
      <c r="G1448" s="6" t="s">
        <v>38</v>
      </c>
      <c r="H1448" s="6" t="s">
        <v>1391</v>
      </c>
      <c r="I1448" s="6" t="s">
        <v>1033</v>
      </c>
      <c r="J1448" s="6">
        <v>9667</v>
      </c>
      <c r="K1448" s="6">
        <v>9667</v>
      </c>
      <c r="L1448" s="6">
        <v>48</v>
      </c>
      <c r="M1448" s="6">
        <v>4</v>
      </c>
      <c r="N1448" s="6"/>
    </row>
    <row r="1449" spans="1:14" ht="30" x14ac:dyDescent="0.25">
      <c r="A1449" s="6" t="s">
        <v>1027</v>
      </c>
      <c r="B1449" s="6" t="s">
        <v>857</v>
      </c>
      <c r="C1449" s="4" t="e">
        <f>MATCH(D1449,[1]!Tabla1[Consignatario],0)</f>
        <v>#REF!</v>
      </c>
      <c r="D1449" s="20" t="s">
        <v>1717</v>
      </c>
      <c r="E1449" s="6"/>
      <c r="F1449" s="6"/>
      <c r="G1449" s="6"/>
      <c r="H1449" s="6" t="s">
        <v>1391</v>
      </c>
      <c r="I1449" s="6" t="s">
        <v>911</v>
      </c>
      <c r="J1449" s="6">
        <v>1000</v>
      </c>
      <c r="K1449" s="6">
        <v>1000</v>
      </c>
      <c r="L1449" s="6">
        <v>5</v>
      </c>
      <c r="M1449" s="6"/>
      <c r="N1449" s="6"/>
    </row>
    <row r="1450" spans="1:14" ht="43.15" customHeight="1" x14ac:dyDescent="0.25">
      <c r="A1450" s="54" t="s">
        <v>1027</v>
      </c>
      <c r="B1450" s="54" t="s">
        <v>857</v>
      </c>
      <c r="C1450" s="4" t="e">
        <f>MATCH(D1450,[1]!Tabla1[Consignatario],0)</f>
        <v>#REF!</v>
      </c>
      <c r="D1450" s="20" t="s">
        <v>1717</v>
      </c>
      <c r="E1450" s="31"/>
      <c r="F1450" s="54" t="s">
        <v>969</v>
      </c>
      <c r="G1450" s="54" t="s">
        <v>38</v>
      </c>
      <c r="H1450" s="6" t="s">
        <v>128</v>
      </c>
      <c r="I1450" s="6" t="s">
        <v>8</v>
      </c>
      <c r="J1450" s="6">
        <v>1500</v>
      </c>
      <c r="K1450" s="54">
        <v>1900</v>
      </c>
      <c r="L1450" s="54">
        <v>133</v>
      </c>
      <c r="M1450" s="54"/>
      <c r="N1450" s="54" t="s">
        <v>1034</v>
      </c>
    </row>
    <row r="1451" spans="1:14" ht="30" x14ac:dyDescent="0.25">
      <c r="A1451" s="56"/>
      <c r="B1451" s="56"/>
      <c r="C1451" s="4" t="e">
        <f>MATCH(D1451,[1]!Tabla1[Consignatario],0)</f>
        <v>#REF!</v>
      </c>
      <c r="D1451" s="20" t="s">
        <v>1717</v>
      </c>
      <c r="E1451" s="32"/>
      <c r="F1451" s="56"/>
      <c r="G1451" s="56"/>
      <c r="H1451" s="6" t="s">
        <v>131</v>
      </c>
      <c r="I1451" s="6" t="s">
        <v>169</v>
      </c>
      <c r="J1451" s="6">
        <v>400</v>
      </c>
      <c r="K1451" s="56"/>
      <c r="L1451" s="56"/>
      <c r="M1451" s="56"/>
      <c r="N1451" s="56"/>
    </row>
    <row r="1452" spans="1:14" ht="28.9" customHeight="1" x14ac:dyDescent="0.25">
      <c r="A1452" s="54" t="s">
        <v>1027</v>
      </c>
      <c r="B1452" s="54"/>
      <c r="C1452" s="4" t="e">
        <f>MATCH(D1452,[1]!Tabla1[Consignatario],0)</f>
        <v>#REF!</v>
      </c>
      <c r="D1452" s="20" t="s">
        <v>1718</v>
      </c>
      <c r="E1452" s="31"/>
      <c r="F1452" s="54" t="s">
        <v>919</v>
      </c>
      <c r="G1452" s="54" t="s">
        <v>1512</v>
      </c>
      <c r="H1452" s="6" t="s">
        <v>131</v>
      </c>
      <c r="I1452" s="6" t="s">
        <v>206</v>
      </c>
      <c r="J1452" s="6">
        <v>3200</v>
      </c>
      <c r="K1452" s="54">
        <v>4200</v>
      </c>
      <c r="L1452" s="54">
        <v>294</v>
      </c>
      <c r="M1452" s="54"/>
      <c r="N1452" s="54"/>
    </row>
    <row r="1453" spans="1:14" ht="30" x14ac:dyDescent="0.25">
      <c r="A1453" s="56"/>
      <c r="B1453" s="56"/>
      <c r="C1453" s="4" t="e">
        <f>MATCH(D1453,[1]!Tabla1[Consignatario],0)</f>
        <v>#REF!</v>
      </c>
      <c r="D1453" s="20" t="s">
        <v>1718</v>
      </c>
      <c r="E1453" s="32"/>
      <c r="F1453" s="56"/>
      <c r="G1453" s="56"/>
      <c r="H1453" s="6" t="s">
        <v>128</v>
      </c>
      <c r="I1453" s="6" t="s">
        <v>162</v>
      </c>
      <c r="J1453" s="6">
        <v>1000</v>
      </c>
      <c r="K1453" s="56"/>
      <c r="L1453" s="56"/>
      <c r="M1453" s="56"/>
      <c r="N1453" s="56"/>
    </row>
    <row r="1454" spans="1:14" ht="45" x14ac:dyDescent="0.25">
      <c r="A1454" s="54" t="s">
        <v>1035</v>
      </c>
      <c r="B1454" s="54" t="s">
        <v>23</v>
      </c>
      <c r="C1454" s="4" t="e">
        <f>MATCH(D1454,[1]!Tabla1[Consignatario],0)</f>
        <v>#REF!</v>
      </c>
      <c r="D1454" s="20" t="s">
        <v>1930</v>
      </c>
      <c r="E1454" s="31"/>
      <c r="F1454" s="54" t="s">
        <v>479</v>
      </c>
      <c r="G1454" s="54" t="s">
        <v>1781</v>
      </c>
      <c r="H1454" s="6" t="s">
        <v>327</v>
      </c>
      <c r="I1454" s="6" t="s">
        <v>1036</v>
      </c>
      <c r="J1454" s="6">
        <v>39777</v>
      </c>
      <c r="K1454" s="54">
        <v>61117</v>
      </c>
      <c r="L1454" s="54">
        <v>4278</v>
      </c>
      <c r="M1454" s="54">
        <v>1</v>
      </c>
      <c r="N1454" s="54"/>
    </row>
    <row r="1455" spans="1:14" ht="30" x14ac:dyDescent="0.25">
      <c r="A1455" s="55"/>
      <c r="B1455" s="55"/>
      <c r="C1455" s="4" t="e">
        <f>MATCH(D1455,[1]!Tabla1[Consignatario],0)</f>
        <v>#REF!</v>
      </c>
      <c r="D1455" s="20" t="s">
        <v>1930</v>
      </c>
      <c r="E1455" s="33"/>
      <c r="F1455" s="55"/>
      <c r="G1455" s="55"/>
      <c r="H1455" s="6" t="s">
        <v>131</v>
      </c>
      <c r="I1455" s="6" t="s">
        <v>305</v>
      </c>
      <c r="J1455" s="6">
        <v>3040</v>
      </c>
      <c r="K1455" s="55"/>
      <c r="L1455" s="55"/>
      <c r="M1455" s="55"/>
      <c r="N1455" s="55"/>
    </row>
    <row r="1456" spans="1:14" ht="30" x14ac:dyDescent="0.25">
      <c r="A1456" s="55"/>
      <c r="B1456" s="55"/>
      <c r="C1456" s="4" t="e">
        <f>MATCH(D1456,[1]!Tabla1[Consignatario],0)</f>
        <v>#REF!</v>
      </c>
      <c r="D1456" s="20" t="s">
        <v>1930</v>
      </c>
      <c r="E1456" s="33"/>
      <c r="F1456" s="55"/>
      <c r="G1456" s="55"/>
      <c r="H1456" s="6" t="s">
        <v>128</v>
      </c>
      <c r="I1456" s="6" t="s">
        <v>233</v>
      </c>
      <c r="J1456" s="6">
        <v>15000</v>
      </c>
      <c r="K1456" s="55"/>
      <c r="L1456" s="55"/>
      <c r="M1456" s="55"/>
      <c r="N1456" s="55"/>
    </row>
    <row r="1457" spans="1:14" ht="30" x14ac:dyDescent="0.25">
      <c r="A1457" s="55"/>
      <c r="B1457" s="55"/>
      <c r="C1457" s="4" t="e">
        <f>MATCH(D1457,[1]!Tabla1[Consignatario],0)</f>
        <v>#REF!</v>
      </c>
      <c r="D1457" s="20" t="s">
        <v>1930</v>
      </c>
      <c r="E1457" s="33"/>
      <c r="F1457" s="55"/>
      <c r="G1457" s="55"/>
      <c r="H1457" s="6" t="s">
        <v>128</v>
      </c>
      <c r="I1457" s="6" t="s">
        <v>218</v>
      </c>
      <c r="J1457" s="6">
        <v>2000</v>
      </c>
      <c r="K1457" s="55"/>
      <c r="L1457" s="55"/>
      <c r="M1457" s="55"/>
      <c r="N1457" s="55"/>
    </row>
    <row r="1458" spans="1:14" ht="30" x14ac:dyDescent="0.25">
      <c r="A1458" s="56"/>
      <c r="B1458" s="56"/>
      <c r="C1458" s="4" t="e">
        <f>MATCH(D1458,[1]!Tabla1[Consignatario],0)</f>
        <v>#REF!</v>
      </c>
      <c r="D1458" s="20" t="s">
        <v>1930</v>
      </c>
      <c r="E1458" s="32"/>
      <c r="F1458" s="56"/>
      <c r="G1458" s="56"/>
      <c r="H1458" s="6" t="s">
        <v>128</v>
      </c>
      <c r="I1458" s="6" t="s">
        <v>8</v>
      </c>
      <c r="J1458" s="6">
        <v>1300</v>
      </c>
      <c r="K1458" s="56"/>
      <c r="L1458" s="56"/>
      <c r="M1458" s="56"/>
      <c r="N1458" s="56"/>
    </row>
    <row r="1459" spans="1:14" ht="30" x14ac:dyDescent="0.25">
      <c r="A1459" s="54" t="s">
        <v>1035</v>
      </c>
      <c r="B1459" s="54"/>
      <c r="C1459" s="4" t="e">
        <f>MATCH(D1459,[1]!Tabla1[Consignatario],0)</f>
        <v>#REF!</v>
      </c>
      <c r="D1459" s="20" t="s">
        <v>1807</v>
      </c>
      <c r="E1459" s="31"/>
      <c r="F1459" s="54" t="s">
        <v>784</v>
      </c>
      <c r="G1459" s="54" t="s">
        <v>1037</v>
      </c>
      <c r="H1459" s="6" t="s">
        <v>327</v>
      </c>
      <c r="I1459" s="6" t="s">
        <v>1038</v>
      </c>
      <c r="J1459" s="6">
        <v>10552</v>
      </c>
      <c r="K1459" s="54">
        <v>20352</v>
      </c>
      <c r="L1459" s="54">
        <v>1424</v>
      </c>
      <c r="M1459" s="54">
        <v>6</v>
      </c>
      <c r="N1459" s="54"/>
    </row>
    <row r="1460" spans="1:14" ht="30" x14ac:dyDescent="0.25">
      <c r="A1460" s="55"/>
      <c r="B1460" s="55"/>
      <c r="C1460" s="4" t="e">
        <f>MATCH(D1460,[1]!Tabla1[Consignatario],0)</f>
        <v>#REF!</v>
      </c>
      <c r="D1460" s="20" t="s">
        <v>1807</v>
      </c>
      <c r="E1460" s="33"/>
      <c r="F1460" s="55"/>
      <c r="G1460" s="55"/>
      <c r="H1460" s="6" t="s">
        <v>128</v>
      </c>
      <c r="I1460" s="6" t="s">
        <v>144</v>
      </c>
      <c r="J1460" s="6">
        <v>6000</v>
      </c>
      <c r="K1460" s="55"/>
      <c r="L1460" s="55"/>
      <c r="M1460" s="55"/>
      <c r="N1460" s="55"/>
    </row>
    <row r="1461" spans="1:14" x14ac:dyDescent="0.25">
      <c r="A1461" s="55"/>
      <c r="B1461" s="55"/>
      <c r="C1461" s="4" t="e">
        <f>MATCH(D1461,[1]!Tabla1[Consignatario],0)</f>
        <v>#REF!</v>
      </c>
      <c r="D1461" s="20" t="s">
        <v>1807</v>
      </c>
      <c r="E1461" s="33"/>
      <c r="F1461" s="55"/>
      <c r="G1461" s="55"/>
      <c r="H1461" s="6" t="s">
        <v>131</v>
      </c>
      <c r="I1461" s="6" t="s">
        <v>219</v>
      </c>
      <c r="J1461" s="6">
        <v>1200</v>
      </c>
      <c r="K1461" s="55"/>
      <c r="L1461" s="55"/>
      <c r="M1461" s="55"/>
      <c r="N1461" s="55"/>
    </row>
    <row r="1462" spans="1:14" ht="45" x14ac:dyDescent="0.25">
      <c r="A1462" s="56"/>
      <c r="B1462" s="56"/>
      <c r="C1462" s="4" t="e">
        <f>MATCH(D1462,[1]!Tabla1[Consignatario],0)</f>
        <v>#REF!</v>
      </c>
      <c r="D1462" s="20" t="s">
        <v>1807</v>
      </c>
      <c r="E1462" s="32"/>
      <c r="F1462" s="56"/>
      <c r="G1462" s="56"/>
      <c r="H1462" s="6" t="s">
        <v>131</v>
      </c>
      <c r="I1462" s="6" t="s">
        <v>1039</v>
      </c>
      <c r="J1462" s="6">
        <v>2600</v>
      </c>
      <c r="K1462" s="56"/>
      <c r="L1462" s="56"/>
      <c r="M1462" s="56"/>
      <c r="N1462" s="56"/>
    </row>
    <row r="1463" spans="1:14" ht="30" x14ac:dyDescent="0.25">
      <c r="A1463" s="6" t="s">
        <v>1035</v>
      </c>
      <c r="B1463" s="6" t="s">
        <v>23</v>
      </c>
      <c r="C1463" s="4" t="e">
        <f>MATCH(D1463,[1]!Tabla1[Consignatario],0)</f>
        <v>#REF!</v>
      </c>
      <c r="D1463" s="6" t="s">
        <v>1845</v>
      </c>
      <c r="E1463" s="6"/>
      <c r="F1463" s="6" t="s">
        <v>919</v>
      </c>
      <c r="G1463" s="6" t="s">
        <v>60</v>
      </c>
      <c r="H1463" s="6" t="s">
        <v>128</v>
      </c>
      <c r="I1463" s="6" t="s">
        <v>268</v>
      </c>
      <c r="J1463" s="6">
        <v>4000</v>
      </c>
      <c r="K1463" s="6">
        <v>4000</v>
      </c>
      <c r="L1463" s="6">
        <v>280</v>
      </c>
      <c r="M1463" s="6"/>
      <c r="N1463" s="6"/>
    </row>
    <row r="1464" spans="1:14" ht="30" x14ac:dyDescent="0.25">
      <c r="A1464" s="54" t="s">
        <v>1040</v>
      </c>
      <c r="B1464" s="54" t="s">
        <v>22</v>
      </c>
      <c r="C1464" s="4" t="e">
        <f>MATCH(D1464,[1]!Tabla1[Consignatario],0)</f>
        <v>#REF!</v>
      </c>
      <c r="D1464" s="20" t="s">
        <v>1719</v>
      </c>
      <c r="E1464" s="31"/>
      <c r="F1464" s="54" t="s">
        <v>832</v>
      </c>
      <c r="G1464" s="54" t="s">
        <v>3</v>
      </c>
      <c r="H1464" s="6" t="s">
        <v>128</v>
      </c>
      <c r="I1464" s="6" t="s">
        <v>144</v>
      </c>
      <c r="J1464" s="6">
        <v>6000</v>
      </c>
      <c r="K1464" s="54">
        <v>7303</v>
      </c>
      <c r="L1464" s="54">
        <v>511</v>
      </c>
      <c r="M1464" s="54">
        <v>2</v>
      </c>
      <c r="N1464" s="54"/>
    </row>
    <row r="1465" spans="1:14" ht="30" x14ac:dyDescent="0.25">
      <c r="A1465" s="55"/>
      <c r="B1465" s="55"/>
      <c r="C1465" s="4" t="e">
        <f>MATCH(D1465,[1]!Tabla1[Consignatario],0)</f>
        <v>#REF!</v>
      </c>
      <c r="D1465" s="20" t="s">
        <v>1719</v>
      </c>
      <c r="E1465" s="33"/>
      <c r="F1465" s="55"/>
      <c r="G1465" s="55"/>
      <c r="H1465" s="6" t="s">
        <v>284</v>
      </c>
      <c r="I1465" s="6" t="s">
        <v>1041</v>
      </c>
      <c r="J1465" s="6">
        <v>375</v>
      </c>
      <c r="K1465" s="55"/>
      <c r="L1465" s="55"/>
      <c r="M1465" s="55"/>
      <c r="N1465" s="55"/>
    </row>
    <row r="1466" spans="1:14" ht="30" x14ac:dyDescent="0.25">
      <c r="A1466" s="55"/>
      <c r="B1466" s="55"/>
      <c r="C1466" s="4" t="e">
        <f>MATCH(D1466,[1]!Tabla1[Consignatario],0)</f>
        <v>#REF!</v>
      </c>
      <c r="D1466" s="20" t="s">
        <v>1719</v>
      </c>
      <c r="E1466" s="33"/>
      <c r="F1466" s="55"/>
      <c r="G1466" s="55"/>
      <c r="H1466" s="6" t="s">
        <v>131</v>
      </c>
      <c r="I1466" s="6" t="s">
        <v>401</v>
      </c>
      <c r="J1466" s="6">
        <v>640</v>
      </c>
      <c r="K1466" s="55"/>
      <c r="L1466" s="55"/>
      <c r="M1466" s="55"/>
      <c r="N1466" s="55"/>
    </row>
    <row r="1467" spans="1:14" ht="30" x14ac:dyDescent="0.25">
      <c r="A1467" s="56"/>
      <c r="B1467" s="56"/>
      <c r="C1467" s="4" t="e">
        <f>MATCH(D1467,[1]!Tabla1[Consignatario],0)</f>
        <v>#REF!</v>
      </c>
      <c r="D1467" s="20" t="s">
        <v>1719</v>
      </c>
      <c r="E1467" s="32"/>
      <c r="F1467" s="56"/>
      <c r="G1467" s="56"/>
      <c r="H1467" s="6" t="s">
        <v>128</v>
      </c>
      <c r="I1467" s="6" t="s">
        <v>8</v>
      </c>
      <c r="J1467" s="6">
        <v>288</v>
      </c>
      <c r="K1467" s="56"/>
      <c r="L1467" s="56"/>
      <c r="M1467" s="56"/>
      <c r="N1467" s="56"/>
    </row>
    <row r="1468" spans="1:14" ht="28.9" customHeight="1" x14ac:dyDescent="0.25">
      <c r="A1468" s="54" t="s">
        <v>1040</v>
      </c>
      <c r="B1468" s="54" t="s">
        <v>23</v>
      </c>
      <c r="C1468" s="4" t="e">
        <f>MATCH(D1468,[1]!Tabla1[Consignatario],0)</f>
        <v>#REF!</v>
      </c>
      <c r="D1468" s="20" t="s">
        <v>1664</v>
      </c>
      <c r="E1468" s="31"/>
      <c r="F1468" s="54" t="s">
        <v>1000</v>
      </c>
      <c r="G1468" s="54" t="s">
        <v>1042</v>
      </c>
      <c r="H1468" s="6" t="s">
        <v>128</v>
      </c>
      <c r="I1468" s="6" t="s">
        <v>1043</v>
      </c>
      <c r="J1468" s="6">
        <v>17000</v>
      </c>
      <c r="K1468" s="54">
        <v>24478</v>
      </c>
      <c r="L1468" s="54">
        <v>1713</v>
      </c>
      <c r="M1468" s="54">
        <v>4</v>
      </c>
      <c r="N1468" s="54"/>
    </row>
    <row r="1469" spans="1:14" ht="30" x14ac:dyDescent="0.25">
      <c r="A1469" s="56"/>
      <c r="B1469" s="56"/>
      <c r="C1469" s="4" t="e">
        <f>MATCH(D1469,[1]!Tabla1[Consignatario],0)</f>
        <v>#REF!</v>
      </c>
      <c r="D1469" s="20" t="s">
        <v>1664</v>
      </c>
      <c r="E1469" s="32"/>
      <c r="F1469" s="56"/>
      <c r="G1469" s="56"/>
      <c r="H1469" s="6" t="s">
        <v>327</v>
      </c>
      <c r="I1469" s="6" t="s">
        <v>1044</v>
      </c>
      <c r="J1469" s="6">
        <v>7478</v>
      </c>
      <c r="K1469" s="56"/>
      <c r="L1469" s="56"/>
      <c r="M1469" s="56"/>
      <c r="N1469" s="56"/>
    </row>
    <row r="1470" spans="1:14" ht="30" x14ac:dyDescent="0.25">
      <c r="A1470" s="6" t="s">
        <v>1040</v>
      </c>
      <c r="B1470" s="6" t="s">
        <v>23</v>
      </c>
      <c r="C1470" s="4" t="e">
        <f>MATCH(D1470,[1]!Tabla1[Consignatario],0)</f>
        <v>#REF!</v>
      </c>
      <c r="D1470" s="6" t="s">
        <v>1613</v>
      </c>
      <c r="E1470" s="6"/>
      <c r="F1470" s="6" t="s">
        <v>101</v>
      </c>
      <c r="G1470" s="6" t="s">
        <v>3</v>
      </c>
      <c r="H1470" s="6" t="s">
        <v>284</v>
      </c>
      <c r="I1470" s="6" t="s">
        <v>1045</v>
      </c>
      <c r="J1470" s="6">
        <v>1950</v>
      </c>
      <c r="K1470" s="6">
        <v>1950</v>
      </c>
      <c r="L1470" s="6">
        <v>136</v>
      </c>
      <c r="M1470" s="6">
        <v>4</v>
      </c>
      <c r="N1470" s="6"/>
    </row>
    <row r="1471" spans="1:14" ht="30" x14ac:dyDescent="0.25">
      <c r="A1471" s="6" t="s">
        <v>1040</v>
      </c>
      <c r="B1471" s="6" t="s">
        <v>23</v>
      </c>
      <c r="C1471" s="4" t="e">
        <f>MATCH(D1471,[1]!Tabla1[Consignatario],0)</f>
        <v>#REF!</v>
      </c>
      <c r="D1471" s="6" t="s">
        <v>1683</v>
      </c>
      <c r="E1471" s="6"/>
      <c r="F1471" s="6" t="s">
        <v>912</v>
      </c>
      <c r="G1471" s="6" t="s">
        <v>3</v>
      </c>
      <c r="H1471" s="6" t="s">
        <v>327</v>
      </c>
      <c r="I1471" s="6" t="s">
        <v>1046</v>
      </c>
      <c r="J1471" s="6">
        <v>18520</v>
      </c>
      <c r="K1471" s="6">
        <v>18520</v>
      </c>
      <c r="L1471" s="6">
        <v>1296</v>
      </c>
      <c r="M1471" s="6">
        <v>4</v>
      </c>
      <c r="N1471" s="6"/>
    </row>
    <row r="1472" spans="1:14" x14ac:dyDescent="0.25">
      <c r="A1472" s="6" t="s">
        <v>1047</v>
      </c>
      <c r="B1472" s="6" t="s">
        <v>23</v>
      </c>
      <c r="C1472" s="4" t="e">
        <f>MATCH(D1472,[1]!Tabla1[Consignatario],0)</f>
        <v>#REF!</v>
      </c>
      <c r="D1472" s="6" t="s">
        <v>1528</v>
      </c>
      <c r="E1472" s="6"/>
      <c r="F1472" s="6" t="s">
        <v>547</v>
      </c>
      <c r="G1472" s="6"/>
      <c r="H1472" s="6" t="s">
        <v>1948</v>
      </c>
      <c r="I1472" s="6" t="s">
        <v>1151</v>
      </c>
      <c r="J1472" s="6">
        <v>160</v>
      </c>
      <c r="K1472" s="6">
        <v>160</v>
      </c>
      <c r="L1472" s="6">
        <v>11</v>
      </c>
      <c r="M1472" s="6">
        <v>2</v>
      </c>
      <c r="N1472" s="6"/>
    </row>
    <row r="1473" spans="1:14" ht="30" x14ac:dyDescent="0.25">
      <c r="A1473" s="6" t="s">
        <v>1047</v>
      </c>
      <c r="B1473" s="6" t="s">
        <v>55</v>
      </c>
      <c r="C1473" s="4" t="e">
        <f>MATCH(D1473,[1]!Tabla1[Consignatario],0)</f>
        <v>#REF!</v>
      </c>
      <c r="D1473" s="6" t="s">
        <v>1720</v>
      </c>
      <c r="E1473" s="6"/>
      <c r="F1473" s="6" t="s">
        <v>1048</v>
      </c>
      <c r="G1473" s="6" t="s">
        <v>1784</v>
      </c>
      <c r="H1473" s="6" t="s">
        <v>128</v>
      </c>
      <c r="I1473" s="6" t="s">
        <v>8</v>
      </c>
      <c r="J1473" s="6">
        <v>1000</v>
      </c>
      <c r="K1473" s="6">
        <v>1000</v>
      </c>
      <c r="L1473" s="6">
        <v>70</v>
      </c>
      <c r="M1473" s="6"/>
      <c r="N1473" s="6"/>
    </row>
    <row r="1474" spans="1:14" x14ac:dyDescent="0.25">
      <c r="A1474" s="6" t="s">
        <v>1047</v>
      </c>
      <c r="B1474" s="6" t="s">
        <v>22</v>
      </c>
      <c r="C1474" s="4" t="e">
        <f>MATCH(D1474,[1]!Tabla1[Consignatario],0)</f>
        <v>#REF!</v>
      </c>
      <c r="D1474" s="6" t="s">
        <v>1721</v>
      </c>
      <c r="E1474" s="6"/>
      <c r="F1474" s="6" t="s">
        <v>1048</v>
      </c>
      <c r="G1474" s="6"/>
      <c r="H1474" s="6" t="s">
        <v>131</v>
      </c>
      <c r="I1474" s="6" t="s">
        <v>322</v>
      </c>
      <c r="J1474" s="6">
        <v>320</v>
      </c>
      <c r="K1474" s="6">
        <v>320</v>
      </c>
      <c r="L1474" s="6">
        <v>22</v>
      </c>
      <c r="M1474" s="6">
        <v>3</v>
      </c>
      <c r="N1474" s="6" t="s">
        <v>1386</v>
      </c>
    </row>
    <row r="1475" spans="1:14" ht="30" x14ac:dyDescent="0.25">
      <c r="A1475" s="6" t="s">
        <v>1047</v>
      </c>
      <c r="B1475" s="6" t="s">
        <v>23</v>
      </c>
      <c r="C1475" s="4" t="e">
        <f>MATCH(D1475,[1]!Tabla1[Consignatario],0)</f>
        <v>#REF!</v>
      </c>
      <c r="D1475" s="6" t="s">
        <v>1722</v>
      </c>
      <c r="E1475" s="6"/>
      <c r="F1475" s="6" t="s">
        <v>1017</v>
      </c>
      <c r="G1475" s="6" t="s">
        <v>1784</v>
      </c>
      <c r="H1475" s="6" t="s">
        <v>128</v>
      </c>
      <c r="I1475" s="6" t="s">
        <v>218</v>
      </c>
      <c r="J1475" s="6">
        <v>2000</v>
      </c>
      <c r="K1475" s="6">
        <v>2000</v>
      </c>
      <c r="L1475" s="6">
        <v>140</v>
      </c>
      <c r="M1475" s="6"/>
      <c r="N1475" s="6"/>
    </row>
    <row r="1476" spans="1:14" x14ac:dyDescent="0.25">
      <c r="A1476" s="54" t="s">
        <v>1047</v>
      </c>
      <c r="B1476" s="54" t="s">
        <v>23</v>
      </c>
      <c r="C1476" s="4" t="e">
        <f>MATCH(D1476,[1]!Tabla1[Consignatario],0)</f>
        <v>#REF!</v>
      </c>
      <c r="D1476" s="20" t="s">
        <v>1435</v>
      </c>
      <c r="E1476" s="31"/>
      <c r="F1476" s="54" t="s">
        <v>1048</v>
      </c>
      <c r="G1476" s="54"/>
      <c r="H1476" s="6" t="s">
        <v>128</v>
      </c>
      <c r="I1476" s="6" t="s">
        <v>8</v>
      </c>
      <c r="J1476" s="6">
        <v>250</v>
      </c>
      <c r="K1476" s="54">
        <v>378</v>
      </c>
      <c r="L1476" s="54">
        <v>26</v>
      </c>
      <c r="M1476" s="54">
        <v>4</v>
      </c>
      <c r="N1476" s="54"/>
    </row>
    <row r="1477" spans="1:14" x14ac:dyDescent="0.25">
      <c r="A1477" s="56"/>
      <c r="B1477" s="56"/>
      <c r="C1477" s="4" t="e">
        <f>MATCH(D1477,[1]!Tabla1[Consignatario],0)</f>
        <v>#REF!</v>
      </c>
      <c r="D1477" s="20" t="s">
        <v>1435</v>
      </c>
      <c r="E1477" s="32"/>
      <c r="F1477" s="56"/>
      <c r="G1477" s="56"/>
      <c r="H1477" s="6" t="s">
        <v>131</v>
      </c>
      <c r="I1477" s="6" t="s">
        <v>306</v>
      </c>
      <c r="J1477" s="6">
        <v>128</v>
      </c>
      <c r="K1477" s="56"/>
      <c r="L1477" s="56"/>
      <c r="M1477" s="56"/>
      <c r="N1477" s="56"/>
    </row>
    <row r="1478" spans="1:14" ht="30" x14ac:dyDescent="0.25">
      <c r="A1478" s="54" t="s">
        <v>1049</v>
      </c>
      <c r="B1478" s="54" t="s">
        <v>23</v>
      </c>
      <c r="C1478" s="4" t="e">
        <f>MATCH(D1478,[1]!Tabla1[Consignatario],0)</f>
        <v>#REF!</v>
      </c>
      <c r="D1478" s="20" t="s">
        <v>1723</v>
      </c>
      <c r="E1478" s="31"/>
      <c r="F1478" s="54" t="s">
        <v>1048</v>
      </c>
      <c r="G1478" s="54" t="s">
        <v>3</v>
      </c>
      <c r="H1478" s="6" t="s">
        <v>128</v>
      </c>
      <c r="I1478" s="6" t="s">
        <v>268</v>
      </c>
      <c r="J1478" s="6">
        <v>4600</v>
      </c>
      <c r="K1478" s="54">
        <v>5556</v>
      </c>
      <c r="L1478" s="54">
        <v>388</v>
      </c>
      <c r="M1478" s="54">
        <v>6</v>
      </c>
      <c r="N1478" s="54"/>
    </row>
    <row r="1479" spans="1:14" x14ac:dyDescent="0.25">
      <c r="A1479" s="55"/>
      <c r="B1479" s="55"/>
      <c r="C1479" s="4" t="e">
        <f>MATCH(D1479,[1]!Tabla1[Consignatario],0)</f>
        <v>#REF!</v>
      </c>
      <c r="D1479" s="20" t="s">
        <v>1723</v>
      </c>
      <c r="E1479" s="33"/>
      <c r="F1479" s="55"/>
      <c r="G1479" s="55"/>
      <c r="H1479" s="6" t="s">
        <v>128</v>
      </c>
      <c r="I1479" s="6" t="s">
        <v>1115</v>
      </c>
      <c r="J1479" s="6">
        <v>100</v>
      </c>
      <c r="K1479" s="55"/>
      <c r="L1479" s="55"/>
      <c r="M1479" s="55"/>
      <c r="N1479" s="55"/>
    </row>
    <row r="1480" spans="1:14" x14ac:dyDescent="0.25">
      <c r="A1480" s="56"/>
      <c r="B1480" s="56"/>
      <c r="C1480" s="4" t="e">
        <f>MATCH(D1480,[1]!Tabla1[Consignatario],0)</f>
        <v>#REF!</v>
      </c>
      <c r="D1480" s="20" t="s">
        <v>1723</v>
      </c>
      <c r="E1480" s="32"/>
      <c r="F1480" s="56"/>
      <c r="G1480" s="56"/>
      <c r="H1480" s="6" t="s">
        <v>131</v>
      </c>
      <c r="I1480" s="6" t="s">
        <v>436</v>
      </c>
      <c r="J1480" s="6">
        <v>856</v>
      </c>
      <c r="K1480" s="56"/>
      <c r="L1480" s="56"/>
      <c r="M1480" s="56"/>
      <c r="N1480" s="56"/>
    </row>
    <row r="1481" spans="1:14" ht="15" customHeight="1" x14ac:dyDescent="0.25">
      <c r="A1481" s="31" t="s">
        <v>1049</v>
      </c>
      <c r="B1481" s="6" t="s">
        <v>23</v>
      </c>
      <c r="C1481" s="4" t="e">
        <f>MATCH(D1481,[1]!Tabla1[Consignatario],0)</f>
        <v>#REF!</v>
      </c>
      <c r="D1481" s="20" t="s">
        <v>1871</v>
      </c>
      <c r="E1481" s="37" t="s">
        <v>1409</v>
      </c>
      <c r="F1481" s="20" t="s">
        <v>1017</v>
      </c>
      <c r="G1481" s="20" t="s">
        <v>3</v>
      </c>
      <c r="H1481" s="20" t="s">
        <v>128</v>
      </c>
      <c r="I1481" s="20" t="s">
        <v>218</v>
      </c>
      <c r="J1481" s="20">
        <v>2000</v>
      </c>
      <c r="K1481" s="20">
        <v>2000</v>
      </c>
      <c r="L1481" s="20">
        <v>140</v>
      </c>
      <c r="M1481" s="31"/>
      <c r="N1481" s="31"/>
    </row>
    <row r="1482" spans="1:14" x14ac:dyDescent="0.25">
      <c r="A1482" s="6" t="s">
        <v>1049</v>
      </c>
      <c r="B1482" s="6"/>
      <c r="C1482" s="4" t="e">
        <f>MATCH(D1482,[1]!Tabla1[Consignatario],0)</f>
        <v>#REF!</v>
      </c>
      <c r="D1482" s="38" t="s">
        <v>1885</v>
      </c>
      <c r="E1482" s="6"/>
      <c r="F1482" s="6" t="s">
        <v>41</v>
      </c>
      <c r="G1482" s="6" t="s">
        <v>1505</v>
      </c>
      <c r="H1482" s="6" t="s">
        <v>284</v>
      </c>
      <c r="I1482" s="6" t="s">
        <v>1050</v>
      </c>
      <c r="J1482" s="6">
        <v>3600</v>
      </c>
      <c r="K1482" s="6">
        <v>3600</v>
      </c>
      <c r="L1482" s="6">
        <v>252</v>
      </c>
      <c r="M1482" s="6"/>
      <c r="N1482" s="6"/>
    </row>
    <row r="1483" spans="1:14" x14ac:dyDescent="0.25">
      <c r="A1483" s="6" t="s">
        <v>1049</v>
      </c>
      <c r="B1483" s="6" t="s">
        <v>28</v>
      </c>
      <c r="C1483" s="4" t="e">
        <f>MATCH(D1483,[1]!Tabla1[Consignatario],0)</f>
        <v>#REF!</v>
      </c>
      <c r="D1483" s="6" t="s">
        <v>1724</v>
      </c>
      <c r="E1483" s="6"/>
      <c r="F1483" s="6" t="s">
        <v>784</v>
      </c>
      <c r="G1483" s="6" t="s">
        <v>42</v>
      </c>
      <c r="H1483" s="6" t="s">
        <v>131</v>
      </c>
      <c r="I1483" s="6" t="s">
        <v>155</v>
      </c>
      <c r="J1483" s="6">
        <v>800</v>
      </c>
      <c r="K1483" s="6">
        <v>800</v>
      </c>
      <c r="L1483" s="6">
        <v>56</v>
      </c>
      <c r="M1483" s="6"/>
      <c r="N1483" s="6" t="s">
        <v>1051</v>
      </c>
    </row>
    <row r="1484" spans="1:14" ht="30" x14ac:dyDescent="0.25">
      <c r="A1484" s="6" t="s">
        <v>1052</v>
      </c>
      <c r="B1484" s="6" t="s">
        <v>28</v>
      </c>
      <c r="C1484" s="4" t="e">
        <f>MATCH(D1484,[1]!Tabla1[Consignatario],0)</f>
        <v>#REF!</v>
      </c>
      <c r="D1484" s="6" t="s">
        <v>1724</v>
      </c>
      <c r="E1484" s="6"/>
      <c r="F1484" s="6" t="s">
        <v>784</v>
      </c>
      <c r="G1484" s="6" t="s">
        <v>42</v>
      </c>
      <c r="H1484" s="6" t="s">
        <v>1391</v>
      </c>
      <c r="I1484" s="6" t="s">
        <v>1053</v>
      </c>
      <c r="J1484" s="6">
        <v>3750</v>
      </c>
      <c r="K1484" s="6">
        <v>3750</v>
      </c>
      <c r="L1484" s="6">
        <v>18</v>
      </c>
      <c r="M1484" s="6">
        <v>7</v>
      </c>
      <c r="N1484" s="6"/>
    </row>
    <row r="1485" spans="1:14" ht="30" x14ac:dyDescent="0.25">
      <c r="A1485" s="6" t="s">
        <v>1052</v>
      </c>
      <c r="B1485" s="6"/>
      <c r="C1485" s="4" t="e">
        <f>MATCH(D1485,[1]!Tabla1[Consignatario],0)</f>
        <v>#REF!</v>
      </c>
      <c r="D1485" s="6" t="s">
        <v>1725</v>
      </c>
      <c r="E1485" s="6"/>
      <c r="F1485" s="6" t="s">
        <v>1054</v>
      </c>
      <c r="G1485" s="6"/>
      <c r="H1485" s="6" t="s">
        <v>128</v>
      </c>
      <c r="I1485" s="6" t="s">
        <v>8</v>
      </c>
      <c r="J1485" s="6">
        <v>100</v>
      </c>
      <c r="K1485" s="6">
        <v>100</v>
      </c>
      <c r="L1485" s="6">
        <v>7</v>
      </c>
      <c r="M1485" s="6"/>
      <c r="N1485" s="6"/>
    </row>
    <row r="1486" spans="1:14" ht="30" x14ac:dyDescent="0.25">
      <c r="A1486" s="6" t="s">
        <v>1052</v>
      </c>
      <c r="B1486" s="6"/>
      <c r="C1486" s="4" t="e">
        <f>MATCH(D1486,[1]!Tabla1[Consignatario],0)</f>
        <v>#REF!</v>
      </c>
      <c r="D1486" s="6" t="s">
        <v>1725</v>
      </c>
      <c r="E1486" s="6"/>
      <c r="F1486" s="6" t="s">
        <v>1054</v>
      </c>
      <c r="G1486" s="6" t="s">
        <v>1509</v>
      </c>
      <c r="H1486" s="6" t="s">
        <v>128</v>
      </c>
      <c r="I1486" s="6" t="s">
        <v>8</v>
      </c>
      <c r="J1486" s="6">
        <v>500</v>
      </c>
      <c r="K1486" s="6">
        <v>500</v>
      </c>
      <c r="L1486" s="6">
        <v>35</v>
      </c>
      <c r="M1486" s="6"/>
      <c r="N1486" s="6"/>
    </row>
    <row r="1487" spans="1:14" ht="45" x14ac:dyDescent="0.25">
      <c r="A1487" s="54" t="s">
        <v>1052</v>
      </c>
      <c r="B1487" s="54"/>
      <c r="C1487" s="4" t="e">
        <f>MATCH(D1487,[1]!Tabla1[Consignatario],0)</f>
        <v>#REF!</v>
      </c>
      <c r="D1487" s="20" t="s">
        <v>1673</v>
      </c>
      <c r="E1487" s="31"/>
      <c r="F1487" s="54" t="s">
        <v>884</v>
      </c>
      <c r="G1487" s="54" t="s">
        <v>262</v>
      </c>
      <c r="H1487" s="6" t="s">
        <v>327</v>
      </c>
      <c r="I1487" s="6" t="s">
        <v>1055</v>
      </c>
      <c r="J1487" s="6">
        <v>11027</v>
      </c>
      <c r="K1487" s="54">
        <v>21547</v>
      </c>
      <c r="L1487" s="54">
        <v>1508</v>
      </c>
      <c r="M1487" s="54">
        <v>2</v>
      </c>
      <c r="N1487" s="54"/>
    </row>
    <row r="1488" spans="1:14" ht="30" x14ac:dyDescent="0.25">
      <c r="A1488" s="55"/>
      <c r="B1488" s="55"/>
      <c r="C1488" s="4" t="e">
        <f>MATCH(D1488,[1]!Tabla1[Consignatario],0)</f>
        <v>#REF!</v>
      </c>
      <c r="D1488" s="20" t="s">
        <v>1673</v>
      </c>
      <c r="E1488" s="33"/>
      <c r="F1488" s="55"/>
      <c r="G1488" s="55"/>
      <c r="H1488" s="6" t="s">
        <v>128</v>
      </c>
      <c r="I1488" s="6" t="s">
        <v>239</v>
      </c>
      <c r="J1488" s="6">
        <v>10000</v>
      </c>
      <c r="K1488" s="55"/>
      <c r="L1488" s="55"/>
      <c r="M1488" s="55"/>
      <c r="N1488" s="55"/>
    </row>
    <row r="1489" spans="1:14" ht="30" x14ac:dyDescent="0.25">
      <c r="A1489" s="56"/>
      <c r="B1489" s="56"/>
      <c r="C1489" s="4" t="e">
        <f>MATCH(D1489,[1]!Tabla1[Consignatario],0)</f>
        <v>#REF!</v>
      </c>
      <c r="D1489" s="20" t="s">
        <v>1673</v>
      </c>
      <c r="E1489" s="32"/>
      <c r="F1489" s="56"/>
      <c r="G1489" s="56"/>
      <c r="H1489" s="6" t="s">
        <v>327</v>
      </c>
      <c r="I1489" s="6" t="s">
        <v>1056</v>
      </c>
      <c r="J1489" s="6">
        <v>520</v>
      </c>
      <c r="K1489" s="56"/>
      <c r="L1489" s="56"/>
      <c r="M1489" s="56"/>
      <c r="N1489" s="56"/>
    </row>
    <row r="1490" spans="1:14" ht="30" x14ac:dyDescent="0.25">
      <c r="A1490" s="6" t="s">
        <v>1057</v>
      </c>
      <c r="B1490" s="6"/>
      <c r="C1490" s="4" t="e">
        <f>MATCH(D1490,[1]!Tabla1[Consignatario],0)</f>
        <v>#REF!</v>
      </c>
      <c r="D1490" s="6" t="s">
        <v>1726</v>
      </c>
      <c r="E1490" s="6"/>
      <c r="F1490" s="6" t="s">
        <v>800</v>
      </c>
      <c r="G1490" s="6"/>
      <c r="H1490" s="6" t="s">
        <v>128</v>
      </c>
      <c r="I1490" s="6" t="s">
        <v>268</v>
      </c>
      <c r="J1490" s="6">
        <v>3400</v>
      </c>
      <c r="K1490" s="6">
        <v>3400</v>
      </c>
      <c r="L1490" s="6">
        <v>238</v>
      </c>
      <c r="M1490" s="6"/>
      <c r="N1490" s="6"/>
    </row>
    <row r="1491" spans="1:14" ht="30" x14ac:dyDescent="0.25">
      <c r="A1491" s="54" t="s">
        <v>1057</v>
      </c>
      <c r="B1491" s="54" t="s">
        <v>22</v>
      </c>
      <c r="C1491" s="4" t="e">
        <f>MATCH(D1491,[1]!Tabla1[Consignatario],0)</f>
        <v>#REF!</v>
      </c>
      <c r="D1491" s="20" t="s">
        <v>1727</v>
      </c>
      <c r="E1491" s="31"/>
      <c r="F1491" s="54" t="s">
        <v>1054</v>
      </c>
      <c r="G1491" s="54" t="s">
        <v>3</v>
      </c>
      <c r="H1491" s="6" t="s">
        <v>327</v>
      </c>
      <c r="I1491" s="6" t="s">
        <v>1058</v>
      </c>
      <c r="J1491" s="6">
        <v>17192</v>
      </c>
      <c r="K1491" s="54">
        <v>20032</v>
      </c>
      <c r="L1491" s="54">
        <v>1402</v>
      </c>
      <c r="M1491" s="54">
        <v>2</v>
      </c>
      <c r="N1491" s="54"/>
    </row>
    <row r="1492" spans="1:14" ht="30" x14ac:dyDescent="0.25">
      <c r="A1492" s="55"/>
      <c r="B1492" s="55"/>
      <c r="C1492" s="4" t="e">
        <f>MATCH(D1492,[1]!Tabla1[Consignatario],0)</f>
        <v>#REF!</v>
      </c>
      <c r="D1492" s="20" t="s">
        <v>1727</v>
      </c>
      <c r="E1492" s="33"/>
      <c r="F1492" s="55"/>
      <c r="G1492" s="55"/>
      <c r="H1492" s="6" t="s">
        <v>128</v>
      </c>
      <c r="I1492" s="6" t="s">
        <v>8</v>
      </c>
      <c r="J1492" s="6">
        <v>1000</v>
      </c>
      <c r="K1492" s="55"/>
      <c r="L1492" s="55"/>
      <c r="M1492" s="55"/>
      <c r="N1492" s="55"/>
    </row>
    <row r="1493" spans="1:14" ht="30" x14ac:dyDescent="0.25">
      <c r="A1493" s="56"/>
      <c r="B1493" s="56"/>
      <c r="C1493" s="4" t="e">
        <f>MATCH(D1493,[1]!Tabla1[Consignatario],0)</f>
        <v>#REF!</v>
      </c>
      <c r="D1493" s="20" t="s">
        <v>1727</v>
      </c>
      <c r="E1493" s="32"/>
      <c r="F1493" s="56"/>
      <c r="G1493" s="56"/>
      <c r="H1493" s="6" t="s">
        <v>131</v>
      </c>
      <c r="I1493" s="6" t="s">
        <v>137</v>
      </c>
      <c r="J1493" s="6">
        <v>1840</v>
      </c>
      <c r="K1493" s="56"/>
      <c r="L1493" s="56"/>
      <c r="M1493" s="56"/>
      <c r="N1493" s="56"/>
    </row>
    <row r="1494" spans="1:14" ht="30" x14ac:dyDescent="0.25">
      <c r="A1494" s="6" t="s">
        <v>1057</v>
      </c>
      <c r="B1494" s="6" t="s">
        <v>1059</v>
      </c>
      <c r="C1494" s="4" t="e">
        <f>MATCH(D1494,[1]!Tabla1[Consignatario],0)</f>
        <v>#REF!</v>
      </c>
      <c r="D1494" s="6" t="s">
        <v>1728</v>
      </c>
      <c r="E1494" s="6"/>
      <c r="F1494" s="6" t="s">
        <v>1054</v>
      </c>
      <c r="G1494" s="6" t="s">
        <v>3</v>
      </c>
      <c r="H1494" s="6" t="s">
        <v>128</v>
      </c>
      <c r="I1494" s="6" t="s">
        <v>8</v>
      </c>
      <c r="J1494" s="6">
        <v>500</v>
      </c>
      <c r="K1494" s="6">
        <v>500</v>
      </c>
      <c r="L1494" s="6">
        <v>35</v>
      </c>
      <c r="M1494" s="6"/>
      <c r="N1494" s="6"/>
    </row>
    <row r="1495" spans="1:14" ht="30" x14ac:dyDescent="0.25">
      <c r="A1495" s="6" t="s">
        <v>1057</v>
      </c>
      <c r="B1495" s="6"/>
      <c r="C1495" s="4" t="e">
        <f>MATCH(D1495,[1]!Tabla1[Consignatario],0)</f>
        <v>#REF!</v>
      </c>
      <c r="D1495" s="6" t="s">
        <v>1410</v>
      </c>
      <c r="E1495" s="6"/>
      <c r="F1495" s="6" t="s">
        <v>969</v>
      </c>
      <c r="G1495" s="6" t="s">
        <v>62</v>
      </c>
      <c r="H1495" s="6" t="s">
        <v>128</v>
      </c>
      <c r="I1495" s="6" t="s">
        <v>218</v>
      </c>
      <c r="J1495" s="6">
        <v>2000</v>
      </c>
      <c r="K1495" s="6">
        <v>2000</v>
      </c>
      <c r="L1495" s="6">
        <v>140</v>
      </c>
      <c r="M1495" s="6"/>
      <c r="N1495" s="6"/>
    </row>
    <row r="1496" spans="1:14" ht="30" x14ac:dyDescent="0.25">
      <c r="A1496" s="6" t="s">
        <v>1060</v>
      </c>
      <c r="B1496" s="6" t="s">
        <v>23</v>
      </c>
      <c r="C1496" s="4" t="e">
        <f>MATCH(D1496,[1]!Tabla1[Consignatario],0)</f>
        <v>#REF!</v>
      </c>
      <c r="D1496" s="6" t="s">
        <v>1664</v>
      </c>
      <c r="E1496" s="6"/>
      <c r="F1496" s="6" t="s">
        <v>1062</v>
      </c>
      <c r="G1496" s="6" t="s">
        <v>152</v>
      </c>
      <c r="H1496" s="6" t="s">
        <v>128</v>
      </c>
      <c r="I1496" s="6" t="s">
        <v>1115</v>
      </c>
      <c r="J1496" s="6">
        <v>1000</v>
      </c>
      <c r="K1496" s="6">
        <v>1000</v>
      </c>
      <c r="L1496" s="6">
        <v>70</v>
      </c>
      <c r="M1496" s="6"/>
      <c r="N1496" s="6" t="s">
        <v>1061</v>
      </c>
    </row>
    <row r="1497" spans="1:14" ht="45" x14ac:dyDescent="0.25">
      <c r="A1497" s="6" t="s">
        <v>1060</v>
      </c>
      <c r="B1497" s="6" t="s">
        <v>23</v>
      </c>
      <c r="C1497" s="4" t="e">
        <f>MATCH(D1497,[1]!Tabla1[Consignatario],0)</f>
        <v>#REF!</v>
      </c>
      <c r="D1497" s="6" t="s">
        <v>1947</v>
      </c>
      <c r="E1497" s="6"/>
      <c r="F1497" s="6" t="s">
        <v>907</v>
      </c>
      <c r="G1497" s="6"/>
      <c r="H1497" s="6" t="s">
        <v>1391</v>
      </c>
      <c r="I1497" s="6" t="s">
        <v>1063</v>
      </c>
      <c r="J1497" s="6">
        <v>530</v>
      </c>
      <c r="K1497" s="6">
        <v>530</v>
      </c>
      <c r="L1497" s="6">
        <v>2</v>
      </c>
      <c r="M1497" s="6">
        <v>6</v>
      </c>
      <c r="N1497" s="6"/>
    </row>
    <row r="1498" spans="1:14" ht="30" x14ac:dyDescent="0.25">
      <c r="A1498" s="54" t="s">
        <v>1060</v>
      </c>
      <c r="B1498" s="54" t="s">
        <v>55</v>
      </c>
      <c r="C1498" s="4" t="e">
        <f>MATCH(D1498,[1]!Tabla1[Consignatario],0)</f>
        <v>#REF!</v>
      </c>
      <c r="D1498" s="20" t="s">
        <v>1411</v>
      </c>
      <c r="E1498" s="31"/>
      <c r="F1498" s="54" t="s">
        <v>832</v>
      </c>
      <c r="G1498" s="54" t="s">
        <v>1782</v>
      </c>
      <c r="H1498" s="6" t="s">
        <v>327</v>
      </c>
      <c r="I1498" s="6" t="s">
        <v>1064</v>
      </c>
      <c r="J1498" s="6">
        <v>2514</v>
      </c>
      <c r="K1498" s="54">
        <v>4434</v>
      </c>
      <c r="L1498" s="54">
        <v>310</v>
      </c>
      <c r="M1498" s="54">
        <v>3</v>
      </c>
      <c r="N1498" s="54"/>
    </row>
    <row r="1499" spans="1:14" x14ac:dyDescent="0.25">
      <c r="A1499" s="56"/>
      <c r="B1499" s="56"/>
      <c r="C1499" s="4" t="e">
        <f>MATCH(D1499,[1]!Tabla1[Consignatario],0)</f>
        <v>#REF!</v>
      </c>
      <c r="D1499" s="20" t="s">
        <v>1411</v>
      </c>
      <c r="E1499" s="32"/>
      <c r="F1499" s="56"/>
      <c r="G1499" s="56"/>
      <c r="H1499" s="6" t="s">
        <v>131</v>
      </c>
      <c r="I1499" s="6" t="s">
        <v>723</v>
      </c>
      <c r="J1499" s="6">
        <v>1920</v>
      </c>
      <c r="K1499" s="56"/>
      <c r="L1499" s="56"/>
      <c r="M1499" s="56"/>
      <c r="N1499" s="56"/>
    </row>
    <row r="1500" spans="1:14" ht="30" x14ac:dyDescent="0.25">
      <c r="A1500" s="54" t="s">
        <v>1060</v>
      </c>
      <c r="B1500" s="54" t="s">
        <v>857</v>
      </c>
      <c r="C1500" s="4" t="e">
        <f>MATCH(D1500,[1]!Tabla1[Consignatario],0)</f>
        <v>#REF!</v>
      </c>
      <c r="D1500" s="20" t="s">
        <v>1729</v>
      </c>
      <c r="E1500" s="31"/>
      <c r="F1500" s="54" t="s">
        <v>847</v>
      </c>
      <c r="G1500" s="54" t="s">
        <v>508</v>
      </c>
      <c r="H1500" s="6" t="s">
        <v>128</v>
      </c>
      <c r="I1500" s="6" t="s">
        <v>154</v>
      </c>
      <c r="J1500" s="6">
        <v>8000</v>
      </c>
      <c r="K1500" s="54">
        <v>10000</v>
      </c>
      <c r="L1500" s="54">
        <v>700</v>
      </c>
      <c r="M1500" s="54"/>
      <c r="N1500" s="54"/>
    </row>
    <row r="1501" spans="1:14" x14ac:dyDescent="0.25">
      <c r="A1501" s="56"/>
      <c r="B1501" s="56"/>
      <c r="C1501" s="4" t="e">
        <f>MATCH(D1501,[1]!Tabla1[Consignatario],0)</f>
        <v>#REF!</v>
      </c>
      <c r="D1501" s="20" t="s">
        <v>1729</v>
      </c>
      <c r="E1501" s="32"/>
      <c r="F1501" s="56"/>
      <c r="G1501" s="56"/>
      <c r="H1501" s="6" t="s">
        <v>131</v>
      </c>
      <c r="I1501" s="6" t="s">
        <v>249</v>
      </c>
      <c r="J1501" s="6">
        <v>2000</v>
      </c>
      <c r="K1501" s="56"/>
      <c r="L1501" s="56"/>
      <c r="M1501" s="56"/>
      <c r="N1501" s="56"/>
    </row>
    <row r="1502" spans="1:14" ht="144" customHeight="1" x14ac:dyDescent="0.25">
      <c r="A1502" s="54" t="s">
        <v>1065</v>
      </c>
      <c r="B1502" s="54" t="s">
        <v>23</v>
      </c>
      <c r="C1502" s="4" t="e">
        <f>MATCH(D1502,[1]!Tabla1[Consignatario],0)</f>
        <v>#REF!</v>
      </c>
      <c r="D1502" s="20" t="s">
        <v>1535</v>
      </c>
      <c r="E1502" s="31"/>
      <c r="F1502" s="54" t="s">
        <v>969</v>
      </c>
      <c r="G1502" s="54" t="s">
        <v>460</v>
      </c>
      <c r="H1502" s="6" t="s">
        <v>327</v>
      </c>
      <c r="I1502" s="6" t="s">
        <v>1066</v>
      </c>
      <c r="J1502" s="6">
        <v>57747</v>
      </c>
      <c r="K1502" s="54">
        <v>37673</v>
      </c>
      <c r="L1502" s="54">
        <v>2637</v>
      </c>
      <c r="M1502" s="54">
        <v>1</v>
      </c>
      <c r="N1502" s="54" t="s">
        <v>1485</v>
      </c>
    </row>
    <row r="1503" spans="1:14" ht="30" x14ac:dyDescent="0.25">
      <c r="A1503" s="55"/>
      <c r="B1503" s="55"/>
      <c r="C1503" s="4" t="e">
        <f>MATCH(D1503,[1]!Tabla1[Consignatario],0)</f>
        <v>#REF!</v>
      </c>
      <c r="D1503" s="20" t="s">
        <v>1535</v>
      </c>
      <c r="E1503" s="33"/>
      <c r="F1503" s="55"/>
      <c r="G1503" s="55"/>
      <c r="H1503" s="6" t="s">
        <v>128</v>
      </c>
      <c r="I1503" s="6" t="s">
        <v>242</v>
      </c>
      <c r="J1503" s="6">
        <v>20000</v>
      </c>
      <c r="K1503" s="55"/>
      <c r="L1503" s="55"/>
      <c r="M1503" s="55"/>
      <c r="N1503" s="55"/>
    </row>
    <row r="1504" spans="1:14" x14ac:dyDescent="0.25">
      <c r="A1504" s="55"/>
      <c r="B1504" s="55"/>
      <c r="C1504" s="4" t="e">
        <f>MATCH(D1504,[1]!Tabla1[Consignatario],0)</f>
        <v>#REF!</v>
      </c>
      <c r="D1504" s="20" t="s">
        <v>1535</v>
      </c>
      <c r="E1504" s="33"/>
      <c r="F1504" s="55"/>
      <c r="G1504" s="55"/>
      <c r="H1504" s="6" t="s">
        <v>131</v>
      </c>
      <c r="I1504" s="6" t="s">
        <v>1067</v>
      </c>
      <c r="J1504" s="6">
        <v>10000</v>
      </c>
      <c r="K1504" s="55"/>
      <c r="L1504" s="55"/>
      <c r="M1504" s="55"/>
      <c r="N1504" s="55"/>
    </row>
    <row r="1505" spans="1:14" x14ac:dyDescent="0.25">
      <c r="A1505" s="55"/>
      <c r="B1505" s="55"/>
      <c r="C1505" s="4" t="e">
        <f>MATCH(D1505,[1]!Tabla1[Consignatario],0)</f>
        <v>#REF!</v>
      </c>
      <c r="D1505" s="20" t="s">
        <v>1535</v>
      </c>
      <c r="E1505" s="33"/>
      <c r="F1505" s="55"/>
      <c r="G1505" s="55"/>
      <c r="H1505" s="6" t="s">
        <v>131</v>
      </c>
      <c r="I1505" s="6" t="s">
        <v>219</v>
      </c>
      <c r="J1505" s="6">
        <v>1200</v>
      </c>
      <c r="K1505" s="55"/>
      <c r="L1505" s="56"/>
      <c r="M1505" s="56"/>
      <c r="N1505" s="55"/>
    </row>
    <row r="1506" spans="1:14" x14ac:dyDescent="0.25">
      <c r="A1506" s="56"/>
      <c r="B1506" s="56"/>
      <c r="C1506" s="4" t="e">
        <f>MATCH(D1506,[1]!Tabla1[Consignatario],0)</f>
        <v>#REF!</v>
      </c>
      <c r="D1506" s="20" t="s">
        <v>1535</v>
      </c>
      <c r="E1506" s="32"/>
      <c r="F1506" s="56"/>
      <c r="G1506" s="56"/>
      <c r="H1506" s="6" t="s">
        <v>1949</v>
      </c>
      <c r="I1506" s="6"/>
      <c r="J1506" s="6">
        <v>-51274</v>
      </c>
      <c r="K1506" s="56"/>
      <c r="L1506" s="33"/>
      <c r="M1506" s="33"/>
      <c r="N1506" s="56"/>
    </row>
    <row r="1507" spans="1:14" ht="244.9" customHeight="1" x14ac:dyDescent="0.25">
      <c r="A1507" s="54" t="s">
        <v>1068</v>
      </c>
      <c r="B1507" s="54" t="s">
        <v>28</v>
      </c>
      <c r="C1507" s="4" t="e">
        <f>MATCH(D1507,[1]!Tabla1[Consignatario],0)</f>
        <v>#REF!</v>
      </c>
      <c r="D1507" s="20" t="s">
        <v>1449</v>
      </c>
      <c r="E1507" s="31"/>
      <c r="F1507" s="54" t="s">
        <v>676</v>
      </c>
      <c r="G1507" s="54"/>
      <c r="H1507" s="6" t="s">
        <v>327</v>
      </c>
      <c r="I1507" s="6" t="s">
        <v>861</v>
      </c>
      <c r="J1507" s="6">
        <v>3004</v>
      </c>
      <c r="K1507" s="54">
        <v>3500</v>
      </c>
      <c r="L1507" s="54"/>
      <c r="M1507" s="54"/>
      <c r="N1507" s="54" t="s">
        <v>1513</v>
      </c>
    </row>
    <row r="1508" spans="1:14" ht="30" x14ac:dyDescent="0.25">
      <c r="A1508" s="55"/>
      <c r="B1508" s="55"/>
      <c r="C1508" s="4" t="e">
        <f>MATCH(D1508,[1]!Tabla1[Consignatario],0)</f>
        <v>#REF!</v>
      </c>
      <c r="D1508" s="20" t="s">
        <v>1449</v>
      </c>
      <c r="E1508" s="33"/>
      <c r="F1508" s="55"/>
      <c r="G1508" s="55"/>
      <c r="H1508" s="6" t="s">
        <v>128</v>
      </c>
      <c r="I1508" s="6" t="s">
        <v>8</v>
      </c>
      <c r="J1508" s="6">
        <v>400</v>
      </c>
      <c r="K1508" s="55"/>
      <c r="L1508" s="55"/>
      <c r="M1508" s="55"/>
      <c r="N1508" s="55"/>
    </row>
    <row r="1509" spans="1:14" ht="30" x14ac:dyDescent="0.25">
      <c r="A1509" s="56"/>
      <c r="B1509" s="56"/>
      <c r="C1509" s="4" t="e">
        <f>MATCH(D1509,[1]!Tabla1[Consignatario],0)</f>
        <v>#REF!</v>
      </c>
      <c r="D1509" s="20" t="s">
        <v>1449</v>
      </c>
      <c r="E1509" s="32"/>
      <c r="F1509" s="56"/>
      <c r="G1509" s="56"/>
      <c r="H1509" s="6" t="s">
        <v>131</v>
      </c>
      <c r="I1509" s="6" t="s">
        <v>159</v>
      </c>
      <c r="J1509" s="6">
        <v>96</v>
      </c>
      <c r="K1509" s="56"/>
      <c r="L1509" s="56"/>
      <c r="M1509" s="56"/>
      <c r="N1509" s="56"/>
    </row>
    <row r="1510" spans="1:14" ht="30" x14ac:dyDescent="0.25">
      <c r="A1510" s="6" t="s">
        <v>1069</v>
      </c>
      <c r="B1510" s="6"/>
      <c r="C1510" s="4" t="e">
        <f>MATCH(D1510,[1]!Tabla1[Consignatario],0)</f>
        <v>#REF!</v>
      </c>
      <c r="D1510" s="6" t="s">
        <v>1933</v>
      </c>
      <c r="E1510" s="6"/>
      <c r="F1510" s="6" t="s">
        <v>1070</v>
      </c>
      <c r="G1510" s="6" t="s">
        <v>469</v>
      </c>
      <c r="H1510" s="6" t="s">
        <v>128</v>
      </c>
      <c r="I1510" s="6" t="s">
        <v>162</v>
      </c>
      <c r="J1510" s="6">
        <v>400</v>
      </c>
      <c r="K1510" s="6">
        <v>400</v>
      </c>
      <c r="L1510" s="6">
        <v>28</v>
      </c>
      <c r="M1510" s="6"/>
      <c r="N1510" s="6"/>
    </row>
    <row r="1511" spans="1:14" ht="30" x14ac:dyDescent="0.25">
      <c r="A1511" s="54" t="s">
        <v>1069</v>
      </c>
      <c r="B1511" s="54" t="s">
        <v>1071</v>
      </c>
      <c r="C1511" s="4" t="e">
        <f>MATCH(D1511,[1]!Tabla1[Consignatario],0)</f>
        <v>#REF!</v>
      </c>
      <c r="D1511" s="20" t="s">
        <v>1730</v>
      </c>
      <c r="E1511" s="31"/>
      <c r="F1511" s="54" t="s">
        <v>980</v>
      </c>
      <c r="G1511" s="54" t="s">
        <v>469</v>
      </c>
      <c r="H1511" s="6" t="s">
        <v>327</v>
      </c>
      <c r="I1511" s="6" t="s">
        <v>1072</v>
      </c>
      <c r="J1511" s="6">
        <v>3565</v>
      </c>
      <c r="K1511" s="54">
        <v>5565</v>
      </c>
      <c r="L1511" s="54">
        <v>389</v>
      </c>
      <c r="M1511" s="54">
        <v>4</v>
      </c>
      <c r="N1511" s="54"/>
    </row>
    <row r="1512" spans="1:14" ht="30" x14ac:dyDescent="0.25">
      <c r="A1512" s="56"/>
      <c r="B1512" s="56"/>
      <c r="C1512" s="4" t="e">
        <f>MATCH(D1512,[1]!Tabla1[Consignatario],0)</f>
        <v>#REF!</v>
      </c>
      <c r="D1512" s="20" t="s">
        <v>1730</v>
      </c>
      <c r="E1512" s="32"/>
      <c r="F1512" s="56"/>
      <c r="G1512" s="56"/>
      <c r="H1512" s="6" t="s">
        <v>128</v>
      </c>
      <c r="I1512" s="6" t="s">
        <v>218</v>
      </c>
      <c r="J1512" s="6">
        <v>2000</v>
      </c>
      <c r="K1512" s="56"/>
      <c r="L1512" s="56"/>
      <c r="M1512" s="56"/>
      <c r="N1512" s="56"/>
    </row>
    <row r="1513" spans="1:14" ht="60" x14ac:dyDescent="0.25">
      <c r="A1513" s="6" t="s">
        <v>1069</v>
      </c>
      <c r="B1513" s="6" t="s">
        <v>1071</v>
      </c>
      <c r="C1513" s="4" t="e">
        <f>MATCH(D1513,[1]!Tabla1[Consignatario],0)</f>
        <v>#REF!</v>
      </c>
      <c r="D1513" s="6" t="s">
        <v>1730</v>
      </c>
      <c r="E1513" s="6"/>
      <c r="F1513" s="6" t="s">
        <v>980</v>
      </c>
      <c r="G1513" s="6"/>
      <c r="H1513" s="6" t="s">
        <v>1368</v>
      </c>
      <c r="I1513" s="6" t="s">
        <v>1387</v>
      </c>
      <c r="J1513" s="6">
        <v>3500</v>
      </c>
      <c r="K1513" s="6">
        <v>3500</v>
      </c>
      <c r="L1513" s="6">
        <v>17</v>
      </c>
      <c r="M1513" s="6">
        <v>4</v>
      </c>
      <c r="N1513" s="6"/>
    </row>
    <row r="1514" spans="1:14" ht="30" x14ac:dyDescent="0.25">
      <c r="A1514" s="6" t="s">
        <v>1069</v>
      </c>
      <c r="B1514" s="6" t="s">
        <v>23</v>
      </c>
      <c r="C1514" s="4" t="e">
        <f>MATCH(D1514,[1]!Tabla1[Consignatario],0)</f>
        <v>#REF!</v>
      </c>
      <c r="D1514" s="6" t="s">
        <v>1665</v>
      </c>
      <c r="E1514" s="6"/>
      <c r="F1514" s="6" t="s">
        <v>542</v>
      </c>
      <c r="G1514" s="6" t="s">
        <v>970</v>
      </c>
      <c r="H1514" s="6" t="s">
        <v>131</v>
      </c>
      <c r="I1514" s="6" t="s">
        <v>155</v>
      </c>
      <c r="J1514" s="6">
        <v>800</v>
      </c>
      <c r="K1514" s="6">
        <v>800</v>
      </c>
      <c r="L1514" s="6">
        <v>56</v>
      </c>
      <c r="M1514" s="6"/>
      <c r="N1514" s="6"/>
    </row>
    <row r="1515" spans="1:14" ht="30" x14ac:dyDescent="0.25">
      <c r="A1515" s="54" t="s">
        <v>1069</v>
      </c>
      <c r="B1515" s="54" t="s">
        <v>23</v>
      </c>
      <c r="C1515" s="4" t="e">
        <f>MATCH(D1515,[1]!Tabla1[Consignatario],0)</f>
        <v>#REF!</v>
      </c>
      <c r="D1515" s="20" t="s">
        <v>1902</v>
      </c>
      <c r="E1515" s="31"/>
      <c r="F1515" s="54" t="s">
        <v>1073</v>
      </c>
      <c r="G1515" s="54" t="s">
        <v>11</v>
      </c>
      <c r="H1515" s="6" t="s">
        <v>128</v>
      </c>
      <c r="I1515" s="6" t="s">
        <v>268</v>
      </c>
      <c r="J1515" s="6">
        <v>4000</v>
      </c>
      <c r="K1515" s="54">
        <v>8000</v>
      </c>
      <c r="L1515" s="54">
        <v>560</v>
      </c>
      <c r="M1515" s="54"/>
      <c r="N1515" s="54"/>
    </row>
    <row r="1516" spans="1:14" x14ac:dyDescent="0.25">
      <c r="A1516" s="56"/>
      <c r="B1516" s="56"/>
      <c r="C1516" s="4" t="e">
        <f>MATCH(D1516,[1]!Tabla1[Consignatario],0)</f>
        <v>#REF!</v>
      </c>
      <c r="D1516" s="20" t="s">
        <v>1902</v>
      </c>
      <c r="E1516" s="32"/>
      <c r="F1516" s="56"/>
      <c r="G1516" s="56"/>
      <c r="H1516" s="6" t="s">
        <v>128</v>
      </c>
      <c r="I1516" s="6" t="s">
        <v>179</v>
      </c>
      <c r="J1516" s="6">
        <v>4000</v>
      </c>
      <c r="K1516" s="56"/>
      <c r="L1516" s="56"/>
      <c r="M1516" s="56"/>
      <c r="N1516" s="56"/>
    </row>
    <row r="1517" spans="1:14" ht="60" x14ac:dyDescent="0.25">
      <c r="A1517" s="54" t="s">
        <v>1074</v>
      </c>
      <c r="B1517" s="54" t="s">
        <v>876</v>
      </c>
      <c r="C1517" s="4" t="e">
        <f>MATCH(D1517,[1]!Tabla1[Consignatario],0)</f>
        <v>#REF!</v>
      </c>
      <c r="D1517" s="20" t="s">
        <v>1448</v>
      </c>
      <c r="E1517" s="31"/>
      <c r="F1517" s="54" t="s">
        <v>1075</v>
      </c>
      <c r="G1517" s="54" t="s">
        <v>469</v>
      </c>
      <c r="H1517" s="6" t="s">
        <v>327</v>
      </c>
      <c r="I1517" s="6" t="s">
        <v>1076</v>
      </c>
      <c r="J1517" s="6">
        <v>996</v>
      </c>
      <c r="K1517" s="54">
        <v>1268</v>
      </c>
      <c r="L1517" s="54">
        <v>88</v>
      </c>
      <c r="M1517" s="54">
        <v>6</v>
      </c>
      <c r="N1517" s="54"/>
    </row>
    <row r="1518" spans="1:14" x14ac:dyDescent="0.25">
      <c r="A1518" s="56"/>
      <c r="B1518" s="56"/>
      <c r="C1518" s="4" t="e">
        <f>MATCH(D1518,[1]!Tabla1[Consignatario],0)</f>
        <v>#REF!</v>
      </c>
      <c r="D1518" s="20" t="s">
        <v>1448</v>
      </c>
      <c r="E1518" s="32"/>
      <c r="F1518" s="56"/>
      <c r="G1518" s="56"/>
      <c r="H1518" s="6" t="s">
        <v>131</v>
      </c>
      <c r="I1518" s="6" t="s">
        <v>455</v>
      </c>
      <c r="J1518" s="6">
        <v>272</v>
      </c>
      <c r="K1518" s="56"/>
      <c r="L1518" s="56"/>
      <c r="M1518" s="56"/>
      <c r="N1518" s="56"/>
    </row>
    <row r="1519" spans="1:14" ht="45" x14ac:dyDescent="0.25">
      <c r="A1519" s="6" t="s">
        <v>1074</v>
      </c>
      <c r="B1519" s="6" t="s">
        <v>876</v>
      </c>
      <c r="C1519" s="4" t="e">
        <f>MATCH(D1519,[1]!Tabla1[Consignatario],0)</f>
        <v>#REF!</v>
      </c>
      <c r="D1519" s="20" t="s">
        <v>1448</v>
      </c>
      <c r="E1519" s="6"/>
      <c r="F1519" s="6" t="s">
        <v>1075</v>
      </c>
      <c r="G1519" s="6" t="s">
        <v>469</v>
      </c>
      <c r="H1519" s="6" t="s">
        <v>1368</v>
      </c>
      <c r="I1519" s="6" t="s">
        <v>1388</v>
      </c>
      <c r="J1519" s="10">
        <v>267</v>
      </c>
      <c r="K1519" s="6">
        <v>267</v>
      </c>
      <c r="L1519" s="6">
        <v>1</v>
      </c>
      <c r="M1519" s="6">
        <v>3</v>
      </c>
      <c r="N1519" s="10" t="s">
        <v>1389</v>
      </c>
    </row>
    <row r="1520" spans="1:14" ht="30" x14ac:dyDescent="0.25">
      <c r="A1520" s="54" t="s">
        <v>1074</v>
      </c>
      <c r="B1520" s="54"/>
      <c r="C1520" s="4" t="e">
        <f>MATCH(D1520,[1]!Tabla1[Consignatario],0)</f>
        <v>#REF!</v>
      </c>
      <c r="D1520" s="20" t="s">
        <v>1436</v>
      </c>
      <c r="E1520" s="31"/>
      <c r="F1520" s="54" t="s">
        <v>1077</v>
      </c>
      <c r="G1520" s="54" t="s">
        <v>469</v>
      </c>
      <c r="H1520" s="6" t="s">
        <v>128</v>
      </c>
      <c r="I1520" s="6" t="s">
        <v>198</v>
      </c>
      <c r="J1520" s="6">
        <v>30000</v>
      </c>
      <c r="K1520" s="54">
        <v>34000</v>
      </c>
      <c r="L1520" s="54">
        <v>2380</v>
      </c>
      <c r="M1520" s="54"/>
      <c r="N1520" s="54"/>
    </row>
    <row r="1521" spans="1:14" ht="30" x14ac:dyDescent="0.25">
      <c r="A1521" s="56"/>
      <c r="B1521" s="56"/>
      <c r="C1521" s="4" t="e">
        <f>MATCH(D1521,[1]!Tabla1[Consignatario],0)</f>
        <v>#REF!</v>
      </c>
      <c r="D1521" s="20" t="s">
        <v>1436</v>
      </c>
      <c r="E1521" s="32"/>
      <c r="F1521" s="56"/>
      <c r="G1521" s="56"/>
      <c r="H1521" s="6" t="s">
        <v>128</v>
      </c>
      <c r="I1521" s="6" t="s">
        <v>268</v>
      </c>
      <c r="J1521" s="6">
        <v>4000</v>
      </c>
      <c r="K1521" s="56"/>
      <c r="L1521" s="56"/>
      <c r="M1521" s="56"/>
      <c r="N1521" s="56"/>
    </row>
    <row r="1522" spans="1:14" ht="30" x14ac:dyDescent="0.25">
      <c r="A1522" s="6" t="s">
        <v>1074</v>
      </c>
      <c r="B1522" s="6"/>
      <c r="C1522" s="4" t="e">
        <f>MATCH(D1522,[1]!Tabla1[Consignatario],0)</f>
        <v>#REF!</v>
      </c>
      <c r="D1522" s="6" t="s">
        <v>1436</v>
      </c>
      <c r="E1522" s="6"/>
      <c r="F1522" s="6" t="s">
        <v>1077</v>
      </c>
      <c r="G1522" s="6" t="s">
        <v>469</v>
      </c>
      <c r="H1522" s="6" t="s">
        <v>131</v>
      </c>
      <c r="I1522" s="6" t="s">
        <v>137</v>
      </c>
      <c r="J1522" s="6">
        <v>1840</v>
      </c>
      <c r="K1522" s="6">
        <v>1840</v>
      </c>
      <c r="L1522" s="6">
        <v>128</v>
      </c>
      <c r="M1522" s="6">
        <v>6</v>
      </c>
      <c r="N1522" s="6"/>
    </row>
    <row r="1523" spans="1:14" ht="15" customHeight="1" x14ac:dyDescent="0.25">
      <c r="A1523" s="54" t="s">
        <v>1074</v>
      </c>
      <c r="B1523" s="54" t="s">
        <v>23</v>
      </c>
      <c r="C1523" s="4" t="e">
        <f>MATCH(D1523,[1]!Tabla1[Consignatario],0)</f>
        <v>#REF!</v>
      </c>
      <c r="D1523" s="20" t="s">
        <v>1731</v>
      </c>
      <c r="E1523" s="31"/>
      <c r="F1523" s="54" t="s">
        <v>938</v>
      </c>
      <c r="G1523" s="54" t="s">
        <v>38</v>
      </c>
      <c r="H1523" s="6" t="s">
        <v>1948</v>
      </c>
      <c r="I1523" s="6" t="s">
        <v>1151</v>
      </c>
      <c r="J1523" s="6">
        <v>160</v>
      </c>
      <c r="K1523" s="54">
        <v>312</v>
      </c>
      <c r="L1523" s="54">
        <v>21</v>
      </c>
      <c r="M1523" s="54">
        <v>7</v>
      </c>
      <c r="N1523" s="54"/>
    </row>
    <row r="1524" spans="1:14" x14ac:dyDescent="0.25">
      <c r="A1524" s="56"/>
      <c r="B1524" s="56"/>
      <c r="C1524" s="4" t="e">
        <f>MATCH(D1524,[1]!Tabla1[Consignatario],0)</f>
        <v>#REF!</v>
      </c>
      <c r="D1524" s="20" t="s">
        <v>1731</v>
      </c>
      <c r="E1524" s="32"/>
      <c r="F1524" s="56"/>
      <c r="G1524" s="56"/>
      <c r="H1524" s="6" t="s">
        <v>131</v>
      </c>
      <c r="I1524" s="6" t="s">
        <v>859</v>
      </c>
      <c r="J1524" s="6">
        <v>152</v>
      </c>
      <c r="K1524" s="56"/>
      <c r="L1524" s="56"/>
      <c r="M1524" s="56"/>
      <c r="N1524" s="56"/>
    </row>
    <row r="1525" spans="1:14" ht="30" x14ac:dyDescent="0.25">
      <c r="A1525" s="6" t="s">
        <v>1078</v>
      </c>
      <c r="B1525" s="6" t="s">
        <v>23</v>
      </c>
      <c r="C1525" s="4" t="e">
        <f>MATCH(D1525,[1]!Tabla1[Consignatario],0)</f>
        <v>#REF!</v>
      </c>
      <c r="D1525" s="6" t="s">
        <v>1732</v>
      </c>
      <c r="E1525" s="6"/>
      <c r="F1525" s="6" t="s">
        <v>1079</v>
      </c>
      <c r="G1525" s="6"/>
      <c r="H1525" s="6" t="s">
        <v>128</v>
      </c>
      <c r="I1525" s="6" t="s">
        <v>8</v>
      </c>
      <c r="J1525" s="6">
        <v>500</v>
      </c>
      <c r="K1525" s="6">
        <v>500</v>
      </c>
      <c r="L1525" s="6">
        <v>35</v>
      </c>
      <c r="M1525" s="6"/>
      <c r="N1525" s="6"/>
    </row>
    <row r="1526" spans="1:14" ht="30" x14ac:dyDescent="0.25">
      <c r="A1526" s="54" t="s">
        <v>1078</v>
      </c>
      <c r="B1526" s="54" t="s">
        <v>294</v>
      </c>
      <c r="C1526" s="4" t="e">
        <f>MATCH(D1526,[1]!Tabla1[Consignatario],0)</f>
        <v>#REF!</v>
      </c>
      <c r="D1526" s="20" t="s">
        <v>1733</v>
      </c>
      <c r="E1526" s="31"/>
      <c r="F1526" s="54" t="s">
        <v>1080</v>
      </c>
      <c r="G1526" s="54" t="s">
        <v>434</v>
      </c>
      <c r="H1526" s="6" t="s">
        <v>128</v>
      </c>
      <c r="I1526" s="6" t="s">
        <v>220</v>
      </c>
      <c r="J1526" s="6">
        <v>28000</v>
      </c>
      <c r="K1526" s="54">
        <v>37644</v>
      </c>
      <c r="L1526" s="54">
        <v>2635</v>
      </c>
      <c r="M1526" s="54"/>
      <c r="N1526" s="54"/>
    </row>
    <row r="1527" spans="1:14" ht="30" x14ac:dyDescent="0.25">
      <c r="A1527" s="55"/>
      <c r="B1527" s="55"/>
      <c r="C1527" s="4" t="e">
        <f>MATCH(D1527,[1]!Tabla1[Consignatario],0)</f>
        <v>#REF!</v>
      </c>
      <c r="D1527" s="20" t="s">
        <v>1733</v>
      </c>
      <c r="E1527" s="33"/>
      <c r="F1527" s="55"/>
      <c r="G1527" s="55"/>
      <c r="H1527" s="6" t="s">
        <v>128</v>
      </c>
      <c r="I1527" s="6" t="s">
        <v>268</v>
      </c>
      <c r="J1527" s="6">
        <v>4200</v>
      </c>
      <c r="K1527" s="55"/>
      <c r="L1527" s="55"/>
      <c r="M1527" s="55"/>
      <c r="N1527" s="55"/>
    </row>
    <row r="1528" spans="1:14" x14ac:dyDescent="0.25">
      <c r="A1528" s="55"/>
      <c r="B1528" s="55"/>
      <c r="C1528" s="4" t="e">
        <f>MATCH(D1528,[1]!Tabla1[Consignatario],0)</f>
        <v>#REF!</v>
      </c>
      <c r="D1528" s="20" t="s">
        <v>1733</v>
      </c>
      <c r="E1528" s="33"/>
      <c r="F1528" s="55"/>
      <c r="G1528" s="55"/>
      <c r="H1528" s="6" t="s">
        <v>128</v>
      </c>
      <c r="I1528" s="6" t="s">
        <v>162</v>
      </c>
      <c r="J1528" s="6">
        <v>3340</v>
      </c>
      <c r="K1528" s="55"/>
      <c r="L1528" s="55"/>
      <c r="M1528" s="55"/>
      <c r="N1528" s="55"/>
    </row>
    <row r="1529" spans="1:14" x14ac:dyDescent="0.25">
      <c r="A1529" s="56"/>
      <c r="B1529" s="56"/>
      <c r="C1529" s="4" t="e">
        <f>MATCH(D1529,[1]!Tabla1[Consignatario],0)</f>
        <v>#REF!</v>
      </c>
      <c r="D1529" s="20" t="s">
        <v>1733</v>
      </c>
      <c r="E1529" s="32"/>
      <c r="F1529" s="56"/>
      <c r="G1529" s="56"/>
      <c r="H1529" s="6" t="s">
        <v>131</v>
      </c>
      <c r="I1529" s="6" t="s">
        <v>1081</v>
      </c>
      <c r="J1529" s="6">
        <v>2104</v>
      </c>
      <c r="K1529" s="56"/>
      <c r="L1529" s="56"/>
      <c r="M1529" s="56"/>
      <c r="N1529" s="56"/>
    </row>
    <row r="1530" spans="1:14" ht="30" x14ac:dyDescent="0.25">
      <c r="A1530" s="6" t="s">
        <v>1078</v>
      </c>
      <c r="B1530" s="6" t="s">
        <v>294</v>
      </c>
      <c r="C1530" s="4" t="e">
        <f>MATCH(D1530,[1]!Tabla1[Consignatario],0)</f>
        <v>#REF!</v>
      </c>
      <c r="D1530" s="6" t="s">
        <v>1733</v>
      </c>
      <c r="E1530" s="6"/>
      <c r="F1530" s="6"/>
      <c r="G1530" s="6"/>
      <c r="H1530" s="6" t="s">
        <v>128</v>
      </c>
      <c r="I1530" s="6" t="s">
        <v>8</v>
      </c>
      <c r="J1530" s="6">
        <v>1000</v>
      </c>
      <c r="K1530" s="6">
        <v>1000</v>
      </c>
      <c r="L1530" s="6">
        <v>70</v>
      </c>
      <c r="M1530" s="6"/>
      <c r="N1530" s="6" t="s">
        <v>1082</v>
      </c>
    </row>
    <row r="1531" spans="1:14" ht="30" x14ac:dyDescent="0.25">
      <c r="A1531" s="6" t="s">
        <v>1078</v>
      </c>
      <c r="B1531" s="6"/>
      <c r="C1531" s="4" t="e">
        <f>MATCH(D1531,[1]!Tabla1[Consignatario],0)</f>
        <v>#REF!</v>
      </c>
      <c r="D1531" s="6" t="s">
        <v>1734</v>
      </c>
      <c r="E1531" s="6"/>
      <c r="F1531" s="6" t="s">
        <v>1079</v>
      </c>
      <c r="G1531" s="6"/>
      <c r="H1531" s="6" t="s">
        <v>128</v>
      </c>
      <c r="I1531" s="6" t="s">
        <v>8</v>
      </c>
      <c r="J1531" s="6">
        <v>250</v>
      </c>
      <c r="K1531" s="6">
        <v>250</v>
      </c>
      <c r="L1531" s="6">
        <v>17</v>
      </c>
      <c r="M1531" s="6">
        <v>4</v>
      </c>
      <c r="N1531" s="6"/>
    </row>
    <row r="1532" spans="1:14" ht="30" x14ac:dyDescent="0.25">
      <c r="A1532" s="6" t="s">
        <v>1078</v>
      </c>
      <c r="B1532" s="6" t="s">
        <v>23</v>
      </c>
      <c r="C1532" s="4" t="e">
        <f>MATCH(D1532,[1]!Tabla1[Consignatario],0)</f>
        <v>#REF!</v>
      </c>
      <c r="D1532" s="20" t="s">
        <v>1888</v>
      </c>
      <c r="E1532" s="6"/>
      <c r="F1532" s="6"/>
      <c r="G1532" s="6"/>
      <c r="H1532" s="6" t="s">
        <v>131</v>
      </c>
      <c r="I1532" s="6" t="s">
        <v>619</v>
      </c>
      <c r="J1532" s="6">
        <v>592</v>
      </c>
      <c r="K1532" s="6">
        <v>592</v>
      </c>
      <c r="L1532" s="6">
        <v>41</v>
      </c>
      <c r="M1532" s="6">
        <v>4</v>
      </c>
      <c r="N1532" s="6" t="s">
        <v>777</v>
      </c>
    </row>
    <row r="1533" spans="1:14" ht="45" x14ac:dyDescent="0.25">
      <c r="A1533" s="6" t="s">
        <v>1083</v>
      </c>
      <c r="B1533" s="6"/>
      <c r="C1533" s="4" t="e">
        <f>MATCH(D1533,[1]!Tabla1[Consignatario],0)</f>
        <v>#REF!</v>
      </c>
      <c r="D1533" s="6" t="s">
        <v>1735</v>
      </c>
      <c r="E1533" s="6"/>
      <c r="F1533" s="6" t="s">
        <v>101</v>
      </c>
      <c r="G1533" s="6" t="s">
        <v>1505</v>
      </c>
      <c r="H1533" s="6" t="s">
        <v>131</v>
      </c>
      <c r="I1533" s="6" t="s">
        <v>455</v>
      </c>
      <c r="J1533" s="6">
        <v>272</v>
      </c>
      <c r="K1533" s="6">
        <v>272</v>
      </c>
      <c r="L1533" s="6">
        <v>19</v>
      </c>
      <c r="M1533" s="6"/>
      <c r="N1533" s="6" t="s">
        <v>1514</v>
      </c>
    </row>
    <row r="1534" spans="1:14" ht="30" x14ac:dyDescent="0.25">
      <c r="A1534" s="6" t="s">
        <v>1083</v>
      </c>
      <c r="B1534" s="6"/>
      <c r="C1534" s="4" t="e">
        <f>MATCH(D1534,[1]!Tabla1[Consignatario],0)</f>
        <v>#REF!</v>
      </c>
      <c r="D1534" s="6" t="s">
        <v>1939</v>
      </c>
      <c r="E1534" s="6"/>
      <c r="F1534" s="6" t="s">
        <v>411</v>
      </c>
      <c r="G1534" s="6"/>
      <c r="H1534" s="6" t="s">
        <v>131</v>
      </c>
      <c r="I1534" s="6" t="s">
        <v>216</v>
      </c>
      <c r="J1534" s="6">
        <v>480</v>
      </c>
      <c r="K1534" s="6">
        <v>480</v>
      </c>
      <c r="L1534" s="6">
        <v>33</v>
      </c>
      <c r="M1534" s="6">
        <v>5</v>
      </c>
      <c r="N1534" s="6" t="s">
        <v>1084</v>
      </c>
    </row>
    <row r="1535" spans="1:14" ht="30" x14ac:dyDescent="0.25">
      <c r="A1535" s="54" t="s">
        <v>1083</v>
      </c>
      <c r="B1535" s="54"/>
      <c r="C1535" s="4" t="e">
        <f>MATCH(D1535,[1]!Tabla1[Consignatario],0)</f>
        <v>#REF!</v>
      </c>
      <c r="D1535" s="20" t="s">
        <v>1736</v>
      </c>
      <c r="E1535" s="31"/>
      <c r="F1535" s="54" t="s">
        <v>468</v>
      </c>
      <c r="G1535" s="54" t="s">
        <v>485</v>
      </c>
      <c r="H1535" s="6" t="s">
        <v>128</v>
      </c>
      <c r="I1535" s="6" t="s">
        <v>268</v>
      </c>
      <c r="J1535" s="6">
        <v>5000</v>
      </c>
      <c r="K1535" s="54">
        <v>7484</v>
      </c>
      <c r="L1535" s="54">
        <v>523</v>
      </c>
      <c r="M1535" s="54">
        <v>7</v>
      </c>
      <c r="N1535" s="54"/>
    </row>
    <row r="1536" spans="1:14" ht="30" x14ac:dyDescent="0.25">
      <c r="A1536" s="55"/>
      <c r="B1536" s="55"/>
      <c r="C1536" s="4" t="e">
        <f>MATCH(D1536,[1]!Tabla1[Consignatario],0)</f>
        <v>#REF!</v>
      </c>
      <c r="D1536" s="20" t="s">
        <v>1736</v>
      </c>
      <c r="E1536" s="33"/>
      <c r="F1536" s="55"/>
      <c r="G1536" s="55"/>
      <c r="H1536" s="6" t="s">
        <v>128</v>
      </c>
      <c r="I1536" s="6" t="s">
        <v>218</v>
      </c>
      <c r="J1536" s="6">
        <v>2100</v>
      </c>
      <c r="K1536" s="55"/>
      <c r="L1536" s="55"/>
      <c r="M1536" s="55"/>
      <c r="N1536" s="55"/>
    </row>
    <row r="1537" spans="1:14" x14ac:dyDescent="0.25">
      <c r="A1537" s="56"/>
      <c r="B1537" s="56"/>
      <c r="C1537" s="4" t="e">
        <f>MATCH(D1537,[1]!Tabla1[Consignatario],0)</f>
        <v>#REF!</v>
      </c>
      <c r="D1537" s="20" t="s">
        <v>1736</v>
      </c>
      <c r="E1537" s="32"/>
      <c r="F1537" s="56"/>
      <c r="G1537" s="56"/>
      <c r="H1537" s="6" t="s">
        <v>131</v>
      </c>
      <c r="I1537" s="6" t="s">
        <v>1085</v>
      </c>
      <c r="J1537" s="6">
        <v>384</v>
      </c>
      <c r="K1537" s="56"/>
      <c r="L1537" s="56"/>
      <c r="M1537" s="56"/>
      <c r="N1537" s="56"/>
    </row>
    <row r="1538" spans="1:14" ht="30" x14ac:dyDescent="0.25">
      <c r="A1538" s="6" t="s">
        <v>1083</v>
      </c>
      <c r="B1538" s="6"/>
      <c r="C1538" s="4" t="e">
        <f>MATCH(D1538,[1]!Tabla1[Consignatario],0)</f>
        <v>#REF!</v>
      </c>
      <c r="D1538" s="6" t="s">
        <v>1736</v>
      </c>
      <c r="E1538" s="6"/>
      <c r="F1538" s="6"/>
      <c r="G1538" s="6"/>
      <c r="H1538" s="6" t="s">
        <v>1391</v>
      </c>
      <c r="I1538" s="6" t="s">
        <v>1086</v>
      </c>
      <c r="J1538" s="6">
        <v>2015</v>
      </c>
      <c r="K1538" s="6">
        <v>2015</v>
      </c>
      <c r="L1538" s="6">
        <v>10</v>
      </c>
      <c r="M1538" s="6">
        <v>1</v>
      </c>
      <c r="N1538" s="6"/>
    </row>
    <row r="1539" spans="1:14" ht="30" x14ac:dyDescent="0.25">
      <c r="A1539" s="6" t="s">
        <v>1083</v>
      </c>
      <c r="B1539" s="6"/>
      <c r="C1539" s="4" t="e">
        <f>MATCH(D1539,[1]!Tabla1[Consignatario],0)</f>
        <v>#REF!</v>
      </c>
      <c r="D1539" s="6" t="s">
        <v>1896</v>
      </c>
      <c r="E1539" s="6"/>
      <c r="F1539" s="6" t="s">
        <v>694</v>
      </c>
      <c r="G1539" s="6"/>
      <c r="H1539" s="6" t="s">
        <v>131</v>
      </c>
      <c r="I1539" s="6" t="s">
        <v>1087</v>
      </c>
      <c r="J1539" s="6">
        <v>288</v>
      </c>
      <c r="K1539" s="6">
        <v>288</v>
      </c>
      <c r="L1539" s="6">
        <v>20</v>
      </c>
      <c r="M1539" s="6">
        <v>1</v>
      </c>
      <c r="N1539" s="6"/>
    </row>
    <row r="1540" spans="1:14" ht="30" x14ac:dyDescent="0.25">
      <c r="A1540" s="6" t="s">
        <v>1088</v>
      </c>
      <c r="B1540" s="6" t="s">
        <v>23</v>
      </c>
      <c r="C1540" s="4" t="e">
        <f>MATCH(D1540,[1]!Tabla1[Consignatario],0)</f>
        <v>#REF!</v>
      </c>
      <c r="D1540" s="6" t="s">
        <v>1692</v>
      </c>
      <c r="E1540" s="6"/>
      <c r="F1540" s="6"/>
      <c r="G1540" s="6" t="s">
        <v>485</v>
      </c>
      <c r="H1540" s="6" t="s">
        <v>131</v>
      </c>
      <c r="I1540" s="6" t="s">
        <v>1089</v>
      </c>
      <c r="J1540" s="6">
        <v>12128</v>
      </c>
      <c r="K1540" s="6">
        <v>12128</v>
      </c>
      <c r="L1540" s="6">
        <v>849</v>
      </c>
      <c r="M1540" s="6"/>
      <c r="N1540" s="6"/>
    </row>
    <row r="1541" spans="1:14" ht="100.9" customHeight="1" x14ac:dyDescent="0.25">
      <c r="A1541" s="54" t="s">
        <v>1088</v>
      </c>
      <c r="B1541" s="54" t="s">
        <v>857</v>
      </c>
      <c r="C1541" s="4" t="e">
        <f>MATCH(D1541,[1]!Tabla1[Consignatario],0)</f>
        <v>#REF!</v>
      </c>
      <c r="D1541" s="20" t="s">
        <v>1737</v>
      </c>
      <c r="E1541" s="31"/>
      <c r="F1541" s="54" t="s">
        <v>832</v>
      </c>
      <c r="G1541" s="54" t="s">
        <v>1090</v>
      </c>
      <c r="H1541" s="6" t="s">
        <v>131</v>
      </c>
      <c r="I1541" s="6" t="s">
        <v>544</v>
      </c>
      <c r="J1541" s="6">
        <v>2448</v>
      </c>
      <c r="K1541" s="54">
        <v>4720</v>
      </c>
      <c r="L1541" s="54">
        <v>330</v>
      </c>
      <c r="M1541" s="54"/>
      <c r="N1541" s="54" t="s">
        <v>1092</v>
      </c>
    </row>
    <row r="1542" spans="1:14" x14ac:dyDescent="0.25">
      <c r="A1542" s="56"/>
      <c r="B1542" s="56"/>
      <c r="C1542" s="4" t="e">
        <f>MATCH(D1542,[1]!Tabla1[Consignatario],0)</f>
        <v>#REF!</v>
      </c>
      <c r="D1542" s="20" t="s">
        <v>1737</v>
      </c>
      <c r="E1542" s="32"/>
      <c r="F1542" s="56"/>
      <c r="G1542" s="56"/>
      <c r="H1542" s="6" t="s">
        <v>131</v>
      </c>
      <c r="I1542" s="6" t="s">
        <v>1091</v>
      </c>
      <c r="J1542" s="6">
        <v>2272</v>
      </c>
      <c r="K1542" s="56"/>
      <c r="L1542" s="56"/>
      <c r="M1542" s="56"/>
      <c r="N1542" s="56"/>
    </row>
    <row r="1543" spans="1:14" ht="30" x14ac:dyDescent="0.25">
      <c r="A1543" s="6" t="s">
        <v>1088</v>
      </c>
      <c r="B1543" s="6" t="s">
        <v>23</v>
      </c>
      <c r="C1543" s="4" t="e">
        <f>MATCH(D1543,[1]!Tabla1[Consignatario],0)</f>
        <v>#REF!</v>
      </c>
      <c r="D1543" s="6" t="s">
        <v>1412</v>
      </c>
      <c r="E1543" s="6"/>
      <c r="F1543" s="6" t="s">
        <v>1093</v>
      </c>
      <c r="G1543" s="6" t="s">
        <v>62</v>
      </c>
      <c r="H1543" s="6" t="s">
        <v>128</v>
      </c>
      <c r="I1543" s="6" t="s">
        <v>8</v>
      </c>
      <c r="J1543" s="6">
        <v>1000</v>
      </c>
      <c r="K1543" s="6">
        <v>1000</v>
      </c>
      <c r="L1543" s="6">
        <v>70</v>
      </c>
      <c r="M1543" s="6"/>
      <c r="N1543" s="6" t="s">
        <v>1094</v>
      </c>
    </row>
    <row r="1544" spans="1:14" ht="30" x14ac:dyDescent="0.25">
      <c r="A1544" s="6" t="s">
        <v>1095</v>
      </c>
      <c r="B1544" s="6" t="s">
        <v>23</v>
      </c>
      <c r="C1544" s="4" t="e">
        <f>MATCH(D1544,[1]!Tabla1[Consignatario],0)</f>
        <v>#REF!</v>
      </c>
      <c r="D1544" s="20" t="s">
        <v>1738</v>
      </c>
      <c r="E1544" s="6"/>
      <c r="F1544" s="6" t="s">
        <v>1075</v>
      </c>
      <c r="G1544" s="6" t="s">
        <v>62</v>
      </c>
      <c r="H1544" s="6" t="s">
        <v>128</v>
      </c>
      <c r="I1544" s="6" t="s">
        <v>144</v>
      </c>
      <c r="J1544" s="6">
        <v>6000</v>
      </c>
      <c r="K1544" s="6">
        <v>6000</v>
      </c>
      <c r="L1544" s="6">
        <v>420</v>
      </c>
      <c r="M1544" s="6"/>
      <c r="N1544" s="6"/>
    </row>
    <row r="1545" spans="1:14" ht="30" x14ac:dyDescent="0.25">
      <c r="A1545" s="54" t="s">
        <v>1095</v>
      </c>
      <c r="B1545" s="54" t="s">
        <v>23</v>
      </c>
      <c r="C1545" s="4" t="e">
        <f>MATCH(D1545,[1]!Tabla1[Consignatario],0)</f>
        <v>#REF!</v>
      </c>
      <c r="D1545" s="20" t="s">
        <v>1738</v>
      </c>
      <c r="E1545" s="31"/>
      <c r="F1545" s="54" t="s">
        <v>1096</v>
      </c>
      <c r="G1545" s="54" t="s">
        <v>62</v>
      </c>
      <c r="H1545" s="6" t="s">
        <v>128</v>
      </c>
      <c r="I1545" s="6" t="s">
        <v>1097</v>
      </c>
      <c r="J1545" s="6">
        <v>68000</v>
      </c>
      <c r="K1545" s="54">
        <v>81047</v>
      </c>
      <c r="L1545" s="54">
        <v>5673</v>
      </c>
      <c r="M1545" s="54">
        <v>2</v>
      </c>
      <c r="N1545" s="54"/>
    </row>
    <row r="1546" spans="1:14" x14ac:dyDescent="0.25">
      <c r="A1546" s="55"/>
      <c r="B1546" s="55"/>
      <c r="C1546" s="4" t="e">
        <f>MATCH(D1546,[1]!Tabla1[Consignatario],0)</f>
        <v>#REF!</v>
      </c>
      <c r="D1546" s="20" t="s">
        <v>1738</v>
      </c>
      <c r="E1546" s="33"/>
      <c r="F1546" s="55"/>
      <c r="G1546" s="55"/>
      <c r="H1546" s="6" t="s">
        <v>131</v>
      </c>
      <c r="I1546" s="6" t="s">
        <v>1098</v>
      </c>
      <c r="J1546" s="6">
        <v>8768</v>
      </c>
      <c r="K1546" s="55"/>
      <c r="L1546" s="55"/>
      <c r="M1546" s="55"/>
      <c r="N1546" s="55"/>
    </row>
    <row r="1547" spans="1:14" x14ac:dyDescent="0.25">
      <c r="A1547" s="55"/>
      <c r="B1547" s="55"/>
      <c r="C1547" s="4" t="e">
        <f>MATCH(D1547,[1]!Tabla1[Consignatario],0)</f>
        <v>#REF!</v>
      </c>
      <c r="D1547" s="20" t="s">
        <v>1738</v>
      </c>
      <c r="E1547" s="33"/>
      <c r="F1547" s="55"/>
      <c r="G1547" s="55"/>
      <c r="H1547" s="6" t="s">
        <v>128</v>
      </c>
      <c r="I1547" s="6" t="s">
        <v>8</v>
      </c>
      <c r="J1547" s="6">
        <v>500</v>
      </c>
      <c r="K1547" s="55"/>
      <c r="L1547" s="55"/>
      <c r="M1547" s="55"/>
      <c r="N1547" s="55"/>
    </row>
    <row r="1548" spans="1:14" ht="30" x14ac:dyDescent="0.25">
      <c r="A1548" s="56"/>
      <c r="B1548" s="56"/>
      <c r="C1548" s="4" t="e">
        <f>MATCH(D1548,[1]!Tabla1[Consignatario],0)</f>
        <v>#REF!</v>
      </c>
      <c r="D1548" s="20" t="s">
        <v>1738</v>
      </c>
      <c r="E1548" s="32"/>
      <c r="F1548" s="56"/>
      <c r="G1548" s="56"/>
      <c r="H1548" s="6" t="s">
        <v>327</v>
      </c>
      <c r="I1548" s="6" t="s">
        <v>1099</v>
      </c>
      <c r="J1548" s="6">
        <v>3779</v>
      </c>
      <c r="K1548" s="56"/>
      <c r="L1548" s="56"/>
      <c r="M1548" s="56"/>
      <c r="N1548" s="56"/>
    </row>
    <row r="1549" spans="1:14" ht="30" x14ac:dyDescent="0.25">
      <c r="A1549" s="54" t="s">
        <v>1095</v>
      </c>
      <c r="B1549" s="54" t="s">
        <v>23</v>
      </c>
      <c r="C1549" s="4" t="e">
        <f>MATCH(D1549,[1]!Tabla1[Consignatario],0)</f>
        <v>#REF!</v>
      </c>
      <c r="D1549" s="20" t="s">
        <v>1738</v>
      </c>
      <c r="E1549" s="31"/>
      <c r="F1549" s="54" t="s">
        <v>1093</v>
      </c>
      <c r="G1549" s="54" t="s">
        <v>62</v>
      </c>
      <c r="H1549" s="6" t="s">
        <v>128</v>
      </c>
      <c r="I1549" s="6" t="s">
        <v>268</v>
      </c>
      <c r="J1549" s="6">
        <v>2760</v>
      </c>
      <c r="K1549" s="54">
        <v>3000</v>
      </c>
      <c r="L1549" s="54">
        <v>210</v>
      </c>
      <c r="M1549" s="54"/>
      <c r="N1549" s="54"/>
    </row>
    <row r="1550" spans="1:14" x14ac:dyDescent="0.25">
      <c r="A1550" s="56"/>
      <c r="B1550" s="56"/>
      <c r="C1550" s="4" t="e">
        <f>MATCH(D1550,[1]!Tabla1[Consignatario],0)</f>
        <v>#REF!</v>
      </c>
      <c r="D1550" s="20" t="s">
        <v>1738</v>
      </c>
      <c r="E1550" s="32"/>
      <c r="F1550" s="56"/>
      <c r="G1550" s="56"/>
      <c r="H1550" s="6" t="s">
        <v>131</v>
      </c>
      <c r="I1550" s="6" t="s">
        <v>190</v>
      </c>
      <c r="J1550" s="6">
        <v>240</v>
      </c>
      <c r="K1550" s="56"/>
      <c r="L1550" s="56"/>
      <c r="M1550" s="56"/>
      <c r="N1550" s="56"/>
    </row>
    <row r="1551" spans="1:14" ht="75" x14ac:dyDescent="0.25">
      <c r="A1551" s="6" t="s">
        <v>1095</v>
      </c>
      <c r="B1551" s="6" t="s">
        <v>23</v>
      </c>
      <c r="C1551" s="4" t="e">
        <f>MATCH(D1551,[1]!Tabla1[Consignatario],0)</f>
        <v>#REF!</v>
      </c>
      <c r="D1551" s="20" t="s">
        <v>1738</v>
      </c>
      <c r="E1551" s="6"/>
      <c r="F1551" s="6"/>
      <c r="G1551" s="6"/>
      <c r="H1551" s="6" t="s">
        <v>128</v>
      </c>
      <c r="I1551" s="6" t="s">
        <v>8</v>
      </c>
      <c r="J1551" s="6">
        <v>500</v>
      </c>
      <c r="K1551" s="6">
        <v>500</v>
      </c>
      <c r="L1551" s="6">
        <v>32</v>
      </c>
      <c r="M1551" s="6"/>
      <c r="N1551" s="6" t="s">
        <v>1789</v>
      </c>
    </row>
    <row r="1552" spans="1:14" ht="210" x14ac:dyDescent="0.25">
      <c r="A1552" s="6" t="s">
        <v>1100</v>
      </c>
      <c r="B1552" s="6" t="s">
        <v>1101</v>
      </c>
      <c r="C1552" s="4" t="e">
        <f>MATCH(D1552,[1]!Tabla1[Consignatario],0)</f>
        <v>#REF!</v>
      </c>
      <c r="D1552" s="6" t="s">
        <v>1739</v>
      </c>
      <c r="E1552" s="6"/>
      <c r="F1552" s="6" t="s">
        <v>1102</v>
      </c>
      <c r="G1552" s="6" t="s">
        <v>138</v>
      </c>
      <c r="H1552" s="6" t="s">
        <v>327</v>
      </c>
      <c r="I1552" s="6" t="s">
        <v>1103</v>
      </c>
      <c r="J1552" s="11">
        <f>862*8+5</f>
        <v>6901</v>
      </c>
      <c r="K1552" s="6">
        <v>6901</v>
      </c>
      <c r="L1552" s="6"/>
      <c r="M1552" s="6"/>
      <c r="N1552" s="6" t="s">
        <v>1767</v>
      </c>
    </row>
    <row r="1553" spans="1:14" ht="57.6" customHeight="1" x14ac:dyDescent="0.25">
      <c r="A1553" s="54" t="s">
        <v>1104</v>
      </c>
      <c r="B1553" s="54" t="s">
        <v>23</v>
      </c>
      <c r="C1553" s="4" t="e">
        <f>MATCH(D1553,[1]!Tabla1[Consignatario],0)</f>
        <v>#REF!</v>
      </c>
      <c r="D1553" s="6" t="s">
        <v>1947</v>
      </c>
      <c r="E1553" s="31"/>
      <c r="F1553" s="54" t="s">
        <v>907</v>
      </c>
      <c r="G1553" s="54"/>
      <c r="H1553" s="6" t="s">
        <v>327</v>
      </c>
      <c r="I1553" s="6" t="s">
        <v>1105</v>
      </c>
      <c r="J1553" s="6">
        <v>16774</v>
      </c>
      <c r="K1553" s="54">
        <v>23334</v>
      </c>
      <c r="L1553" s="54">
        <v>1663</v>
      </c>
      <c r="M1553" s="54">
        <v>2</v>
      </c>
      <c r="N1553" s="54" t="s">
        <v>1107</v>
      </c>
    </row>
    <row r="1554" spans="1:14" ht="30" x14ac:dyDescent="0.25">
      <c r="A1554" s="55"/>
      <c r="B1554" s="55"/>
      <c r="C1554" s="4" t="e">
        <f>MATCH(D1554,[1]!Tabla1[Consignatario],0)</f>
        <v>#REF!</v>
      </c>
      <c r="D1554" s="6" t="s">
        <v>1947</v>
      </c>
      <c r="E1554" s="33"/>
      <c r="F1554" s="55"/>
      <c r="G1554" s="55"/>
      <c r="H1554" s="6" t="s">
        <v>128</v>
      </c>
      <c r="I1554" s="6" t="s">
        <v>218</v>
      </c>
      <c r="J1554" s="6">
        <v>2000</v>
      </c>
      <c r="K1554" s="55"/>
      <c r="L1554" s="55"/>
      <c r="M1554" s="55"/>
      <c r="N1554" s="55"/>
    </row>
    <row r="1555" spans="1:14" x14ac:dyDescent="0.25">
      <c r="A1555" s="55"/>
      <c r="B1555" s="55"/>
      <c r="C1555" s="4" t="e">
        <f>MATCH(D1555,[1]!Tabla1[Consignatario],0)</f>
        <v>#REF!</v>
      </c>
      <c r="D1555" s="6" t="s">
        <v>1947</v>
      </c>
      <c r="E1555" s="33"/>
      <c r="F1555" s="55"/>
      <c r="G1555" s="55"/>
      <c r="H1555" s="6" t="s">
        <v>131</v>
      </c>
      <c r="I1555" s="6" t="s">
        <v>1106</v>
      </c>
      <c r="J1555" s="6">
        <v>3840</v>
      </c>
      <c r="K1555" s="55"/>
      <c r="L1555" s="55"/>
      <c r="M1555" s="55"/>
      <c r="N1555" s="55"/>
    </row>
    <row r="1556" spans="1:14" x14ac:dyDescent="0.25">
      <c r="A1556" s="56"/>
      <c r="B1556" s="56"/>
      <c r="C1556" s="4" t="e">
        <f>MATCH(D1556,[1]!Tabla1[Consignatario],0)</f>
        <v>#REF!</v>
      </c>
      <c r="D1556" s="6" t="s">
        <v>1947</v>
      </c>
      <c r="E1556" s="32"/>
      <c r="F1556" s="56"/>
      <c r="G1556" s="56"/>
      <c r="H1556" s="6" t="s">
        <v>131</v>
      </c>
      <c r="I1556" s="6" t="s">
        <v>520</v>
      </c>
      <c r="J1556" s="6">
        <v>720</v>
      </c>
      <c r="K1556" s="56"/>
      <c r="L1556" s="56"/>
      <c r="M1556" s="56"/>
      <c r="N1556" s="56"/>
    </row>
    <row r="1557" spans="1:14" ht="30" x14ac:dyDescent="0.25">
      <c r="A1557" s="54" t="s">
        <v>1104</v>
      </c>
      <c r="B1557" s="54"/>
      <c r="C1557" s="4" t="e">
        <f>MATCH(D1557,[1]!Tabla1[Consignatario],0)</f>
        <v>#REF!</v>
      </c>
      <c r="D1557" s="20" t="s">
        <v>1418</v>
      </c>
      <c r="E1557" s="31"/>
      <c r="F1557" s="54" t="s">
        <v>1108</v>
      </c>
      <c r="G1557" s="54" t="s">
        <v>68</v>
      </c>
      <c r="H1557" s="6" t="s">
        <v>128</v>
      </c>
      <c r="I1557" s="6" t="s">
        <v>268</v>
      </c>
      <c r="J1557" s="6">
        <v>4000</v>
      </c>
      <c r="K1557" s="54">
        <v>4192</v>
      </c>
      <c r="L1557" s="54">
        <v>293</v>
      </c>
      <c r="M1557" s="54">
        <v>4</v>
      </c>
      <c r="N1557" s="54"/>
    </row>
    <row r="1558" spans="1:14" ht="15" customHeight="1" x14ac:dyDescent="0.25">
      <c r="A1558" s="56"/>
      <c r="B1558" s="56"/>
      <c r="C1558" s="4" t="e">
        <f>MATCH(D1558,[1]!Tabla1[Consignatario],0)</f>
        <v>#REF!</v>
      </c>
      <c r="D1558" s="37" t="s">
        <v>1923</v>
      </c>
      <c r="E1558" s="32"/>
      <c r="F1558" s="56"/>
      <c r="G1558" s="56"/>
      <c r="H1558" s="6" t="s">
        <v>131</v>
      </c>
      <c r="I1558" s="6" t="s">
        <v>373</v>
      </c>
      <c r="J1558" s="6">
        <v>192</v>
      </c>
      <c r="K1558" s="56"/>
      <c r="L1558" s="56"/>
      <c r="M1558" s="56"/>
      <c r="N1558" s="56"/>
    </row>
    <row r="1559" spans="1:14" ht="30" x14ac:dyDescent="0.25">
      <c r="A1559" s="6" t="s">
        <v>1104</v>
      </c>
      <c r="B1559" s="6" t="s">
        <v>23</v>
      </c>
      <c r="C1559" s="4" t="e">
        <f>MATCH(D1559,[1]!Tabla1[Consignatario],0)</f>
        <v>#REF!</v>
      </c>
      <c r="D1559" s="6" t="s">
        <v>1740</v>
      </c>
      <c r="E1559" s="6"/>
      <c r="F1559" s="6" t="s">
        <v>1093</v>
      </c>
      <c r="G1559" s="6"/>
      <c r="H1559" s="6" t="s">
        <v>128</v>
      </c>
      <c r="I1559" s="6" t="s">
        <v>8</v>
      </c>
      <c r="J1559" s="6">
        <v>250</v>
      </c>
      <c r="K1559" s="6">
        <v>250</v>
      </c>
      <c r="L1559" s="6">
        <v>17</v>
      </c>
      <c r="M1559" s="6">
        <v>4</v>
      </c>
      <c r="N1559" s="6"/>
    </row>
    <row r="1560" spans="1:14" ht="30" x14ac:dyDescent="0.25">
      <c r="A1560" s="6" t="s">
        <v>1104</v>
      </c>
      <c r="B1560" s="6" t="s">
        <v>1071</v>
      </c>
      <c r="C1560" s="4" t="e">
        <f>MATCH(D1560,[1]!Tabla1[Consignatario],0)</f>
        <v>#REF!</v>
      </c>
      <c r="D1560" s="6" t="s">
        <v>1741</v>
      </c>
      <c r="E1560" s="6"/>
      <c r="F1560" s="6" t="s">
        <v>1108</v>
      </c>
      <c r="G1560" s="6" t="s">
        <v>1784</v>
      </c>
      <c r="H1560" s="6" t="s">
        <v>128</v>
      </c>
      <c r="I1560" s="6" t="s">
        <v>218</v>
      </c>
      <c r="J1560" s="6">
        <v>2000</v>
      </c>
      <c r="K1560" s="6">
        <v>2000</v>
      </c>
      <c r="L1560" s="6">
        <v>140</v>
      </c>
      <c r="M1560" s="6"/>
      <c r="N1560" s="6"/>
    </row>
    <row r="1561" spans="1:14" ht="30" x14ac:dyDescent="0.25">
      <c r="A1561" s="6" t="s">
        <v>1109</v>
      </c>
      <c r="B1561" s="6" t="s">
        <v>22</v>
      </c>
      <c r="C1561" s="4" t="e">
        <f>MATCH(D1561,[1]!Tabla1[Consignatario],0)</f>
        <v>#REF!</v>
      </c>
      <c r="D1561" s="6" t="s">
        <v>1742</v>
      </c>
      <c r="E1561" s="6"/>
      <c r="F1561" s="6" t="s">
        <v>1110</v>
      </c>
      <c r="G1561" s="6"/>
      <c r="H1561" s="6" t="s">
        <v>128</v>
      </c>
      <c r="I1561" s="6" t="s">
        <v>268</v>
      </c>
      <c r="J1561" s="6">
        <v>4000</v>
      </c>
      <c r="K1561" s="6">
        <v>4000</v>
      </c>
      <c r="L1561" s="6">
        <v>280</v>
      </c>
      <c r="M1561" s="6"/>
      <c r="N1561" s="6"/>
    </row>
    <row r="1562" spans="1:14" ht="30" x14ac:dyDescent="0.25">
      <c r="A1562" s="6" t="s">
        <v>1109</v>
      </c>
      <c r="B1562" s="6"/>
      <c r="C1562" s="4" t="e">
        <f>MATCH(D1562,[1]!Tabla1[Consignatario],0)</f>
        <v>#REF!</v>
      </c>
      <c r="D1562" s="6" t="s">
        <v>1574</v>
      </c>
      <c r="E1562" s="6"/>
      <c r="F1562" s="6" t="s">
        <v>1102</v>
      </c>
      <c r="G1562" s="6"/>
      <c r="H1562" s="6" t="s">
        <v>128</v>
      </c>
      <c r="I1562" s="6" t="s">
        <v>8</v>
      </c>
      <c r="J1562" s="6">
        <v>300</v>
      </c>
      <c r="K1562" s="6">
        <v>300</v>
      </c>
      <c r="L1562" s="6">
        <v>21</v>
      </c>
      <c r="M1562" s="6"/>
      <c r="N1562" s="6"/>
    </row>
    <row r="1563" spans="1:14" ht="150" x14ac:dyDescent="0.25">
      <c r="A1563" s="6" t="s">
        <v>1109</v>
      </c>
      <c r="B1563" s="6" t="s">
        <v>23</v>
      </c>
      <c r="C1563" s="4" t="e">
        <f>MATCH(D1563,[1]!Tabla1[Consignatario],0)</f>
        <v>#REF!</v>
      </c>
      <c r="D1563" s="6" t="s">
        <v>1658</v>
      </c>
      <c r="E1563" s="6"/>
      <c r="F1563" s="6"/>
      <c r="G1563" s="6" t="s">
        <v>1487</v>
      </c>
      <c r="H1563" s="6" t="s">
        <v>128</v>
      </c>
      <c r="I1563" s="6" t="s">
        <v>228</v>
      </c>
      <c r="J1563" s="6">
        <v>14000</v>
      </c>
      <c r="K1563" s="6">
        <v>14000</v>
      </c>
      <c r="L1563" s="10">
        <v>915</v>
      </c>
      <c r="M1563" s="10">
        <v>6</v>
      </c>
      <c r="N1563" s="6" t="s">
        <v>1494</v>
      </c>
    </row>
    <row r="1564" spans="1:14" ht="135" x14ac:dyDescent="0.25">
      <c r="A1564" s="6" t="s">
        <v>1111</v>
      </c>
      <c r="B1564" s="6"/>
      <c r="C1564" s="4" t="e">
        <f>MATCH(D1564,[1]!Tabla1[Consignatario],0)</f>
        <v>#REF!</v>
      </c>
      <c r="D1564" s="6" t="s">
        <v>1743</v>
      </c>
      <c r="E1564" s="6"/>
      <c r="F1564" s="6"/>
      <c r="G1564" s="6" t="s">
        <v>1487</v>
      </c>
      <c r="H1564" s="6" t="s">
        <v>128</v>
      </c>
      <c r="I1564" s="6" t="s">
        <v>218</v>
      </c>
      <c r="J1564" s="6">
        <v>2000</v>
      </c>
      <c r="K1564" s="6">
        <v>2000</v>
      </c>
      <c r="L1564" s="6">
        <v>140</v>
      </c>
      <c r="M1564" s="6"/>
      <c r="N1564" s="6" t="s">
        <v>1495</v>
      </c>
    </row>
    <row r="1565" spans="1:14" ht="30" x14ac:dyDescent="0.25">
      <c r="A1565" s="6" t="s">
        <v>1111</v>
      </c>
      <c r="B1565" s="6" t="s">
        <v>23</v>
      </c>
      <c r="C1565" s="4" t="e">
        <f>MATCH(D1565,[1]!Tabla1[Consignatario],0)</f>
        <v>#REF!</v>
      </c>
      <c r="D1565" s="6" t="s">
        <v>1916</v>
      </c>
      <c r="E1565" s="6"/>
      <c r="F1565" s="6" t="s">
        <v>969</v>
      </c>
      <c r="G1565" s="6" t="s">
        <v>970</v>
      </c>
      <c r="H1565" s="6" t="s">
        <v>128</v>
      </c>
      <c r="I1565" s="6" t="s">
        <v>218</v>
      </c>
      <c r="J1565" s="6">
        <v>2000</v>
      </c>
      <c r="K1565" s="6">
        <v>2000</v>
      </c>
      <c r="L1565" s="10">
        <v>130</v>
      </c>
      <c r="M1565" s="6"/>
      <c r="N1565" s="10" t="s">
        <v>1112</v>
      </c>
    </row>
    <row r="1566" spans="1:14" ht="144" customHeight="1" x14ac:dyDescent="0.25">
      <c r="A1566" s="54" t="s">
        <v>1113</v>
      </c>
      <c r="B1566" s="54"/>
      <c r="C1566" s="4" t="e">
        <f>MATCH(D1566,[1]!Tabla1[Consignatario],0)</f>
        <v>#REF!</v>
      </c>
      <c r="D1566" s="20" t="s">
        <v>1744</v>
      </c>
      <c r="E1566" s="31"/>
      <c r="F1566" s="54" t="s">
        <v>784</v>
      </c>
      <c r="G1566" s="54" t="s">
        <v>181</v>
      </c>
      <c r="H1566" s="6" t="s">
        <v>128</v>
      </c>
      <c r="I1566" s="6" t="s">
        <v>154</v>
      </c>
      <c r="J1566" s="6">
        <v>9600</v>
      </c>
      <c r="K1566" s="54">
        <v>10328</v>
      </c>
      <c r="L1566" s="54">
        <v>0</v>
      </c>
      <c r="M1566" s="54"/>
      <c r="N1566" s="54" t="s">
        <v>1114</v>
      </c>
    </row>
    <row r="1567" spans="1:14" x14ac:dyDescent="0.25">
      <c r="A1567" s="55"/>
      <c r="B1567" s="55"/>
      <c r="C1567" s="4" t="e">
        <f>MATCH(D1567,[1]!Tabla1[Consignatario],0)</f>
        <v>#REF!</v>
      </c>
      <c r="D1567" s="20" t="s">
        <v>1744</v>
      </c>
      <c r="E1567" s="33"/>
      <c r="F1567" s="55"/>
      <c r="G1567" s="55"/>
      <c r="H1567" s="6" t="s">
        <v>131</v>
      </c>
      <c r="I1567" s="6" t="s">
        <v>306</v>
      </c>
      <c r="J1567" s="6">
        <v>128</v>
      </c>
      <c r="K1567" s="55"/>
      <c r="L1567" s="55"/>
      <c r="M1567" s="55"/>
      <c r="N1567" s="55"/>
    </row>
    <row r="1568" spans="1:14" ht="10.5" customHeight="1" x14ac:dyDescent="0.25">
      <c r="A1568" s="56"/>
      <c r="B1568" s="56"/>
      <c r="C1568" s="4" t="e">
        <f>MATCH(D1568,[1]!Tabla1[Consignatario],0)</f>
        <v>#REF!</v>
      </c>
      <c r="D1568" s="20" t="s">
        <v>1744</v>
      </c>
      <c r="E1568" s="32"/>
      <c r="F1568" s="56"/>
      <c r="G1568" s="56"/>
      <c r="H1568" s="6" t="s">
        <v>128</v>
      </c>
      <c r="I1568" s="6" t="s">
        <v>1115</v>
      </c>
      <c r="J1568" s="6">
        <v>600</v>
      </c>
      <c r="K1568" s="56"/>
      <c r="L1568" s="56"/>
      <c r="M1568" s="56"/>
      <c r="N1568" s="56"/>
    </row>
    <row r="1570" ht="15.75" customHeight="1" x14ac:dyDescent="0.25"/>
    <row r="1048562" spans="1:1" x14ac:dyDescent="0.25">
      <c r="A1048562" s="6"/>
    </row>
  </sheetData>
  <autoFilter ref="A1:N1568" xr:uid="{00000000-0009-0000-0000-000000000000}"/>
  <mergeCells count="3202">
    <mergeCell ref="K457:K460"/>
    <mergeCell ref="K461:K463"/>
    <mergeCell ref="K464:K465"/>
    <mergeCell ref="K468:K470"/>
    <mergeCell ref="K477:K478"/>
    <mergeCell ref="K479:K480"/>
    <mergeCell ref="K481:K483"/>
    <mergeCell ref="K484:K486"/>
    <mergeCell ref="K487:K488"/>
    <mergeCell ref="K489:K491"/>
    <mergeCell ref="K494:K495"/>
    <mergeCell ref="K496:K498"/>
    <mergeCell ref="K1566:K1568"/>
    <mergeCell ref="K1502:K1506"/>
    <mergeCell ref="K1389:K1390"/>
    <mergeCell ref="K1392:K1393"/>
    <mergeCell ref="K1398:K1401"/>
    <mergeCell ref="K1402:K1403"/>
    <mergeCell ref="K1407:K1411"/>
    <mergeCell ref="K1412:K1414"/>
    <mergeCell ref="K1416:K1419"/>
    <mergeCell ref="K1422:K1423"/>
    <mergeCell ref="K1424:K1425"/>
    <mergeCell ref="K1428:K1431"/>
    <mergeCell ref="K1433:K1434"/>
    <mergeCell ref="K1435:K1438"/>
    <mergeCell ref="K1440:K1441"/>
    <mergeCell ref="K1442:K1447"/>
    <mergeCell ref="K1450:K1451"/>
    <mergeCell ref="K1404:K1405"/>
    <mergeCell ref="K1507:K1509"/>
    <mergeCell ref="K1511:K1512"/>
    <mergeCell ref="K197:K199"/>
    <mergeCell ref="K200:K202"/>
    <mergeCell ref="K204:K206"/>
    <mergeCell ref="K207:K210"/>
    <mergeCell ref="K213:K216"/>
    <mergeCell ref="K217:K221"/>
    <mergeCell ref="K222:K225"/>
    <mergeCell ref="K231:K233"/>
    <mergeCell ref="K234:K238"/>
    <mergeCell ref="K239:K241"/>
    <mergeCell ref="K242:K244"/>
    <mergeCell ref="K245:K247"/>
    <mergeCell ref="K248:K249"/>
    <mergeCell ref="K250:K253"/>
    <mergeCell ref="K257:K263"/>
    <mergeCell ref="K68:K70"/>
    <mergeCell ref="K71:K73"/>
    <mergeCell ref="K79:K80"/>
    <mergeCell ref="K81:K84"/>
    <mergeCell ref="K86:K88"/>
    <mergeCell ref="K89:K91"/>
    <mergeCell ref="K92:K94"/>
    <mergeCell ref="K96:K99"/>
    <mergeCell ref="K100:K103"/>
    <mergeCell ref="K104:K106"/>
    <mergeCell ref="K107:K108"/>
    <mergeCell ref="K109:K111"/>
    <mergeCell ref="K112:K115"/>
    <mergeCell ref="K119:K121"/>
    <mergeCell ref="K122:K125"/>
    <mergeCell ref="K126:K128"/>
    <mergeCell ref="K5:K7"/>
    <mergeCell ref="K8:K9"/>
    <mergeCell ref="K10:K12"/>
    <mergeCell ref="K13:K14"/>
    <mergeCell ref="K16:K17"/>
    <mergeCell ref="K20:K22"/>
    <mergeCell ref="K23:K24"/>
    <mergeCell ref="K27:K28"/>
    <mergeCell ref="K29:K30"/>
    <mergeCell ref="K32:K33"/>
    <mergeCell ref="K41:K43"/>
    <mergeCell ref="K48:K49"/>
    <mergeCell ref="K52:K55"/>
    <mergeCell ref="K56:K58"/>
    <mergeCell ref="K61:K64"/>
    <mergeCell ref="K65:K66"/>
    <mergeCell ref="K193:K196"/>
    <mergeCell ref="A610:A616"/>
    <mergeCell ref="B610:B616"/>
    <mergeCell ref="F610:F616"/>
    <mergeCell ref="G610:G616"/>
    <mergeCell ref="N610:N616"/>
    <mergeCell ref="A993:A997"/>
    <mergeCell ref="B993:B997"/>
    <mergeCell ref="F993:F997"/>
    <mergeCell ref="G993:G997"/>
    <mergeCell ref="L993:L997"/>
    <mergeCell ref="M993:M997"/>
    <mergeCell ref="N993:N997"/>
    <mergeCell ref="A978:A980"/>
    <mergeCell ref="B978:B980"/>
    <mergeCell ref="F978:F980"/>
    <mergeCell ref="G978:G980"/>
    <mergeCell ref="K647:K649"/>
    <mergeCell ref="K651:K652"/>
    <mergeCell ref="K653:K654"/>
    <mergeCell ref="K610:K616"/>
    <mergeCell ref="K759:K761"/>
    <mergeCell ref="K762:K764"/>
    <mergeCell ref="K766:K768"/>
    <mergeCell ref="K771:K774"/>
    <mergeCell ref="K775:K776"/>
    <mergeCell ref="L981:L984"/>
    <mergeCell ref="A986:A988"/>
    <mergeCell ref="B986:B988"/>
    <mergeCell ref="F986:F988"/>
    <mergeCell ref="G986:G988"/>
    <mergeCell ref="L986:L988"/>
    <mergeCell ref="M986:M988"/>
    <mergeCell ref="N200:N202"/>
    <mergeCell ref="N301:N304"/>
    <mergeCell ref="L1502:L1505"/>
    <mergeCell ref="M1502:M1505"/>
    <mergeCell ref="L1068:L1070"/>
    <mergeCell ref="M1068:M1070"/>
    <mergeCell ref="N1068:N1070"/>
    <mergeCell ref="M981:M984"/>
    <mergeCell ref="N981:N984"/>
    <mergeCell ref="K829:K830"/>
    <mergeCell ref="K834:K839"/>
    <mergeCell ref="L1380:L1382"/>
    <mergeCell ref="M1380:M1382"/>
    <mergeCell ref="N1380:N1382"/>
    <mergeCell ref="M1062:M1065"/>
    <mergeCell ref="N1062:N1065"/>
    <mergeCell ref="K1059:K1060"/>
    <mergeCell ref="K1062:K1065"/>
    <mergeCell ref="K1068:K1070"/>
    <mergeCell ref="N1383:N1388"/>
    <mergeCell ref="N1404:N1405"/>
    <mergeCell ref="K399:K402"/>
    <mergeCell ref="K444:K446"/>
    <mergeCell ref="K447:K448"/>
    <mergeCell ref="K449:K452"/>
    <mergeCell ref="L1389:L1390"/>
    <mergeCell ref="M1389:M1390"/>
    <mergeCell ref="N1389:N1390"/>
    <mergeCell ref="N1487:N1489"/>
    <mergeCell ref="L1402:L1403"/>
    <mergeCell ref="M1402:M1403"/>
    <mergeCell ref="N1402:N1403"/>
    <mergeCell ref="A1478:A1480"/>
    <mergeCell ref="B1478:B1480"/>
    <mergeCell ref="F1478:F1480"/>
    <mergeCell ref="G1478:G1480"/>
    <mergeCell ref="L1478:L1480"/>
    <mergeCell ref="M1478:M1480"/>
    <mergeCell ref="N1478:N1480"/>
    <mergeCell ref="K1478:K1480"/>
    <mergeCell ref="L1500:L1501"/>
    <mergeCell ref="M1500:M1501"/>
    <mergeCell ref="N1500:N1501"/>
    <mergeCell ref="A1487:A1489"/>
    <mergeCell ref="K655:K657"/>
    <mergeCell ref="K658:K660"/>
    <mergeCell ref="K661:K663"/>
    <mergeCell ref="K664:K666"/>
    <mergeCell ref="K667:K669"/>
    <mergeCell ref="K670:K674"/>
    <mergeCell ref="A1383:A1388"/>
    <mergeCell ref="B1383:B1388"/>
    <mergeCell ref="F1383:F1388"/>
    <mergeCell ref="G1383:G1388"/>
    <mergeCell ref="A1404:A1405"/>
    <mergeCell ref="B1404:B1405"/>
    <mergeCell ref="F1404:F1405"/>
    <mergeCell ref="G1404:G1405"/>
    <mergeCell ref="A1402:A1403"/>
    <mergeCell ref="B1402:B1403"/>
    <mergeCell ref="F1402:F1403"/>
    <mergeCell ref="G1487:G1489"/>
    <mergeCell ref="L1487:L1489"/>
    <mergeCell ref="M1487:M1489"/>
    <mergeCell ref="A1491:A1493"/>
    <mergeCell ref="B1491:B1493"/>
    <mergeCell ref="F1491:F1493"/>
    <mergeCell ref="G1491:G1493"/>
    <mergeCell ref="L1491:L1493"/>
    <mergeCell ref="M1491:M1493"/>
    <mergeCell ref="N1491:N1493"/>
    <mergeCell ref="K1487:K1489"/>
    <mergeCell ref="K1491:K1493"/>
    <mergeCell ref="K1498:K1499"/>
    <mergeCell ref="K1500:K1501"/>
    <mergeCell ref="A1507:A1509"/>
    <mergeCell ref="B1507:B1509"/>
    <mergeCell ref="F1507:F1509"/>
    <mergeCell ref="G1507:G1509"/>
    <mergeCell ref="L1507:L1509"/>
    <mergeCell ref="M1507:M1509"/>
    <mergeCell ref="N1507:N1509"/>
    <mergeCell ref="A1498:A1499"/>
    <mergeCell ref="B1498:B1499"/>
    <mergeCell ref="F1498:F1499"/>
    <mergeCell ref="G1498:G1499"/>
    <mergeCell ref="L1498:L1499"/>
    <mergeCell ref="M1498:M1499"/>
    <mergeCell ref="N1498:N1499"/>
    <mergeCell ref="A1500:A1501"/>
    <mergeCell ref="B1500:B1501"/>
    <mergeCell ref="A1502:A1506"/>
    <mergeCell ref="B1502:B1506"/>
    <mergeCell ref="F1502:F1506"/>
    <mergeCell ref="G1502:G1506"/>
    <mergeCell ref="N1502:N1506"/>
    <mergeCell ref="A1464:A1467"/>
    <mergeCell ref="B1464:B1467"/>
    <mergeCell ref="F1464:F1467"/>
    <mergeCell ref="G1464:G1467"/>
    <mergeCell ref="L1464:L1467"/>
    <mergeCell ref="M1464:M1467"/>
    <mergeCell ref="N1464:N1467"/>
    <mergeCell ref="K1459:K1462"/>
    <mergeCell ref="K1464:K1467"/>
    <mergeCell ref="A1468:A1469"/>
    <mergeCell ref="B1468:B1469"/>
    <mergeCell ref="F1468:F1469"/>
    <mergeCell ref="G1468:G1469"/>
    <mergeCell ref="L1468:L1469"/>
    <mergeCell ref="M1468:M1469"/>
    <mergeCell ref="N1468:N1469"/>
    <mergeCell ref="A1476:A1477"/>
    <mergeCell ref="B1476:B1477"/>
    <mergeCell ref="F1476:F1477"/>
    <mergeCell ref="G1476:G1477"/>
    <mergeCell ref="L1476:L1477"/>
    <mergeCell ref="M1476:M1477"/>
    <mergeCell ref="N1476:N1477"/>
    <mergeCell ref="K1468:K1469"/>
    <mergeCell ref="K1476:K1477"/>
    <mergeCell ref="A1452:A1453"/>
    <mergeCell ref="B1452:B1453"/>
    <mergeCell ref="F1452:F1453"/>
    <mergeCell ref="G1452:G1453"/>
    <mergeCell ref="L1452:L1453"/>
    <mergeCell ref="M1452:M1453"/>
    <mergeCell ref="N1452:N1453"/>
    <mergeCell ref="A1454:A1458"/>
    <mergeCell ref="B1454:B1458"/>
    <mergeCell ref="F1454:F1458"/>
    <mergeCell ref="G1454:G1458"/>
    <mergeCell ref="L1454:L1458"/>
    <mergeCell ref="M1454:M1458"/>
    <mergeCell ref="N1454:N1458"/>
    <mergeCell ref="K1454:K1458"/>
    <mergeCell ref="A1459:A1462"/>
    <mergeCell ref="B1459:B1462"/>
    <mergeCell ref="F1459:F1462"/>
    <mergeCell ref="G1459:G1462"/>
    <mergeCell ref="L1459:L1462"/>
    <mergeCell ref="M1459:M1462"/>
    <mergeCell ref="N1459:N1462"/>
    <mergeCell ref="K1452:K1453"/>
    <mergeCell ref="A1442:A1447"/>
    <mergeCell ref="B1442:B1447"/>
    <mergeCell ref="F1442:F1447"/>
    <mergeCell ref="G1442:G1447"/>
    <mergeCell ref="L1442:L1447"/>
    <mergeCell ref="M1442:M1447"/>
    <mergeCell ref="N1442:N1447"/>
    <mergeCell ref="A1450:A1451"/>
    <mergeCell ref="B1450:B1451"/>
    <mergeCell ref="F1450:F1451"/>
    <mergeCell ref="G1450:G1451"/>
    <mergeCell ref="L1450:L1451"/>
    <mergeCell ref="M1450:M1451"/>
    <mergeCell ref="N1450:N1451"/>
    <mergeCell ref="A1435:A1438"/>
    <mergeCell ref="B1435:B1438"/>
    <mergeCell ref="F1435:F1438"/>
    <mergeCell ref="G1435:G1438"/>
    <mergeCell ref="L1435:L1438"/>
    <mergeCell ref="M1435:M1438"/>
    <mergeCell ref="N1435:N1438"/>
    <mergeCell ref="A1440:A1441"/>
    <mergeCell ref="B1440:B1441"/>
    <mergeCell ref="F1440:F1441"/>
    <mergeCell ref="G1440:G1441"/>
    <mergeCell ref="L1440:L1441"/>
    <mergeCell ref="M1440:M1441"/>
    <mergeCell ref="N1440:N1441"/>
    <mergeCell ref="A1428:A1431"/>
    <mergeCell ref="B1428:B1431"/>
    <mergeCell ref="F1428:F1431"/>
    <mergeCell ref="G1428:G1431"/>
    <mergeCell ref="L1428:L1431"/>
    <mergeCell ref="M1428:M1431"/>
    <mergeCell ref="N1428:N1431"/>
    <mergeCell ref="A1433:A1434"/>
    <mergeCell ref="B1433:B1434"/>
    <mergeCell ref="F1433:F1434"/>
    <mergeCell ref="G1433:G1434"/>
    <mergeCell ref="L1433:L1434"/>
    <mergeCell ref="M1433:M1434"/>
    <mergeCell ref="N1433:N1434"/>
    <mergeCell ref="A1422:A1423"/>
    <mergeCell ref="B1422:B1423"/>
    <mergeCell ref="F1422:F1423"/>
    <mergeCell ref="G1422:G1423"/>
    <mergeCell ref="L1422:L1423"/>
    <mergeCell ref="M1422:M1423"/>
    <mergeCell ref="N1422:N1423"/>
    <mergeCell ref="A1424:A1425"/>
    <mergeCell ref="B1424:B1425"/>
    <mergeCell ref="F1424:F1425"/>
    <mergeCell ref="G1424:G1425"/>
    <mergeCell ref="L1424:L1425"/>
    <mergeCell ref="M1424:M1425"/>
    <mergeCell ref="N1424:N1425"/>
    <mergeCell ref="A1412:A1414"/>
    <mergeCell ref="B1412:B1414"/>
    <mergeCell ref="F1412:F1414"/>
    <mergeCell ref="G1412:G1414"/>
    <mergeCell ref="L1412:L1414"/>
    <mergeCell ref="M1412:M1414"/>
    <mergeCell ref="N1412:N1414"/>
    <mergeCell ref="A1416:A1419"/>
    <mergeCell ref="B1416:B1419"/>
    <mergeCell ref="F1416:F1419"/>
    <mergeCell ref="G1416:G1419"/>
    <mergeCell ref="L1416:L1419"/>
    <mergeCell ref="M1416:M1419"/>
    <mergeCell ref="N1416:N1419"/>
    <mergeCell ref="A1407:A1411"/>
    <mergeCell ref="B1407:B1411"/>
    <mergeCell ref="F1407:F1411"/>
    <mergeCell ref="G1407:G1411"/>
    <mergeCell ref="L1407:L1411"/>
    <mergeCell ref="M1407:M1411"/>
    <mergeCell ref="N1407:N1411"/>
    <mergeCell ref="L1383:L1387"/>
    <mergeCell ref="M1383:M1387"/>
    <mergeCell ref="A1389:A1390"/>
    <mergeCell ref="B1389:B1390"/>
    <mergeCell ref="A1376:A1377"/>
    <mergeCell ref="B1376:B1377"/>
    <mergeCell ref="F1376:F1377"/>
    <mergeCell ref="G1376:G1377"/>
    <mergeCell ref="L1376:L1377"/>
    <mergeCell ref="M1376:M1377"/>
    <mergeCell ref="N1376:N1377"/>
    <mergeCell ref="K1371:K1372"/>
    <mergeCell ref="K1376:K1377"/>
    <mergeCell ref="A1392:A1393"/>
    <mergeCell ref="B1392:B1393"/>
    <mergeCell ref="F1392:F1393"/>
    <mergeCell ref="G1392:G1393"/>
    <mergeCell ref="L1392:L1393"/>
    <mergeCell ref="M1392:M1393"/>
    <mergeCell ref="N1392:N1393"/>
    <mergeCell ref="F1371:F1372"/>
    <mergeCell ref="G1371:G1372"/>
    <mergeCell ref="L1371:L1372"/>
    <mergeCell ref="M1371:M1372"/>
    <mergeCell ref="N1371:N1372"/>
    <mergeCell ref="A1398:A1401"/>
    <mergeCell ref="B1398:B1401"/>
    <mergeCell ref="F1398:F1401"/>
    <mergeCell ref="G1398:G1401"/>
    <mergeCell ref="L1398:L1401"/>
    <mergeCell ref="M1398:M1401"/>
    <mergeCell ref="N1398:N1401"/>
    <mergeCell ref="A1378:A1379"/>
    <mergeCell ref="G1389:G1390"/>
    <mergeCell ref="L1378:L1379"/>
    <mergeCell ref="M1378:M1379"/>
    <mergeCell ref="N1378:N1379"/>
    <mergeCell ref="A1380:A1382"/>
    <mergeCell ref="B1380:B1382"/>
    <mergeCell ref="A1359:A1361"/>
    <mergeCell ref="B1359:B1361"/>
    <mergeCell ref="F1359:F1361"/>
    <mergeCell ref="G1359:G1361"/>
    <mergeCell ref="L1359:L1361"/>
    <mergeCell ref="M1359:M1361"/>
    <mergeCell ref="N1359:N1361"/>
    <mergeCell ref="A1363:A1368"/>
    <mergeCell ref="B1363:B1368"/>
    <mergeCell ref="F1363:F1368"/>
    <mergeCell ref="G1363:G1368"/>
    <mergeCell ref="L1363:L1368"/>
    <mergeCell ref="M1363:M1368"/>
    <mergeCell ref="N1363:N1368"/>
    <mergeCell ref="K1359:K1361"/>
    <mergeCell ref="K1363:K1368"/>
    <mergeCell ref="A1371:A1372"/>
    <mergeCell ref="B1371:B1372"/>
    <mergeCell ref="A1348:A1349"/>
    <mergeCell ref="B1348:B1349"/>
    <mergeCell ref="F1348:F1349"/>
    <mergeCell ref="G1348:G1349"/>
    <mergeCell ref="L1348:L1349"/>
    <mergeCell ref="M1348:M1349"/>
    <mergeCell ref="N1348:N1349"/>
    <mergeCell ref="K1344:K1346"/>
    <mergeCell ref="K1348:K1349"/>
    <mergeCell ref="A1350:A1352"/>
    <mergeCell ref="B1350:B1352"/>
    <mergeCell ref="F1350:F1352"/>
    <mergeCell ref="G1350:G1352"/>
    <mergeCell ref="L1350:L1352"/>
    <mergeCell ref="M1350:M1352"/>
    <mergeCell ref="N1350:N1352"/>
    <mergeCell ref="A1353:A1354"/>
    <mergeCell ref="B1353:B1354"/>
    <mergeCell ref="F1353:F1354"/>
    <mergeCell ref="G1353:G1354"/>
    <mergeCell ref="L1353:L1354"/>
    <mergeCell ref="M1353:M1354"/>
    <mergeCell ref="N1353:N1354"/>
    <mergeCell ref="K1350:K1352"/>
    <mergeCell ref="K1353:K1354"/>
    <mergeCell ref="A1332:A1335"/>
    <mergeCell ref="B1332:B1335"/>
    <mergeCell ref="F1332:F1335"/>
    <mergeCell ref="G1332:G1335"/>
    <mergeCell ref="L1332:L1335"/>
    <mergeCell ref="M1332:M1335"/>
    <mergeCell ref="N1332:N1335"/>
    <mergeCell ref="L1336:L1340"/>
    <mergeCell ref="M1336:M1340"/>
    <mergeCell ref="N1336:N1341"/>
    <mergeCell ref="A1336:A1341"/>
    <mergeCell ref="B1336:B1341"/>
    <mergeCell ref="F1336:F1341"/>
    <mergeCell ref="G1336:G1341"/>
    <mergeCell ref="K1332:K1335"/>
    <mergeCell ref="K1336:K1341"/>
    <mergeCell ref="A1344:A1346"/>
    <mergeCell ref="B1344:B1346"/>
    <mergeCell ref="F1344:F1346"/>
    <mergeCell ref="G1344:G1346"/>
    <mergeCell ref="L1344:L1346"/>
    <mergeCell ref="M1344:M1346"/>
    <mergeCell ref="N1344:N1346"/>
    <mergeCell ref="A1322:A1324"/>
    <mergeCell ref="B1322:B1324"/>
    <mergeCell ref="F1322:F1324"/>
    <mergeCell ref="G1322:G1324"/>
    <mergeCell ref="L1322:L1324"/>
    <mergeCell ref="M1322:M1324"/>
    <mergeCell ref="N1322:N1324"/>
    <mergeCell ref="K1319:K1321"/>
    <mergeCell ref="K1322:K1324"/>
    <mergeCell ref="A1326:A1327"/>
    <mergeCell ref="B1326:B1327"/>
    <mergeCell ref="F1326:F1327"/>
    <mergeCell ref="G1326:G1327"/>
    <mergeCell ref="L1326:L1327"/>
    <mergeCell ref="M1326:M1327"/>
    <mergeCell ref="N1326:N1327"/>
    <mergeCell ref="A1328:A1330"/>
    <mergeCell ref="B1328:B1330"/>
    <mergeCell ref="F1328:F1330"/>
    <mergeCell ref="G1328:G1330"/>
    <mergeCell ref="L1328:L1330"/>
    <mergeCell ref="N1328:N1330"/>
    <mergeCell ref="M1328:M1330"/>
    <mergeCell ref="K1326:K1327"/>
    <mergeCell ref="K1328:K1330"/>
    <mergeCell ref="A1303:A1310"/>
    <mergeCell ref="B1303:B1310"/>
    <mergeCell ref="F1303:F1310"/>
    <mergeCell ref="G1303:G1310"/>
    <mergeCell ref="L1303:L1310"/>
    <mergeCell ref="M1303:M1310"/>
    <mergeCell ref="N1303:N1310"/>
    <mergeCell ref="A1312:A1316"/>
    <mergeCell ref="B1312:B1316"/>
    <mergeCell ref="F1312:F1316"/>
    <mergeCell ref="G1312:G1316"/>
    <mergeCell ref="L1312:L1316"/>
    <mergeCell ref="M1312:M1316"/>
    <mergeCell ref="N1312:N1316"/>
    <mergeCell ref="K1303:K1310"/>
    <mergeCell ref="K1312:K1316"/>
    <mergeCell ref="A1319:A1321"/>
    <mergeCell ref="B1319:B1321"/>
    <mergeCell ref="F1319:F1321"/>
    <mergeCell ref="G1319:G1321"/>
    <mergeCell ref="L1319:L1321"/>
    <mergeCell ref="M1319:M1321"/>
    <mergeCell ref="N1319:N1321"/>
    <mergeCell ref="A1136:A1140"/>
    <mergeCell ref="B1136:B1140"/>
    <mergeCell ref="F1136:F1140"/>
    <mergeCell ref="G1136:G1140"/>
    <mergeCell ref="L1136:L1140"/>
    <mergeCell ref="M1136:M1140"/>
    <mergeCell ref="N1136:N1140"/>
    <mergeCell ref="A1130:A1131"/>
    <mergeCell ref="B1130:B1131"/>
    <mergeCell ref="F1130:F1131"/>
    <mergeCell ref="G1130:G1131"/>
    <mergeCell ref="L1130:L1131"/>
    <mergeCell ref="M1130:M1131"/>
    <mergeCell ref="N1130:N1131"/>
    <mergeCell ref="A1132:A1135"/>
    <mergeCell ref="B1132:B1135"/>
    <mergeCell ref="F1132:F1135"/>
    <mergeCell ref="G1132:G1135"/>
    <mergeCell ref="L1132:L1135"/>
    <mergeCell ref="M1132:M1135"/>
    <mergeCell ref="N1132:N1135"/>
    <mergeCell ref="K1130:K1131"/>
    <mergeCell ref="K1132:K1135"/>
    <mergeCell ref="K1136:K1140"/>
    <mergeCell ref="A1122:A1124"/>
    <mergeCell ref="B1122:B1124"/>
    <mergeCell ref="F1122:F1124"/>
    <mergeCell ref="G1122:G1124"/>
    <mergeCell ref="L1122:L1124"/>
    <mergeCell ref="M1122:M1124"/>
    <mergeCell ref="N1122:N1124"/>
    <mergeCell ref="A1127:A1129"/>
    <mergeCell ref="B1127:B1129"/>
    <mergeCell ref="F1127:F1129"/>
    <mergeCell ref="G1127:G1129"/>
    <mergeCell ref="L1127:L1129"/>
    <mergeCell ref="M1127:M1129"/>
    <mergeCell ref="N1127:N1129"/>
    <mergeCell ref="A1114:A1115"/>
    <mergeCell ref="B1114:B1115"/>
    <mergeCell ref="F1114:F1115"/>
    <mergeCell ref="G1114:G1115"/>
    <mergeCell ref="L1114:L1115"/>
    <mergeCell ref="M1114:M1115"/>
    <mergeCell ref="N1114:N1115"/>
    <mergeCell ref="A1117:A1121"/>
    <mergeCell ref="B1117:B1121"/>
    <mergeCell ref="F1117:F1121"/>
    <mergeCell ref="G1117:G1121"/>
    <mergeCell ref="L1117:L1121"/>
    <mergeCell ref="M1117:M1121"/>
    <mergeCell ref="N1117:N1121"/>
    <mergeCell ref="K1117:K1121"/>
    <mergeCell ref="K1122:K1124"/>
    <mergeCell ref="K1127:K1129"/>
    <mergeCell ref="K1114:K1115"/>
    <mergeCell ref="A1107:A1108"/>
    <mergeCell ref="B1107:B1108"/>
    <mergeCell ref="F1107:F1108"/>
    <mergeCell ref="G1107:G1108"/>
    <mergeCell ref="L1107:L1108"/>
    <mergeCell ref="M1107:M1108"/>
    <mergeCell ref="N1107:N1108"/>
    <mergeCell ref="A1110:A1113"/>
    <mergeCell ref="B1110:B1113"/>
    <mergeCell ref="F1110:F1113"/>
    <mergeCell ref="G1110:G1113"/>
    <mergeCell ref="L1110:L1113"/>
    <mergeCell ref="M1110:M1113"/>
    <mergeCell ref="N1110:N1113"/>
    <mergeCell ref="A1100:A1102"/>
    <mergeCell ref="B1100:B1102"/>
    <mergeCell ref="F1100:F1102"/>
    <mergeCell ref="G1100:G1102"/>
    <mergeCell ref="L1100:L1102"/>
    <mergeCell ref="M1100:M1102"/>
    <mergeCell ref="N1100:N1102"/>
    <mergeCell ref="A1104:A1105"/>
    <mergeCell ref="B1104:B1105"/>
    <mergeCell ref="F1104:F1105"/>
    <mergeCell ref="G1104:G1105"/>
    <mergeCell ref="L1104:L1105"/>
    <mergeCell ref="M1104:M1105"/>
    <mergeCell ref="N1104:N1105"/>
    <mergeCell ref="K1100:K1102"/>
    <mergeCell ref="K1104:K1105"/>
    <mergeCell ref="K1107:K1108"/>
    <mergeCell ref="K1110:K1113"/>
    <mergeCell ref="A1092:A1095"/>
    <mergeCell ref="B1092:B1095"/>
    <mergeCell ref="F1092:F1095"/>
    <mergeCell ref="G1092:G1095"/>
    <mergeCell ref="L1092:L1095"/>
    <mergeCell ref="M1092:M1095"/>
    <mergeCell ref="N1092:N1095"/>
    <mergeCell ref="A1096:A1099"/>
    <mergeCell ref="B1096:B1099"/>
    <mergeCell ref="F1096:F1099"/>
    <mergeCell ref="G1096:G1099"/>
    <mergeCell ref="L1096:L1099"/>
    <mergeCell ref="M1096:M1099"/>
    <mergeCell ref="N1096:N1099"/>
    <mergeCell ref="A1083:A1085"/>
    <mergeCell ref="B1083:B1085"/>
    <mergeCell ref="F1083:F1085"/>
    <mergeCell ref="G1083:G1085"/>
    <mergeCell ref="L1083:L1085"/>
    <mergeCell ref="M1083:M1085"/>
    <mergeCell ref="N1083:N1085"/>
    <mergeCell ref="A1087:A1089"/>
    <mergeCell ref="B1087:B1089"/>
    <mergeCell ref="F1087:F1089"/>
    <mergeCell ref="G1087:G1089"/>
    <mergeCell ref="L1087:L1089"/>
    <mergeCell ref="M1087:M1089"/>
    <mergeCell ref="N1087:N1089"/>
    <mergeCell ref="K1083:K1085"/>
    <mergeCell ref="K1087:K1089"/>
    <mergeCell ref="K1092:K1095"/>
    <mergeCell ref="K1096:K1099"/>
    <mergeCell ref="A1077:A1078"/>
    <mergeCell ref="B1077:B1078"/>
    <mergeCell ref="F1077:F1078"/>
    <mergeCell ref="G1077:G1078"/>
    <mergeCell ref="L1077:L1078"/>
    <mergeCell ref="M1077:M1078"/>
    <mergeCell ref="N1077:N1078"/>
    <mergeCell ref="A1079:A1082"/>
    <mergeCell ref="B1079:B1082"/>
    <mergeCell ref="F1079:F1082"/>
    <mergeCell ref="G1079:G1082"/>
    <mergeCell ref="L1079:L1082"/>
    <mergeCell ref="M1079:M1082"/>
    <mergeCell ref="N1079:N1082"/>
    <mergeCell ref="A1072:A1073"/>
    <mergeCell ref="B1072:B1073"/>
    <mergeCell ref="F1072:F1073"/>
    <mergeCell ref="G1072:G1073"/>
    <mergeCell ref="L1072:L1073"/>
    <mergeCell ref="M1072:M1073"/>
    <mergeCell ref="N1072:N1073"/>
    <mergeCell ref="A1075:A1076"/>
    <mergeCell ref="B1075:B1076"/>
    <mergeCell ref="F1075:F1076"/>
    <mergeCell ref="G1075:G1076"/>
    <mergeCell ref="N1075:N1076"/>
    <mergeCell ref="K1072:K1073"/>
    <mergeCell ref="A1053:A1055"/>
    <mergeCell ref="B1053:B1055"/>
    <mergeCell ref="F1053:F1055"/>
    <mergeCell ref="G1053:G1055"/>
    <mergeCell ref="L1053:L1055"/>
    <mergeCell ref="M1053:M1055"/>
    <mergeCell ref="N1053:N1055"/>
    <mergeCell ref="A1056:A1058"/>
    <mergeCell ref="B1056:B1058"/>
    <mergeCell ref="F1056:F1058"/>
    <mergeCell ref="G1056:G1058"/>
    <mergeCell ref="L1056:L1058"/>
    <mergeCell ref="M1056:M1058"/>
    <mergeCell ref="N1056:N1058"/>
    <mergeCell ref="K1053:K1055"/>
    <mergeCell ref="K1056:K1058"/>
    <mergeCell ref="A1068:A1070"/>
    <mergeCell ref="B1068:B1070"/>
    <mergeCell ref="F1068:F1070"/>
    <mergeCell ref="G1068:G1070"/>
    <mergeCell ref="A1059:A1060"/>
    <mergeCell ref="B1059:B1060"/>
    <mergeCell ref="F1059:F1060"/>
    <mergeCell ref="G1059:G1060"/>
    <mergeCell ref="L1059:L1060"/>
    <mergeCell ref="M1059:M1060"/>
    <mergeCell ref="N1059:N1060"/>
    <mergeCell ref="A1062:A1065"/>
    <mergeCell ref="B1062:B1065"/>
    <mergeCell ref="F1062:F1065"/>
    <mergeCell ref="G1062:G1065"/>
    <mergeCell ref="L1062:L1065"/>
    <mergeCell ref="A1043:A1045"/>
    <mergeCell ref="B1043:B1045"/>
    <mergeCell ref="F1043:F1045"/>
    <mergeCell ref="G1043:G1045"/>
    <mergeCell ref="L1043:L1045"/>
    <mergeCell ref="M1043:M1045"/>
    <mergeCell ref="N1043:N1045"/>
    <mergeCell ref="K1039:K1042"/>
    <mergeCell ref="K1043:K1045"/>
    <mergeCell ref="A1046:A1048"/>
    <mergeCell ref="B1046:B1048"/>
    <mergeCell ref="F1046:F1048"/>
    <mergeCell ref="G1046:G1048"/>
    <mergeCell ref="L1046:L1048"/>
    <mergeCell ref="M1046:M1048"/>
    <mergeCell ref="N1046:N1048"/>
    <mergeCell ref="A1049:A1052"/>
    <mergeCell ref="B1049:B1052"/>
    <mergeCell ref="F1049:F1052"/>
    <mergeCell ref="G1049:G1052"/>
    <mergeCell ref="L1049:L1052"/>
    <mergeCell ref="M1049:M1052"/>
    <mergeCell ref="N1049:N1052"/>
    <mergeCell ref="K1046:K1048"/>
    <mergeCell ref="K1049:K1052"/>
    <mergeCell ref="A1028:A1032"/>
    <mergeCell ref="B1028:B1032"/>
    <mergeCell ref="F1028:F1032"/>
    <mergeCell ref="G1028:G1032"/>
    <mergeCell ref="L1028:L1032"/>
    <mergeCell ref="M1028:M1032"/>
    <mergeCell ref="N1028:N1032"/>
    <mergeCell ref="A1033:A1037"/>
    <mergeCell ref="B1033:B1037"/>
    <mergeCell ref="F1033:F1037"/>
    <mergeCell ref="G1033:G1037"/>
    <mergeCell ref="N1033:N1037"/>
    <mergeCell ref="L1033:L1036"/>
    <mergeCell ref="M1033:M1036"/>
    <mergeCell ref="K1028:K1032"/>
    <mergeCell ref="K1033:K1037"/>
    <mergeCell ref="A1039:A1042"/>
    <mergeCell ref="B1039:B1042"/>
    <mergeCell ref="F1039:F1042"/>
    <mergeCell ref="G1039:G1042"/>
    <mergeCell ref="L1039:L1042"/>
    <mergeCell ref="M1039:M1042"/>
    <mergeCell ref="N1039:N1042"/>
    <mergeCell ref="A1020:A1022"/>
    <mergeCell ref="B1020:B1022"/>
    <mergeCell ref="F1020:F1022"/>
    <mergeCell ref="G1020:G1022"/>
    <mergeCell ref="L1020:L1022"/>
    <mergeCell ref="M1020:M1022"/>
    <mergeCell ref="N1020:N1022"/>
    <mergeCell ref="K1016:K1017"/>
    <mergeCell ref="K1020:K1022"/>
    <mergeCell ref="A1023:A1024"/>
    <mergeCell ref="B1023:B1024"/>
    <mergeCell ref="F1023:F1024"/>
    <mergeCell ref="G1023:G1024"/>
    <mergeCell ref="L1023:L1024"/>
    <mergeCell ref="M1023:M1024"/>
    <mergeCell ref="N1023:N1024"/>
    <mergeCell ref="A1025:A1026"/>
    <mergeCell ref="B1025:B1026"/>
    <mergeCell ref="F1025:F1026"/>
    <mergeCell ref="G1025:G1026"/>
    <mergeCell ref="L1025:L1026"/>
    <mergeCell ref="M1025:M1026"/>
    <mergeCell ref="N1025:N1026"/>
    <mergeCell ref="K1023:K1024"/>
    <mergeCell ref="K1025:K1026"/>
    <mergeCell ref="A1011:A1012"/>
    <mergeCell ref="B1011:B1012"/>
    <mergeCell ref="F1011:F1012"/>
    <mergeCell ref="G1011:G1012"/>
    <mergeCell ref="L1011:L1012"/>
    <mergeCell ref="M1011:M1012"/>
    <mergeCell ref="N1011:N1012"/>
    <mergeCell ref="A1013:A1014"/>
    <mergeCell ref="B1013:B1014"/>
    <mergeCell ref="F1013:F1014"/>
    <mergeCell ref="G1013:G1014"/>
    <mergeCell ref="L1013:L1014"/>
    <mergeCell ref="M1013:M1014"/>
    <mergeCell ref="N1013:N1014"/>
    <mergeCell ref="K1013:K1014"/>
    <mergeCell ref="A1016:A1017"/>
    <mergeCell ref="B1016:B1017"/>
    <mergeCell ref="F1016:F1017"/>
    <mergeCell ref="G1016:G1017"/>
    <mergeCell ref="L1016:L1017"/>
    <mergeCell ref="M1016:M1017"/>
    <mergeCell ref="N1016:N1017"/>
    <mergeCell ref="K1011:K1012"/>
    <mergeCell ref="A1001:A1002"/>
    <mergeCell ref="B1001:B1002"/>
    <mergeCell ref="F1001:F1002"/>
    <mergeCell ref="G1001:G1002"/>
    <mergeCell ref="L1001:L1002"/>
    <mergeCell ref="M1001:M1002"/>
    <mergeCell ref="N1001:N1002"/>
    <mergeCell ref="A1007:A1010"/>
    <mergeCell ref="B1007:B1010"/>
    <mergeCell ref="F1007:F1010"/>
    <mergeCell ref="G1007:G1010"/>
    <mergeCell ref="L1007:L1010"/>
    <mergeCell ref="M1007:M1010"/>
    <mergeCell ref="N1007:N1010"/>
    <mergeCell ref="A998:A1000"/>
    <mergeCell ref="B998:B1000"/>
    <mergeCell ref="F998:F1000"/>
    <mergeCell ref="G998:G1000"/>
    <mergeCell ref="L998:L1000"/>
    <mergeCell ref="M998:M1000"/>
    <mergeCell ref="N998:N1000"/>
    <mergeCell ref="K998:K1000"/>
    <mergeCell ref="K1001:K1002"/>
    <mergeCell ref="K1007:K1010"/>
    <mergeCell ref="N986:N988"/>
    <mergeCell ref="A989:A990"/>
    <mergeCell ref="B989:B990"/>
    <mergeCell ref="F989:F990"/>
    <mergeCell ref="G989:G990"/>
    <mergeCell ref="L989:L990"/>
    <mergeCell ref="M989:M990"/>
    <mergeCell ref="N989:N990"/>
    <mergeCell ref="A972:A975"/>
    <mergeCell ref="B972:B975"/>
    <mergeCell ref="F972:F975"/>
    <mergeCell ref="G972:G975"/>
    <mergeCell ref="L972:L975"/>
    <mergeCell ref="M972:M975"/>
    <mergeCell ref="N972:N975"/>
    <mergeCell ref="A976:A977"/>
    <mergeCell ref="B976:B977"/>
    <mergeCell ref="F976:F977"/>
    <mergeCell ref="G976:G977"/>
    <mergeCell ref="L976:L977"/>
    <mergeCell ref="M976:M977"/>
    <mergeCell ref="N976:N977"/>
    <mergeCell ref="L978:L980"/>
    <mergeCell ref="M978:M980"/>
    <mergeCell ref="N978:N980"/>
    <mergeCell ref="A981:A984"/>
    <mergeCell ref="A967:A968"/>
    <mergeCell ref="B967:B968"/>
    <mergeCell ref="F967:F968"/>
    <mergeCell ref="G967:G968"/>
    <mergeCell ref="L967:L968"/>
    <mergeCell ref="M967:M968"/>
    <mergeCell ref="N967:N968"/>
    <mergeCell ref="A969:A971"/>
    <mergeCell ref="B969:B971"/>
    <mergeCell ref="F969:F971"/>
    <mergeCell ref="G969:G971"/>
    <mergeCell ref="L969:L971"/>
    <mergeCell ref="M969:M971"/>
    <mergeCell ref="N969:N971"/>
    <mergeCell ref="A958:A962"/>
    <mergeCell ref="B958:B962"/>
    <mergeCell ref="F958:F962"/>
    <mergeCell ref="G958:G962"/>
    <mergeCell ref="L958:L962"/>
    <mergeCell ref="M958:M962"/>
    <mergeCell ref="N958:N962"/>
    <mergeCell ref="A963:A966"/>
    <mergeCell ref="B963:B966"/>
    <mergeCell ref="F963:F966"/>
    <mergeCell ref="G963:G966"/>
    <mergeCell ref="L963:L966"/>
    <mergeCell ref="M963:M966"/>
    <mergeCell ref="N963:N966"/>
    <mergeCell ref="K958:K962"/>
    <mergeCell ref="K963:K966"/>
    <mergeCell ref="K967:K968"/>
    <mergeCell ref="K969:K971"/>
    <mergeCell ref="A951:A953"/>
    <mergeCell ref="B951:B953"/>
    <mergeCell ref="F951:F953"/>
    <mergeCell ref="G951:G953"/>
    <mergeCell ref="L951:L953"/>
    <mergeCell ref="M951:M953"/>
    <mergeCell ref="N951:N953"/>
    <mergeCell ref="A954:A956"/>
    <mergeCell ref="B954:B956"/>
    <mergeCell ref="F954:F956"/>
    <mergeCell ref="G954:G956"/>
    <mergeCell ref="L954:L956"/>
    <mergeCell ref="M954:M956"/>
    <mergeCell ref="N954:N956"/>
    <mergeCell ref="A775:A776"/>
    <mergeCell ref="B775:B776"/>
    <mergeCell ref="F775:F776"/>
    <mergeCell ref="G775:G776"/>
    <mergeCell ref="L775:L776"/>
    <mergeCell ref="M775:M776"/>
    <mergeCell ref="N775:N776"/>
    <mergeCell ref="A778:A779"/>
    <mergeCell ref="B778:B779"/>
    <mergeCell ref="F778:F779"/>
    <mergeCell ref="G778:G779"/>
    <mergeCell ref="K783:K785"/>
    <mergeCell ref="K786:K788"/>
    <mergeCell ref="K789:K791"/>
    <mergeCell ref="K778:K779"/>
    <mergeCell ref="K780:K782"/>
    <mergeCell ref="K951:K953"/>
    <mergeCell ref="K954:K956"/>
    <mergeCell ref="A759:A761"/>
    <mergeCell ref="B759:B761"/>
    <mergeCell ref="F759:F761"/>
    <mergeCell ref="G759:G761"/>
    <mergeCell ref="L759:L761"/>
    <mergeCell ref="M759:M761"/>
    <mergeCell ref="N759:N761"/>
    <mergeCell ref="A771:A774"/>
    <mergeCell ref="B771:B774"/>
    <mergeCell ref="F771:F774"/>
    <mergeCell ref="G771:G774"/>
    <mergeCell ref="L771:L774"/>
    <mergeCell ref="M771:M774"/>
    <mergeCell ref="N771:N774"/>
    <mergeCell ref="A762:A764"/>
    <mergeCell ref="B762:B764"/>
    <mergeCell ref="F762:F764"/>
    <mergeCell ref="G762:G764"/>
    <mergeCell ref="L762:L764"/>
    <mergeCell ref="M762:M764"/>
    <mergeCell ref="N762:N764"/>
    <mergeCell ref="A766:A768"/>
    <mergeCell ref="B766:B768"/>
    <mergeCell ref="F766:F768"/>
    <mergeCell ref="G766:G768"/>
    <mergeCell ref="L766:L768"/>
    <mergeCell ref="M766:M768"/>
    <mergeCell ref="N766:N768"/>
    <mergeCell ref="A748:A751"/>
    <mergeCell ref="B748:B751"/>
    <mergeCell ref="F748:F751"/>
    <mergeCell ref="G748:G751"/>
    <mergeCell ref="L748:L751"/>
    <mergeCell ref="M748:M751"/>
    <mergeCell ref="N748:N751"/>
    <mergeCell ref="K742:K746"/>
    <mergeCell ref="K748:K751"/>
    <mergeCell ref="A752:A753"/>
    <mergeCell ref="B752:B753"/>
    <mergeCell ref="F752:F753"/>
    <mergeCell ref="G752:G753"/>
    <mergeCell ref="L752:L753"/>
    <mergeCell ref="M752:M753"/>
    <mergeCell ref="N752:N753"/>
    <mergeCell ref="A754:A757"/>
    <mergeCell ref="B754:B757"/>
    <mergeCell ref="F754:F757"/>
    <mergeCell ref="G754:G757"/>
    <mergeCell ref="L754:L757"/>
    <mergeCell ref="M754:M757"/>
    <mergeCell ref="N754:N757"/>
    <mergeCell ref="K752:K753"/>
    <mergeCell ref="K754:K757"/>
    <mergeCell ref="A734:A737"/>
    <mergeCell ref="B734:B737"/>
    <mergeCell ref="F734:F737"/>
    <mergeCell ref="G734:G737"/>
    <mergeCell ref="L734:L737"/>
    <mergeCell ref="M734:M737"/>
    <mergeCell ref="N734:N737"/>
    <mergeCell ref="A738:A741"/>
    <mergeCell ref="B738:B741"/>
    <mergeCell ref="F738:F741"/>
    <mergeCell ref="G738:G741"/>
    <mergeCell ref="L738:L741"/>
    <mergeCell ref="M738:M741"/>
    <mergeCell ref="N738:N741"/>
    <mergeCell ref="K734:K737"/>
    <mergeCell ref="K738:K741"/>
    <mergeCell ref="A742:A746"/>
    <mergeCell ref="B742:B746"/>
    <mergeCell ref="F742:F746"/>
    <mergeCell ref="G742:G746"/>
    <mergeCell ref="L742:L746"/>
    <mergeCell ref="M742:M746"/>
    <mergeCell ref="N742:N746"/>
    <mergeCell ref="A720:A725"/>
    <mergeCell ref="B720:B725"/>
    <mergeCell ref="F720:F725"/>
    <mergeCell ref="G720:G725"/>
    <mergeCell ref="L720:L725"/>
    <mergeCell ref="M720:M725"/>
    <mergeCell ref="N720:N725"/>
    <mergeCell ref="K714:K719"/>
    <mergeCell ref="K720:K725"/>
    <mergeCell ref="A727:A729"/>
    <mergeCell ref="B727:B729"/>
    <mergeCell ref="F727:F729"/>
    <mergeCell ref="G727:G729"/>
    <mergeCell ref="L727:L729"/>
    <mergeCell ref="M727:M729"/>
    <mergeCell ref="N727:N729"/>
    <mergeCell ref="A731:A732"/>
    <mergeCell ref="B731:B732"/>
    <mergeCell ref="F731:F732"/>
    <mergeCell ref="G731:G732"/>
    <mergeCell ref="L731:L732"/>
    <mergeCell ref="M731:M732"/>
    <mergeCell ref="N731:N732"/>
    <mergeCell ref="K727:K729"/>
    <mergeCell ref="K731:K732"/>
    <mergeCell ref="A709:A711"/>
    <mergeCell ref="B709:B711"/>
    <mergeCell ref="F709:F711"/>
    <mergeCell ref="G709:G711"/>
    <mergeCell ref="L709:L711"/>
    <mergeCell ref="M709:M711"/>
    <mergeCell ref="N709:N711"/>
    <mergeCell ref="A712:A713"/>
    <mergeCell ref="B712:B713"/>
    <mergeCell ref="F712:F713"/>
    <mergeCell ref="G712:G713"/>
    <mergeCell ref="L712:L713"/>
    <mergeCell ref="M712:M713"/>
    <mergeCell ref="N712:N713"/>
    <mergeCell ref="K709:K711"/>
    <mergeCell ref="K712:K713"/>
    <mergeCell ref="A714:A719"/>
    <mergeCell ref="B714:B719"/>
    <mergeCell ref="F714:F719"/>
    <mergeCell ref="G714:G719"/>
    <mergeCell ref="L714:L719"/>
    <mergeCell ref="M714:M719"/>
    <mergeCell ref="N714:N719"/>
    <mergeCell ref="A699:A700"/>
    <mergeCell ref="B699:B700"/>
    <mergeCell ref="F699:F700"/>
    <mergeCell ref="G699:G700"/>
    <mergeCell ref="L699:L700"/>
    <mergeCell ref="M699:M700"/>
    <mergeCell ref="N699:N700"/>
    <mergeCell ref="K697:K698"/>
    <mergeCell ref="K699:K700"/>
    <mergeCell ref="A701:A702"/>
    <mergeCell ref="B701:B702"/>
    <mergeCell ref="F701:F702"/>
    <mergeCell ref="G701:G702"/>
    <mergeCell ref="L701:L702"/>
    <mergeCell ref="M701:M702"/>
    <mergeCell ref="N701:N702"/>
    <mergeCell ref="A705:A708"/>
    <mergeCell ref="B705:B708"/>
    <mergeCell ref="F705:F708"/>
    <mergeCell ref="G705:G708"/>
    <mergeCell ref="L705:L708"/>
    <mergeCell ref="M705:M708"/>
    <mergeCell ref="N705:N708"/>
    <mergeCell ref="K701:K702"/>
    <mergeCell ref="K705:K708"/>
    <mergeCell ref="A692:A693"/>
    <mergeCell ref="B692:B693"/>
    <mergeCell ref="F692:F693"/>
    <mergeCell ref="G692:G693"/>
    <mergeCell ref="L692:L693"/>
    <mergeCell ref="M692:M693"/>
    <mergeCell ref="N692:N693"/>
    <mergeCell ref="A695:A696"/>
    <mergeCell ref="B695:B696"/>
    <mergeCell ref="F695:F696"/>
    <mergeCell ref="G695:G696"/>
    <mergeCell ref="L695:L696"/>
    <mergeCell ref="M695:M696"/>
    <mergeCell ref="N695:N696"/>
    <mergeCell ref="K692:K693"/>
    <mergeCell ref="K695:K696"/>
    <mergeCell ref="A697:A698"/>
    <mergeCell ref="B697:B698"/>
    <mergeCell ref="F697:F698"/>
    <mergeCell ref="G697:G698"/>
    <mergeCell ref="L697:L698"/>
    <mergeCell ref="M697:M698"/>
    <mergeCell ref="N697:N698"/>
    <mergeCell ref="A681:A683"/>
    <mergeCell ref="B681:B683"/>
    <mergeCell ref="F681:F683"/>
    <mergeCell ref="G681:G683"/>
    <mergeCell ref="L681:L683"/>
    <mergeCell ref="M681:M683"/>
    <mergeCell ref="N681:N683"/>
    <mergeCell ref="K679:K680"/>
    <mergeCell ref="K681:K683"/>
    <mergeCell ref="A684:A687"/>
    <mergeCell ref="B684:B687"/>
    <mergeCell ref="F684:F687"/>
    <mergeCell ref="G684:G687"/>
    <mergeCell ref="L684:L687"/>
    <mergeCell ref="M684:M687"/>
    <mergeCell ref="N684:N687"/>
    <mergeCell ref="A688:A690"/>
    <mergeCell ref="B688:B690"/>
    <mergeCell ref="F688:F690"/>
    <mergeCell ref="G688:G690"/>
    <mergeCell ref="L688:L690"/>
    <mergeCell ref="M688:M690"/>
    <mergeCell ref="N688:N690"/>
    <mergeCell ref="K684:K687"/>
    <mergeCell ref="K688:K690"/>
    <mergeCell ref="A670:A674"/>
    <mergeCell ref="B670:B674"/>
    <mergeCell ref="F670:F674"/>
    <mergeCell ref="G670:G674"/>
    <mergeCell ref="L670:L674"/>
    <mergeCell ref="M670:M674"/>
    <mergeCell ref="N670:N674"/>
    <mergeCell ref="A675:A678"/>
    <mergeCell ref="B675:B678"/>
    <mergeCell ref="F675:F678"/>
    <mergeCell ref="G675:G678"/>
    <mergeCell ref="L675:L678"/>
    <mergeCell ref="M675:M678"/>
    <mergeCell ref="N675:N678"/>
    <mergeCell ref="K675:K678"/>
    <mergeCell ref="A679:A680"/>
    <mergeCell ref="B679:B680"/>
    <mergeCell ref="F679:F680"/>
    <mergeCell ref="G679:G680"/>
    <mergeCell ref="L679:L680"/>
    <mergeCell ref="M679:M680"/>
    <mergeCell ref="N679:N680"/>
    <mergeCell ref="A664:A666"/>
    <mergeCell ref="B664:B666"/>
    <mergeCell ref="F664:F666"/>
    <mergeCell ref="G664:G666"/>
    <mergeCell ref="L664:L666"/>
    <mergeCell ref="M664:M666"/>
    <mergeCell ref="N664:N666"/>
    <mergeCell ref="A667:A669"/>
    <mergeCell ref="B667:B669"/>
    <mergeCell ref="F667:F669"/>
    <mergeCell ref="G667:G669"/>
    <mergeCell ref="L667:L669"/>
    <mergeCell ref="M667:M669"/>
    <mergeCell ref="N667:N669"/>
    <mergeCell ref="N658:N660"/>
    <mergeCell ref="A658:A660"/>
    <mergeCell ref="B658:B660"/>
    <mergeCell ref="F658:F660"/>
    <mergeCell ref="G658:G660"/>
    <mergeCell ref="L658:L660"/>
    <mergeCell ref="M658:M660"/>
    <mergeCell ref="A661:A663"/>
    <mergeCell ref="B661:B663"/>
    <mergeCell ref="F661:F663"/>
    <mergeCell ref="G661:G663"/>
    <mergeCell ref="L661:L663"/>
    <mergeCell ref="M661:M663"/>
    <mergeCell ref="N661:N663"/>
    <mergeCell ref="A655:A657"/>
    <mergeCell ref="B655:B657"/>
    <mergeCell ref="F655:F657"/>
    <mergeCell ref="G655:G657"/>
    <mergeCell ref="L655:L657"/>
    <mergeCell ref="M655:M657"/>
    <mergeCell ref="N655:N657"/>
    <mergeCell ref="A653:A654"/>
    <mergeCell ref="B653:B654"/>
    <mergeCell ref="F653:F654"/>
    <mergeCell ref="G653:G654"/>
    <mergeCell ref="L653:L654"/>
    <mergeCell ref="M653:M654"/>
    <mergeCell ref="N653:N654"/>
    <mergeCell ref="L647:L649"/>
    <mergeCell ref="M647:M649"/>
    <mergeCell ref="N647:N649"/>
    <mergeCell ref="N651:N652"/>
    <mergeCell ref="A651:A652"/>
    <mergeCell ref="B651:B652"/>
    <mergeCell ref="F651:F652"/>
    <mergeCell ref="G651:G652"/>
    <mergeCell ref="L651:L652"/>
    <mergeCell ref="M651:M652"/>
    <mergeCell ref="A647:A649"/>
    <mergeCell ref="B647:B649"/>
    <mergeCell ref="F647:F649"/>
    <mergeCell ref="G647:G649"/>
    <mergeCell ref="K626:K627"/>
    <mergeCell ref="L642:L645"/>
    <mergeCell ref="M642:M645"/>
    <mergeCell ref="N642:N645"/>
    <mergeCell ref="A637:A641"/>
    <mergeCell ref="B637:B641"/>
    <mergeCell ref="F637:F641"/>
    <mergeCell ref="G637:G641"/>
    <mergeCell ref="L637:L641"/>
    <mergeCell ref="M637:M641"/>
    <mergeCell ref="N637:N641"/>
    <mergeCell ref="A642:A645"/>
    <mergeCell ref="G628:G631"/>
    <mergeCell ref="L628:L631"/>
    <mergeCell ref="M628:M631"/>
    <mergeCell ref="N628:N631"/>
    <mergeCell ref="A632:A636"/>
    <mergeCell ref="B632:B636"/>
    <mergeCell ref="F632:F636"/>
    <mergeCell ref="G632:G636"/>
    <mergeCell ref="L632:L636"/>
    <mergeCell ref="M632:M636"/>
    <mergeCell ref="N632:N636"/>
    <mergeCell ref="A628:A631"/>
    <mergeCell ref="B628:B631"/>
    <mergeCell ref="F628:F631"/>
    <mergeCell ref="K628:K631"/>
    <mergeCell ref="K632:K636"/>
    <mergeCell ref="K637:K641"/>
    <mergeCell ref="K642:K645"/>
    <mergeCell ref="B642:B645"/>
    <mergeCell ref="F642:F645"/>
    <mergeCell ref="A457:A460"/>
    <mergeCell ref="B457:B460"/>
    <mergeCell ref="G457:G460"/>
    <mergeCell ref="L457:L460"/>
    <mergeCell ref="M457:M460"/>
    <mergeCell ref="N457:N460"/>
    <mergeCell ref="F457:F460"/>
    <mergeCell ref="A621:A625"/>
    <mergeCell ref="B621:B625"/>
    <mergeCell ref="F621:F625"/>
    <mergeCell ref="G621:G625"/>
    <mergeCell ref="L621:L625"/>
    <mergeCell ref="M621:M625"/>
    <mergeCell ref="N621:N625"/>
    <mergeCell ref="B626:B627"/>
    <mergeCell ref="F626:F627"/>
    <mergeCell ref="G626:G627"/>
    <mergeCell ref="L626:L627"/>
    <mergeCell ref="M626:M627"/>
    <mergeCell ref="N626:N627"/>
    <mergeCell ref="A626:A627"/>
    <mergeCell ref="L610:L615"/>
    <mergeCell ref="M610:M615"/>
    <mergeCell ref="A617:A620"/>
    <mergeCell ref="B617:B620"/>
    <mergeCell ref="F617:F620"/>
    <mergeCell ref="G617:G620"/>
    <mergeCell ref="L617:L620"/>
    <mergeCell ref="M617:M620"/>
    <mergeCell ref="N617:N620"/>
    <mergeCell ref="K617:K620"/>
    <mergeCell ref="K621:K625"/>
    <mergeCell ref="A449:A452"/>
    <mergeCell ref="B449:B452"/>
    <mergeCell ref="F449:F452"/>
    <mergeCell ref="G449:G452"/>
    <mergeCell ref="L449:L452"/>
    <mergeCell ref="M449:M452"/>
    <mergeCell ref="N449:N452"/>
    <mergeCell ref="A453:A456"/>
    <mergeCell ref="B453:B456"/>
    <mergeCell ref="F453:F456"/>
    <mergeCell ref="G453:G456"/>
    <mergeCell ref="L453:L456"/>
    <mergeCell ref="M453:M456"/>
    <mergeCell ref="N453:N456"/>
    <mergeCell ref="M441:M442"/>
    <mergeCell ref="N441:N442"/>
    <mergeCell ref="G447:G448"/>
    <mergeCell ref="L447:L448"/>
    <mergeCell ref="M447:M448"/>
    <mergeCell ref="N447:N448"/>
    <mergeCell ref="A444:A446"/>
    <mergeCell ref="B444:B446"/>
    <mergeCell ref="F444:F446"/>
    <mergeCell ref="G444:G446"/>
    <mergeCell ref="L444:L446"/>
    <mergeCell ref="M444:M446"/>
    <mergeCell ref="N444:N446"/>
    <mergeCell ref="A447:A448"/>
    <mergeCell ref="B447:B448"/>
    <mergeCell ref="F447:F448"/>
    <mergeCell ref="K453:K456"/>
    <mergeCell ref="A436:A440"/>
    <mergeCell ref="B436:B440"/>
    <mergeCell ref="F436:F440"/>
    <mergeCell ref="G436:G440"/>
    <mergeCell ref="L436:L440"/>
    <mergeCell ref="M436:M440"/>
    <mergeCell ref="N436:N440"/>
    <mergeCell ref="A441:A442"/>
    <mergeCell ref="F428:F429"/>
    <mergeCell ref="G428:G429"/>
    <mergeCell ref="L428:L429"/>
    <mergeCell ref="M428:M429"/>
    <mergeCell ref="N428:N429"/>
    <mergeCell ref="A428:A429"/>
    <mergeCell ref="B428:B429"/>
    <mergeCell ref="B441:B442"/>
    <mergeCell ref="F441:F442"/>
    <mergeCell ref="G441:G442"/>
    <mergeCell ref="L441:L442"/>
    <mergeCell ref="K436:K440"/>
    <mergeCell ref="K441:K442"/>
    <mergeCell ref="A426:A427"/>
    <mergeCell ref="B426:B427"/>
    <mergeCell ref="F426:F427"/>
    <mergeCell ref="K419:K422"/>
    <mergeCell ref="K423:K425"/>
    <mergeCell ref="A432:A435"/>
    <mergeCell ref="B432:B435"/>
    <mergeCell ref="F432:F435"/>
    <mergeCell ref="G432:G435"/>
    <mergeCell ref="G426:G427"/>
    <mergeCell ref="L426:L427"/>
    <mergeCell ref="M426:M427"/>
    <mergeCell ref="N426:N427"/>
    <mergeCell ref="B430:B431"/>
    <mergeCell ref="F430:F431"/>
    <mergeCell ref="G430:G431"/>
    <mergeCell ref="N430:N431"/>
    <mergeCell ref="L430:L431"/>
    <mergeCell ref="M430:M431"/>
    <mergeCell ref="L432:L435"/>
    <mergeCell ref="M432:M435"/>
    <mergeCell ref="N432:N435"/>
    <mergeCell ref="A430:A431"/>
    <mergeCell ref="K426:K427"/>
    <mergeCell ref="K428:K429"/>
    <mergeCell ref="K430:K431"/>
    <mergeCell ref="K432:K435"/>
    <mergeCell ref="F407:F410"/>
    <mergeCell ref="G407:G410"/>
    <mergeCell ref="L407:L410"/>
    <mergeCell ref="M407:M410"/>
    <mergeCell ref="K407:K410"/>
    <mergeCell ref="K411:K412"/>
    <mergeCell ref="K415:K418"/>
    <mergeCell ref="A423:A425"/>
    <mergeCell ref="B423:B425"/>
    <mergeCell ref="F423:F425"/>
    <mergeCell ref="G423:G425"/>
    <mergeCell ref="L423:L425"/>
    <mergeCell ref="M423:M425"/>
    <mergeCell ref="N423:N425"/>
    <mergeCell ref="A419:A422"/>
    <mergeCell ref="B419:B422"/>
    <mergeCell ref="F419:F422"/>
    <mergeCell ref="G419:G422"/>
    <mergeCell ref="L419:L422"/>
    <mergeCell ref="M419:M422"/>
    <mergeCell ref="N419:N422"/>
    <mergeCell ref="N399:N402"/>
    <mergeCell ref="A404:A406"/>
    <mergeCell ref="B404:B406"/>
    <mergeCell ref="F404:F406"/>
    <mergeCell ref="G404:G406"/>
    <mergeCell ref="L404:L406"/>
    <mergeCell ref="M404:M406"/>
    <mergeCell ref="N404:N406"/>
    <mergeCell ref="A399:A402"/>
    <mergeCell ref="B399:B402"/>
    <mergeCell ref="F399:F402"/>
    <mergeCell ref="G399:G402"/>
    <mergeCell ref="L399:L402"/>
    <mergeCell ref="M399:M402"/>
    <mergeCell ref="K404:K406"/>
    <mergeCell ref="A415:A418"/>
    <mergeCell ref="B415:B418"/>
    <mergeCell ref="F415:F418"/>
    <mergeCell ref="G415:G418"/>
    <mergeCell ref="L415:L418"/>
    <mergeCell ref="M415:M418"/>
    <mergeCell ref="N415:N418"/>
    <mergeCell ref="N407:N410"/>
    <mergeCell ref="A411:A412"/>
    <mergeCell ref="B411:B412"/>
    <mergeCell ref="F411:F412"/>
    <mergeCell ref="G411:G412"/>
    <mergeCell ref="L411:L412"/>
    <mergeCell ref="M411:M412"/>
    <mergeCell ref="N411:N412"/>
    <mergeCell ref="A407:A410"/>
    <mergeCell ref="B407:B410"/>
    <mergeCell ref="A394:A398"/>
    <mergeCell ref="B394:B398"/>
    <mergeCell ref="F394:F398"/>
    <mergeCell ref="G394:G398"/>
    <mergeCell ref="L394:L398"/>
    <mergeCell ref="M394:M398"/>
    <mergeCell ref="N394:N398"/>
    <mergeCell ref="N389:N391"/>
    <mergeCell ref="A392:A393"/>
    <mergeCell ref="B392:B393"/>
    <mergeCell ref="F392:F393"/>
    <mergeCell ref="G392:G393"/>
    <mergeCell ref="L392:L393"/>
    <mergeCell ref="M392:M393"/>
    <mergeCell ref="N392:N393"/>
    <mergeCell ref="A389:A391"/>
    <mergeCell ref="B389:B391"/>
    <mergeCell ref="F389:F391"/>
    <mergeCell ref="G389:G391"/>
    <mergeCell ref="L389:L391"/>
    <mergeCell ref="M389:M391"/>
    <mergeCell ref="K389:K391"/>
    <mergeCell ref="K392:K393"/>
    <mergeCell ref="K394:K398"/>
    <mergeCell ref="A385:A388"/>
    <mergeCell ref="B385:B388"/>
    <mergeCell ref="F385:F388"/>
    <mergeCell ref="G385:G388"/>
    <mergeCell ref="L385:L388"/>
    <mergeCell ref="M385:M388"/>
    <mergeCell ref="N385:N388"/>
    <mergeCell ref="A382:A384"/>
    <mergeCell ref="B382:B384"/>
    <mergeCell ref="F382:F384"/>
    <mergeCell ref="G382:G384"/>
    <mergeCell ref="L382:L384"/>
    <mergeCell ref="M382:M384"/>
    <mergeCell ref="N382:N384"/>
    <mergeCell ref="A378:A381"/>
    <mergeCell ref="B378:B381"/>
    <mergeCell ref="F378:F381"/>
    <mergeCell ref="G378:G381"/>
    <mergeCell ref="L378:L381"/>
    <mergeCell ref="M378:M381"/>
    <mergeCell ref="N378:N381"/>
    <mergeCell ref="K378:K381"/>
    <mergeCell ref="K382:K384"/>
    <mergeCell ref="K385:K388"/>
    <mergeCell ref="G351:G354"/>
    <mergeCell ref="L351:L354"/>
    <mergeCell ref="M351:M354"/>
    <mergeCell ref="N351:N354"/>
    <mergeCell ref="A376:A377"/>
    <mergeCell ref="B376:B377"/>
    <mergeCell ref="F376:F377"/>
    <mergeCell ref="G376:G377"/>
    <mergeCell ref="L376:L377"/>
    <mergeCell ref="M376:M377"/>
    <mergeCell ref="N376:N377"/>
    <mergeCell ref="A371:A374"/>
    <mergeCell ref="B371:B374"/>
    <mergeCell ref="F371:F374"/>
    <mergeCell ref="G371:G374"/>
    <mergeCell ref="L371:L374"/>
    <mergeCell ref="N371:N374"/>
    <mergeCell ref="M371:M374"/>
    <mergeCell ref="A367:A370"/>
    <mergeCell ref="B367:B370"/>
    <mergeCell ref="F367:F370"/>
    <mergeCell ref="G367:G370"/>
    <mergeCell ref="L367:L370"/>
    <mergeCell ref="M367:M370"/>
    <mergeCell ref="N367:N370"/>
    <mergeCell ref="K351:K354"/>
    <mergeCell ref="K355:K360"/>
    <mergeCell ref="K362:K364"/>
    <mergeCell ref="K367:K370"/>
    <mergeCell ref="K371:K374"/>
    <mergeCell ref="K376:K377"/>
    <mergeCell ref="N348:N350"/>
    <mergeCell ref="A344:A347"/>
    <mergeCell ref="B344:B347"/>
    <mergeCell ref="F344:F347"/>
    <mergeCell ref="G344:G347"/>
    <mergeCell ref="L344:L347"/>
    <mergeCell ref="M344:M347"/>
    <mergeCell ref="N344:N347"/>
    <mergeCell ref="A335:A342"/>
    <mergeCell ref="B335:B342"/>
    <mergeCell ref="F335:F342"/>
    <mergeCell ref="G335:G342"/>
    <mergeCell ref="L335:L342"/>
    <mergeCell ref="M335:M342"/>
    <mergeCell ref="N335:N342"/>
    <mergeCell ref="N355:N360"/>
    <mergeCell ref="A362:A364"/>
    <mergeCell ref="B362:B364"/>
    <mergeCell ref="F362:F364"/>
    <mergeCell ref="G362:G364"/>
    <mergeCell ref="L362:L364"/>
    <mergeCell ref="M362:M364"/>
    <mergeCell ref="N362:N364"/>
    <mergeCell ref="A355:A360"/>
    <mergeCell ref="B355:B360"/>
    <mergeCell ref="F355:F360"/>
    <mergeCell ref="G355:G360"/>
    <mergeCell ref="L355:L360"/>
    <mergeCell ref="M355:M360"/>
    <mergeCell ref="A351:A354"/>
    <mergeCell ref="B351:B354"/>
    <mergeCell ref="F351:F354"/>
    <mergeCell ref="F200:F202"/>
    <mergeCell ref="G200:G202"/>
    <mergeCell ref="L200:L202"/>
    <mergeCell ref="M200:M202"/>
    <mergeCell ref="A204:A206"/>
    <mergeCell ref="B204:B206"/>
    <mergeCell ref="F204:F206"/>
    <mergeCell ref="G204:G206"/>
    <mergeCell ref="A197:A199"/>
    <mergeCell ref="B197:B199"/>
    <mergeCell ref="F197:F199"/>
    <mergeCell ref="A348:A350"/>
    <mergeCell ref="B348:B350"/>
    <mergeCell ref="F348:F350"/>
    <mergeCell ref="G348:G350"/>
    <mergeCell ref="L348:L350"/>
    <mergeCell ref="M348:M350"/>
    <mergeCell ref="K330:K333"/>
    <mergeCell ref="K335:K342"/>
    <mergeCell ref="K344:K347"/>
    <mergeCell ref="K348:K350"/>
    <mergeCell ref="G197:G199"/>
    <mergeCell ref="L197:L199"/>
    <mergeCell ref="M197:M199"/>
    <mergeCell ref="A207:A210"/>
    <mergeCell ref="B207:B210"/>
    <mergeCell ref="F207:F210"/>
    <mergeCell ref="G207:G210"/>
    <mergeCell ref="L207:L210"/>
    <mergeCell ref="M207:M210"/>
    <mergeCell ref="A231:A233"/>
    <mergeCell ref="B231:B233"/>
    <mergeCell ref="L185:L186"/>
    <mergeCell ref="M185:M186"/>
    <mergeCell ref="N185:N186"/>
    <mergeCell ref="A189:A192"/>
    <mergeCell ref="B189:B192"/>
    <mergeCell ref="F189:F192"/>
    <mergeCell ref="G189:G192"/>
    <mergeCell ref="L189:L192"/>
    <mergeCell ref="M189:M192"/>
    <mergeCell ref="N189:N192"/>
    <mergeCell ref="A185:A186"/>
    <mergeCell ref="B185:B186"/>
    <mergeCell ref="F185:F186"/>
    <mergeCell ref="G185:G186"/>
    <mergeCell ref="K185:K186"/>
    <mergeCell ref="K189:K192"/>
    <mergeCell ref="A330:A333"/>
    <mergeCell ref="B330:B333"/>
    <mergeCell ref="F330:F333"/>
    <mergeCell ref="G330:G333"/>
    <mergeCell ref="L330:L333"/>
    <mergeCell ref="M330:M333"/>
    <mergeCell ref="N330:N333"/>
    <mergeCell ref="F193:F196"/>
    <mergeCell ref="A193:A196"/>
    <mergeCell ref="B193:B196"/>
    <mergeCell ref="G193:G196"/>
    <mergeCell ref="L193:L196"/>
    <mergeCell ref="M193:M196"/>
    <mergeCell ref="N193:N196"/>
    <mergeCell ref="A200:A202"/>
    <mergeCell ref="B200:B202"/>
    <mergeCell ref="A175:A176"/>
    <mergeCell ref="B175:B176"/>
    <mergeCell ref="F175:F176"/>
    <mergeCell ref="G175:G176"/>
    <mergeCell ref="L175:L176"/>
    <mergeCell ref="M175:M176"/>
    <mergeCell ref="N175:N176"/>
    <mergeCell ref="A173:A174"/>
    <mergeCell ref="B173:B174"/>
    <mergeCell ref="F173:F174"/>
    <mergeCell ref="G173:G174"/>
    <mergeCell ref="L173:L174"/>
    <mergeCell ref="M173:M174"/>
    <mergeCell ref="N173:N174"/>
    <mergeCell ref="K173:K174"/>
    <mergeCell ref="K175:K176"/>
    <mergeCell ref="A182:A183"/>
    <mergeCell ref="B182:B183"/>
    <mergeCell ref="F182:F183"/>
    <mergeCell ref="G182:G183"/>
    <mergeCell ref="A177:A181"/>
    <mergeCell ref="B177:B181"/>
    <mergeCell ref="F177:F181"/>
    <mergeCell ref="G177:G181"/>
    <mergeCell ref="L177:L181"/>
    <mergeCell ref="M177:M181"/>
    <mergeCell ref="N177:N181"/>
    <mergeCell ref="K177:K181"/>
    <mergeCell ref="K182:K183"/>
    <mergeCell ref="A162:A164"/>
    <mergeCell ref="B162:B164"/>
    <mergeCell ref="F162:F164"/>
    <mergeCell ref="G162:G164"/>
    <mergeCell ref="L162:L164"/>
    <mergeCell ref="M162:M164"/>
    <mergeCell ref="N162:N164"/>
    <mergeCell ref="A158:A160"/>
    <mergeCell ref="B158:B160"/>
    <mergeCell ref="F158:F160"/>
    <mergeCell ref="G158:G160"/>
    <mergeCell ref="L158:L160"/>
    <mergeCell ref="M158:M160"/>
    <mergeCell ref="N158:N160"/>
    <mergeCell ref="K158:K160"/>
    <mergeCell ref="K162:K164"/>
    <mergeCell ref="A171:A172"/>
    <mergeCell ref="B171:B172"/>
    <mergeCell ref="F171:F172"/>
    <mergeCell ref="G171:G172"/>
    <mergeCell ref="L171:L172"/>
    <mergeCell ref="M171:M172"/>
    <mergeCell ref="N171:N172"/>
    <mergeCell ref="A166:A169"/>
    <mergeCell ref="B166:B169"/>
    <mergeCell ref="F166:F169"/>
    <mergeCell ref="G166:G169"/>
    <mergeCell ref="L166:L169"/>
    <mergeCell ref="M166:M169"/>
    <mergeCell ref="N166:N169"/>
    <mergeCell ref="K166:K169"/>
    <mergeCell ref="K171:K172"/>
    <mergeCell ref="A154:A156"/>
    <mergeCell ref="B154:B156"/>
    <mergeCell ref="F154:F156"/>
    <mergeCell ref="G154:G156"/>
    <mergeCell ref="L154:L156"/>
    <mergeCell ref="M154:M156"/>
    <mergeCell ref="N154:N156"/>
    <mergeCell ref="N146:N150"/>
    <mergeCell ref="A151:A153"/>
    <mergeCell ref="B151:B153"/>
    <mergeCell ref="F151:F153"/>
    <mergeCell ref="G151:G153"/>
    <mergeCell ref="L151:L153"/>
    <mergeCell ref="M151:M153"/>
    <mergeCell ref="N151:N153"/>
    <mergeCell ref="A146:A150"/>
    <mergeCell ref="B146:B150"/>
    <mergeCell ref="F146:F150"/>
    <mergeCell ref="G146:G150"/>
    <mergeCell ref="L146:L149"/>
    <mergeCell ref="M146:M149"/>
    <mergeCell ref="K151:K153"/>
    <mergeCell ref="K154:K156"/>
    <mergeCell ref="A137:A138"/>
    <mergeCell ref="B137:B138"/>
    <mergeCell ref="F137:F138"/>
    <mergeCell ref="G137:G138"/>
    <mergeCell ref="L137:L138"/>
    <mergeCell ref="M137:M138"/>
    <mergeCell ref="N137:N138"/>
    <mergeCell ref="A133:A135"/>
    <mergeCell ref="B133:B135"/>
    <mergeCell ref="F133:F135"/>
    <mergeCell ref="G133:G135"/>
    <mergeCell ref="L133:L135"/>
    <mergeCell ref="M133:M135"/>
    <mergeCell ref="N133:N135"/>
    <mergeCell ref="K133:K135"/>
    <mergeCell ref="K137:K138"/>
    <mergeCell ref="A143:A145"/>
    <mergeCell ref="B143:B145"/>
    <mergeCell ref="F143:F145"/>
    <mergeCell ref="G143:G145"/>
    <mergeCell ref="L143:L145"/>
    <mergeCell ref="M143:M145"/>
    <mergeCell ref="N143:N145"/>
    <mergeCell ref="A139:A142"/>
    <mergeCell ref="B139:B142"/>
    <mergeCell ref="F139:F142"/>
    <mergeCell ref="G139:G142"/>
    <mergeCell ref="L139:L142"/>
    <mergeCell ref="M139:M142"/>
    <mergeCell ref="N139:N142"/>
    <mergeCell ref="K139:K142"/>
    <mergeCell ref="K143:K145"/>
    <mergeCell ref="A126:A128"/>
    <mergeCell ref="B126:B128"/>
    <mergeCell ref="F126:F128"/>
    <mergeCell ref="G126:G128"/>
    <mergeCell ref="L126:L128"/>
    <mergeCell ref="M126:M128"/>
    <mergeCell ref="N126:N128"/>
    <mergeCell ref="A122:A125"/>
    <mergeCell ref="B122:B125"/>
    <mergeCell ref="F122:F125"/>
    <mergeCell ref="G122:G125"/>
    <mergeCell ref="L122:L125"/>
    <mergeCell ref="M122:M125"/>
    <mergeCell ref="N122:N125"/>
    <mergeCell ref="A119:A121"/>
    <mergeCell ref="B119:B121"/>
    <mergeCell ref="F119:F121"/>
    <mergeCell ref="G119:G121"/>
    <mergeCell ref="L119:L121"/>
    <mergeCell ref="M119:M121"/>
    <mergeCell ref="N119:N121"/>
    <mergeCell ref="G96:G99"/>
    <mergeCell ref="L96:L99"/>
    <mergeCell ref="M96:M99"/>
    <mergeCell ref="N96:N99"/>
    <mergeCell ref="A112:A115"/>
    <mergeCell ref="B112:B115"/>
    <mergeCell ref="F112:F115"/>
    <mergeCell ref="G112:G115"/>
    <mergeCell ref="L112:L115"/>
    <mergeCell ref="M112:M115"/>
    <mergeCell ref="N112:N115"/>
    <mergeCell ref="A109:A111"/>
    <mergeCell ref="B109:B111"/>
    <mergeCell ref="F109:F111"/>
    <mergeCell ref="G109:G111"/>
    <mergeCell ref="L109:L111"/>
    <mergeCell ref="M109:M111"/>
    <mergeCell ref="N109:N111"/>
    <mergeCell ref="A107:A108"/>
    <mergeCell ref="B107:B108"/>
    <mergeCell ref="F107:F108"/>
    <mergeCell ref="G107:G108"/>
    <mergeCell ref="L107:L108"/>
    <mergeCell ref="M107:M108"/>
    <mergeCell ref="N107:N108"/>
    <mergeCell ref="L3:L4"/>
    <mergeCell ref="G79:G80"/>
    <mergeCell ref="L79:L80"/>
    <mergeCell ref="M79:M80"/>
    <mergeCell ref="N79:N80"/>
    <mergeCell ref="A89:A91"/>
    <mergeCell ref="B89:B91"/>
    <mergeCell ref="F89:F91"/>
    <mergeCell ref="G89:G91"/>
    <mergeCell ref="L89:L91"/>
    <mergeCell ref="M89:M91"/>
    <mergeCell ref="N89:N91"/>
    <mergeCell ref="A86:A88"/>
    <mergeCell ref="B86:B88"/>
    <mergeCell ref="F86:F88"/>
    <mergeCell ref="A104:A106"/>
    <mergeCell ref="B104:B106"/>
    <mergeCell ref="F104:F106"/>
    <mergeCell ref="G104:G106"/>
    <mergeCell ref="L104:L106"/>
    <mergeCell ref="M104:M106"/>
    <mergeCell ref="N104:N106"/>
    <mergeCell ref="A100:A103"/>
    <mergeCell ref="B100:B103"/>
    <mergeCell ref="F100:F103"/>
    <mergeCell ref="G100:G103"/>
    <mergeCell ref="L100:L103"/>
    <mergeCell ref="M100:M103"/>
    <mergeCell ref="N100:N103"/>
    <mergeCell ref="A96:A99"/>
    <mergeCell ref="B96:B99"/>
    <mergeCell ref="F96:F99"/>
    <mergeCell ref="A71:A73"/>
    <mergeCell ref="B71:B73"/>
    <mergeCell ref="F71:F73"/>
    <mergeCell ref="G71:G73"/>
    <mergeCell ref="L71:L73"/>
    <mergeCell ref="M71:M73"/>
    <mergeCell ref="N71:N73"/>
    <mergeCell ref="N10:N12"/>
    <mergeCell ref="L13:L14"/>
    <mergeCell ref="M13:M14"/>
    <mergeCell ref="N13:N14"/>
    <mergeCell ref="G13:G14"/>
    <mergeCell ref="F13:F14"/>
    <mergeCell ref="A10:A12"/>
    <mergeCell ref="B10:B12"/>
    <mergeCell ref="B13:B14"/>
    <mergeCell ref="A13:A14"/>
    <mergeCell ref="E48:E50"/>
    <mergeCell ref="G48:G50"/>
    <mergeCell ref="L27:L28"/>
    <mergeCell ref="M27:M28"/>
    <mergeCell ref="N27:N28"/>
    <mergeCell ref="A29:A30"/>
    <mergeCell ref="F29:F30"/>
    <mergeCell ref="G29:G30"/>
    <mergeCell ref="B29:B30"/>
    <mergeCell ref="L29:L30"/>
    <mergeCell ref="M29:M30"/>
    <mergeCell ref="N29:N30"/>
    <mergeCell ref="A27:A28"/>
    <mergeCell ref="B27:B28"/>
    <mergeCell ref="F27:F28"/>
    <mergeCell ref="G8:G9"/>
    <mergeCell ref="L8:L9"/>
    <mergeCell ref="M8:M9"/>
    <mergeCell ref="N8:N9"/>
    <mergeCell ref="N16:N17"/>
    <mergeCell ref="A16:A17"/>
    <mergeCell ref="B16:B17"/>
    <mergeCell ref="F16:F17"/>
    <mergeCell ref="G16:G17"/>
    <mergeCell ref="M3:M4"/>
    <mergeCell ref="N3:N4"/>
    <mergeCell ref="A5:A7"/>
    <mergeCell ref="B5:B7"/>
    <mergeCell ref="F5:F7"/>
    <mergeCell ref="G5:G7"/>
    <mergeCell ref="L5:L7"/>
    <mergeCell ref="G10:G12"/>
    <mergeCell ref="F10:F12"/>
    <mergeCell ref="L10:L12"/>
    <mergeCell ref="M10:M12"/>
    <mergeCell ref="K3:K4"/>
    <mergeCell ref="L16:L17"/>
    <mergeCell ref="M16:M17"/>
    <mergeCell ref="M5:M7"/>
    <mergeCell ref="N5:N7"/>
    <mergeCell ref="A8:A9"/>
    <mergeCell ref="B8:B9"/>
    <mergeCell ref="F8:F9"/>
    <mergeCell ref="G3:G4"/>
    <mergeCell ref="F3:F4"/>
    <mergeCell ref="B3:B4"/>
    <mergeCell ref="A3:A4"/>
    <mergeCell ref="G27:G28"/>
    <mergeCell ref="A18:A19"/>
    <mergeCell ref="B18:B19"/>
    <mergeCell ref="F18:F19"/>
    <mergeCell ref="G18:G19"/>
    <mergeCell ref="A23:A24"/>
    <mergeCell ref="B23:B24"/>
    <mergeCell ref="F23:F24"/>
    <mergeCell ref="G23:G24"/>
    <mergeCell ref="L23:L24"/>
    <mergeCell ref="M23:M24"/>
    <mergeCell ref="N23:N24"/>
    <mergeCell ref="A20:A22"/>
    <mergeCell ref="B20:B22"/>
    <mergeCell ref="F20:F22"/>
    <mergeCell ref="G20:G22"/>
    <mergeCell ref="L20:L22"/>
    <mergeCell ref="M20:M22"/>
    <mergeCell ref="N20:N22"/>
    <mergeCell ref="A44:A47"/>
    <mergeCell ref="B44:B47"/>
    <mergeCell ref="G44:G47"/>
    <mergeCell ref="L44:L46"/>
    <mergeCell ref="M44:M46"/>
    <mergeCell ref="N44:N46"/>
    <mergeCell ref="F48:F49"/>
    <mergeCell ref="L48:L49"/>
    <mergeCell ref="M48:M49"/>
    <mergeCell ref="B48:B50"/>
    <mergeCell ref="A48:A50"/>
    <mergeCell ref="F44:F46"/>
    <mergeCell ref="L32:L33"/>
    <mergeCell ref="M32:M33"/>
    <mergeCell ref="N32:N33"/>
    <mergeCell ref="A41:A43"/>
    <mergeCell ref="B41:B43"/>
    <mergeCell ref="F41:F43"/>
    <mergeCell ref="G41:G43"/>
    <mergeCell ref="L41:L43"/>
    <mergeCell ref="M41:M43"/>
    <mergeCell ref="N41:N43"/>
    <mergeCell ref="A32:A33"/>
    <mergeCell ref="B32:B33"/>
    <mergeCell ref="F32:F33"/>
    <mergeCell ref="G32:G33"/>
    <mergeCell ref="N48:N49"/>
    <mergeCell ref="A59:A60"/>
    <mergeCell ref="B59:B60"/>
    <mergeCell ref="G59:G60"/>
    <mergeCell ref="N59:N60"/>
    <mergeCell ref="L52:L55"/>
    <mergeCell ref="M52:M55"/>
    <mergeCell ref="N52:N55"/>
    <mergeCell ref="A56:A58"/>
    <mergeCell ref="B56:B58"/>
    <mergeCell ref="F56:F58"/>
    <mergeCell ref="G56:G58"/>
    <mergeCell ref="L56:L58"/>
    <mergeCell ref="M56:M58"/>
    <mergeCell ref="N56:N58"/>
    <mergeCell ref="A52:A55"/>
    <mergeCell ref="B52:B55"/>
    <mergeCell ref="F52:F55"/>
    <mergeCell ref="G52:G55"/>
    <mergeCell ref="L61:L64"/>
    <mergeCell ref="M61:M64"/>
    <mergeCell ref="A65:A66"/>
    <mergeCell ref="B65:B66"/>
    <mergeCell ref="F65:F66"/>
    <mergeCell ref="G65:G66"/>
    <mergeCell ref="L65:L66"/>
    <mergeCell ref="M65:M66"/>
    <mergeCell ref="A61:A64"/>
    <mergeCell ref="B61:B64"/>
    <mergeCell ref="F61:F64"/>
    <mergeCell ref="G61:G64"/>
    <mergeCell ref="N65:N66"/>
    <mergeCell ref="A68:A70"/>
    <mergeCell ref="B68:B70"/>
    <mergeCell ref="F68:F70"/>
    <mergeCell ref="G68:G70"/>
    <mergeCell ref="L68:L70"/>
    <mergeCell ref="M68:M70"/>
    <mergeCell ref="N68:N70"/>
    <mergeCell ref="N197:N199"/>
    <mergeCell ref="F74:F77"/>
    <mergeCell ref="G74:G77"/>
    <mergeCell ref="L74:L77"/>
    <mergeCell ref="N74:N77"/>
    <mergeCell ref="M74:M77"/>
    <mergeCell ref="A74:A78"/>
    <mergeCell ref="B74:B78"/>
    <mergeCell ref="L81:L84"/>
    <mergeCell ref="M81:M84"/>
    <mergeCell ref="A81:A84"/>
    <mergeCell ref="B81:B84"/>
    <mergeCell ref="L204:L206"/>
    <mergeCell ref="M204:M206"/>
    <mergeCell ref="N204:N206"/>
    <mergeCell ref="G86:G88"/>
    <mergeCell ref="L86:L88"/>
    <mergeCell ref="M86:M88"/>
    <mergeCell ref="N86:N88"/>
    <mergeCell ref="A92:A94"/>
    <mergeCell ref="B92:B94"/>
    <mergeCell ref="F92:F94"/>
    <mergeCell ref="G92:G94"/>
    <mergeCell ref="L92:L94"/>
    <mergeCell ref="M92:M94"/>
    <mergeCell ref="N92:N94"/>
    <mergeCell ref="F81:F84"/>
    <mergeCell ref="G81:G84"/>
    <mergeCell ref="N81:N84"/>
    <mergeCell ref="A79:A80"/>
    <mergeCell ref="B79:B80"/>
    <mergeCell ref="F79:F80"/>
    <mergeCell ref="N207:N210"/>
    <mergeCell ref="A213:A216"/>
    <mergeCell ref="B213:B216"/>
    <mergeCell ref="F213:F216"/>
    <mergeCell ref="G213:G216"/>
    <mergeCell ref="L213:L216"/>
    <mergeCell ref="M213:M216"/>
    <mergeCell ref="N213:N216"/>
    <mergeCell ref="A217:A221"/>
    <mergeCell ref="B217:B221"/>
    <mergeCell ref="F217:F221"/>
    <mergeCell ref="G217:G221"/>
    <mergeCell ref="L217:L221"/>
    <mergeCell ref="M217:M221"/>
    <mergeCell ref="N217:N221"/>
    <mergeCell ref="N222:N225"/>
    <mergeCell ref="A226:A230"/>
    <mergeCell ref="B226:B230"/>
    <mergeCell ref="F226:F230"/>
    <mergeCell ref="G226:G228"/>
    <mergeCell ref="G229:G230"/>
    <mergeCell ref="K226:K230"/>
    <mergeCell ref="L226:L230"/>
    <mergeCell ref="M226:M230"/>
    <mergeCell ref="N226:N230"/>
    <mergeCell ref="A222:A225"/>
    <mergeCell ref="B222:B225"/>
    <mergeCell ref="F222:F225"/>
    <mergeCell ref="G222:G225"/>
    <mergeCell ref="L222:L225"/>
    <mergeCell ref="M222:M225"/>
    <mergeCell ref="E227:E230"/>
    <mergeCell ref="B257:B263"/>
    <mergeCell ref="F257:F263"/>
    <mergeCell ref="G257:G263"/>
    <mergeCell ref="A250:A253"/>
    <mergeCell ref="B250:B253"/>
    <mergeCell ref="F250:F253"/>
    <mergeCell ref="G250:G253"/>
    <mergeCell ref="L250:L253"/>
    <mergeCell ref="M250:M253"/>
    <mergeCell ref="N250:N253"/>
    <mergeCell ref="F231:F233"/>
    <mergeCell ref="G231:G233"/>
    <mergeCell ref="L231:L233"/>
    <mergeCell ref="M231:M233"/>
    <mergeCell ref="N231:N233"/>
    <mergeCell ref="N234:N238"/>
    <mergeCell ref="A239:A241"/>
    <mergeCell ref="B239:B241"/>
    <mergeCell ref="F239:F241"/>
    <mergeCell ref="G239:G241"/>
    <mergeCell ref="L239:L241"/>
    <mergeCell ref="M239:M241"/>
    <mergeCell ref="N239:N241"/>
    <mergeCell ref="A234:A238"/>
    <mergeCell ref="B234:B238"/>
    <mergeCell ref="F234:F238"/>
    <mergeCell ref="G234:G238"/>
    <mergeCell ref="L234:L238"/>
    <mergeCell ref="M234:M238"/>
    <mergeCell ref="F270:F272"/>
    <mergeCell ref="G270:G272"/>
    <mergeCell ref="L270:L272"/>
    <mergeCell ref="M270:M272"/>
    <mergeCell ref="N270:N272"/>
    <mergeCell ref="K267:K269"/>
    <mergeCell ref="K270:K272"/>
    <mergeCell ref="A248:A249"/>
    <mergeCell ref="B248:B249"/>
    <mergeCell ref="F248:F249"/>
    <mergeCell ref="G248:G249"/>
    <mergeCell ref="L248:L249"/>
    <mergeCell ref="M248:M249"/>
    <mergeCell ref="L257:L263"/>
    <mergeCell ref="M257:M263"/>
    <mergeCell ref="N257:N263"/>
    <mergeCell ref="A242:A244"/>
    <mergeCell ref="B242:B244"/>
    <mergeCell ref="F242:F244"/>
    <mergeCell ref="G242:G244"/>
    <mergeCell ref="L242:L244"/>
    <mergeCell ref="M242:M244"/>
    <mergeCell ref="N242:N244"/>
    <mergeCell ref="A245:A247"/>
    <mergeCell ref="B245:B247"/>
    <mergeCell ref="F245:F247"/>
    <mergeCell ref="G245:G247"/>
    <mergeCell ref="L245:L247"/>
    <mergeCell ref="M245:M247"/>
    <mergeCell ref="N245:N247"/>
    <mergeCell ref="N248:N249"/>
    <mergeCell ref="A257:A263"/>
    <mergeCell ref="A273:A274"/>
    <mergeCell ref="B273:B274"/>
    <mergeCell ref="F273:F274"/>
    <mergeCell ref="G273:G274"/>
    <mergeCell ref="L273:L274"/>
    <mergeCell ref="M273:M274"/>
    <mergeCell ref="N273:N274"/>
    <mergeCell ref="A264:A266"/>
    <mergeCell ref="B264:B266"/>
    <mergeCell ref="F264:F266"/>
    <mergeCell ref="G264:G266"/>
    <mergeCell ref="L264:L266"/>
    <mergeCell ref="M264:M266"/>
    <mergeCell ref="N264:N266"/>
    <mergeCell ref="A275:A277"/>
    <mergeCell ref="B275:B277"/>
    <mergeCell ref="F275:F277"/>
    <mergeCell ref="G275:G277"/>
    <mergeCell ref="L275:L277"/>
    <mergeCell ref="M275:M277"/>
    <mergeCell ref="K273:K274"/>
    <mergeCell ref="K275:K277"/>
    <mergeCell ref="K264:K266"/>
    <mergeCell ref="A267:A269"/>
    <mergeCell ref="B267:B269"/>
    <mergeCell ref="F267:F269"/>
    <mergeCell ref="G267:G269"/>
    <mergeCell ref="L267:L269"/>
    <mergeCell ref="M267:M269"/>
    <mergeCell ref="N267:N269"/>
    <mergeCell ref="A270:A272"/>
    <mergeCell ref="B270:B272"/>
    <mergeCell ref="A283:A286"/>
    <mergeCell ref="B283:B286"/>
    <mergeCell ref="F283:F286"/>
    <mergeCell ref="G283:G286"/>
    <mergeCell ref="L283:L286"/>
    <mergeCell ref="M283:M286"/>
    <mergeCell ref="N283:N286"/>
    <mergeCell ref="A278:A282"/>
    <mergeCell ref="B278:B282"/>
    <mergeCell ref="F278:F282"/>
    <mergeCell ref="G278:G282"/>
    <mergeCell ref="L278:L282"/>
    <mergeCell ref="M278:M282"/>
    <mergeCell ref="N278:N282"/>
    <mergeCell ref="K278:K282"/>
    <mergeCell ref="K283:K286"/>
    <mergeCell ref="A295:A297"/>
    <mergeCell ref="B295:B297"/>
    <mergeCell ref="F295:F297"/>
    <mergeCell ref="G295:G297"/>
    <mergeCell ref="L295:L297"/>
    <mergeCell ref="M295:M297"/>
    <mergeCell ref="N295:N297"/>
    <mergeCell ref="A298:A300"/>
    <mergeCell ref="B298:B300"/>
    <mergeCell ref="F298:F300"/>
    <mergeCell ref="G298:G300"/>
    <mergeCell ref="L298:L300"/>
    <mergeCell ref="M298:M300"/>
    <mergeCell ref="N298:N300"/>
    <mergeCell ref="K295:K297"/>
    <mergeCell ref="K298:K300"/>
    <mergeCell ref="A288:A290"/>
    <mergeCell ref="B288:B290"/>
    <mergeCell ref="F288:F290"/>
    <mergeCell ref="G288:G290"/>
    <mergeCell ref="L288:L290"/>
    <mergeCell ref="M288:M290"/>
    <mergeCell ref="N288:N290"/>
    <mergeCell ref="A291:A294"/>
    <mergeCell ref="B291:B294"/>
    <mergeCell ref="F291:F294"/>
    <mergeCell ref="G291:G294"/>
    <mergeCell ref="L291:L294"/>
    <mergeCell ref="M291:M294"/>
    <mergeCell ref="N291:N294"/>
    <mergeCell ref="K288:K290"/>
    <mergeCell ref="K291:K294"/>
    <mergeCell ref="A309:A311"/>
    <mergeCell ref="B309:B311"/>
    <mergeCell ref="F309:F311"/>
    <mergeCell ref="G309:G311"/>
    <mergeCell ref="L309:L311"/>
    <mergeCell ref="M309:M311"/>
    <mergeCell ref="N309:N311"/>
    <mergeCell ref="B312:B314"/>
    <mergeCell ref="A312:A314"/>
    <mergeCell ref="F312:F314"/>
    <mergeCell ref="G312:G314"/>
    <mergeCell ref="L312:L314"/>
    <mergeCell ref="M312:M314"/>
    <mergeCell ref="N312:N314"/>
    <mergeCell ref="K309:K311"/>
    <mergeCell ref="K312:K314"/>
    <mergeCell ref="A301:A304"/>
    <mergeCell ref="B301:B304"/>
    <mergeCell ref="F301:F304"/>
    <mergeCell ref="G301:G304"/>
    <mergeCell ref="L301:L304"/>
    <mergeCell ref="M301:M304"/>
    <mergeCell ref="A305:A307"/>
    <mergeCell ref="B305:B307"/>
    <mergeCell ref="F305:F307"/>
    <mergeCell ref="G305:G307"/>
    <mergeCell ref="L305:L307"/>
    <mergeCell ref="M305:M307"/>
    <mergeCell ref="N305:N307"/>
    <mergeCell ref="K301:K304"/>
    <mergeCell ref="K305:K307"/>
    <mergeCell ref="N325:N328"/>
    <mergeCell ref="A325:A328"/>
    <mergeCell ref="B325:B328"/>
    <mergeCell ref="F325:F328"/>
    <mergeCell ref="G325:G328"/>
    <mergeCell ref="L325:L328"/>
    <mergeCell ref="M325:M328"/>
    <mergeCell ref="A317:A319"/>
    <mergeCell ref="B317:B319"/>
    <mergeCell ref="F317:F319"/>
    <mergeCell ref="G317:G319"/>
    <mergeCell ref="L317:L319"/>
    <mergeCell ref="M317:M319"/>
    <mergeCell ref="N317:N319"/>
    <mergeCell ref="A320:A324"/>
    <mergeCell ref="B320:B324"/>
    <mergeCell ref="F320:F324"/>
    <mergeCell ref="G320:G324"/>
    <mergeCell ref="L320:L324"/>
    <mergeCell ref="N320:N324"/>
    <mergeCell ref="M320:M324"/>
    <mergeCell ref="K317:K319"/>
    <mergeCell ref="K320:K324"/>
    <mergeCell ref="K325:K328"/>
    <mergeCell ref="A461:A463"/>
    <mergeCell ref="B461:B463"/>
    <mergeCell ref="F461:F463"/>
    <mergeCell ref="G461:G463"/>
    <mergeCell ref="L461:L463"/>
    <mergeCell ref="M461:M463"/>
    <mergeCell ref="N461:N463"/>
    <mergeCell ref="A464:A465"/>
    <mergeCell ref="B464:B465"/>
    <mergeCell ref="F464:F465"/>
    <mergeCell ref="G464:G465"/>
    <mergeCell ref="L464:L465"/>
    <mergeCell ref="M464:M465"/>
    <mergeCell ref="N464:N465"/>
    <mergeCell ref="A468:A470"/>
    <mergeCell ref="B468:B470"/>
    <mergeCell ref="F468:F470"/>
    <mergeCell ref="G468:G470"/>
    <mergeCell ref="L468:L470"/>
    <mergeCell ref="M468:M470"/>
    <mergeCell ref="N468:N470"/>
    <mergeCell ref="A479:A480"/>
    <mergeCell ref="B479:B480"/>
    <mergeCell ref="F479:F480"/>
    <mergeCell ref="G479:G480"/>
    <mergeCell ref="L479:L480"/>
    <mergeCell ref="M479:M480"/>
    <mergeCell ref="N479:N480"/>
    <mergeCell ref="A481:A483"/>
    <mergeCell ref="B481:B483"/>
    <mergeCell ref="F481:F483"/>
    <mergeCell ref="G481:G483"/>
    <mergeCell ref="L481:L483"/>
    <mergeCell ref="M481:M483"/>
    <mergeCell ref="N481:N483"/>
    <mergeCell ref="A473:A476"/>
    <mergeCell ref="B473:B476"/>
    <mergeCell ref="F473:F476"/>
    <mergeCell ref="G473:G476"/>
    <mergeCell ref="L473:L476"/>
    <mergeCell ref="M473:M476"/>
    <mergeCell ref="N473:N476"/>
    <mergeCell ref="K473:K476"/>
    <mergeCell ref="A477:A478"/>
    <mergeCell ref="B477:B478"/>
    <mergeCell ref="F477:F478"/>
    <mergeCell ref="G477:G478"/>
    <mergeCell ref="L477:L478"/>
    <mergeCell ref="M477:M478"/>
    <mergeCell ref="N477:N478"/>
    <mergeCell ref="A489:A491"/>
    <mergeCell ref="B489:B491"/>
    <mergeCell ref="F489:F491"/>
    <mergeCell ref="G489:G491"/>
    <mergeCell ref="L489:L491"/>
    <mergeCell ref="M489:M491"/>
    <mergeCell ref="N489:N491"/>
    <mergeCell ref="A484:A486"/>
    <mergeCell ref="B484:B486"/>
    <mergeCell ref="F484:F486"/>
    <mergeCell ref="G484:G486"/>
    <mergeCell ref="L484:L486"/>
    <mergeCell ref="M484:M486"/>
    <mergeCell ref="N484:N486"/>
    <mergeCell ref="A487:A488"/>
    <mergeCell ref="B487:B488"/>
    <mergeCell ref="F487:F488"/>
    <mergeCell ref="G487:G488"/>
    <mergeCell ref="L487:L488"/>
    <mergeCell ref="M487:M488"/>
    <mergeCell ref="N487:N488"/>
    <mergeCell ref="A494:A495"/>
    <mergeCell ref="B494:B495"/>
    <mergeCell ref="F494:F495"/>
    <mergeCell ref="G494:G495"/>
    <mergeCell ref="L494:L495"/>
    <mergeCell ref="N494:N495"/>
    <mergeCell ref="M494:M495"/>
    <mergeCell ref="A496:A498"/>
    <mergeCell ref="B496:B498"/>
    <mergeCell ref="F496:F498"/>
    <mergeCell ref="G496:G498"/>
    <mergeCell ref="L496:L498"/>
    <mergeCell ref="M496:M498"/>
    <mergeCell ref="N496:N498"/>
    <mergeCell ref="A500:A505"/>
    <mergeCell ref="B500:B505"/>
    <mergeCell ref="F500:F505"/>
    <mergeCell ref="G500:G505"/>
    <mergeCell ref="L500:L505"/>
    <mergeCell ref="M500:M505"/>
    <mergeCell ref="N500:N505"/>
    <mergeCell ref="K500:K505"/>
    <mergeCell ref="A507:A509"/>
    <mergeCell ref="B507:B509"/>
    <mergeCell ref="F507:F509"/>
    <mergeCell ref="G507:G509"/>
    <mergeCell ref="L507:L509"/>
    <mergeCell ref="M507:M509"/>
    <mergeCell ref="N507:N509"/>
    <mergeCell ref="A510:A514"/>
    <mergeCell ref="B510:B514"/>
    <mergeCell ref="F510:F514"/>
    <mergeCell ref="G510:G514"/>
    <mergeCell ref="L510:L514"/>
    <mergeCell ref="M510:M514"/>
    <mergeCell ref="N510:N514"/>
    <mergeCell ref="A515:A520"/>
    <mergeCell ref="B515:B520"/>
    <mergeCell ref="F515:F520"/>
    <mergeCell ref="G515:G520"/>
    <mergeCell ref="L515:L520"/>
    <mergeCell ref="M515:M520"/>
    <mergeCell ref="N515:N520"/>
    <mergeCell ref="K507:K509"/>
    <mergeCell ref="K510:K514"/>
    <mergeCell ref="K515:K520"/>
    <mergeCell ref="G542:G543"/>
    <mergeCell ref="L542:L543"/>
    <mergeCell ref="M542:M543"/>
    <mergeCell ref="N542:N543"/>
    <mergeCell ref="K542:K543"/>
    <mergeCell ref="K533:K534"/>
    <mergeCell ref="K537:K540"/>
    <mergeCell ref="A523:A524"/>
    <mergeCell ref="B523:B524"/>
    <mergeCell ref="F523:F524"/>
    <mergeCell ref="G523:G524"/>
    <mergeCell ref="L523:L524"/>
    <mergeCell ref="M523:M524"/>
    <mergeCell ref="N523:N524"/>
    <mergeCell ref="A525:A527"/>
    <mergeCell ref="B525:B527"/>
    <mergeCell ref="F525:F527"/>
    <mergeCell ref="G525:G527"/>
    <mergeCell ref="L525:L527"/>
    <mergeCell ref="M525:M527"/>
    <mergeCell ref="N525:N527"/>
    <mergeCell ref="A528:A531"/>
    <mergeCell ref="B528:B531"/>
    <mergeCell ref="F528:F531"/>
    <mergeCell ref="G528:G531"/>
    <mergeCell ref="L528:L531"/>
    <mergeCell ref="M528:M531"/>
    <mergeCell ref="N528:N531"/>
    <mergeCell ref="K523:K524"/>
    <mergeCell ref="K525:K527"/>
    <mergeCell ref="K528:K531"/>
    <mergeCell ref="A546:A548"/>
    <mergeCell ref="B546:B548"/>
    <mergeCell ref="F546:F548"/>
    <mergeCell ref="G546:G548"/>
    <mergeCell ref="L546:L548"/>
    <mergeCell ref="M546:M548"/>
    <mergeCell ref="N546:N548"/>
    <mergeCell ref="A549:A550"/>
    <mergeCell ref="B549:B550"/>
    <mergeCell ref="F549:F550"/>
    <mergeCell ref="G549:G550"/>
    <mergeCell ref="L549:L550"/>
    <mergeCell ref="M549:M550"/>
    <mergeCell ref="N549:N550"/>
    <mergeCell ref="K546:K548"/>
    <mergeCell ref="K549:K550"/>
    <mergeCell ref="A533:A534"/>
    <mergeCell ref="B533:B534"/>
    <mergeCell ref="G533:G534"/>
    <mergeCell ref="L533:L534"/>
    <mergeCell ref="M533:M534"/>
    <mergeCell ref="N533:N534"/>
    <mergeCell ref="A537:A540"/>
    <mergeCell ref="B537:B540"/>
    <mergeCell ref="F537:F540"/>
    <mergeCell ref="G537:G540"/>
    <mergeCell ref="L537:L540"/>
    <mergeCell ref="M537:M540"/>
    <mergeCell ref="N537:N540"/>
    <mergeCell ref="A542:A543"/>
    <mergeCell ref="B542:B543"/>
    <mergeCell ref="F542:F543"/>
    <mergeCell ref="A559:A560"/>
    <mergeCell ref="B559:B560"/>
    <mergeCell ref="F559:F560"/>
    <mergeCell ref="G559:G560"/>
    <mergeCell ref="L559:L560"/>
    <mergeCell ref="M559:M560"/>
    <mergeCell ref="N559:N560"/>
    <mergeCell ref="A562:A564"/>
    <mergeCell ref="B562:B564"/>
    <mergeCell ref="F562:F564"/>
    <mergeCell ref="G562:G564"/>
    <mergeCell ref="L562:L564"/>
    <mergeCell ref="M562:M564"/>
    <mergeCell ref="N562:N564"/>
    <mergeCell ref="K559:K560"/>
    <mergeCell ref="K562:K564"/>
    <mergeCell ref="A551:A554"/>
    <mergeCell ref="B551:B554"/>
    <mergeCell ref="F551:F554"/>
    <mergeCell ref="G551:G554"/>
    <mergeCell ref="L551:L554"/>
    <mergeCell ref="M551:M554"/>
    <mergeCell ref="N551:N554"/>
    <mergeCell ref="A555:A558"/>
    <mergeCell ref="B555:B558"/>
    <mergeCell ref="F555:F558"/>
    <mergeCell ref="G555:G558"/>
    <mergeCell ref="L555:L558"/>
    <mergeCell ref="M555:M558"/>
    <mergeCell ref="N555:N558"/>
    <mergeCell ref="K551:K554"/>
    <mergeCell ref="K555:K558"/>
    <mergeCell ref="A571:A572"/>
    <mergeCell ref="B571:B572"/>
    <mergeCell ref="F571:F572"/>
    <mergeCell ref="G571:G572"/>
    <mergeCell ref="L571:L572"/>
    <mergeCell ref="M571:M572"/>
    <mergeCell ref="N571:N572"/>
    <mergeCell ref="A573:A575"/>
    <mergeCell ref="B573:B575"/>
    <mergeCell ref="F573:F575"/>
    <mergeCell ref="G573:G575"/>
    <mergeCell ref="L573:L575"/>
    <mergeCell ref="M573:M575"/>
    <mergeCell ref="N573:N575"/>
    <mergeCell ref="K571:K572"/>
    <mergeCell ref="K573:K575"/>
    <mergeCell ref="A567:A568"/>
    <mergeCell ref="B567:B568"/>
    <mergeCell ref="F567:F568"/>
    <mergeCell ref="G567:G568"/>
    <mergeCell ref="L567:L568"/>
    <mergeCell ref="M567:M568"/>
    <mergeCell ref="N567:N568"/>
    <mergeCell ref="A569:A570"/>
    <mergeCell ref="B569:B570"/>
    <mergeCell ref="F569:F570"/>
    <mergeCell ref="G569:G570"/>
    <mergeCell ref="L569:L570"/>
    <mergeCell ref="M569:M570"/>
    <mergeCell ref="N569:N570"/>
    <mergeCell ref="K567:K568"/>
    <mergeCell ref="K569:K570"/>
    <mergeCell ref="A581:A587"/>
    <mergeCell ref="B581:B587"/>
    <mergeCell ref="F581:F587"/>
    <mergeCell ref="G581:G587"/>
    <mergeCell ref="L581:L587"/>
    <mergeCell ref="M581:M587"/>
    <mergeCell ref="N581:N587"/>
    <mergeCell ref="A588:A591"/>
    <mergeCell ref="B588:B591"/>
    <mergeCell ref="F588:F591"/>
    <mergeCell ref="G588:G591"/>
    <mergeCell ref="L588:L591"/>
    <mergeCell ref="M588:M591"/>
    <mergeCell ref="N588:N591"/>
    <mergeCell ref="K581:K587"/>
    <mergeCell ref="K588:K591"/>
    <mergeCell ref="A576:A577"/>
    <mergeCell ref="B576:B577"/>
    <mergeCell ref="F576:F577"/>
    <mergeCell ref="G576:G577"/>
    <mergeCell ref="L576:L577"/>
    <mergeCell ref="M576:M577"/>
    <mergeCell ref="N576:N577"/>
    <mergeCell ref="A578:A580"/>
    <mergeCell ref="B578:B580"/>
    <mergeCell ref="F578:F579"/>
    <mergeCell ref="G578:G579"/>
    <mergeCell ref="L578:L580"/>
    <mergeCell ref="M578:M580"/>
    <mergeCell ref="N578:N580"/>
    <mergeCell ref="K576:K577"/>
    <mergeCell ref="K578:K579"/>
    <mergeCell ref="A602:A605"/>
    <mergeCell ref="B602:B605"/>
    <mergeCell ref="F602:F605"/>
    <mergeCell ref="G602:G605"/>
    <mergeCell ref="L602:L605"/>
    <mergeCell ref="M602:M605"/>
    <mergeCell ref="N602:N605"/>
    <mergeCell ref="A606:A608"/>
    <mergeCell ref="B606:B608"/>
    <mergeCell ref="F606:F608"/>
    <mergeCell ref="G606:G608"/>
    <mergeCell ref="L606:L608"/>
    <mergeCell ref="M606:M608"/>
    <mergeCell ref="N606:N608"/>
    <mergeCell ref="K602:K605"/>
    <mergeCell ref="K606:K608"/>
    <mergeCell ref="A592:A595"/>
    <mergeCell ref="B592:B595"/>
    <mergeCell ref="F592:F595"/>
    <mergeCell ref="G592:G595"/>
    <mergeCell ref="L592:L595"/>
    <mergeCell ref="M592:M595"/>
    <mergeCell ref="N592:N595"/>
    <mergeCell ref="A597:A599"/>
    <mergeCell ref="B597:B599"/>
    <mergeCell ref="F597:F599"/>
    <mergeCell ref="G597:G599"/>
    <mergeCell ref="L597:L599"/>
    <mergeCell ref="M597:M599"/>
    <mergeCell ref="N597:N599"/>
    <mergeCell ref="K592:K595"/>
    <mergeCell ref="K597:K599"/>
    <mergeCell ref="L778:L779"/>
    <mergeCell ref="M778:M779"/>
    <mergeCell ref="N778:N779"/>
    <mergeCell ref="A780:A782"/>
    <mergeCell ref="B780:B782"/>
    <mergeCell ref="F780:F782"/>
    <mergeCell ref="G780:G782"/>
    <mergeCell ref="L780:L782"/>
    <mergeCell ref="M780:M782"/>
    <mergeCell ref="N780:N782"/>
    <mergeCell ref="A783:A785"/>
    <mergeCell ref="B783:B785"/>
    <mergeCell ref="F783:F785"/>
    <mergeCell ref="G783:G785"/>
    <mergeCell ref="L783:L785"/>
    <mergeCell ref="M783:M785"/>
    <mergeCell ref="N783:N785"/>
    <mergeCell ref="A786:A788"/>
    <mergeCell ref="B786:B788"/>
    <mergeCell ref="F786:F788"/>
    <mergeCell ref="G786:G788"/>
    <mergeCell ref="L786:L788"/>
    <mergeCell ref="M786:M788"/>
    <mergeCell ref="N786:N788"/>
    <mergeCell ref="A789:A791"/>
    <mergeCell ref="B789:B791"/>
    <mergeCell ref="F789:F791"/>
    <mergeCell ref="G789:G791"/>
    <mergeCell ref="L789:L791"/>
    <mergeCell ref="M789:M791"/>
    <mergeCell ref="N789:N791"/>
    <mergeCell ref="A794:A797"/>
    <mergeCell ref="B794:B797"/>
    <mergeCell ref="F794:F797"/>
    <mergeCell ref="G794:G797"/>
    <mergeCell ref="L794:L797"/>
    <mergeCell ref="M794:M797"/>
    <mergeCell ref="N794:N797"/>
    <mergeCell ref="K794:K797"/>
    <mergeCell ref="A803:A806"/>
    <mergeCell ref="B803:B806"/>
    <mergeCell ref="F803:F806"/>
    <mergeCell ref="G803:G806"/>
    <mergeCell ref="L803:L806"/>
    <mergeCell ref="M803:M806"/>
    <mergeCell ref="N803:N806"/>
    <mergeCell ref="A807:A809"/>
    <mergeCell ref="B807:B809"/>
    <mergeCell ref="F807:F809"/>
    <mergeCell ref="G807:G809"/>
    <mergeCell ref="L807:L809"/>
    <mergeCell ref="M807:M809"/>
    <mergeCell ref="N807:N809"/>
    <mergeCell ref="A812:A816"/>
    <mergeCell ref="B812:B816"/>
    <mergeCell ref="F812:F816"/>
    <mergeCell ref="G812:G816"/>
    <mergeCell ref="L812:L816"/>
    <mergeCell ref="M812:M816"/>
    <mergeCell ref="N812:N816"/>
    <mergeCell ref="K803:K806"/>
    <mergeCell ref="K807:K809"/>
    <mergeCell ref="K812:K816"/>
    <mergeCell ref="A818:A819"/>
    <mergeCell ref="B818:B819"/>
    <mergeCell ref="F818:F819"/>
    <mergeCell ref="G818:G819"/>
    <mergeCell ref="L818:L819"/>
    <mergeCell ref="M818:M819"/>
    <mergeCell ref="N818:N819"/>
    <mergeCell ref="A820:A821"/>
    <mergeCell ref="B820:B821"/>
    <mergeCell ref="F820:F821"/>
    <mergeCell ref="G820:G821"/>
    <mergeCell ref="L820:L821"/>
    <mergeCell ref="M820:M821"/>
    <mergeCell ref="N820:N821"/>
    <mergeCell ref="A824:A828"/>
    <mergeCell ref="B824:B828"/>
    <mergeCell ref="F824:F828"/>
    <mergeCell ref="G824:G828"/>
    <mergeCell ref="L824:L828"/>
    <mergeCell ref="M824:M828"/>
    <mergeCell ref="N824:N828"/>
    <mergeCell ref="K818:K819"/>
    <mergeCell ref="K820:K821"/>
    <mergeCell ref="K824:K828"/>
    <mergeCell ref="A829:A830"/>
    <mergeCell ref="B829:B830"/>
    <mergeCell ref="F829:F830"/>
    <mergeCell ref="G829:G830"/>
    <mergeCell ref="L829:L830"/>
    <mergeCell ref="M829:M830"/>
    <mergeCell ref="N829:N830"/>
    <mergeCell ref="A834:A839"/>
    <mergeCell ref="B834:B839"/>
    <mergeCell ref="F834:F839"/>
    <mergeCell ref="G834:G839"/>
    <mergeCell ref="L834:L839"/>
    <mergeCell ref="M834:M839"/>
    <mergeCell ref="N834:N839"/>
    <mergeCell ref="A840:A842"/>
    <mergeCell ref="B840:B842"/>
    <mergeCell ref="F840:F842"/>
    <mergeCell ref="G840:G842"/>
    <mergeCell ref="L840:L842"/>
    <mergeCell ref="M840:M842"/>
    <mergeCell ref="N840:N842"/>
    <mergeCell ref="A853:A857"/>
    <mergeCell ref="B853:B857"/>
    <mergeCell ref="F853:F857"/>
    <mergeCell ref="G853:G857"/>
    <mergeCell ref="L853:L857"/>
    <mergeCell ref="M853:M857"/>
    <mergeCell ref="N853:N857"/>
    <mergeCell ref="K849:K852"/>
    <mergeCell ref="K853:K857"/>
    <mergeCell ref="A858:A860"/>
    <mergeCell ref="B858:B860"/>
    <mergeCell ref="F858:F860"/>
    <mergeCell ref="G858:G860"/>
    <mergeCell ref="L858:L860"/>
    <mergeCell ref="M858:M860"/>
    <mergeCell ref="N858:N860"/>
    <mergeCell ref="A845:A848"/>
    <mergeCell ref="B845:B848"/>
    <mergeCell ref="F845:F848"/>
    <mergeCell ref="G845:G848"/>
    <mergeCell ref="L845:L848"/>
    <mergeCell ref="M845:M848"/>
    <mergeCell ref="N845:N848"/>
    <mergeCell ref="K845:K848"/>
    <mergeCell ref="A849:A852"/>
    <mergeCell ref="B849:B852"/>
    <mergeCell ref="F849:F852"/>
    <mergeCell ref="G849:G852"/>
    <mergeCell ref="L849:L852"/>
    <mergeCell ref="M849:M852"/>
    <mergeCell ref="N849:N852"/>
    <mergeCell ref="A868:A869"/>
    <mergeCell ref="B868:B869"/>
    <mergeCell ref="F868:F869"/>
    <mergeCell ref="G868:G869"/>
    <mergeCell ref="L868:L869"/>
    <mergeCell ref="M868:M869"/>
    <mergeCell ref="N868:N869"/>
    <mergeCell ref="K864:K867"/>
    <mergeCell ref="K868:K869"/>
    <mergeCell ref="A870:A872"/>
    <mergeCell ref="B870:B872"/>
    <mergeCell ref="F870:F872"/>
    <mergeCell ref="G870:G872"/>
    <mergeCell ref="L870:L872"/>
    <mergeCell ref="M870:M872"/>
    <mergeCell ref="N870:N872"/>
    <mergeCell ref="A861:A863"/>
    <mergeCell ref="B861:B863"/>
    <mergeCell ref="F861:F863"/>
    <mergeCell ref="G861:G863"/>
    <mergeCell ref="L861:L863"/>
    <mergeCell ref="M861:M863"/>
    <mergeCell ref="N861:N863"/>
    <mergeCell ref="K861:K863"/>
    <mergeCell ref="A864:A867"/>
    <mergeCell ref="B864:B867"/>
    <mergeCell ref="F864:F867"/>
    <mergeCell ref="G864:G867"/>
    <mergeCell ref="L864:L867"/>
    <mergeCell ref="M864:M867"/>
    <mergeCell ref="N864:N867"/>
    <mergeCell ref="A876:A883"/>
    <mergeCell ref="B876:B883"/>
    <mergeCell ref="F876:F883"/>
    <mergeCell ref="G876:G883"/>
    <mergeCell ref="L876:L883"/>
    <mergeCell ref="M876:M883"/>
    <mergeCell ref="N876:N883"/>
    <mergeCell ref="A886:A888"/>
    <mergeCell ref="B886:B888"/>
    <mergeCell ref="F886:F888"/>
    <mergeCell ref="G886:G888"/>
    <mergeCell ref="L886:L888"/>
    <mergeCell ref="M886:M888"/>
    <mergeCell ref="N886:N888"/>
    <mergeCell ref="K876:K883"/>
    <mergeCell ref="K886:K888"/>
    <mergeCell ref="A873:A874"/>
    <mergeCell ref="F873:F874"/>
    <mergeCell ref="G873:G874"/>
    <mergeCell ref="L873:L874"/>
    <mergeCell ref="M873:M874"/>
    <mergeCell ref="N873:N874"/>
    <mergeCell ref="K873:K874"/>
    <mergeCell ref="A898:A900"/>
    <mergeCell ref="B898:B900"/>
    <mergeCell ref="F898:F900"/>
    <mergeCell ref="G898:G900"/>
    <mergeCell ref="L898:L900"/>
    <mergeCell ref="M898:M900"/>
    <mergeCell ref="N898:N900"/>
    <mergeCell ref="A902:A903"/>
    <mergeCell ref="B902:B903"/>
    <mergeCell ref="F902:F903"/>
    <mergeCell ref="G902:G903"/>
    <mergeCell ref="L902:L903"/>
    <mergeCell ref="M902:M903"/>
    <mergeCell ref="N902:N903"/>
    <mergeCell ref="K898:K900"/>
    <mergeCell ref="K902:K903"/>
    <mergeCell ref="A889:A892"/>
    <mergeCell ref="B889:B892"/>
    <mergeCell ref="F889:F892"/>
    <mergeCell ref="G889:G892"/>
    <mergeCell ref="L889:L892"/>
    <mergeCell ref="M889:M892"/>
    <mergeCell ref="N889:N892"/>
    <mergeCell ref="A893:A897"/>
    <mergeCell ref="B893:B897"/>
    <mergeCell ref="F893:F897"/>
    <mergeCell ref="G893:G897"/>
    <mergeCell ref="L893:L897"/>
    <mergeCell ref="M893:M897"/>
    <mergeCell ref="N893:N897"/>
    <mergeCell ref="K893:K897"/>
    <mergeCell ref="A912:A915"/>
    <mergeCell ref="B912:B915"/>
    <mergeCell ref="F912:F915"/>
    <mergeCell ref="G912:G915"/>
    <mergeCell ref="L912:L915"/>
    <mergeCell ref="M912:M915"/>
    <mergeCell ref="N912:N915"/>
    <mergeCell ref="A917:A920"/>
    <mergeCell ref="B917:B920"/>
    <mergeCell ref="F917:F920"/>
    <mergeCell ref="G917:G920"/>
    <mergeCell ref="L917:L920"/>
    <mergeCell ref="M917:M920"/>
    <mergeCell ref="N917:N920"/>
    <mergeCell ref="K912:K915"/>
    <mergeCell ref="K917:K920"/>
    <mergeCell ref="A905:A908"/>
    <mergeCell ref="B905:B908"/>
    <mergeCell ref="F905:F908"/>
    <mergeCell ref="G905:G908"/>
    <mergeCell ref="L905:L908"/>
    <mergeCell ref="M905:M908"/>
    <mergeCell ref="N905:N908"/>
    <mergeCell ref="A909:A911"/>
    <mergeCell ref="B909:B911"/>
    <mergeCell ref="F909:F911"/>
    <mergeCell ref="G909:G911"/>
    <mergeCell ref="L909:L911"/>
    <mergeCell ref="M909:M911"/>
    <mergeCell ref="N909:N911"/>
    <mergeCell ref="K905:K908"/>
    <mergeCell ref="K909:K911"/>
    <mergeCell ref="A925:A927"/>
    <mergeCell ref="B925:B927"/>
    <mergeCell ref="F925:F927"/>
    <mergeCell ref="G925:G927"/>
    <mergeCell ref="L925:L927"/>
    <mergeCell ref="M925:M927"/>
    <mergeCell ref="N925:N927"/>
    <mergeCell ref="A928:A929"/>
    <mergeCell ref="B928:B929"/>
    <mergeCell ref="F928:F929"/>
    <mergeCell ref="G928:G929"/>
    <mergeCell ref="L928:L929"/>
    <mergeCell ref="M928:M929"/>
    <mergeCell ref="N928:N929"/>
    <mergeCell ref="K925:K927"/>
    <mergeCell ref="K928:K929"/>
    <mergeCell ref="A921:A922"/>
    <mergeCell ref="B921:B922"/>
    <mergeCell ref="F921:F922"/>
    <mergeCell ref="G921:G922"/>
    <mergeCell ref="L921:L922"/>
    <mergeCell ref="M921:M922"/>
    <mergeCell ref="N921:N922"/>
    <mergeCell ref="A923:A924"/>
    <mergeCell ref="B923:B924"/>
    <mergeCell ref="F923:F924"/>
    <mergeCell ref="G923:G924"/>
    <mergeCell ref="L923:L924"/>
    <mergeCell ref="M923:M924"/>
    <mergeCell ref="N923:N924"/>
    <mergeCell ref="K921:K922"/>
    <mergeCell ref="K923:K924"/>
    <mergeCell ref="A937:A939"/>
    <mergeCell ref="B937:B939"/>
    <mergeCell ref="F937:F939"/>
    <mergeCell ref="G937:G939"/>
    <mergeCell ref="L937:L939"/>
    <mergeCell ref="M937:M939"/>
    <mergeCell ref="N937:N939"/>
    <mergeCell ref="A940:A942"/>
    <mergeCell ref="B940:B942"/>
    <mergeCell ref="F940:F942"/>
    <mergeCell ref="G940:G942"/>
    <mergeCell ref="L940:L942"/>
    <mergeCell ref="M940:M942"/>
    <mergeCell ref="N940:N942"/>
    <mergeCell ref="K937:K939"/>
    <mergeCell ref="K940:K942"/>
    <mergeCell ref="A930:A932"/>
    <mergeCell ref="B930:B932"/>
    <mergeCell ref="F930:F932"/>
    <mergeCell ref="G930:G932"/>
    <mergeCell ref="L930:L932"/>
    <mergeCell ref="M930:M932"/>
    <mergeCell ref="N930:N932"/>
    <mergeCell ref="A934:A936"/>
    <mergeCell ref="B934:B936"/>
    <mergeCell ref="F934:F936"/>
    <mergeCell ref="G934:G936"/>
    <mergeCell ref="L934:L936"/>
    <mergeCell ref="M934:M936"/>
    <mergeCell ref="N934:N936"/>
    <mergeCell ref="K930:K932"/>
    <mergeCell ref="K934:K936"/>
    <mergeCell ref="A1141:A1142"/>
    <mergeCell ref="B1141:B1142"/>
    <mergeCell ref="F1141:F1142"/>
    <mergeCell ref="G1141:G1142"/>
    <mergeCell ref="L1141:L1142"/>
    <mergeCell ref="M1141:M1142"/>
    <mergeCell ref="N1141:N1142"/>
    <mergeCell ref="A1145:A1147"/>
    <mergeCell ref="B1145:B1147"/>
    <mergeCell ref="F1145:F1147"/>
    <mergeCell ref="G1145:G1147"/>
    <mergeCell ref="L1145:L1147"/>
    <mergeCell ref="M1145:M1147"/>
    <mergeCell ref="N1145:N1147"/>
    <mergeCell ref="K1141:K1142"/>
    <mergeCell ref="K1145:K1147"/>
    <mergeCell ref="A944:A948"/>
    <mergeCell ref="B944:B948"/>
    <mergeCell ref="F944:F948"/>
    <mergeCell ref="G944:G948"/>
    <mergeCell ref="L944:L948"/>
    <mergeCell ref="M944:M948"/>
    <mergeCell ref="N944:N948"/>
    <mergeCell ref="A949:A950"/>
    <mergeCell ref="B949:B950"/>
    <mergeCell ref="F949:F950"/>
    <mergeCell ref="G949:G950"/>
    <mergeCell ref="L949:L950"/>
    <mergeCell ref="M949:M950"/>
    <mergeCell ref="N949:N950"/>
    <mergeCell ref="K944:K948"/>
    <mergeCell ref="K949:K950"/>
    <mergeCell ref="A1170:A1171"/>
    <mergeCell ref="B1170:B1171"/>
    <mergeCell ref="F1170:F1171"/>
    <mergeCell ref="G1170:G1171"/>
    <mergeCell ref="L1170:L1171"/>
    <mergeCell ref="M1170:M1171"/>
    <mergeCell ref="N1170:N1171"/>
    <mergeCell ref="A1174:A1176"/>
    <mergeCell ref="B1174:B1176"/>
    <mergeCell ref="F1174:F1176"/>
    <mergeCell ref="G1174:G1176"/>
    <mergeCell ref="L1174:L1176"/>
    <mergeCell ref="M1174:M1176"/>
    <mergeCell ref="N1174:N1176"/>
    <mergeCell ref="K1170:K1171"/>
    <mergeCell ref="K1174:K1176"/>
    <mergeCell ref="A1166:A1167"/>
    <mergeCell ref="B1166:B1167"/>
    <mergeCell ref="F1166:F1167"/>
    <mergeCell ref="G1166:G1167"/>
    <mergeCell ref="L1166:L1167"/>
    <mergeCell ref="M1166:M1167"/>
    <mergeCell ref="N1166:N1167"/>
    <mergeCell ref="A1168:A1169"/>
    <mergeCell ref="B1168:B1169"/>
    <mergeCell ref="F1168:F1169"/>
    <mergeCell ref="G1168:G1169"/>
    <mergeCell ref="L1168:L1169"/>
    <mergeCell ref="M1168:M1169"/>
    <mergeCell ref="N1168:N1169"/>
    <mergeCell ref="K1166:K1167"/>
    <mergeCell ref="K1168:K1169"/>
    <mergeCell ref="A1191:A1192"/>
    <mergeCell ref="B1191:B1192"/>
    <mergeCell ref="F1191:F1192"/>
    <mergeCell ref="G1191:G1192"/>
    <mergeCell ref="L1191:L1192"/>
    <mergeCell ref="M1191:M1192"/>
    <mergeCell ref="N1191:N1192"/>
    <mergeCell ref="A1193:A1194"/>
    <mergeCell ref="B1193:B1194"/>
    <mergeCell ref="F1193:F1194"/>
    <mergeCell ref="G1193:G1194"/>
    <mergeCell ref="L1193:L1194"/>
    <mergeCell ref="M1193:M1194"/>
    <mergeCell ref="N1193:N1194"/>
    <mergeCell ref="K1191:K1192"/>
    <mergeCell ref="K1193:K1194"/>
    <mergeCell ref="A1179:A1181"/>
    <mergeCell ref="B1179:B1181"/>
    <mergeCell ref="F1179:F1181"/>
    <mergeCell ref="G1179:G1181"/>
    <mergeCell ref="L1179:L1181"/>
    <mergeCell ref="M1179:M1181"/>
    <mergeCell ref="N1179:N1181"/>
    <mergeCell ref="A1182:A1184"/>
    <mergeCell ref="B1182:B1184"/>
    <mergeCell ref="F1182:F1184"/>
    <mergeCell ref="G1182:G1184"/>
    <mergeCell ref="L1182:L1184"/>
    <mergeCell ref="M1182:M1184"/>
    <mergeCell ref="N1182:N1184"/>
    <mergeCell ref="K1179:K1181"/>
    <mergeCell ref="K1182:K1184"/>
    <mergeCell ref="A1204:A1206"/>
    <mergeCell ref="B1204:B1206"/>
    <mergeCell ref="F1204:F1206"/>
    <mergeCell ref="G1204:G1206"/>
    <mergeCell ref="L1204:L1206"/>
    <mergeCell ref="M1204:M1206"/>
    <mergeCell ref="N1204:N1206"/>
    <mergeCell ref="A1208:A1209"/>
    <mergeCell ref="B1208:B1209"/>
    <mergeCell ref="F1208:F1209"/>
    <mergeCell ref="G1208:G1209"/>
    <mergeCell ref="L1208:L1209"/>
    <mergeCell ref="M1208:M1209"/>
    <mergeCell ref="N1208:N1209"/>
    <mergeCell ref="K1204:K1206"/>
    <mergeCell ref="K1208:K1209"/>
    <mergeCell ref="A1196:A1200"/>
    <mergeCell ref="B1196:B1200"/>
    <mergeCell ref="F1196:F1200"/>
    <mergeCell ref="G1196:G1200"/>
    <mergeCell ref="L1196:L1200"/>
    <mergeCell ref="M1196:M1200"/>
    <mergeCell ref="N1196:N1200"/>
    <mergeCell ref="A1201:A1203"/>
    <mergeCell ref="B1201:B1203"/>
    <mergeCell ref="F1201:F1203"/>
    <mergeCell ref="G1201:G1203"/>
    <mergeCell ref="L1201:L1203"/>
    <mergeCell ref="M1201:M1203"/>
    <mergeCell ref="N1201:N1203"/>
    <mergeCell ref="K1196:K1200"/>
    <mergeCell ref="K1201:K1203"/>
    <mergeCell ref="A1216:A1218"/>
    <mergeCell ref="B1216:B1218"/>
    <mergeCell ref="F1216:F1218"/>
    <mergeCell ref="G1216:G1218"/>
    <mergeCell ref="L1216:L1218"/>
    <mergeCell ref="M1216:M1218"/>
    <mergeCell ref="N1216:N1218"/>
    <mergeCell ref="A1219:A1221"/>
    <mergeCell ref="B1219:B1221"/>
    <mergeCell ref="F1219:F1221"/>
    <mergeCell ref="G1219:G1221"/>
    <mergeCell ref="L1219:L1221"/>
    <mergeCell ref="M1219:M1221"/>
    <mergeCell ref="N1219:N1221"/>
    <mergeCell ref="K1216:K1218"/>
    <mergeCell ref="K1219:K1221"/>
    <mergeCell ref="A1210:A1211"/>
    <mergeCell ref="B1210:B1211"/>
    <mergeCell ref="F1210:F1211"/>
    <mergeCell ref="G1210:G1211"/>
    <mergeCell ref="L1210:L1211"/>
    <mergeCell ref="M1210:M1211"/>
    <mergeCell ref="N1210:N1211"/>
    <mergeCell ref="A1213:A1214"/>
    <mergeCell ref="B1213:B1214"/>
    <mergeCell ref="F1213:F1214"/>
    <mergeCell ref="G1213:G1214"/>
    <mergeCell ref="L1213:L1214"/>
    <mergeCell ref="M1213:M1214"/>
    <mergeCell ref="N1213:N1214"/>
    <mergeCell ref="K1210:K1211"/>
    <mergeCell ref="K1213:K1214"/>
    <mergeCell ref="A1230:A1232"/>
    <mergeCell ref="B1230:B1232"/>
    <mergeCell ref="F1230:F1232"/>
    <mergeCell ref="G1230:G1232"/>
    <mergeCell ref="L1230:L1232"/>
    <mergeCell ref="M1230:M1232"/>
    <mergeCell ref="N1230:N1232"/>
    <mergeCell ref="A1233:A1234"/>
    <mergeCell ref="B1233:B1234"/>
    <mergeCell ref="F1233:F1234"/>
    <mergeCell ref="G1233:G1234"/>
    <mergeCell ref="L1233:L1234"/>
    <mergeCell ref="M1233:M1234"/>
    <mergeCell ref="N1233:N1234"/>
    <mergeCell ref="K1230:K1232"/>
    <mergeCell ref="K1233:K1234"/>
    <mergeCell ref="A1222:A1224"/>
    <mergeCell ref="B1222:B1224"/>
    <mergeCell ref="F1222:F1224"/>
    <mergeCell ref="G1222:G1224"/>
    <mergeCell ref="L1222:L1224"/>
    <mergeCell ref="M1222:M1224"/>
    <mergeCell ref="N1222:N1224"/>
    <mergeCell ref="A1226:A1229"/>
    <mergeCell ref="B1226:B1229"/>
    <mergeCell ref="F1226:F1229"/>
    <mergeCell ref="G1226:G1229"/>
    <mergeCell ref="L1226:L1229"/>
    <mergeCell ref="M1226:M1229"/>
    <mergeCell ref="N1226:N1229"/>
    <mergeCell ref="K1222:K1224"/>
    <mergeCell ref="K1226:K1229"/>
    <mergeCell ref="A1245:A1248"/>
    <mergeCell ref="B1245:B1248"/>
    <mergeCell ref="F1245:F1248"/>
    <mergeCell ref="G1245:G1248"/>
    <mergeCell ref="L1245:L1248"/>
    <mergeCell ref="M1245:M1248"/>
    <mergeCell ref="N1245:N1248"/>
    <mergeCell ref="A1250:A1253"/>
    <mergeCell ref="B1250:B1253"/>
    <mergeCell ref="F1250:F1253"/>
    <mergeCell ref="G1250:G1253"/>
    <mergeCell ref="L1250:L1253"/>
    <mergeCell ref="M1250:M1253"/>
    <mergeCell ref="N1250:N1253"/>
    <mergeCell ref="K1245:K1248"/>
    <mergeCell ref="K1250:K1253"/>
    <mergeCell ref="A1235:A1238"/>
    <mergeCell ref="B1235:B1238"/>
    <mergeCell ref="F1235:F1238"/>
    <mergeCell ref="G1235:G1238"/>
    <mergeCell ref="L1235:L1238"/>
    <mergeCell ref="M1235:M1238"/>
    <mergeCell ref="N1235:N1238"/>
    <mergeCell ref="A1239:A1243"/>
    <mergeCell ref="B1239:B1243"/>
    <mergeCell ref="F1239:F1243"/>
    <mergeCell ref="G1239:G1243"/>
    <mergeCell ref="L1239:L1241"/>
    <mergeCell ref="M1239:M1241"/>
    <mergeCell ref="N1239:N1241"/>
    <mergeCell ref="K1235:K1238"/>
    <mergeCell ref="A1259:A1260"/>
    <mergeCell ref="B1259:B1260"/>
    <mergeCell ref="F1259:F1260"/>
    <mergeCell ref="G1259:G1260"/>
    <mergeCell ref="L1259:L1260"/>
    <mergeCell ref="M1259:M1260"/>
    <mergeCell ref="N1259:N1260"/>
    <mergeCell ref="A1266:A1269"/>
    <mergeCell ref="B1266:B1269"/>
    <mergeCell ref="F1266:F1269"/>
    <mergeCell ref="G1266:G1269"/>
    <mergeCell ref="L1266:L1269"/>
    <mergeCell ref="M1266:M1269"/>
    <mergeCell ref="N1266:N1269"/>
    <mergeCell ref="K1259:K1260"/>
    <mergeCell ref="K1266:K1269"/>
    <mergeCell ref="A1254:A1255"/>
    <mergeCell ref="B1254:B1255"/>
    <mergeCell ref="F1254:F1255"/>
    <mergeCell ref="G1254:G1255"/>
    <mergeCell ref="L1254:L1255"/>
    <mergeCell ref="M1254:M1255"/>
    <mergeCell ref="N1254:N1255"/>
    <mergeCell ref="A1256:A1257"/>
    <mergeCell ref="B1256:B1257"/>
    <mergeCell ref="F1256:F1257"/>
    <mergeCell ref="G1256:G1257"/>
    <mergeCell ref="L1256:L1257"/>
    <mergeCell ref="M1256:M1257"/>
    <mergeCell ref="N1256:N1257"/>
    <mergeCell ref="K1254:K1255"/>
    <mergeCell ref="K1256:K1257"/>
    <mergeCell ref="A1280:A1282"/>
    <mergeCell ref="B1280:B1282"/>
    <mergeCell ref="F1280:F1282"/>
    <mergeCell ref="G1281:G1282"/>
    <mergeCell ref="L1280:L1282"/>
    <mergeCell ref="M1280:M1282"/>
    <mergeCell ref="N1280:N1282"/>
    <mergeCell ref="A1284:A1286"/>
    <mergeCell ref="B1284:B1286"/>
    <mergeCell ref="F1284:F1286"/>
    <mergeCell ref="G1284:G1286"/>
    <mergeCell ref="L1284:L1286"/>
    <mergeCell ref="M1284:M1286"/>
    <mergeCell ref="N1284:N1286"/>
    <mergeCell ref="K1280:K1282"/>
    <mergeCell ref="K1284:K1286"/>
    <mergeCell ref="A1271:A1273"/>
    <mergeCell ref="B1271:B1273"/>
    <mergeCell ref="F1271:F1273"/>
    <mergeCell ref="G1271:G1273"/>
    <mergeCell ref="L1271:L1273"/>
    <mergeCell ref="M1271:M1273"/>
    <mergeCell ref="N1271:N1273"/>
    <mergeCell ref="A1274:A1279"/>
    <mergeCell ref="B1274:B1279"/>
    <mergeCell ref="F1274:F1279"/>
    <mergeCell ref="G1274:G1279"/>
    <mergeCell ref="L1274:L1279"/>
    <mergeCell ref="M1274:M1279"/>
    <mergeCell ref="N1274:N1279"/>
    <mergeCell ref="K1271:K1273"/>
    <mergeCell ref="K1274:K1279"/>
    <mergeCell ref="A1299:A1300"/>
    <mergeCell ref="B1299:B1300"/>
    <mergeCell ref="F1299:F1300"/>
    <mergeCell ref="G1299:G1300"/>
    <mergeCell ref="L1299:L1300"/>
    <mergeCell ref="M1299:M1300"/>
    <mergeCell ref="N1299:N1300"/>
    <mergeCell ref="A1301:A1302"/>
    <mergeCell ref="B1301:B1302"/>
    <mergeCell ref="F1301:F1302"/>
    <mergeCell ref="G1301:G1302"/>
    <mergeCell ref="L1301:L1302"/>
    <mergeCell ref="M1301:M1302"/>
    <mergeCell ref="N1301:N1302"/>
    <mergeCell ref="K1299:K1300"/>
    <mergeCell ref="K1301:K1302"/>
    <mergeCell ref="A1293:A1295"/>
    <mergeCell ref="B1293:B1295"/>
    <mergeCell ref="F1293:F1295"/>
    <mergeCell ref="G1293:G1295"/>
    <mergeCell ref="L1293:L1295"/>
    <mergeCell ref="M1293:M1295"/>
    <mergeCell ref="N1293:N1295"/>
    <mergeCell ref="A1296:A1298"/>
    <mergeCell ref="B1296:B1298"/>
    <mergeCell ref="F1296:F1298"/>
    <mergeCell ref="G1296:G1298"/>
    <mergeCell ref="L1296:L1298"/>
    <mergeCell ref="M1296:M1298"/>
    <mergeCell ref="N1296:N1298"/>
    <mergeCell ref="K1293:K1295"/>
    <mergeCell ref="K1296:K1298"/>
    <mergeCell ref="A1511:A1512"/>
    <mergeCell ref="B1511:B1512"/>
    <mergeCell ref="F1511:F1512"/>
    <mergeCell ref="G1511:G1512"/>
    <mergeCell ref="L1511:L1512"/>
    <mergeCell ref="M1511:M1512"/>
    <mergeCell ref="N1511:N1512"/>
    <mergeCell ref="A1515:A1516"/>
    <mergeCell ref="B1515:B1516"/>
    <mergeCell ref="F1515:F1516"/>
    <mergeCell ref="G1515:G1516"/>
    <mergeCell ref="L1515:L1516"/>
    <mergeCell ref="M1515:M1516"/>
    <mergeCell ref="N1515:N1516"/>
    <mergeCell ref="A1517:A1518"/>
    <mergeCell ref="B1517:B1518"/>
    <mergeCell ref="F1517:F1518"/>
    <mergeCell ref="G1517:G1518"/>
    <mergeCell ref="L1517:L1518"/>
    <mergeCell ref="M1517:M1518"/>
    <mergeCell ref="N1517:N1518"/>
    <mergeCell ref="K1517:K1518"/>
    <mergeCell ref="K1515:K1516"/>
    <mergeCell ref="A1520:A1521"/>
    <mergeCell ref="B1520:B1521"/>
    <mergeCell ref="F1520:F1521"/>
    <mergeCell ref="G1520:G1521"/>
    <mergeCell ref="L1520:L1521"/>
    <mergeCell ref="M1520:M1521"/>
    <mergeCell ref="N1520:N1521"/>
    <mergeCell ref="A1523:A1524"/>
    <mergeCell ref="B1523:B1524"/>
    <mergeCell ref="F1523:F1524"/>
    <mergeCell ref="G1523:G1524"/>
    <mergeCell ref="L1523:L1524"/>
    <mergeCell ref="M1523:M1524"/>
    <mergeCell ref="N1523:N1524"/>
    <mergeCell ref="A1526:A1529"/>
    <mergeCell ref="B1526:B1529"/>
    <mergeCell ref="F1526:F1529"/>
    <mergeCell ref="G1526:G1529"/>
    <mergeCell ref="L1526:L1529"/>
    <mergeCell ref="M1526:M1529"/>
    <mergeCell ref="N1526:N1529"/>
    <mergeCell ref="K1520:K1521"/>
    <mergeCell ref="K1523:K1524"/>
    <mergeCell ref="K1526:K1529"/>
    <mergeCell ref="M1557:M1558"/>
    <mergeCell ref="N1557:N1558"/>
    <mergeCell ref="A1545:A1548"/>
    <mergeCell ref="B1545:B1548"/>
    <mergeCell ref="F1545:F1548"/>
    <mergeCell ref="G1545:G1548"/>
    <mergeCell ref="L1545:L1548"/>
    <mergeCell ref="M1545:M1548"/>
    <mergeCell ref="N1545:N1548"/>
    <mergeCell ref="A1549:A1550"/>
    <mergeCell ref="B1549:B1550"/>
    <mergeCell ref="F1549:F1550"/>
    <mergeCell ref="G1549:G1550"/>
    <mergeCell ref="L1549:L1550"/>
    <mergeCell ref="M1549:M1550"/>
    <mergeCell ref="N1549:N1550"/>
    <mergeCell ref="K1541:K1542"/>
    <mergeCell ref="K1545:K1548"/>
    <mergeCell ref="K1549:K1550"/>
    <mergeCell ref="K1553:K1556"/>
    <mergeCell ref="K1557:K1558"/>
    <mergeCell ref="A1566:A1568"/>
    <mergeCell ref="B1566:B1568"/>
    <mergeCell ref="F1566:F1568"/>
    <mergeCell ref="G1566:G1568"/>
    <mergeCell ref="L1566:L1568"/>
    <mergeCell ref="M1566:M1568"/>
    <mergeCell ref="N1566:N1568"/>
    <mergeCell ref="A1553:A1556"/>
    <mergeCell ref="B1553:B1556"/>
    <mergeCell ref="F1553:F1556"/>
    <mergeCell ref="G1553:G1556"/>
    <mergeCell ref="L1553:L1556"/>
    <mergeCell ref="M1553:M1556"/>
    <mergeCell ref="N1553:N1556"/>
    <mergeCell ref="A1557:A1558"/>
    <mergeCell ref="A1535:A1537"/>
    <mergeCell ref="B1535:B1537"/>
    <mergeCell ref="F1535:F1537"/>
    <mergeCell ref="B1557:B1558"/>
    <mergeCell ref="L1535:L1537"/>
    <mergeCell ref="M1535:M1537"/>
    <mergeCell ref="F1557:F1558"/>
    <mergeCell ref="G1557:G1558"/>
    <mergeCell ref="N1535:N1537"/>
    <mergeCell ref="A1541:A1542"/>
    <mergeCell ref="B1541:B1542"/>
    <mergeCell ref="F1541:F1542"/>
    <mergeCell ref="G1541:G1542"/>
    <mergeCell ref="L1541:L1542"/>
    <mergeCell ref="M1541:M1542"/>
    <mergeCell ref="N1541:N1542"/>
    <mergeCell ref="L1557:L1558"/>
    <mergeCell ref="G642:G645"/>
    <mergeCell ref="K1378:K1379"/>
    <mergeCell ref="K1380:K1382"/>
    <mergeCell ref="F1500:F1501"/>
    <mergeCell ref="G1500:G1501"/>
    <mergeCell ref="F1389:F1390"/>
    <mergeCell ref="G1535:G1537"/>
    <mergeCell ref="K870:K872"/>
    <mergeCell ref="K858:K860"/>
    <mergeCell ref="K840:K842"/>
    <mergeCell ref="F1380:F1382"/>
    <mergeCell ref="G1380:G1382"/>
    <mergeCell ref="B981:B984"/>
    <mergeCell ref="F981:F984"/>
    <mergeCell ref="G981:G984"/>
    <mergeCell ref="K972:K975"/>
    <mergeCell ref="K976:K977"/>
    <mergeCell ref="K978:K980"/>
    <mergeCell ref="K981:K984"/>
    <mergeCell ref="K986:K988"/>
    <mergeCell ref="K989:K990"/>
    <mergeCell ref="K993:K997"/>
    <mergeCell ref="K1383:K1388"/>
    <mergeCell ref="K1077:K1078"/>
    <mergeCell ref="K1079:K1082"/>
    <mergeCell ref="K1535:K1537"/>
    <mergeCell ref="B1378:B1379"/>
    <mergeCell ref="F1378:F1379"/>
    <mergeCell ref="G1378:G1379"/>
    <mergeCell ref="G1402:G1403"/>
    <mergeCell ref="B1487:B1489"/>
    <mergeCell ref="F1487:F1489"/>
  </mergeCells>
  <dataValidations count="1">
    <dataValidation type="list" allowBlank="1" showInputMessage="1" showErrorMessage="1" sqref="H2:H1568" xr:uid="{471F3912-2491-47EB-B692-B8C7BA6B31BE}">
      <formula1>"Productos"</formula1>
    </dataValidation>
  </dataValidations>
  <pageMargins left="0.7" right="0.7" top="0.75" bottom="0.75" header="0.3" footer="0.3"/>
  <pageSetup orientation="portrait" horizontalDpi="288" verticalDpi="288"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574"/>
  <sheetViews>
    <sheetView topLeftCell="H1" zoomScaleNormal="100" workbookViewId="0">
      <selection activeCell="M10" sqref="M10:O10"/>
    </sheetView>
  </sheetViews>
  <sheetFormatPr baseColWidth="10" defaultRowHeight="15" x14ac:dyDescent="0.25"/>
  <cols>
    <col min="1" max="1" width="14.7109375" customWidth="1"/>
    <col min="2" max="2" width="11.85546875" bestFit="1" customWidth="1"/>
    <col min="4" max="4" width="13.28515625" customWidth="1"/>
    <col min="8" max="8" width="11.42578125" style="14"/>
    <col min="9" max="9" width="22.5703125" customWidth="1"/>
    <col min="14" max="14" width="12" customWidth="1"/>
    <col min="15" max="15" width="12.42578125" customWidth="1"/>
    <col min="16" max="16" width="7.5703125" customWidth="1"/>
    <col min="17" max="17" width="8" customWidth="1"/>
    <col min="18" max="18" width="13.85546875" customWidth="1"/>
    <col min="19" max="19" width="7.7109375" customWidth="1"/>
  </cols>
  <sheetData>
    <row r="1" spans="1:23" x14ac:dyDescent="0.25">
      <c r="A1" t="s">
        <v>1441</v>
      </c>
      <c r="B1" t="s">
        <v>1414</v>
      </c>
      <c r="C1" t="s">
        <v>1415</v>
      </c>
      <c r="D1" t="s">
        <v>1439</v>
      </c>
      <c r="E1" t="s">
        <v>1416</v>
      </c>
      <c r="H1" s="14" t="s">
        <v>1440</v>
      </c>
      <c r="I1" s="14" t="s">
        <v>1413</v>
      </c>
      <c r="J1" t="s">
        <v>1414</v>
      </c>
      <c r="N1" t="s">
        <v>1442</v>
      </c>
      <c r="O1" t="s">
        <v>1443</v>
      </c>
      <c r="P1" t="s">
        <v>1444</v>
      </c>
      <c r="Q1" t="s">
        <v>1447</v>
      </c>
      <c r="R1" t="s">
        <v>1459</v>
      </c>
      <c r="S1" t="s">
        <v>1445</v>
      </c>
    </row>
    <row r="2" spans="1:23" x14ac:dyDescent="0.25">
      <c r="A2" s="40" t="s">
        <v>1516</v>
      </c>
      <c r="B2" cm="1">
        <f t="array" ref="B2">SUMPRODUCT((Registro!$D$2:$D$1568=A2)*Registro!$J$2:$J$1568)</f>
        <v>2100</v>
      </c>
      <c r="C2">
        <v>2100</v>
      </c>
      <c r="D2">
        <f>C2+0.000001*ROW()</f>
        <v>2100.0000020000002</v>
      </c>
      <c r="E2">
        <f>_xlfn.RANK.EQ(D2,$D$2:$D$459)</f>
        <v>388</v>
      </c>
      <c r="H2" s="14">
        <v>1</v>
      </c>
      <c r="I2" t="str">
        <f t="shared" ref="I2:I65" si="0">INDEX($A$2:$A$1609,MATCH(H2,$E$2:$E$1609,0))</f>
        <v>Espinosa, Pedro de</v>
      </c>
      <c r="J2">
        <f t="shared" ref="J2:J33" si="1">INDEX($B$2:$B$1609,MATCH(H2,$E$2:$E$1609,0))</f>
        <v>599751</v>
      </c>
      <c r="N2" s="25" cm="1">
        <f t="array" aca="1" ref="N2" ca="1">SUMPRODUCT(LARGE($C$2:$C$1609, ROW(INDIRECT("1:96"))))</f>
        <v>9328166</v>
      </c>
      <c r="O2" s="25" cm="1">
        <f t="array" aca="1" ref="O2" ca="1">SUMPRODUCT(LARGE($C$2:$C$1609, ROW(INDIRECT("1:96"))))</f>
        <v>9328166</v>
      </c>
      <c r="P2" s="16">
        <f ca="1">N2*100/$N$6</f>
        <v>63.119578210654055</v>
      </c>
      <c r="Q2">
        <v>61.6</v>
      </c>
      <c r="R2" s="30" t="s">
        <v>1452</v>
      </c>
      <c r="S2" s="15">
        <v>93.800000000000011</v>
      </c>
    </row>
    <row r="3" spans="1:23" ht="15" customHeight="1" x14ac:dyDescent="0.25">
      <c r="A3" s="41" t="s">
        <v>1659</v>
      </c>
      <c r="B3" cm="1">
        <f t="array" ref="B3">SUMPRODUCT((Registro!$D$2:$D$1568=A3)*Registro!$J$2:$J$1568)</f>
        <v>2926</v>
      </c>
      <c r="C3">
        <v>2926</v>
      </c>
      <c r="D3">
        <f t="shared" ref="D3:D66" si="2">C3+0.000001*ROW()</f>
        <v>2926.0000030000001</v>
      </c>
      <c r="E3">
        <f t="shared" ref="E3:E66" si="3">_xlfn.RANK.EQ(D3,$D$2:$D$459)</f>
        <v>373</v>
      </c>
      <c r="H3" s="14">
        <v>2</v>
      </c>
      <c r="I3" t="str">
        <f t="shared" si="0"/>
        <v>Fernández Montejo, Melchor</v>
      </c>
      <c r="J3">
        <f t="shared" si="1"/>
        <v>338137</v>
      </c>
      <c r="N3" s="25" cm="1">
        <f t="array" aca="1" ref="N3" ca="1">SUMPRODUCT(LARGE($C$2:$C$1609, ROW(INDIRECT("1:191"))))</f>
        <v>12536811</v>
      </c>
      <c r="O3" s="25">
        <f ca="1">N3-O2</f>
        <v>3208645</v>
      </c>
      <c r="P3" s="16">
        <f ca="1">N3*100/$N$6</f>
        <v>84.831061371194295</v>
      </c>
      <c r="Q3">
        <f>83.7-61.6</f>
        <v>22.1</v>
      </c>
      <c r="R3" s="30" t="s">
        <v>1453</v>
      </c>
      <c r="S3" s="15">
        <v>187.60000000000002</v>
      </c>
    </row>
    <row r="4" spans="1:23" ht="15" customHeight="1" thickBot="1" x14ac:dyDescent="0.3">
      <c r="A4" s="41" t="s">
        <v>1627</v>
      </c>
      <c r="B4" cm="1">
        <f t="array" ref="B4">SUMPRODUCT((Registro!$D$2:$D$1568=A4)*Registro!$J$2:$J$1568)</f>
        <v>296</v>
      </c>
      <c r="C4">
        <v>296</v>
      </c>
      <c r="D4">
        <f t="shared" si="2"/>
        <v>296.00000399999999</v>
      </c>
      <c r="E4">
        <f t="shared" si="3"/>
        <v>439</v>
      </c>
      <c r="H4" s="14">
        <v>3</v>
      </c>
      <c r="I4" t="str">
        <f t="shared" si="0"/>
        <v>García de la Cuesta, Juan</v>
      </c>
      <c r="J4">
        <f t="shared" si="1"/>
        <v>255187</v>
      </c>
      <c r="N4" s="25" cm="1">
        <f t="array" aca="1" ref="N4" ca="1">SUMPRODUCT(LARGE($C$2:$C$1609, ROW(INDIRECT("1:287"))))</f>
        <v>14138366</v>
      </c>
      <c r="O4" s="25">
        <f ca="1">N4-N3</f>
        <v>1601555</v>
      </c>
      <c r="P4" s="16">
        <f t="shared" ref="P4" ca="1" si="4">N4*100/$N$6</f>
        <v>95.668076501624441</v>
      </c>
      <c r="Q4">
        <f>95-83.7</f>
        <v>11.299999999999997</v>
      </c>
      <c r="R4" s="30" t="s">
        <v>1454</v>
      </c>
      <c r="S4" s="15">
        <v>281.39999999999998</v>
      </c>
    </row>
    <row r="5" spans="1:23" ht="30" x14ac:dyDescent="0.25">
      <c r="A5" s="41" t="s">
        <v>1660</v>
      </c>
      <c r="B5" cm="1">
        <f t="array" ref="B5">SUMPRODUCT((Registro!$D$2:$D$1568=A5)*Registro!$J$2:$J$1568)</f>
        <v>76153</v>
      </c>
      <c r="C5">
        <v>76153</v>
      </c>
      <c r="D5">
        <f t="shared" si="2"/>
        <v>76153.000004999994</v>
      </c>
      <c r="E5">
        <f t="shared" si="3"/>
        <v>48</v>
      </c>
      <c r="H5" s="14">
        <v>4</v>
      </c>
      <c r="I5" t="str">
        <f t="shared" si="0"/>
        <v>Gallegos, Juan</v>
      </c>
      <c r="J5">
        <f t="shared" si="1"/>
        <v>248981</v>
      </c>
      <c r="M5" s="24" t="s">
        <v>1446</v>
      </c>
      <c r="N5" s="25" cm="1">
        <f t="array" aca="1" ref="N5" ca="1">SUMPRODUCT(LARGE($C$2:$C$1609, ROW(INDIRECT("1:382"))))</f>
        <v>14703231</v>
      </c>
      <c r="O5" s="25">
        <f ca="1">N5-N4</f>
        <v>564865</v>
      </c>
      <c r="P5" s="16">
        <f ca="1">N5*100/$N$6</f>
        <v>99.490268403651186</v>
      </c>
      <c r="Q5">
        <f>99.3-95</f>
        <v>4.2999999999999972</v>
      </c>
      <c r="R5" s="30" t="s">
        <v>1455</v>
      </c>
      <c r="S5" s="15">
        <v>375.20000000000005</v>
      </c>
    </row>
    <row r="6" spans="1:23" ht="15" customHeight="1" thickBot="1" x14ac:dyDescent="0.3">
      <c r="A6" s="41" t="s">
        <v>1715</v>
      </c>
      <c r="B6" cm="1">
        <f t="array" ref="B6">SUMPRODUCT((Registro!$D$2:$D$1568=A6)*Registro!$J$2:$J$1568)</f>
        <v>11700</v>
      </c>
      <c r="C6">
        <v>11700</v>
      </c>
      <c r="D6">
        <f t="shared" si="2"/>
        <v>11700.000006</v>
      </c>
      <c r="E6">
        <f t="shared" si="3"/>
        <v>269</v>
      </c>
      <c r="H6" s="14">
        <v>5</v>
      </c>
      <c r="I6" t="str">
        <f t="shared" si="0"/>
        <v>Rodríguez Cortés, Antonio</v>
      </c>
      <c r="J6">
        <f t="shared" si="1"/>
        <v>221619</v>
      </c>
      <c r="M6" s="17">
        <v>14778562</v>
      </c>
      <c r="N6" s="25" cm="1">
        <f t="array" aca="1" ref="N6" ca="1">SUMPRODUCT(LARGE($C$2:$C$1609, ROW(INDIRECT("1:458"))))</f>
        <v>14778562</v>
      </c>
      <c r="O6" s="25">
        <f ca="1">N6-N5</f>
        <v>75331</v>
      </c>
      <c r="P6">
        <v>100</v>
      </c>
      <c r="Q6">
        <v>0.7</v>
      </c>
      <c r="R6" s="30" t="s">
        <v>1456</v>
      </c>
      <c r="S6">
        <v>469</v>
      </c>
      <c r="U6" s="66" t="s">
        <v>1451</v>
      </c>
      <c r="V6" s="66"/>
      <c r="W6" s="66"/>
    </row>
    <row r="7" spans="1:23" ht="15" customHeight="1" x14ac:dyDescent="0.25">
      <c r="A7" s="41" t="s">
        <v>1695</v>
      </c>
      <c r="B7" cm="1">
        <f t="array" ref="B7">SUMPRODUCT((Registro!$D$2:$D$1568=A7)*Registro!$J$2:$J$1568)</f>
        <v>2868</v>
      </c>
      <c r="C7">
        <v>2868</v>
      </c>
      <c r="D7">
        <f t="shared" si="2"/>
        <v>2868.0000070000001</v>
      </c>
      <c r="E7">
        <f t="shared" si="3"/>
        <v>375</v>
      </c>
      <c r="H7" s="14">
        <v>6</v>
      </c>
      <c r="I7" t="str">
        <f t="shared" si="0"/>
        <v>Castillo, Gabriel del</v>
      </c>
      <c r="J7">
        <f t="shared" si="1"/>
        <v>195408</v>
      </c>
      <c r="U7" s="66"/>
      <c r="V7" s="66"/>
      <c r="W7" s="66"/>
    </row>
    <row r="8" spans="1:23" ht="15" customHeight="1" x14ac:dyDescent="0.25">
      <c r="A8" s="41" t="s">
        <v>1538</v>
      </c>
      <c r="B8" cm="1">
        <f t="array" ref="B8">SUMPRODUCT((Registro!$D$2:$D$1568=A8)*Registro!$J$2:$J$1568)</f>
        <v>20784</v>
      </c>
      <c r="C8">
        <v>20784</v>
      </c>
      <c r="D8">
        <f t="shared" si="2"/>
        <v>20784.000007999999</v>
      </c>
      <c r="E8">
        <f t="shared" si="3"/>
        <v>210</v>
      </c>
      <c r="H8" s="14">
        <v>7</v>
      </c>
      <c r="I8" t="str">
        <f t="shared" si="0"/>
        <v>Salmon y de la Torre, Ignacio</v>
      </c>
      <c r="J8">
        <f t="shared" si="1"/>
        <v>190173</v>
      </c>
    </row>
    <row r="9" spans="1:23" ht="15" customHeight="1" x14ac:dyDescent="0.25">
      <c r="A9" s="41" t="s">
        <v>1598</v>
      </c>
      <c r="B9" cm="1">
        <f t="array" ref="B9">SUMPRODUCT((Registro!$D$2:$D$1568=A9)*Registro!$J$2:$J$1568)</f>
        <v>10674</v>
      </c>
      <c r="C9">
        <v>10674</v>
      </c>
      <c r="D9">
        <f t="shared" si="2"/>
        <v>10674.000008999999</v>
      </c>
      <c r="E9">
        <f t="shared" si="3"/>
        <v>280</v>
      </c>
      <c r="H9" s="14">
        <v>8</v>
      </c>
      <c r="I9" t="str">
        <f t="shared" si="0"/>
        <v>Jiménez Vela de Lara, Sebastián</v>
      </c>
      <c r="J9">
        <f t="shared" si="1"/>
        <v>184693</v>
      </c>
    </row>
    <row r="10" spans="1:23" x14ac:dyDescent="0.25">
      <c r="A10" s="42" t="s">
        <v>1662</v>
      </c>
      <c r="B10" cm="1">
        <f t="array" ref="B10">SUMPRODUCT((Registro!$D$2:$D$1568=A10)*Registro!$J$2:$J$1568)</f>
        <v>7864</v>
      </c>
      <c r="C10">
        <v>7864</v>
      </c>
      <c r="D10">
        <f t="shared" si="2"/>
        <v>7864.0000099999997</v>
      </c>
      <c r="E10">
        <f t="shared" si="3"/>
        <v>312</v>
      </c>
      <c r="H10" s="14">
        <v>9</v>
      </c>
      <c r="I10" t="str">
        <f t="shared" si="0"/>
        <v>Herboso, Francisco de</v>
      </c>
      <c r="J10">
        <f t="shared" si="1"/>
        <v>161801</v>
      </c>
    </row>
    <row r="11" spans="1:23" ht="15" customHeight="1" x14ac:dyDescent="0.25">
      <c r="A11" s="42" t="s">
        <v>1624</v>
      </c>
      <c r="B11" cm="1">
        <f t="array" ref="B11">SUMPRODUCT((Registro!$D$2:$D$1568=A11)*Registro!$J$2:$J$1568)</f>
        <v>70352</v>
      </c>
      <c r="C11">
        <v>70352</v>
      </c>
      <c r="D11">
        <f t="shared" si="2"/>
        <v>70352.000010999996</v>
      </c>
      <c r="E11">
        <f t="shared" si="3"/>
        <v>54</v>
      </c>
      <c r="H11" s="14">
        <v>10</v>
      </c>
      <c r="I11" t="str">
        <f t="shared" si="0"/>
        <v>Torre, Joseph de la</v>
      </c>
      <c r="J11">
        <f t="shared" si="1"/>
        <v>145206</v>
      </c>
    </row>
    <row r="12" spans="1:23" ht="15" customHeight="1" x14ac:dyDescent="0.25">
      <c r="A12" s="42" t="s">
        <v>1644</v>
      </c>
      <c r="B12" cm="1">
        <f t="array" ref="B12">SUMPRODUCT((Registro!$D$2:$D$1568=A12)*Registro!$J$2:$J$1568)</f>
        <v>16941</v>
      </c>
      <c r="C12">
        <v>16941</v>
      </c>
      <c r="D12">
        <f t="shared" si="2"/>
        <v>16941.000012</v>
      </c>
      <c r="E12">
        <f t="shared" si="3"/>
        <v>240</v>
      </c>
      <c r="H12" s="14">
        <v>11</v>
      </c>
      <c r="I12" t="str">
        <f t="shared" si="0"/>
        <v>Viso y Morillo, Juan del</v>
      </c>
      <c r="J12">
        <f t="shared" si="1"/>
        <v>145067</v>
      </c>
    </row>
    <row r="13" spans="1:23" ht="30" x14ac:dyDescent="0.25">
      <c r="A13" s="42" t="s">
        <v>1923</v>
      </c>
      <c r="B13" cm="1">
        <f t="array" ref="B13">SUMPRODUCT((Registro!$D$2:$D$1568=A13)*Registro!$J$2:$J$1568)</f>
        <v>192</v>
      </c>
      <c r="C13">
        <v>192</v>
      </c>
      <c r="D13">
        <f t="shared" si="2"/>
        <v>192.000013</v>
      </c>
      <c r="E13">
        <f t="shared" si="3"/>
        <v>450</v>
      </c>
      <c r="H13" s="14">
        <v>12</v>
      </c>
      <c r="I13" t="str">
        <f t="shared" si="0"/>
        <v>Canseco León, Antonio de</v>
      </c>
      <c r="J13">
        <f t="shared" si="1"/>
        <v>137913</v>
      </c>
      <c r="N13" s="4" t="s">
        <v>1459</v>
      </c>
      <c r="O13" s="4" t="s">
        <v>1458</v>
      </c>
      <c r="P13" s="4" t="s">
        <v>1457</v>
      </c>
    </row>
    <row r="14" spans="1:23" ht="15" customHeight="1" x14ac:dyDescent="0.25">
      <c r="A14" s="43" t="s">
        <v>1745</v>
      </c>
      <c r="B14" cm="1">
        <f t="array" ref="B14">SUMPRODUCT((Registro!$D$2:$D$1568=A14)*Registro!$J$2:$J$1568)</f>
        <v>7715</v>
      </c>
      <c r="C14">
        <v>7715</v>
      </c>
      <c r="D14">
        <f t="shared" si="2"/>
        <v>7715.0000140000002</v>
      </c>
      <c r="E14">
        <f t="shared" si="3"/>
        <v>314</v>
      </c>
      <c r="H14" s="14">
        <v>13</v>
      </c>
      <c r="I14" t="str">
        <f t="shared" si="0"/>
        <v>Fernández Dávila, Marcos</v>
      </c>
      <c r="J14">
        <f t="shared" si="1"/>
        <v>131319</v>
      </c>
      <c r="N14" t="s">
        <v>1452</v>
      </c>
      <c r="O14" s="25">
        <v>9138894</v>
      </c>
      <c r="P14">
        <v>61.6</v>
      </c>
    </row>
    <row r="15" spans="1:23" ht="15" customHeight="1" x14ac:dyDescent="0.25">
      <c r="A15" s="44" t="s">
        <v>1746</v>
      </c>
      <c r="B15" cm="1">
        <f t="array" ref="B15">SUMPRODUCT((Registro!$D$2:$D$1568=A15)*Registro!$J$2:$J$1568)</f>
        <v>13000</v>
      </c>
      <c r="C15">
        <v>13000</v>
      </c>
      <c r="D15">
        <f t="shared" si="2"/>
        <v>13000.000015</v>
      </c>
      <c r="E15">
        <f t="shared" si="3"/>
        <v>261</v>
      </c>
      <c r="H15" s="14">
        <v>14</v>
      </c>
      <c r="I15" t="str">
        <f t="shared" si="0"/>
        <v>Trujillo, Pedro de</v>
      </c>
      <c r="J15">
        <f t="shared" si="1"/>
        <v>130661</v>
      </c>
      <c r="N15" t="s">
        <v>1453</v>
      </c>
      <c r="O15" s="25">
        <v>3241932</v>
      </c>
      <c r="P15">
        <v>22.1</v>
      </c>
    </row>
    <row r="16" spans="1:23" ht="15" customHeight="1" x14ac:dyDescent="0.25">
      <c r="A16" s="43" t="s">
        <v>1747</v>
      </c>
      <c r="B16" cm="1">
        <f t="array" ref="B16">SUMPRODUCT((Registro!$D$2:$D$1568=A16)*Registro!$J$2:$J$1568)</f>
        <v>5340</v>
      </c>
      <c r="C16">
        <v>5340</v>
      </c>
      <c r="D16">
        <f t="shared" si="2"/>
        <v>5340.000016</v>
      </c>
      <c r="E16">
        <f t="shared" si="3"/>
        <v>340</v>
      </c>
      <c r="H16" s="14">
        <v>15</v>
      </c>
      <c r="I16" t="str">
        <f t="shared" si="0"/>
        <v>Cueto, Domingo de</v>
      </c>
      <c r="J16">
        <f t="shared" si="1"/>
        <v>129639</v>
      </c>
      <c r="N16" t="s">
        <v>1454</v>
      </c>
      <c r="O16" s="25">
        <v>1675269</v>
      </c>
      <c r="P16">
        <v>11.299999999999997</v>
      </c>
    </row>
    <row r="17" spans="1:16" ht="15" customHeight="1" x14ac:dyDescent="0.25">
      <c r="A17" s="42" t="s">
        <v>1720</v>
      </c>
      <c r="B17" cm="1">
        <f t="array" ref="B17">SUMPRODUCT((Registro!$D$2:$D$1568=A17)*Registro!$J$2:$J$1568)</f>
        <v>1000</v>
      </c>
      <c r="C17">
        <v>1000</v>
      </c>
      <c r="D17">
        <f t="shared" si="2"/>
        <v>1000.000017</v>
      </c>
      <c r="E17">
        <f t="shared" si="3"/>
        <v>417</v>
      </c>
      <c r="H17" s="14">
        <v>16</v>
      </c>
      <c r="I17" t="str">
        <f t="shared" si="0"/>
        <v>Mena Caballero, Juan de</v>
      </c>
      <c r="J17">
        <f t="shared" si="1"/>
        <v>128673</v>
      </c>
      <c r="N17" t="s">
        <v>1455</v>
      </c>
      <c r="O17" s="25">
        <v>619457</v>
      </c>
      <c r="P17">
        <v>4.2999999999999972</v>
      </c>
    </row>
    <row r="18" spans="1:16" ht="15" customHeight="1" x14ac:dyDescent="0.25">
      <c r="A18" s="42" t="s">
        <v>1432</v>
      </c>
      <c r="B18" cm="1">
        <f t="array" ref="B18">SUMPRODUCT((Registro!$D$2:$D$1568=A18)*Registro!$J$2:$J$1568)</f>
        <v>16021</v>
      </c>
      <c r="C18">
        <v>16021</v>
      </c>
      <c r="D18">
        <f t="shared" si="2"/>
        <v>16021.000018000001</v>
      </c>
      <c r="E18">
        <f t="shared" si="3"/>
        <v>245</v>
      </c>
      <c r="H18" s="14">
        <v>17</v>
      </c>
      <c r="I18" t="str">
        <f t="shared" si="0"/>
        <v>Fano y Arteaga, Martín de</v>
      </c>
      <c r="J18">
        <f t="shared" si="1"/>
        <v>126922</v>
      </c>
      <c r="N18" t="s">
        <v>1456</v>
      </c>
      <c r="O18" s="25">
        <v>103010</v>
      </c>
      <c r="P18">
        <v>0.7</v>
      </c>
    </row>
    <row r="19" spans="1:16" ht="15" customHeight="1" x14ac:dyDescent="0.25">
      <c r="A19" s="42" t="s">
        <v>1426</v>
      </c>
      <c r="B19" cm="1">
        <f t="array" ref="B19">SUMPRODUCT((Registro!$D$2:$D$1568=A19)*Registro!$J$2:$J$1568)</f>
        <v>0</v>
      </c>
      <c r="C19">
        <v>0</v>
      </c>
      <c r="D19">
        <f t="shared" si="2"/>
        <v>1.8999999999999998E-5</v>
      </c>
      <c r="E19">
        <f t="shared" si="3"/>
        <v>458</v>
      </c>
      <c r="H19" s="14">
        <v>18</v>
      </c>
      <c r="I19" t="str">
        <f t="shared" si="0"/>
        <v>Andueza, Miguel de</v>
      </c>
      <c r="J19">
        <f t="shared" si="1"/>
        <v>123719</v>
      </c>
    </row>
    <row r="20" spans="1:16" ht="30" x14ac:dyDescent="0.25">
      <c r="A20" s="42" t="s">
        <v>1729</v>
      </c>
      <c r="B20" cm="1">
        <f t="array" ref="B20">SUMPRODUCT((Registro!$D$2:$D$1568=A20)*Registro!$J$2:$J$1568)</f>
        <v>10000</v>
      </c>
      <c r="C20">
        <v>10000</v>
      </c>
      <c r="D20">
        <f t="shared" si="2"/>
        <v>10000.000019999999</v>
      </c>
      <c r="E20">
        <f t="shared" si="3"/>
        <v>286</v>
      </c>
      <c r="H20" s="14">
        <v>19</v>
      </c>
      <c r="I20" t="str">
        <f t="shared" si="0"/>
        <v>Figueroa, Francisco Antonio de</v>
      </c>
      <c r="J20">
        <f t="shared" si="1"/>
        <v>120911</v>
      </c>
      <c r="N20" s="30" t="s">
        <v>1459</v>
      </c>
      <c r="O20" s="4" t="s">
        <v>1458</v>
      </c>
      <c r="P20" s="30" t="s">
        <v>1457</v>
      </c>
    </row>
    <row r="21" spans="1:16" ht="15" customHeight="1" x14ac:dyDescent="0.25">
      <c r="A21" s="42" t="s">
        <v>1417</v>
      </c>
      <c r="B21" cm="1">
        <f t="array" ref="B21">SUMPRODUCT((Registro!$D$2:$D$1568=A21)*Registro!$J$2:$J$1568)</f>
        <v>480</v>
      </c>
      <c r="C21">
        <v>480</v>
      </c>
      <c r="D21">
        <f t="shared" si="2"/>
        <v>480.000021</v>
      </c>
      <c r="E21">
        <f t="shared" si="3"/>
        <v>430</v>
      </c>
      <c r="H21" s="14">
        <v>20</v>
      </c>
      <c r="I21" t="str">
        <f t="shared" si="0"/>
        <v>Riaño, Juan de</v>
      </c>
      <c r="J21">
        <f t="shared" si="1"/>
        <v>113486</v>
      </c>
      <c r="N21" s="29" t="s">
        <v>1460</v>
      </c>
      <c r="O21" s="25">
        <v>6304209</v>
      </c>
      <c r="P21" s="16">
        <v>42.65779715238871</v>
      </c>
    </row>
    <row r="22" spans="1:16" ht="15" customHeight="1" x14ac:dyDescent="0.25">
      <c r="A22" s="42" t="s">
        <v>1555</v>
      </c>
      <c r="B22" cm="1">
        <f t="array" ref="B22">SUMPRODUCT((Registro!$D$2:$D$1568=A22)*Registro!$J$2:$J$1568)</f>
        <v>123719</v>
      </c>
      <c r="C22">
        <v>123719</v>
      </c>
      <c r="D22">
        <f t="shared" si="2"/>
        <v>123719.00002199999</v>
      </c>
      <c r="E22">
        <f t="shared" si="3"/>
        <v>18</v>
      </c>
      <c r="H22" s="14">
        <v>21</v>
      </c>
      <c r="I22" t="str">
        <f t="shared" si="0"/>
        <v>Ortuño y Toledo, Pedro de</v>
      </c>
      <c r="J22">
        <f t="shared" si="1"/>
        <v>112906</v>
      </c>
      <c r="O22" s="29"/>
      <c r="P22" s="14"/>
    </row>
    <row r="23" spans="1:16" x14ac:dyDescent="0.25">
      <c r="A23" s="43" t="s">
        <v>1872</v>
      </c>
      <c r="B23" cm="1">
        <f t="array" ref="B23">SUMPRODUCT((Registro!$D$2:$D$1568=A23)*Registro!$J$2:$J$1568)</f>
        <v>1100</v>
      </c>
      <c r="C23">
        <v>1100</v>
      </c>
      <c r="D23">
        <f t="shared" si="2"/>
        <v>1100.0000230000001</v>
      </c>
      <c r="E23">
        <f t="shared" si="3"/>
        <v>410</v>
      </c>
      <c r="H23" s="14">
        <v>22</v>
      </c>
      <c r="I23" t="str">
        <f t="shared" si="0"/>
        <v>Retana, Francisco de</v>
      </c>
      <c r="J23">
        <f t="shared" si="1"/>
        <v>107715</v>
      </c>
      <c r="N23" s="29"/>
      <c r="O23" s="25"/>
      <c r="P23" s="16"/>
    </row>
    <row r="24" spans="1:16" x14ac:dyDescent="0.25">
      <c r="A24" s="42" t="s">
        <v>1775</v>
      </c>
      <c r="B24" cm="1">
        <f t="array" ref="B24">SUMPRODUCT((Registro!$D$2:$D$1568=A24)*Registro!$J$2:$J$1568)</f>
        <v>17832</v>
      </c>
      <c r="C24">
        <v>17832</v>
      </c>
      <c r="D24">
        <f t="shared" si="2"/>
        <v>17832.000024000001</v>
      </c>
      <c r="E24">
        <f t="shared" si="3"/>
        <v>237</v>
      </c>
      <c r="H24" s="14">
        <v>23</v>
      </c>
      <c r="I24" t="str">
        <f t="shared" si="0"/>
        <v>Martínez de Velasco, Pascual</v>
      </c>
      <c r="J24">
        <f t="shared" si="1"/>
        <v>106673</v>
      </c>
    </row>
    <row r="25" spans="1:16" ht="15" customHeight="1" x14ac:dyDescent="0.25">
      <c r="A25" s="40" t="s">
        <v>1425</v>
      </c>
      <c r="B25" cm="1">
        <f t="array" ref="B25">SUMPRODUCT((Registro!$D$2:$D$1568=A25)*Registro!$J$2:$J$1568)</f>
        <v>15276</v>
      </c>
      <c r="C25">
        <v>15276</v>
      </c>
      <c r="D25">
        <f t="shared" si="2"/>
        <v>15276.000024999999</v>
      </c>
      <c r="E25">
        <f t="shared" si="3"/>
        <v>250</v>
      </c>
      <c r="H25" s="14">
        <v>24</v>
      </c>
      <c r="I25" t="str">
        <f t="shared" si="0"/>
        <v>Mendoza y Trujillo, Miguel de</v>
      </c>
      <c r="J25">
        <f t="shared" si="1"/>
        <v>106409</v>
      </c>
    </row>
    <row r="26" spans="1:16" ht="15" customHeight="1" x14ac:dyDescent="0.25">
      <c r="A26" s="44" t="s">
        <v>1959</v>
      </c>
      <c r="B26" cm="1">
        <f t="array" ref="B26">SUMPRODUCT((Registro!$D$2:$D$1568=A26)*Registro!$J$2:$J$1568)</f>
        <v>6000</v>
      </c>
      <c r="C26">
        <v>6000</v>
      </c>
      <c r="D26">
        <f t="shared" si="2"/>
        <v>6000.0000259999997</v>
      </c>
      <c r="E26">
        <f t="shared" si="3"/>
        <v>336</v>
      </c>
      <c r="H26" s="14">
        <v>25</v>
      </c>
      <c r="I26" t="str">
        <f t="shared" si="0"/>
        <v>Londoño, Sebastián de</v>
      </c>
      <c r="J26">
        <f t="shared" si="1"/>
        <v>101964</v>
      </c>
    </row>
    <row r="27" spans="1:16" ht="15" customHeight="1" x14ac:dyDescent="0.25">
      <c r="A27" s="42" t="s">
        <v>1620</v>
      </c>
      <c r="B27" cm="1">
        <f t="array" ref="B27">SUMPRODUCT((Registro!$D$2:$D$1568=A27)*Registro!$J$2:$J$1568)</f>
        <v>10534</v>
      </c>
      <c r="C27">
        <v>10534</v>
      </c>
      <c r="D27">
        <f t="shared" si="2"/>
        <v>10534.000027</v>
      </c>
      <c r="E27">
        <f t="shared" si="3"/>
        <v>281</v>
      </c>
      <c r="H27" s="14">
        <v>26</v>
      </c>
      <c r="I27" t="str">
        <f t="shared" si="0"/>
        <v>García Prieto, Juan</v>
      </c>
      <c r="J27">
        <f t="shared" si="1"/>
        <v>98918</v>
      </c>
    </row>
    <row r="28" spans="1:16" ht="15" customHeight="1" x14ac:dyDescent="0.25">
      <c r="A28" s="42" t="s">
        <v>1755</v>
      </c>
      <c r="B28" cm="1">
        <f t="array" ref="B28">SUMPRODUCT((Registro!$D$2:$D$1568=A28)*Registro!$J$2:$J$1568)</f>
        <v>7920</v>
      </c>
      <c r="C28">
        <v>7920</v>
      </c>
      <c r="D28">
        <f t="shared" si="2"/>
        <v>7920.0000280000004</v>
      </c>
      <c r="E28">
        <f t="shared" si="3"/>
        <v>310</v>
      </c>
      <c r="H28" s="14">
        <v>27</v>
      </c>
      <c r="I28" t="str">
        <f t="shared" si="0"/>
        <v>Calderón SantIbáñez, Cristóbal</v>
      </c>
      <c r="J28">
        <f t="shared" si="1"/>
        <v>98239</v>
      </c>
    </row>
    <row r="29" spans="1:16" x14ac:dyDescent="0.25">
      <c r="A29" s="42" t="s">
        <v>1554</v>
      </c>
      <c r="B29" cm="1">
        <f t="array" ref="B29">SUMPRODUCT((Registro!$D$2:$D$1568=A29)*Registro!$J$2:$J$1568)</f>
        <v>12340</v>
      </c>
      <c r="C29">
        <v>12340</v>
      </c>
      <c r="D29">
        <f t="shared" si="2"/>
        <v>12340.000029000001</v>
      </c>
      <c r="E29">
        <f t="shared" si="3"/>
        <v>263</v>
      </c>
      <c r="H29" s="14">
        <v>28</v>
      </c>
      <c r="I29" t="str">
        <f t="shared" si="0"/>
        <v>Incháurregui, Ignacio de</v>
      </c>
      <c r="J29">
        <f t="shared" si="1"/>
        <v>97502</v>
      </c>
    </row>
    <row r="30" spans="1:16" ht="15" customHeight="1" x14ac:dyDescent="0.25">
      <c r="A30" s="42" t="s">
        <v>1572</v>
      </c>
      <c r="B30" cm="1">
        <f t="array" ref="B30">SUMPRODUCT((Registro!$D$2:$D$1568=A30)*Registro!$J$2:$J$1568)</f>
        <v>19499</v>
      </c>
      <c r="C30">
        <v>19499</v>
      </c>
      <c r="D30">
        <f t="shared" si="2"/>
        <v>19499.000029999999</v>
      </c>
      <c r="E30">
        <f t="shared" si="3"/>
        <v>224</v>
      </c>
      <c r="H30" s="14">
        <v>29</v>
      </c>
      <c r="I30" t="str">
        <f t="shared" si="0"/>
        <v>Gutiérrez, Francisco</v>
      </c>
      <c r="J30">
        <f t="shared" si="1"/>
        <v>95244</v>
      </c>
    </row>
    <row r="31" spans="1:16" ht="15" customHeight="1" x14ac:dyDescent="0.25">
      <c r="A31" s="40" t="s">
        <v>1533</v>
      </c>
      <c r="B31" cm="1">
        <f t="array" ref="B31">SUMPRODUCT((Registro!$D$2:$D$1568=A31)*Registro!$J$2:$J$1568)</f>
        <v>26096</v>
      </c>
      <c r="C31">
        <v>26096</v>
      </c>
      <c r="D31">
        <f t="shared" si="2"/>
        <v>26096.000031</v>
      </c>
      <c r="E31">
        <f t="shared" si="3"/>
        <v>173</v>
      </c>
      <c r="H31" s="14">
        <v>30</v>
      </c>
      <c r="I31" t="str">
        <f t="shared" si="0"/>
        <v>Luna, Francisco de</v>
      </c>
      <c r="J31">
        <f t="shared" si="1"/>
        <v>94440</v>
      </c>
    </row>
    <row r="32" spans="1:16" x14ac:dyDescent="0.25">
      <c r="A32" s="42" t="s">
        <v>1580</v>
      </c>
      <c r="B32" cm="1">
        <f t="array" ref="B32">SUMPRODUCT((Registro!$D$2:$D$1568=A32)*Registro!$J$2:$J$1568)</f>
        <v>28646</v>
      </c>
      <c r="C32">
        <v>28646</v>
      </c>
      <c r="D32">
        <f t="shared" si="2"/>
        <v>28646.000032</v>
      </c>
      <c r="E32">
        <f t="shared" si="3"/>
        <v>158</v>
      </c>
      <c r="H32" s="14">
        <v>31</v>
      </c>
      <c r="I32" t="str">
        <f t="shared" si="0"/>
        <v>Romero Soriano, Domingo</v>
      </c>
      <c r="J32">
        <f t="shared" si="1"/>
        <v>94201</v>
      </c>
    </row>
    <row r="33" spans="1:10" x14ac:dyDescent="0.25">
      <c r="A33" s="42" t="s">
        <v>1544</v>
      </c>
      <c r="B33" cm="1">
        <f t="array" ref="B33">SUMPRODUCT((Registro!$D$2:$D$1568=A33)*Registro!$J$2:$J$1568)</f>
        <v>64630</v>
      </c>
      <c r="C33">
        <v>64630</v>
      </c>
      <c r="D33">
        <f t="shared" si="2"/>
        <v>64630.000032999997</v>
      </c>
      <c r="E33">
        <f t="shared" si="3"/>
        <v>66</v>
      </c>
      <c r="H33" s="14">
        <v>32</v>
      </c>
      <c r="I33" t="str">
        <f t="shared" si="0"/>
        <v>Malaver, Francisco de</v>
      </c>
      <c r="J33">
        <f t="shared" si="1"/>
        <v>92752</v>
      </c>
    </row>
    <row r="34" spans="1:10" ht="30" x14ac:dyDescent="0.25">
      <c r="A34" s="20" t="s">
        <v>1958</v>
      </c>
      <c r="B34" cm="1">
        <f t="array" ref="B34">SUMPRODUCT((Registro!$D$2:$D$1568=A34)*Registro!$J$2:$J$1568)</f>
        <v>61338</v>
      </c>
      <c r="C34">
        <v>61338</v>
      </c>
      <c r="D34">
        <f t="shared" si="2"/>
        <v>61338.000033999997</v>
      </c>
      <c r="E34">
        <f t="shared" si="3"/>
        <v>74</v>
      </c>
      <c r="H34" s="14">
        <v>33</v>
      </c>
      <c r="I34" t="str">
        <f t="shared" si="0"/>
        <v>Soto, Pedro de</v>
      </c>
      <c r="J34">
        <f t="shared" ref="J34:J65" si="5">INDEX($B$2:$B$1609,MATCH(H34,$E$2:$E$1609,0))</f>
        <v>90547</v>
      </c>
    </row>
    <row r="35" spans="1:10" x14ac:dyDescent="0.25">
      <c r="A35" s="40" t="s">
        <v>1531</v>
      </c>
      <c r="B35" cm="1">
        <f t="array" ref="B35">SUMPRODUCT((Registro!$D$2:$D$1568=A35)*Registro!$J$2:$J$1568)</f>
        <v>22283</v>
      </c>
      <c r="C35">
        <v>22283</v>
      </c>
      <c r="D35">
        <f t="shared" si="2"/>
        <v>22283.000035000001</v>
      </c>
      <c r="E35">
        <f t="shared" si="3"/>
        <v>202</v>
      </c>
      <c r="H35" s="14">
        <v>34</v>
      </c>
      <c r="I35" t="str">
        <f t="shared" si="0"/>
        <v>Pérez de Ircio, Pedro</v>
      </c>
      <c r="J35">
        <f t="shared" si="5"/>
        <v>89966</v>
      </c>
    </row>
    <row r="36" spans="1:10" x14ac:dyDescent="0.25">
      <c r="A36" s="40" t="s">
        <v>1462</v>
      </c>
      <c r="B36" cm="1">
        <f t="array" ref="B36">SUMPRODUCT((Registro!$D$2:$D$1568=A36)*Registro!$J$2:$J$1568)</f>
        <v>1015</v>
      </c>
      <c r="C36">
        <v>1015</v>
      </c>
      <c r="D36">
        <f t="shared" si="2"/>
        <v>1015.000036</v>
      </c>
      <c r="E36">
        <f t="shared" si="3"/>
        <v>414</v>
      </c>
      <c r="H36" s="14">
        <v>35</v>
      </c>
      <c r="I36" t="str">
        <f t="shared" si="0"/>
        <v>Ontañon Lastra, Simón de</v>
      </c>
      <c r="J36">
        <f t="shared" si="5"/>
        <v>87054</v>
      </c>
    </row>
    <row r="37" spans="1:10" x14ac:dyDescent="0.25">
      <c r="A37" s="40" t="s">
        <v>1581</v>
      </c>
      <c r="B37" cm="1">
        <f t="array" ref="B37">SUMPRODUCT((Registro!$D$2:$D$1568=A37)*Registro!$J$2:$J$1568)</f>
        <v>6912</v>
      </c>
      <c r="C37">
        <v>6912</v>
      </c>
      <c r="D37">
        <f t="shared" si="2"/>
        <v>6912.0000369999998</v>
      </c>
      <c r="E37">
        <f t="shared" si="3"/>
        <v>326</v>
      </c>
      <c r="H37" s="14">
        <v>36</v>
      </c>
      <c r="I37" t="str">
        <f t="shared" si="0"/>
        <v>Oriamuño, Juan de</v>
      </c>
      <c r="J37">
        <f t="shared" si="5"/>
        <v>84106</v>
      </c>
    </row>
    <row r="38" spans="1:10" x14ac:dyDescent="0.25">
      <c r="A38" s="40" t="s">
        <v>1625</v>
      </c>
      <c r="B38" cm="1">
        <f t="array" ref="B38">SUMPRODUCT((Registro!$D$2:$D$1568=A38)*Registro!$J$2:$J$1568)</f>
        <v>69667</v>
      </c>
      <c r="C38">
        <v>69667</v>
      </c>
      <c r="D38">
        <f t="shared" si="2"/>
        <v>69667.000037999998</v>
      </c>
      <c r="E38">
        <f t="shared" si="3"/>
        <v>56</v>
      </c>
      <c r="H38" s="14">
        <v>37</v>
      </c>
      <c r="I38" t="str">
        <f t="shared" si="0"/>
        <v>Echevarría y Zuloaga, Martín de</v>
      </c>
      <c r="J38">
        <f t="shared" si="5"/>
        <v>83335</v>
      </c>
    </row>
    <row r="39" spans="1:10" ht="15" customHeight="1" x14ac:dyDescent="0.25">
      <c r="A39" s="41" t="s">
        <v>1717</v>
      </c>
      <c r="B39" cm="1">
        <f t="array" ref="B39">SUMPRODUCT((Registro!$D$2:$D$1568=A39)*Registro!$J$2:$J$1568)</f>
        <v>55490</v>
      </c>
      <c r="C39">
        <v>55490</v>
      </c>
      <c r="D39">
        <f t="shared" si="2"/>
        <v>55490.000038999999</v>
      </c>
      <c r="E39">
        <f t="shared" si="3"/>
        <v>89</v>
      </c>
      <c r="H39" s="14">
        <v>38</v>
      </c>
      <c r="I39" t="str">
        <f t="shared" si="0"/>
        <v>García Ciudad, Gregorio</v>
      </c>
      <c r="J39">
        <f t="shared" si="5"/>
        <v>82473</v>
      </c>
    </row>
    <row r="40" spans="1:10" ht="15" customHeight="1" x14ac:dyDescent="0.25">
      <c r="A40" s="44" t="s">
        <v>1748</v>
      </c>
      <c r="B40" cm="1">
        <f t="array" ref="B40">SUMPRODUCT((Registro!$D$2:$D$1568=A40)*Registro!$J$2:$J$1568)</f>
        <v>13223</v>
      </c>
      <c r="C40">
        <v>13223</v>
      </c>
      <c r="D40">
        <f t="shared" si="2"/>
        <v>13223.000040000001</v>
      </c>
      <c r="E40">
        <f t="shared" si="3"/>
        <v>259</v>
      </c>
      <c r="H40" s="14">
        <v>39</v>
      </c>
      <c r="I40" t="str">
        <f t="shared" si="0"/>
        <v>Zapata, Manuel</v>
      </c>
      <c r="J40">
        <f t="shared" si="5"/>
        <v>82392</v>
      </c>
    </row>
    <row r="41" spans="1:10" x14ac:dyDescent="0.25">
      <c r="A41" s="41" t="s">
        <v>1619</v>
      </c>
      <c r="B41" cm="1">
        <f t="array" ref="B41">SUMPRODUCT((Registro!$D$2:$D$1568=A41)*Registro!$J$2:$J$1568)</f>
        <v>10802</v>
      </c>
      <c r="C41">
        <v>10802</v>
      </c>
      <c r="D41">
        <f t="shared" si="2"/>
        <v>10802.000040999999</v>
      </c>
      <c r="E41">
        <f t="shared" si="3"/>
        <v>278</v>
      </c>
      <c r="H41" s="14">
        <v>40</v>
      </c>
      <c r="I41" t="str">
        <f t="shared" si="0"/>
        <v>López Zambrano, Francisco</v>
      </c>
      <c r="J41">
        <f t="shared" si="5"/>
        <v>81222</v>
      </c>
    </row>
    <row r="42" spans="1:10" ht="15" customHeight="1" x14ac:dyDescent="0.25">
      <c r="A42" s="41" t="s">
        <v>1749</v>
      </c>
      <c r="B42" cm="1">
        <f t="array" ref="B42">SUMPRODUCT((Registro!$D$2:$D$1568=A42)*Registro!$J$2:$J$1568)</f>
        <v>41831</v>
      </c>
      <c r="C42">
        <v>41831</v>
      </c>
      <c r="D42">
        <f t="shared" si="2"/>
        <v>41831.000042</v>
      </c>
      <c r="E42">
        <f t="shared" si="3"/>
        <v>113</v>
      </c>
      <c r="H42" s="14">
        <v>41</v>
      </c>
      <c r="I42" t="str">
        <f t="shared" si="0"/>
        <v>Quesada, Diego de</v>
      </c>
      <c r="J42">
        <f t="shared" si="5"/>
        <v>80952</v>
      </c>
    </row>
    <row r="43" spans="1:10" ht="15" customHeight="1" x14ac:dyDescent="0.25">
      <c r="A43" s="41" t="s">
        <v>1613</v>
      </c>
      <c r="B43" cm="1">
        <f t="array" ref="B43">SUMPRODUCT((Registro!$D$2:$D$1568=A43)*Registro!$J$2:$J$1568)</f>
        <v>76931</v>
      </c>
      <c r="C43">
        <v>76931</v>
      </c>
      <c r="D43">
        <f t="shared" si="2"/>
        <v>76931.000042999993</v>
      </c>
      <c r="E43">
        <f t="shared" si="3"/>
        <v>47</v>
      </c>
      <c r="H43" s="14">
        <v>42</v>
      </c>
      <c r="I43" t="str">
        <f t="shared" si="0"/>
        <v>Rodríguez, Andrés</v>
      </c>
      <c r="J43">
        <f t="shared" si="5"/>
        <v>79708</v>
      </c>
    </row>
    <row r="44" spans="1:10" x14ac:dyDescent="0.25">
      <c r="A44" s="42" t="s">
        <v>1421</v>
      </c>
      <c r="B44" cm="1">
        <f t="array" ref="B44">SUMPRODUCT((Registro!$D$2:$D$1568=A44)*Registro!$J$2:$J$1568)</f>
        <v>34682</v>
      </c>
      <c r="C44">
        <v>34682</v>
      </c>
      <c r="D44">
        <f t="shared" si="2"/>
        <v>34682.000044</v>
      </c>
      <c r="E44">
        <f t="shared" si="3"/>
        <v>139</v>
      </c>
      <c r="H44" s="14">
        <v>43</v>
      </c>
      <c r="I44" t="str">
        <f t="shared" si="0"/>
        <v>Zamudio, Antonio de</v>
      </c>
      <c r="J44">
        <f t="shared" si="5"/>
        <v>79303</v>
      </c>
    </row>
    <row r="45" spans="1:10" x14ac:dyDescent="0.25">
      <c r="A45" s="42" t="s">
        <v>1629</v>
      </c>
      <c r="B45" cm="1">
        <f t="array" ref="B45">SUMPRODUCT((Registro!$D$2:$D$1568=A45)*Registro!$J$2:$J$1568)</f>
        <v>9896</v>
      </c>
      <c r="C45">
        <v>9896</v>
      </c>
      <c r="D45">
        <f t="shared" si="2"/>
        <v>9896.0000450000007</v>
      </c>
      <c r="E45">
        <f t="shared" si="3"/>
        <v>287</v>
      </c>
      <c r="H45" s="14">
        <v>44</v>
      </c>
      <c r="I45" t="str">
        <f t="shared" si="0"/>
        <v>Monasterio Guren, Antonio de</v>
      </c>
      <c r="J45">
        <f t="shared" si="5"/>
        <v>78979</v>
      </c>
    </row>
    <row r="46" spans="1:10" ht="15" customHeight="1" x14ac:dyDescent="0.25">
      <c r="A46" s="43" t="s">
        <v>1750</v>
      </c>
      <c r="B46" cm="1">
        <f t="array" ref="B46">SUMPRODUCT((Registro!$D$2:$D$1568=A46)*Registro!$J$2:$J$1568)</f>
        <v>41653</v>
      </c>
      <c r="C46">
        <v>41653</v>
      </c>
      <c r="D46">
        <f t="shared" si="2"/>
        <v>41653.000046000001</v>
      </c>
      <c r="E46">
        <f t="shared" si="3"/>
        <v>114</v>
      </c>
      <c r="H46" s="14">
        <v>45</v>
      </c>
      <c r="I46" t="str">
        <f t="shared" si="0"/>
        <v>Ocerín Jáuregui, Pedro de</v>
      </c>
      <c r="J46">
        <f t="shared" si="5"/>
        <v>78514</v>
      </c>
    </row>
    <row r="47" spans="1:10" ht="15" customHeight="1" x14ac:dyDescent="0.25">
      <c r="A47" s="42" t="s">
        <v>1537</v>
      </c>
      <c r="B47" cm="1">
        <f t="array" ref="B47">SUMPRODUCT((Registro!$D$2:$D$1568=A47)*Registro!$J$2:$J$1568)</f>
        <v>11856</v>
      </c>
      <c r="C47">
        <v>11856</v>
      </c>
      <c r="D47">
        <f t="shared" si="2"/>
        <v>11856.000047</v>
      </c>
      <c r="E47">
        <f t="shared" si="3"/>
        <v>268</v>
      </c>
      <c r="H47" s="14">
        <v>46</v>
      </c>
      <c r="I47" t="str">
        <f t="shared" si="0"/>
        <v>Díaz Jordán, Antonio</v>
      </c>
      <c r="J47">
        <f t="shared" si="5"/>
        <v>77341</v>
      </c>
    </row>
    <row r="48" spans="1:10" x14ac:dyDescent="0.25">
      <c r="A48" s="42" t="s">
        <v>1408</v>
      </c>
      <c r="B48" cm="1">
        <f t="array" ref="B48">SUMPRODUCT((Registro!$D$2:$D$1568=A48)*Registro!$J$2:$J$1568)</f>
        <v>248</v>
      </c>
      <c r="C48">
        <v>248</v>
      </c>
      <c r="D48">
        <f t="shared" si="2"/>
        <v>248.00004799999999</v>
      </c>
      <c r="E48">
        <f t="shared" si="3"/>
        <v>445</v>
      </c>
      <c r="H48" s="14">
        <v>47</v>
      </c>
      <c r="I48" t="str">
        <f t="shared" si="0"/>
        <v>Baldovinos Quint, Diego de</v>
      </c>
      <c r="J48">
        <f t="shared" si="5"/>
        <v>76931</v>
      </c>
    </row>
    <row r="49" spans="1:10" x14ac:dyDescent="0.25">
      <c r="A49" s="42" t="s">
        <v>1704</v>
      </c>
      <c r="B49" cm="1">
        <f t="array" ref="B49">SUMPRODUCT((Registro!$D$2:$D$1568=A49)*Registro!$J$2:$J$1568)</f>
        <v>56</v>
      </c>
      <c r="C49">
        <v>56</v>
      </c>
      <c r="D49">
        <f t="shared" si="2"/>
        <v>56.000048999999997</v>
      </c>
      <c r="E49">
        <f t="shared" si="3"/>
        <v>455</v>
      </c>
      <c r="H49" s="14">
        <v>48</v>
      </c>
      <c r="I49" t="str">
        <f t="shared" si="0"/>
        <v>Adamo, Joseph María</v>
      </c>
      <c r="J49">
        <f t="shared" si="5"/>
        <v>76153</v>
      </c>
    </row>
    <row r="50" spans="1:10" ht="15" customHeight="1" x14ac:dyDescent="0.25">
      <c r="A50" s="42" t="s">
        <v>1697</v>
      </c>
      <c r="B50" cm="1">
        <f t="array" ref="B50">SUMPRODUCT((Registro!$D$2:$D$1568=A50)*Registro!$J$2:$J$1568)</f>
        <v>9243</v>
      </c>
      <c r="C50">
        <v>9243</v>
      </c>
      <c r="D50">
        <f t="shared" si="2"/>
        <v>9243.0000500000006</v>
      </c>
      <c r="E50">
        <f t="shared" si="3"/>
        <v>294</v>
      </c>
      <c r="H50" s="14">
        <v>49</v>
      </c>
      <c r="I50" t="str">
        <f t="shared" si="0"/>
        <v>Uria San Martín, Juan Antonio de</v>
      </c>
      <c r="J50">
        <f t="shared" si="5"/>
        <v>74735</v>
      </c>
    </row>
    <row r="51" spans="1:10" ht="15" customHeight="1" x14ac:dyDescent="0.25">
      <c r="A51" s="40" t="s">
        <v>1690</v>
      </c>
      <c r="B51" cm="1">
        <f t="array" ref="B51">SUMPRODUCT((Registro!$D$2:$D$1568=A51)*Registro!$J$2:$J$1568)</f>
        <v>11004</v>
      </c>
      <c r="C51">
        <v>11004</v>
      </c>
      <c r="D51">
        <f t="shared" si="2"/>
        <v>11004.000051000001</v>
      </c>
      <c r="E51">
        <f t="shared" si="3"/>
        <v>273</v>
      </c>
      <c r="H51" s="14">
        <v>50</v>
      </c>
      <c r="I51" t="str">
        <f t="shared" si="0"/>
        <v>Pérez del Castillo, Hipolito</v>
      </c>
      <c r="J51">
        <f t="shared" si="5"/>
        <v>73726</v>
      </c>
    </row>
    <row r="52" spans="1:10" x14ac:dyDescent="0.25">
      <c r="A52" s="42" t="s">
        <v>1752</v>
      </c>
      <c r="B52" cm="1">
        <f t="array" ref="B52">SUMPRODUCT((Registro!$D$2:$D$1568=A52)*Registro!$J$2:$J$1568)</f>
        <v>41934</v>
      </c>
      <c r="C52">
        <v>41934</v>
      </c>
      <c r="D52">
        <f t="shared" si="2"/>
        <v>41934.000052000003</v>
      </c>
      <c r="E52">
        <f t="shared" si="3"/>
        <v>112</v>
      </c>
      <c r="H52" s="14">
        <v>51</v>
      </c>
      <c r="I52" t="str">
        <f t="shared" si="0"/>
        <v>Yeroví, Gabriel de</v>
      </c>
      <c r="J52">
        <f t="shared" si="5"/>
        <v>71834</v>
      </c>
    </row>
    <row r="53" spans="1:10" x14ac:dyDescent="0.25">
      <c r="A53" s="43" t="s">
        <v>1753</v>
      </c>
      <c r="B53" cm="1">
        <f t="array" ref="B53">SUMPRODUCT((Registro!$D$2:$D$1568=A53)*Registro!$J$2:$J$1568)</f>
        <v>48657</v>
      </c>
      <c r="C53">
        <v>48657</v>
      </c>
      <c r="D53">
        <f t="shared" si="2"/>
        <v>48657.000053000003</v>
      </c>
      <c r="E53">
        <f t="shared" si="3"/>
        <v>99</v>
      </c>
      <c r="H53" s="14">
        <v>52</v>
      </c>
      <c r="I53" t="str">
        <f t="shared" si="0"/>
        <v>Martínez Roldán, Francisco</v>
      </c>
      <c r="J53">
        <f t="shared" si="5"/>
        <v>70889</v>
      </c>
    </row>
    <row r="54" spans="1:10" ht="15" customHeight="1" x14ac:dyDescent="0.25">
      <c r="A54" s="42" t="s">
        <v>1754</v>
      </c>
      <c r="B54" cm="1">
        <f t="array" ref="B54">SUMPRODUCT((Registro!$D$2:$D$1568=A54)*Registro!$J$2:$J$1568)</f>
        <v>57472</v>
      </c>
      <c r="C54">
        <v>57472</v>
      </c>
      <c r="D54">
        <f t="shared" si="2"/>
        <v>57472.000053999996</v>
      </c>
      <c r="E54">
        <f t="shared" si="3"/>
        <v>85</v>
      </c>
      <c r="H54" s="14">
        <v>53</v>
      </c>
      <c r="I54" t="str">
        <f t="shared" si="0"/>
        <v>Elguea, Lorenzo de</v>
      </c>
      <c r="J54">
        <f t="shared" si="5"/>
        <v>70629</v>
      </c>
    </row>
    <row r="55" spans="1:10" ht="15" customHeight="1" x14ac:dyDescent="0.25">
      <c r="A55" s="42" t="s">
        <v>1741</v>
      </c>
      <c r="B55" cm="1">
        <f t="array" ref="B55">SUMPRODUCT((Registro!$D$2:$D$1568=A55)*Registro!$J$2:$J$1568)</f>
        <v>2000</v>
      </c>
      <c r="C55">
        <v>2000</v>
      </c>
      <c r="D55">
        <f t="shared" si="2"/>
        <v>2000.000055</v>
      </c>
      <c r="E55">
        <f t="shared" si="3"/>
        <v>402</v>
      </c>
      <c r="H55" s="14">
        <v>54</v>
      </c>
      <c r="I55" t="str">
        <f t="shared" si="0"/>
        <v>Aguirre, Joseph de</v>
      </c>
      <c r="J55">
        <f t="shared" si="5"/>
        <v>70352</v>
      </c>
    </row>
    <row r="56" spans="1:10" x14ac:dyDescent="0.25">
      <c r="A56" s="45" t="s">
        <v>1751</v>
      </c>
      <c r="B56" cm="1">
        <f t="array" ref="B56">SUMPRODUCT((Registro!$D$2:$D$1568=A56)*Registro!$J$2:$J$1568)</f>
        <v>15376</v>
      </c>
      <c r="C56">
        <v>15376</v>
      </c>
      <c r="D56">
        <f t="shared" si="2"/>
        <v>15376.000056000001</v>
      </c>
      <c r="E56">
        <f t="shared" si="3"/>
        <v>249</v>
      </c>
      <c r="H56" s="14">
        <v>55</v>
      </c>
      <c r="I56" t="str">
        <f t="shared" si="0"/>
        <v>Rodríguez Rivadeneira, Francisco</v>
      </c>
      <c r="J56">
        <f t="shared" si="5"/>
        <v>69998</v>
      </c>
    </row>
    <row r="57" spans="1:10" ht="15" customHeight="1" x14ac:dyDescent="0.25">
      <c r="A57" s="41" t="s">
        <v>1663</v>
      </c>
      <c r="B57" cm="1">
        <f t="array" ref="B57">SUMPRODUCT((Registro!$D$2:$D$1568=A57)*Registro!$J$2:$J$1568)</f>
        <v>800</v>
      </c>
      <c r="C57">
        <v>800</v>
      </c>
      <c r="D57">
        <f t="shared" si="2"/>
        <v>800.00005699999997</v>
      </c>
      <c r="E57">
        <f t="shared" si="3"/>
        <v>421</v>
      </c>
      <c r="H57" s="14">
        <v>56</v>
      </c>
      <c r="I57" t="str">
        <f t="shared" si="0"/>
        <v>Ayalde, Juan de</v>
      </c>
      <c r="J57">
        <f t="shared" si="5"/>
        <v>69667</v>
      </c>
    </row>
    <row r="58" spans="1:10" ht="15" customHeight="1" x14ac:dyDescent="0.25">
      <c r="A58" s="41" t="s">
        <v>1808</v>
      </c>
      <c r="B58" cm="1">
        <f t="array" ref="B58">SUMPRODUCT((Registro!$D$2:$D$1568=A58)*Registro!$J$2:$J$1568)</f>
        <v>2000</v>
      </c>
      <c r="C58">
        <v>2000</v>
      </c>
      <c r="D58">
        <f t="shared" si="2"/>
        <v>2000.0000580000001</v>
      </c>
      <c r="E58">
        <f t="shared" si="3"/>
        <v>401</v>
      </c>
      <c r="H58" s="14">
        <v>57</v>
      </c>
      <c r="I58" t="str">
        <f t="shared" si="0"/>
        <v>Hermosilla, Francisco de</v>
      </c>
      <c r="J58">
        <f t="shared" si="5"/>
        <v>68631</v>
      </c>
    </row>
    <row r="59" spans="1:10" ht="15" customHeight="1" x14ac:dyDescent="0.25">
      <c r="A59" s="42" t="s">
        <v>1684</v>
      </c>
      <c r="B59" cm="1">
        <f t="array" ref="B59">SUMPRODUCT((Registro!$D$2:$D$1568=A59)*Registro!$J$2:$J$1568)</f>
        <v>7980</v>
      </c>
      <c r="C59">
        <v>7980</v>
      </c>
      <c r="D59">
        <f t="shared" si="2"/>
        <v>7980.000059</v>
      </c>
      <c r="E59">
        <f t="shared" si="3"/>
        <v>309</v>
      </c>
      <c r="H59" s="14">
        <v>58</v>
      </c>
      <c r="I59" t="str">
        <f t="shared" si="0"/>
        <v>Sagastizabal, Pascual de</v>
      </c>
      <c r="J59">
        <f t="shared" si="5"/>
        <v>68493</v>
      </c>
    </row>
    <row r="60" spans="1:10" ht="15" customHeight="1" x14ac:dyDescent="0.25">
      <c r="A60" s="42" t="s">
        <v>1693</v>
      </c>
      <c r="B60" cm="1">
        <f t="array" ref="B60">SUMPRODUCT((Registro!$D$2:$D$1568=A60)*Registro!$J$2:$J$1568)</f>
        <v>2126</v>
      </c>
      <c r="C60">
        <v>2126</v>
      </c>
      <c r="D60">
        <f t="shared" si="2"/>
        <v>2126.0000599999998</v>
      </c>
      <c r="E60">
        <f t="shared" si="3"/>
        <v>387</v>
      </c>
      <c r="H60" s="14">
        <v>59</v>
      </c>
      <c r="I60" t="str">
        <f t="shared" si="0"/>
        <v>Romero, Gabriel</v>
      </c>
      <c r="J60">
        <f t="shared" si="5"/>
        <v>67914</v>
      </c>
    </row>
    <row r="61" spans="1:10" x14ac:dyDescent="0.25">
      <c r="A61" s="42" t="s">
        <v>1670</v>
      </c>
      <c r="B61" cm="1">
        <f t="array" ref="B61">SUMPRODUCT((Registro!$D$2:$D$1568=A61)*Registro!$J$2:$J$1568)</f>
        <v>2696</v>
      </c>
      <c r="C61">
        <v>2696</v>
      </c>
      <c r="D61">
        <f t="shared" si="2"/>
        <v>2696.0000610000002</v>
      </c>
      <c r="E61">
        <f t="shared" si="3"/>
        <v>379</v>
      </c>
      <c r="H61" s="14">
        <v>60</v>
      </c>
      <c r="I61" t="str">
        <f t="shared" si="0"/>
        <v>Pacheco, Diego</v>
      </c>
      <c r="J61">
        <f t="shared" si="5"/>
        <v>67136</v>
      </c>
    </row>
    <row r="62" spans="1:10" x14ac:dyDescent="0.25">
      <c r="A62" s="46" t="s">
        <v>1805</v>
      </c>
      <c r="B62" cm="1">
        <f t="array" ref="B62">SUMPRODUCT((Registro!$D$2:$D$1568=A62)*Registro!$J$2:$J$1568)</f>
        <v>98239</v>
      </c>
      <c r="C62">
        <v>98239</v>
      </c>
      <c r="D62">
        <f t="shared" si="2"/>
        <v>98239.000062000006</v>
      </c>
      <c r="E62">
        <f t="shared" si="3"/>
        <v>27</v>
      </c>
      <c r="H62" s="14">
        <v>61</v>
      </c>
      <c r="I62" t="str">
        <f t="shared" si="0"/>
        <v>Vergara, Lucas de</v>
      </c>
      <c r="J62">
        <f t="shared" si="5"/>
        <v>67126</v>
      </c>
    </row>
    <row r="63" spans="1:10" ht="15" customHeight="1" x14ac:dyDescent="0.25">
      <c r="A63" s="42" t="s">
        <v>1757</v>
      </c>
      <c r="B63" cm="1">
        <f t="array" ref="B63">SUMPRODUCT((Registro!$D$2:$D$1568=A63)*Registro!$J$2:$J$1568)</f>
        <v>20024</v>
      </c>
      <c r="C63">
        <v>20024</v>
      </c>
      <c r="D63">
        <f t="shared" si="2"/>
        <v>20024.000062999999</v>
      </c>
      <c r="E63">
        <f t="shared" si="3"/>
        <v>217</v>
      </c>
      <c r="H63" s="14">
        <v>62</v>
      </c>
      <c r="I63" t="str">
        <f t="shared" si="0"/>
        <v>Mariscal, Juan de</v>
      </c>
      <c r="J63">
        <f t="shared" si="5"/>
        <v>66147</v>
      </c>
    </row>
    <row r="64" spans="1:10" ht="15" customHeight="1" x14ac:dyDescent="0.25">
      <c r="A64" s="42" t="s">
        <v>1756</v>
      </c>
      <c r="B64" cm="1">
        <f t="array" ref="B64">SUMPRODUCT((Registro!$D$2:$D$1568=A64)*Registro!$J$2:$J$1568)</f>
        <v>23348</v>
      </c>
      <c r="C64">
        <v>23348</v>
      </c>
      <c r="D64">
        <f t="shared" si="2"/>
        <v>23348.000064</v>
      </c>
      <c r="E64">
        <f t="shared" si="3"/>
        <v>199</v>
      </c>
      <c r="H64" s="14">
        <v>63</v>
      </c>
      <c r="I64" t="str">
        <f t="shared" si="0"/>
        <v>Panes, Tomás de</v>
      </c>
      <c r="J64">
        <f t="shared" si="5"/>
        <v>65430</v>
      </c>
    </row>
    <row r="65" spans="1:10" x14ac:dyDescent="0.25">
      <c r="A65" s="42" t="s">
        <v>1464</v>
      </c>
      <c r="B65" cm="1">
        <f t="array" ref="B65">SUMPRODUCT((Registro!$D$2:$D$1568=A65)*Registro!$J$2:$J$1568)</f>
        <v>36591</v>
      </c>
      <c r="C65">
        <v>36591</v>
      </c>
      <c r="D65">
        <f t="shared" si="2"/>
        <v>36591.000065</v>
      </c>
      <c r="E65">
        <f t="shared" si="3"/>
        <v>132</v>
      </c>
      <c r="H65" s="14">
        <v>64</v>
      </c>
      <c r="I65" t="str">
        <f t="shared" si="0"/>
        <v>Cid Salazar, Agustín del</v>
      </c>
      <c r="J65">
        <f t="shared" si="5"/>
        <v>0</v>
      </c>
    </row>
    <row r="66" spans="1:10" ht="15" customHeight="1" x14ac:dyDescent="0.25">
      <c r="A66" s="42" t="s">
        <v>1615</v>
      </c>
      <c r="B66" cm="1">
        <f t="array" ref="B66">SUMPRODUCT((Registro!$D$2:$D$1568=A66)*Registro!$J$2:$J$1568)</f>
        <v>24873</v>
      </c>
      <c r="C66">
        <v>24873</v>
      </c>
      <c r="D66">
        <f t="shared" si="2"/>
        <v>24873.000066000001</v>
      </c>
      <c r="E66">
        <f t="shared" si="3"/>
        <v>180</v>
      </c>
      <c r="H66" s="14">
        <v>65</v>
      </c>
      <c r="I66" t="str">
        <f t="shared" ref="I66:I129" si="6">INDEX($A$2:$A$1609,MATCH(H66,$E$2:$E$1609,0))</f>
        <v>Rotalde, Domingo de</v>
      </c>
      <c r="J66">
        <f t="shared" ref="J66:J129" si="7">INDEX($B$2:$B$1609,MATCH(H66,$E$2:$E$1609,0))</f>
        <v>64705</v>
      </c>
    </row>
    <row r="67" spans="1:10" ht="15" customHeight="1" x14ac:dyDescent="0.25">
      <c r="A67" s="40" t="s">
        <v>1964</v>
      </c>
      <c r="B67" cm="1">
        <f t="array" ref="B67">SUMPRODUCT((Registro!$D$2:$D$1568=A67)*Registro!$J$2:$J$1568)</f>
        <v>62510</v>
      </c>
      <c r="C67">
        <v>62510</v>
      </c>
      <c r="D67">
        <f t="shared" ref="D67:D130" si="8">C67+0.000001*ROW()</f>
        <v>62510.000067000001</v>
      </c>
      <c r="E67">
        <f t="shared" ref="E67:E130" si="9">_xlfn.RANK.EQ(D67,$D$2:$D$459)</f>
        <v>70</v>
      </c>
      <c r="H67" s="14">
        <v>66</v>
      </c>
      <c r="I67" t="str">
        <f t="shared" si="6"/>
        <v>Arguello, Jacinto de</v>
      </c>
      <c r="J67">
        <f t="shared" si="7"/>
        <v>64630</v>
      </c>
    </row>
    <row r="68" spans="1:10" x14ac:dyDescent="0.25">
      <c r="A68" s="42" t="s">
        <v>1962</v>
      </c>
      <c r="B68" cm="1">
        <f t="array" ref="B68">SUMPRODUCT((Registro!$D$2:$D$1568=A68)*Registro!$J$2:$J$1568)</f>
        <v>2000</v>
      </c>
      <c r="C68">
        <v>2000</v>
      </c>
      <c r="D68">
        <f t="shared" si="8"/>
        <v>2000.0000680000001</v>
      </c>
      <c r="E68">
        <f t="shared" si="9"/>
        <v>400</v>
      </c>
      <c r="H68" s="14">
        <v>67</v>
      </c>
      <c r="I68" t="str">
        <f t="shared" si="6"/>
        <v>Laínez, Diego</v>
      </c>
      <c r="J68">
        <f t="shared" si="7"/>
        <v>64266</v>
      </c>
    </row>
    <row r="69" spans="1:10" ht="15" customHeight="1" x14ac:dyDescent="0.25">
      <c r="A69" s="42" t="s">
        <v>1759</v>
      </c>
      <c r="B69" cm="1">
        <f t="array" ref="B69">SUMPRODUCT((Registro!$D$2:$D$1568=A69)*Registro!$J$2:$J$1568)</f>
        <v>137913</v>
      </c>
      <c r="C69">
        <v>137913</v>
      </c>
      <c r="D69">
        <f t="shared" si="8"/>
        <v>137913.000069</v>
      </c>
      <c r="E69">
        <f t="shared" si="9"/>
        <v>12</v>
      </c>
      <c r="H69" s="14">
        <v>68</v>
      </c>
      <c r="I69" t="str">
        <f t="shared" si="6"/>
        <v>Gonzáles Galeano, Tomás</v>
      </c>
      <c r="J69">
        <f t="shared" si="7"/>
        <v>63326</v>
      </c>
    </row>
    <row r="70" spans="1:10" ht="15" customHeight="1" x14ac:dyDescent="0.25">
      <c r="A70" s="42" t="s">
        <v>1766</v>
      </c>
      <c r="B70" cm="1">
        <f t="array" ref="B70">SUMPRODUCT((Registro!$D$2:$D$1568=A70)*Registro!$J$2:$J$1568)</f>
        <v>2000</v>
      </c>
      <c r="C70">
        <v>2000</v>
      </c>
      <c r="D70">
        <f t="shared" si="8"/>
        <v>2000.0000700000001</v>
      </c>
      <c r="E70">
        <f t="shared" si="9"/>
        <v>399</v>
      </c>
      <c r="H70" s="14">
        <v>69</v>
      </c>
      <c r="I70" t="str">
        <f t="shared" si="6"/>
        <v>Otárola, Roque de</v>
      </c>
      <c r="J70">
        <f t="shared" si="7"/>
        <v>62898</v>
      </c>
    </row>
    <row r="71" spans="1:10" x14ac:dyDescent="0.25">
      <c r="A71" s="41" t="s">
        <v>1410</v>
      </c>
      <c r="B71" cm="1">
        <f t="array" ref="B71">SUMPRODUCT((Registro!$D$2:$D$1568=A71)*Registro!$J$2:$J$1568)</f>
        <v>2000</v>
      </c>
      <c r="C71">
        <v>2000</v>
      </c>
      <c r="D71">
        <f t="shared" si="8"/>
        <v>2000.0000709999999</v>
      </c>
      <c r="E71">
        <f t="shared" si="9"/>
        <v>398</v>
      </c>
      <c r="H71" s="14">
        <v>70</v>
      </c>
      <c r="I71" t="str">
        <f t="shared" si="6"/>
        <v>Cano Pulgarín, Gonzalo</v>
      </c>
      <c r="J71">
        <f t="shared" si="7"/>
        <v>62510</v>
      </c>
    </row>
    <row r="72" spans="1:10" ht="15" customHeight="1" x14ac:dyDescent="0.25">
      <c r="A72" s="41" t="s">
        <v>1773</v>
      </c>
      <c r="B72" cm="1">
        <f t="array" ref="B72">SUMPRODUCT((Registro!$D$2:$D$1568=A72)*Registro!$J$2:$J$1568)</f>
        <v>51249</v>
      </c>
      <c r="C72">
        <v>51249</v>
      </c>
      <c r="D72">
        <f t="shared" si="8"/>
        <v>51249.000072000003</v>
      </c>
      <c r="E72">
        <f t="shared" si="9"/>
        <v>96</v>
      </c>
      <c r="H72" s="14">
        <v>71</v>
      </c>
      <c r="I72" t="str">
        <f t="shared" si="6"/>
        <v>Salvaterra, Juan Gregorio de</v>
      </c>
      <c r="J72">
        <f t="shared" si="7"/>
        <v>62204</v>
      </c>
    </row>
    <row r="73" spans="1:10" ht="15" customHeight="1" x14ac:dyDescent="0.25">
      <c r="A73" s="41" t="s">
        <v>1790</v>
      </c>
      <c r="B73" cm="1">
        <f t="array" ref="B73">SUMPRODUCT((Registro!$D$2:$D$1568=A73)*Registro!$J$2:$J$1568)</f>
        <v>40079</v>
      </c>
      <c r="C73">
        <v>40079</v>
      </c>
      <c r="D73">
        <f t="shared" si="8"/>
        <v>40079.000073000003</v>
      </c>
      <c r="E73">
        <f t="shared" si="9"/>
        <v>118</v>
      </c>
      <c r="H73" s="14">
        <v>72</v>
      </c>
      <c r="I73" t="str">
        <f t="shared" si="6"/>
        <v>Valenzuela y Ojeda, Bernardino de</v>
      </c>
      <c r="J73">
        <f t="shared" si="7"/>
        <v>62113</v>
      </c>
    </row>
    <row r="74" spans="1:10" x14ac:dyDescent="0.25">
      <c r="A74" s="42" t="s">
        <v>1807</v>
      </c>
      <c r="B74" cm="1">
        <f t="array" ref="B74">SUMPRODUCT((Registro!$D$2:$D$1568=A74)*Registro!$J$2:$J$1568)</f>
        <v>20352</v>
      </c>
      <c r="C74">
        <v>20352</v>
      </c>
      <c r="D74">
        <f t="shared" si="8"/>
        <v>20352.000074</v>
      </c>
      <c r="E74">
        <f t="shared" si="9"/>
        <v>212</v>
      </c>
      <c r="H74" s="14">
        <v>73</v>
      </c>
      <c r="I74" t="str">
        <f t="shared" si="6"/>
        <v>Fernández de Mirones, Santiago</v>
      </c>
      <c r="J74">
        <f t="shared" si="7"/>
        <v>61874</v>
      </c>
    </row>
    <row r="75" spans="1:10" x14ac:dyDescent="0.25">
      <c r="A75" s="42" t="s">
        <v>1804</v>
      </c>
      <c r="B75" cm="1">
        <f t="array" ref="B75">SUMPRODUCT((Registro!$D$2:$D$1568=A75)*Registro!$J$2:$J$1568)</f>
        <v>48717</v>
      </c>
      <c r="C75">
        <v>48717</v>
      </c>
      <c r="D75">
        <f t="shared" si="8"/>
        <v>48717.000075000004</v>
      </c>
      <c r="E75">
        <f t="shared" si="9"/>
        <v>98</v>
      </c>
      <c r="H75" s="14">
        <v>74</v>
      </c>
      <c r="I75" t="str">
        <f t="shared" si="6"/>
        <v>Arechavaleta, Baltazar de</v>
      </c>
      <c r="J75">
        <f t="shared" si="7"/>
        <v>61338</v>
      </c>
    </row>
    <row r="76" spans="1:10" x14ac:dyDescent="0.25">
      <c r="A76" s="42" t="s">
        <v>1737</v>
      </c>
      <c r="B76" cm="1">
        <f t="array" ref="B76">SUMPRODUCT((Registro!$D$2:$D$1568=A76)*Registro!$J$2:$J$1568)</f>
        <v>4720</v>
      </c>
      <c r="C76">
        <v>4720</v>
      </c>
      <c r="D76">
        <f t="shared" si="8"/>
        <v>4720.0000760000003</v>
      </c>
      <c r="E76">
        <f t="shared" si="9"/>
        <v>346</v>
      </c>
      <c r="H76" s="14">
        <v>75</v>
      </c>
      <c r="I76" t="str">
        <f t="shared" si="6"/>
        <v>Sánchez Barragan, Alonso</v>
      </c>
      <c r="J76">
        <f t="shared" si="7"/>
        <v>61117</v>
      </c>
    </row>
    <row r="77" spans="1:10" ht="15" customHeight="1" x14ac:dyDescent="0.25">
      <c r="A77" s="42" t="s">
        <v>1631</v>
      </c>
      <c r="B77" cm="1">
        <f t="array" ref="B77">SUMPRODUCT((Registro!$D$2:$D$1568=A77)*Registro!$J$2:$J$1568)</f>
        <v>15552</v>
      </c>
      <c r="C77">
        <v>15552</v>
      </c>
      <c r="D77">
        <f t="shared" si="8"/>
        <v>15552.000077000001</v>
      </c>
      <c r="E77">
        <f t="shared" si="9"/>
        <v>248</v>
      </c>
      <c r="H77" s="14">
        <v>76</v>
      </c>
      <c r="I77" t="str">
        <f t="shared" si="6"/>
        <v>Sabogal, Bartolomé de</v>
      </c>
      <c r="J77">
        <f t="shared" si="7"/>
        <v>60348</v>
      </c>
    </row>
    <row r="78" spans="1:10" ht="15" customHeight="1" x14ac:dyDescent="0.25">
      <c r="A78" s="42" t="s">
        <v>1614</v>
      </c>
      <c r="B78" cm="1">
        <f t="array" ref="B78">SUMPRODUCT((Registro!$D$2:$D$1568=A78)*Registro!$J$2:$J$1568)</f>
        <v>41136</v>
      </c>
      <c r="C78">
        <v>41136</v>
      </c>
      <c r="D78">
        <f t="shared" si="8"/>
        <v>41136.000077999997</v>
      </c>
      <c r="E78">
        <f t="shared" si="9"/>
        <v>115</v>
      </c>
      <c r="H78" s="14">
        <v>77</v>
      </c>
      <c r="I78" t="str">
        <f t="shared" si="6"/>
        <v>Moya y Loarte, Joseph de</v>
      </c>
      <c r="J78">
        <f t="shared" si="7"/>
        <v>60148</v>
      </c>
    </row>
    <row r="79" spans="1:10" ht="15" customHeight="1" x14ac:dyDescent="0.25">
      <c r="A79" s="42" t="s">
        <v>1636</v>
      </c>
      <c r="B79" cm="1">
        <f t="array" ref="B79">SUMPRODUCT((Registro!$D$2:$D$1568=A79)*Registro!$J$2:$J$1568)</f>
        <v>18133</v>
      </c>
      <c r="C79">
        <v>18133</v>
      </c>
      <c r="D79">
        <f t="shared" si="8"/>
        <v>18133.000079000001</v>
      </c>
      <c r="E79">
        <f t="shared" si="9"/>
        <v>234</v>
      </c>
      <c r="H79" s="14">
        <v>78</v>
      </c>
      <c r="I79" t="str">
        <f t="shared" si="6"/>
        <v>Eraustieta, Lucas de</v>
      </c>
      <c r="J79">
        <f t="shared" si="7"/>
        <v>59834</v>
      </c>
    </row>
    <row r="80" spans="1:10" ht="15" customHeight="1" x14ac:dyDescent="0.25">
      <c r="A80" s="42" t="s">
        <v>1772</v>
      </c>
      <c r="B80" cm="1">
        <f t="array" ref="B80">SUMPRODUCT((Registro!$D$2:$D$1568=A80)*Registro!$J$2:$J$1568)</f>
        <v>4536</v>
      </c>
      <c r="C80">
        <v>4536</v>
      </c>
      <c r="D80">
        <f t="shared" si="8"/>
        <v>4536.0000799999998</v>
      </c>
      <c r="E80">
        <f t="shared" si="9"/>
        <v>348</v>
      </c>
      <c r="H80" s="14">
        <v>79</v>
      </c>
      <c r="I80" t="str">
        <f t="shared" si="6"/>
        <v>Céspedes y Arellano, Juan de</v>
      </c>
      <c r="J80">
        <f t="shared" si="7"/>
        <v>59101</v>
      </c>
    </row>
    <row r="81" spans="1:10" x14ac:dyDescent="0.25">
      <c r="A81" s="43" t="s">
        <v>1803</v>
      </c>
      <c r="B81" cm="1">
        <f t="array" ref="B81">SUMPRODUCT((Registro!$D$2:$D$1568=A81)*Registro!$J$2:$J$1568)</f>
        <v>13729</v>
      </c>
      <c r="C81">
        <v>13729</v>
      </c>
      <c r="D81">
        <f t="shared" si="8"/>
        <v>13729.000081</v>
      </c>
      <c r="E81">
        <f t="shared" si="9"/>
        <v>257</v>
      </c>
      <c r="H81" s="14">
        <v>80</v>
      </c>
      <c r="I81" t="str">
        <f t="shared" si="6"/>
        <v>Salazar, Andrés de</v>
      </c>
      <c r="J81">
        <f t="shared" si="7"/>
        <v>59077</v>
      </c>
    </row>
    <row r="82" spans="1:10" x14ac:dyDescent="0.25">
      <c r="A82" s="42" t="s">
        <v>1585</v>
      </c>
      <c r="B82" cm="1">
        <f t="array" ref="B82">SUMPRODUCT((Registro!$D$2:$D$1568=A82)*Registro!$J$2:$J$1568)</f>
        <v>7147</v>
      </c>
      <c r="C82">
        <v>7147</v>
      </c>
      <c r="D82">
        <f t="shared" si="8"/>
        <v>7147.0000819999996</v>
      </c>
      <c r="E82">
        <f t="shared" si="9"/>
        <v>321</v>
      </c>
      <c r="H82" s="14">
        <v>81</v>
      </c>
      <c r="I82" t="str">
        <f t="shared" si="6"/>
        <v>Gonzáles de San Jines, Mateo</v>
      </c>
      <c r="J82">
        <f t="shared" si="7"/>
        <v>58735</v>
      </c>
    </row>
    <row r="83" spans="1:10" x14ac:dyDescent="0.25">
      <c r="A83" s="42" t="s">
        <v>1606</v>
      </c>
      <c r="B83" cm="1">
        <f t="array" ref="B83">SUMPRODUCT((Registro!$D$2:$D$1568=A83)*Registro!$J$2:$J$1568)</f>
        <v>23600</v>
      </c>
      <c r="C83">
        <v>23600</v>
      </c>
      <c r="D83">
        <f t="shared" si="8"/>
        <v>23600.000082999999</v>
      </c>
      <c r="E83">
        <f t="shared" si="9"/>
        <v>195</v>
      </c>
      <c r="H83" s="14">
        <v>82</v>
      </c>
      <c r="I83" t="str">
        <f t="shared" si="6"/>
        <v>Centeno, Manuel</v>
      </c>
      <c r="J83">
        <f t="shared" si="7"/>
        <v>58363</v>
      </c>
    </row>
    <row r="84" spans="1:10" ht="15" customHeight="1" x14ac:dyDescent="0.25">
      <c r="A84" s="42" t="s">
        <v>1549</v>
      </c>
      <c r="B84" cm="1">
        <f t="array" ref="B84">SUMPRODUCT((Registro!$D$2:$D$1568=A84)*Registro!$J$2:$J$1568)</f>
        <v>195408</v>
      </c>
      <c r="C84">
        <v>195408</v>
      </c>
      <c r="D84">
        <f t="shared" si="8"/>
        <v>195408.000084</v>
      </c>
      <c r="E84">
        <f t="shared" si="9"/>
        <v>6</v>
      </c>
      <c r="H84" s="14">
        <v>83</v>
      </c>
      <c r="I84" t="str">
        <f t="shared" si="6"/>
        <v>Lamas y Sandi, Andrés de</v>
      </c>
      <c r="J84">
        <f t="shared" si="7"/>
        <v>58287</v>
      </c>
    </row>
    <row r="85" spans="1:10" ht="15" customHeight="1" x14ac:dyDescent="0.25">
      <c r="A85" s="42" t="s">
        <v>1722</v>
      </c>
      <c r="B85" cm="1">
        <f t="array" ref="B85">SUMPRODUCT((Registro!$D$2:$D$1568=A85)*Registro!$J$2:$J$1568)</f>
        <v>2000</v>
      </c>
      <c r="C85">
        <v>2000</v>
      </c>
      <c r="D85">
        <f t="shared" si="8"/>
        <v>2000.0000849999999</v>
      </c>
      <c r="E85">
        <f t="shared" si="9"/>
        <v>397</v>
      </c>
      <c r="H85" s="14">
        <v>84</v>
      </c>
      <c r="I85" t="str">
        <f t="shared" si="6"/>
        <v>Sabogal, Tomás de</v>
      </c>
      <c r="J85">
        <f t="shared" si="7"/>
        <v>57885</v>
      </c>
    </row>
    <row r="86" spans="1:10" x14ac:dyDescent="0.25">
      <c r="A86" s="42" t="s">
        <v>1551</v>
      </c>
      <c r="B86" cm="1">
        <f t="array" ref="B86">SUMPRODUCT((Registro!$D$2:$D$1568=A86)*Registro!$J$2:$J$1568)</f>
        <v>29553</v>
      </c>
      <c r="C86">
        <v>29553</v>
      </c>
      <c r="D86">
        <f t="shared" si="8"/>
        <v>29553.000086</v>
      </c>
      <c r="E86">
        <f t="shared" si="9"/>
        <v>152</v>
      </c>
      <c r="H86" s="14">
        <v>85</v>
      </c>
      <c r="I86" t="str">
        <f t="shared" si="6"/>
        <v>Blásquez, Sancho</v>
      </c>
      <c r="J86">
        <f t="shared" si="7"/>
        <v>57472</v>
      </c>
    </row>
    <row r="87" spans="1:10" ht="15" customHeight="1" x14ac:dyDescent="0.25">
      <c r="A87" s="42" t="s">
        <v>1798</v>
      </c>
      <c r="B87" cm="1">
        <f t="array" ref="B87">SUMPRODUCT((Registro!$D$2:$D$1568=A87)*Registro!$J$2:$J$1568)</f>
        <v>2000</v>
      </c>
      <c r="C87">
        <v>2000</v>
      </c>
      <c r="D87">
        <f t="shared" si="8"/>
        <v>2000.0000869999999</v>
      </c>
      <c r="E87">
        <f t="shared" si="9"/>
        <v>396</v>
      </c>
      <c r="H87" s="14">
        <v>86</v>
      </c>
      <c r="I87" t="str">
        <f t="shared" si="6"/>
        <v>Fernández, Alonso</v>
      </c>
      <c r="J87">
        <f t="shared" si="7"/>
        <v>57035</v>
      </c>
    </row>
    <row r="88" spans="1:10" ht="15" customHeight="1" x14ac:dyDescent="0.25">
      <c r="A88" s="42" t="s">
        <v>1703</v>
      </c>
      <c r="B88" cm="1">
        <f t="array" ref="B88">SUMPRODUCT((Registro!$D$2:$D$1568=A88)*Registro!$J$2:$J$1568)</f>
        <v>58363</v>
      </c>
      <c r="C88">
        <v>58363</v>
      </c>
      <c r="D88">
        <f t="shared" si="8"/>
        <v>58363.000088000001</v>
      </c>
      <c r="E88">
        <f t="shared" si="9"/>
        <v>82</v>
      </c>
      <c r="H88" s="14">
        <v>87</v>
      </c>
      <c r="I88" t="str">
        <f t="shared" si="6"/>
        <v>Martínez Raposo, Manuel</v>
      </c>
      <c r="J88">
        <f t="shared" si="7"/>
        <v>56640</v>
      </c>
    </row>
    <row r="89" spans="1:10" x14ac:dyDescent="0.25">
      <c r="A89" s="42" t="s">
        <v>1793</v>
      </c>
      <c r="B89" cm="1">
        <f t="array" ref="B89">SUMPRODUCT((Registro!$D$2:$D$1568=A89)*Registro!$J$2:$J$1568)</f>
        <v>59101</v>
      </c>
      <c r="C89">
        <v>59101</v>
      </c>
      <c r="D89">
        <f t="shared" si="8"/>
        <v>59101.000089000001</v>
      </c>
      <c r="E89">
        <f t="shared" si="9"/>
        <v>79</v>
      </c>
      <c r="H89" s="14">
        <v>88</v>
      </c>
      <c r="I89" t="str">
        <f t="shared" si="6"/>
        <v>Echeverz y Subiza, Antonio de</v>
      </c>
      <c r="J89">
        <f t="shared" si="7"/>
        <v>56253</v>
      </c>
    </row>
    <row r="90" spans="1:10" ht="15" customHeight="1" x14ac:dyDescent="0.25">
      <c r="A90" s="42" t="s">
        <v>1794</v>
      </c>
      <c r="B90" cm="1">
        <f t="array" ref="B90">SUMPRODUCT((Registro!$D$2:$D$1568=A90)*Registro!$J$2:$J$1568)</f>
        <v>1700</v>
      </c>
      <c r="C90">
        <v>1700</v>
      </c>
      <c r="D90">
        <f t="shared" si="8"/>
        <v>1700.00009</v>
      </c>
      <c r="E90">
        <f t="shared" si="9"/>
        <v>405</v>
      </c>
      <c r="H90" s="14">
        <v>89</v>
      </c>
      <c r="I90" t="str">
        <f t="shared" si="6"/>
        <v>Aybar y Eslava, Ignacio de</v>
      </c>
      <c r="J90">
        <f t="shared" si="7"/>
        <v>55490</v>
      </c>
    </row>
    <row r="91" spans="1:10" ht="15" customHeight="1" x14ac:dyDescent="0.25">
      <c r="A91" s="42" t="s">
        <v>1733</v>
      </c>
      <c r="B91" cm="1">
        <f t="array" ref="B91">SUMPRODUCT((Registro!$D$2:$D$1568=A91)*Registro!$J$2:$J$1568)</f>
        <v>38644</v>
      </c>
      <c r="C91">
        <v>38644</v>
      </c>
      <c r="D91">
        <f t="shared" si="8"/>
        <v>38644.000091000002</v>
      </c>
      <c r="E91">
        <f t="shared" si="9"/>
        <v>124</v>
      </c>
      <c r="H91" s="14">
        <v>90</v>
      </c>
      <c r="I91" t="str">
        <f t="shared" si="6"/>
        <v>Pérez Tarco, Francisco de</v>
      </c>
      <c r="J91">
        <f t="shared" si="7"/>
        <v>54357</v>
      </c>
    </row>
    <row r="92" spans="1:10" x14ac:dyDescent="0.25">
      <c r="A92" s="42" t="s">
        <v>1785</v>
      </c>
      <c r="B92" cm="1">
        <f t="array" ref="B92">SUMPRODUCT((Registro!$D$2:$D$1568=A92)*Registro!$J$2:$J$1568)</f>
        <v>0</v>
      </c>
      <c r="C92">
        <v>64824</v>
      </c>
      <c r="D92">
        <f t="shared" si="8"/>
        <v>64824.000092000002</v>
      </c>
      <c r="E92">
        <f t="shared" si="9"/>
        <v>64</v>
      </c>
      <c r="H92" s="14">
        <v>91</v>
      </c>
      <c r="I92" t="str">
        <f t="shared" si="6"/>
        <v>Ibarzábal, Felipe de</v>
      </c>
      <c r="J92">
        <f t="shared" si="7"/>
        <v>54077</v>
      </c>
    </row>
    <row r="93" spans="1:10" x14ac:dyDescent="0.25">
      <c r="A93" s="42" t="s">
        <v>1726</v>
      </c>
      <c r="B93" cm="1">
        <f t="array" ref="B93">SUMPRODUCT((Registro!$D$2:$D$1568=A93)*Registro!$J$2:$J$1568)</f>
        <v>3400</v>
      </c>
      <c r="C93">
        <v>3400</v>
      </c>
      <c r="D93">
        <f t="shared" si="8"/>
        <v>3400.0000930000001</v>
      </c>
      <c r="E93">
        <f t="shared" si="9"/>
        <v>370</v>
      </c>
      <c r="H93" s="14">
        <v>92</v>
      </c>
      <c r="I93" t="str">
        <f t="shared" si="6"/>
        <v>García Pumarino, Rodrigo</v>
      </c>
      <c r="J93">
        <f t="shared" si="7"/>
        <v>53737</v>
      </c>
    </row>
    <row r="94" spans="1:10" ht="15" customHeight="1" x14ac:dyDescent="0.25">
      <c r="A94" s="42" t="s">
        <v>1787</v>
      </c>
      <c r="B94" cm="1">
        <f t="array" ref="B94">SUMPRODUCT((Registro!$D$2:$D$1568=A94)*Registro!$J$2:$J$1568)</f>
        <v>2300</v>
      </c>
      <c r="C94">
        <v>2300</v>
      </c>
      <c r="D94">
        <f t="shared" si="8"/>
        <v>2300.000094</v>
      </c>
      <c r="E94">
        <f t="shared" si="9"/>
        <v>383</v>
      </c>
      <c r="H94" s="14">
        <v>93</v>
      </c>
      <c r="I94" t="str">
        <f t="shared" si="6"/>
        <v>Erize, Juan Miguel de</v>
      </c>
      <c r="J94">
        <f t="shared" si="7"/>
        <v>52596</v>
      </c>
    </row>
    <row r="95" spans="1:10" ht="15" customHeight="1" x14ac:dyDescent="0.25">
      <c r="A95" s="40" t="s">
        <v>1734</v>
      </c>
      <c r="B95" cm="1">
        <f t="array" ref="B95">SUMPRODUCT((Registro!$D$2:$D$1568=A95)*Registro!$J$2:$J$1568)</f>
        <v>250</v>
      </c>
      <c r="C95">
        <v>250</v>
      </c>
      <c r="D95">
        <f t="shared" si="8"/>
        <v>250.00009499999999</v>
      </c>
      <c r="E95">
        <f t="shared" si="9"/>
        <v>444</v>
      </c>
      <c r="H95" s="14">
        <v>94</v>
      </c>
      <c r="I95" t="str">
        <f t="shared" si="6"/>
        <v>Zumarraga, Pedro de</v>
      </c>
      <c r="J95">
        <f t="shared" si="7"/>
        <v>51934</v>
      </c>
    </row>
    <row r="96" spans="1:10" x14ac:dyDescent="0.25">
      <c r="A96" s="42" t="s">
        <v>1687</v>
      </c>
      <c r="B96" cm="1">
        <f t="array" ref="B96">SUMPRODUCT((Registro!$D$2:$D$1568=A96)*Registro!$J$2:$J$1568)</f>
        <v>168</v>
      </c>
      <c r="C96">
        <v>168</v>
      </c>
      <c r="D96">
        <f t="shared" si="8"/>
        <v>168.00009600000001</v>
      </c>
      <c r="E96">
        <f t="shared" si="9"/>
        <v>451</v>
      </c>
      <c r="H96" s="14">
        <v>95</v>
      </c>
      <c r="I96" t="str">
        <f t="shared" si="6"/>
        <v>Torres, Juan Simón de</v>
      </c>
      <c r="J96">
        <f t="shared" si="7"/>
        <v>51831</v>
      </c>
    </row>
    <row r="97" spans="1:10" x14ac:dyDescent="0.25">
      <c r="A97" s="42" t="s">
        <v>1402</v>
      </c>
      <c r="B97" cm="1">
        <f t="array" ref="B97">SUMPRODUCT((Registro!$D$2:$D$1568=A97)*Registro!$J$2:$J$1568)</f>
        <v>45394</v>
      </c>
      <c r="C97">
        <v>45394</v>
      </c>
      <c r="D97">
        <f t="shared" si="8"/>
        <v>45394.000096999996</v>
      </c>
      <c r="E97">
        <f t="shared" si="9"/>
        <v>105</v>
      </c>
      <c r="H97" s="14">
        <v>96</v>
      </c>
      <c r="I97" t="str">
        <f t="shared" si="6"/>
        <v>Cantos, Sebastián de</v>
      </c>
      <c r="J97">
        <f t="shared" si="7"/>
        <v>51249</v>
      </c>
    </row>
    <row r="98" spans="1:10" ht="15" customHeight="1" x14ac:dyDescent="0.25">
      <c r="A98" s="42" t="s">
        <v>1470</v>
      </c>
      <c r="B98" cm="1">
        <f t="array" ref="B98">SUMPRODUCT((Registro!$D$2:$D$1568=A98)*Registro!$J$2:$J$1568)</f>
        <v>7512</v>
      </c>
      <c r="C98">
        <v>7512</v>
      </c>
      <c r="D98">
        <f t="shared" si="8"/>
        <v>7512.0000980000004</v>
      </c>
      <c r="E98">
        <f t="shared" si="9"/>
        <v>315</v>
      </c>
      <c r="H98" s="14">
        <v>97</v>
      </c>
      <c r="I98" t="str">
        <f t="shared" si="6"/>
        <v>Poveda, Tomás Martín de</v>
      </c>
      <c r="J98">
        <f t="shared" si="7"/>
        <v>49893</v>
      </c>
    </row>
    <row r="99" spans="1:10" ht="15" customHeight="1" x14ac:dyDescent="0.25">
      <c r="A99" s="42" t="s">
        <v>1401</v>
      </c>
      <c r="B99" cm="1">
        <f t="array" ref="B99">SUMPRODUCT((Registro!$D$2:$D$1568=A99)*Registro!$J$2:$J$1568)</f>
        <v>5200</v>
      </c>
      <c r="C99">
        <v>5200</v>
      </c>
      <c r="D99">
        <f t="shared" si="8"/>
        <v>5200.0000989999999</v>
      </c>
      <c r="E99">
        <f t="shared" si="9"/>
        <v>341</v>
      </c>
      <c r="H99" s="14">
        <v>98</v>
      </c>
      <c r="I99" t="str">
        <f t="shared" si="6"/>
        <v>Cárdenas, Nicolás de</v>
      </c>
      <c r="J99">
        <f t="shared" si="7"/>
        <v>48717</v>
      </c>
    </row>
    <row r="100" spans="1:10" x14ac:dyDescent="0.25">
      <c r="A100" s="42" t="s">
        <v>1672</v>
      </c>
      <c r="B100" cm="1">
        <f t="array" ref="B100">SUMPRODUCT((Registro!$D$2:$D$1568=A100)*Registro!$J$2:$J$1568)</f>
        <v>46128</v>
      </c>
      <c r="C100">
        <v>46128</v>
      </c>
      <c r="D100">
        <f t="shared" si="8"/>
        <v>46128.000099999997</v>
      </c>
      <c r="E100">
        <f t="shared" si="9"/>
        <v>101</v>
      </c>
      <c r="H100" s="14">
        <v>99</v>
      </c>
      <c r="I100" t="str">
        <f t="shared" si="6"/>
        <v>Blanco de Oliva, Cosme</v>
      </c>
      <c r="J100">
        <f t="shared" si="7"/>
        <v>48657</v>
      </c>
    </row>
    <row r="101" spans="1:10" x14ac:dyDescent="0.25">
      <c r="A101" s="42" t="s">
        <v>1648</v>
      </c>
      <c r="B101" cm="1">
        <f t="array" ref="B101">SUMPRODUCT((Registro!$D$2:$D$1568=A101)*Registro!$J$2:$J$1568)</f>
        <v>129639</v>
      </c>
      <c r="C101">
        <v>129639</v>
      </c>
      <c r="D101">
        <f t="shared" si="8"/>
        <v>129639.000101</v>
      </c>
      <c r="E101">
        <f t="shared" si="9"/>
        <v>15</v>
      </c>
      <c r="H101" s="14">
        <v>100</v>
      </c>
      <c r="I101" t="str">
        <f t="shared" si="6"/>
        <v>Echave, Domingo de</v>
      </c>
      <c r="J101">
        <f t="shared" si="7"/>
        <v>47224</v>
      </c>
    </row>
    <row r="102" spans="1:10" ht="15" customHeight="1" x14ac:dyDescent="0.25">
      <c r="A102" s="42" t="s">
        <v>1802</v>
      </c>
      <c r="B102" cm="1">
        <f t="array" ref="B102">SUMPRODUCT((Registro!$D$2:$D$1568=A102)*Registro!$J$2:$J$1568)</f>
        <v>2258</v>
      </c>
      <c r="C102">
        <v>2258</v>
      </c>
      <c r="D102">
        <f t="shared" si="8"/>
        <v>2258.000102</v>
      </c>
      <c r="E102">
        <f t="shared" si="9"/>
        <v>384</v>
      </c>
      <c r="H102" s="14">
        <v>101</v>
      </c>
      <c r="I102" t="str">
        <f t="shared" si="6"/>
        <v>Cueto Infiesta, Andrés de</v>
      </c>
      <c r="J102">
        <f t="shared" si="7"/>
        <v>46128</v>
      </c>
    </row>
    <row r="103" spans="1:10" ht="15" customHeight="1" x14ac:dyDescent="0.25">
      <c r="A103" s="42" t="s">
        <v>1797</v>
      </c>
      <c r="B103" cm="1">
        <f t="array" ref="B103">SUMPRODUCT((Registro!$D$2:$D$1568=A103)*Registro!$J$2:$J$1568)</f>
        <v>38330</v>
      </c>
      <c r="C103">
        <v>38330</v>
      </c>
      <c r="D103">
        <f t="shared" si="8"/>
        <v>38330.000102999998</v>
      </c>
      <c r="E103">
        <f t="shared" si="9"/>
        <v>127</v>
      </c>
      <c r="H103" s="14">
        <v>102</v>
      </c>
      <c r="I103" t="str">
        <f t="shared" si="6"/>
        <v>Larreta, Pedro</v>
      </c>
      <c r="J103">
        <f t="shared" si="7"/>
        <v>45864</v>
      </c>
    </row>
    <row r="104" spans="1:10" x14ac:dyDescent="0.25">
      <c r="A104" s="46" t="s">
        <v>1806</v>
      </c>
      <c r="B104" cm="1">
        <f t="array" ref="B104">SUMPRODUCT((Registro!$D$2:$D$1568=A104)*Registro!$J$2:$J$1568)</f>
        <v>4000</v>
      </c>
      <c r="C104">
        <v>4000</v>
      </c>
      <c r="D104">
        <f t="shared" si="8"/>
        <v>4000.0001040000002</v>
      </c>
      <c r="E104">
        <f t="shared" si="9"/>
        <v>363</v>
      </c>
      <c r="H104" s="14">
        <v>103</v>
      </c>
      <c r="I104" t="str">
        <f t="shared" si="6"/>
        <v>Guerrero, Lazaro</v>
      </c>
      <c r="J104">
        <f t="shared" si="7"/>
        <v>45565</v>
      </c>
    </row>
    <row r="105" spans="1:10" ht="15" customHeight="1" x14ac:dyDescent="0.25">
      <c r="A105" s="42" t="s">
        <v>1518</v>
      </c>
      <c r="B105" cm="1">
        <f t="array" ref="B105">SUMPRODUCT((Registro!$D$2:$D$1568=A105)*Registro!$J$2:$J$1568)</f>
        <v>19675</v>
      </c>
      <c r="C105">
        <v>19675</v>
      </c>
      <c r="D105">
        <f t="shared" si="8"/>
        <v>19675.000104999999</v>
      </c>
      <c r="E105">
        <f t="shared" si="9"/>
        <v>222</v>
      </c>
      <c r="H105" s="14">
        <v>104</v>
      </c>
      <c r="I105" t="str">
        <f t="shared" si="6"/>
        <v>Serrao, Francisco</v>
      </c>
      <c r="J105">
        <f t="shared" si="7"/>
        <v>45558</v>
      </c>
    </row>
    <row r="106" spans="1:10" ht="15" customHeight="1" x14ac:dyDescent="0.25">
      <c r="A106" s="42" t="s">
        <v>1970</v>
      </c>
      <c r="B106" cm="1">
        <f t="array" ref="B106">SUMPRODUCT((Registro!$D$2:$D$1568=A106)*Registro!$J$2:$J$1568)</f>
        <v>21316</v>
      </c>
      <c r="C106">
        <v>21316</v>
      </c>
      <c r="D106">
        <f t="shared" si="8"/>
        <v>21316.000106</v>
      </c>
      <c r="E106">
        <f t="shared" si="9"/>
        <v>206</v>
      </c>
      <c r="H106" s="14">
        <v>105</v>
      </c>
      <c r="I106" t="str">
        <f t="shared" si="6"/>
        <v>Cuesta, Manuel de la</v>
      </c>
      <c r="J106">
        <f t="shared" si="7"/>
        <v>45394</v>
      </c>
    </row>
    <row r="107" spans="1:10" ht="15" customHeight="1" x14ac:dyDescent="0.25">
      <c r="A107" s="42" t="s">
        <v>1968</v>
      </c>
      <c r="B107" cm="1">
        <f t="array" ref="B107">SUMPRODUCT((Registro!$D$2:$D$1568=A107)*Registro!$J$2:$J$1568)</f>
        <v>36936</v>
      </c>
      <c r="C107">
        <v>36936</v>
      </c>
      <c r="D107">
        <f t="shared" si="8"/>
        <v>36936.000107</v>
      </c>
      <c r="E107">
        <f t="shared" si="9"/>
        <v>131</v>
      </c>
      <c r="H107" s="14">
        <v>106</v>
      </c>
      <c r="I107" t="str">
        <f t="shared" si="6"/>
        <v>Pérez de la Torre, Diego</v>
      </c>
      <c r="J107">
        <f t="shared" si="7"/>
        <v>45374</v>
      </c>
    </row>
    <row r="108" spans="1:10" ht="15" customHeight="1" x14ac:dyDescent="0.25">
      <c r="A108" s="42" t="s">
        <v>1967</v>
      </c>
      <c r="B108" cm="1">
        <f t="array" ref="B108">SUMPRODUCT((Registro!$D$2:$D$1568=A108)*Registro!$J$2:$J$1568)</f>
        <v>29445</v>
      </c>
      <c r="C108">
        <v>29445</v>
      </c>
      <c r="D108">
        <f t="shared" si="8"/>
        <v>29445.000108</v>
      </c>
      <c r="E108">
        <f t="shared" si="9"/>
        <v>153</v>
      </c>
      <c r="H108" s="14">
        <v>107</v>
      </c>
      <c r="I108" t="str">
        <f t="shared" si="6"/>
        <v>Elorza, Miguel de</v>
      </c>
      <c r="J108">
        <f t="shared" si="7"/>
        <v>44992</v>
      </c>
    </row>
    <row r="109" spans="1:10" x14ac:dyDescent="0.25">
      <c r="A109" s="42" t="s">
        <v>1966</v>
      </c>
      <c r="B109" cm="1">
        <f t="array" ref="B109">SUMPRODUCT((Registro!$D$2:$D$1568=A109)*Registro!$J$2:$J$1568)</f>
        <v>77341</v>
      </c>
      <c r="C109">
        <v>77341</v>
      </c>
      <c r="D109">
        <f t="shared" si="8"/>
        <v>77341.000109000001</v>
      </c>
      <c r="E109">
        <f t="shared" si="9"/>
        <v>46</v>
      </c>
      <c r="H109" s="14">
        <v>108</v>
      </c>
      <c r="I109" t="str">
        <f t="shared" si="6"/>
        <v>Puente y Garma, Felipe de la</v>
      </c>
      <c r="J109">
        <f t="shared" si="7"/>
        <v>43588</v>
      </c>
    </row>
    <row r="110" spans="1:10" ht="15" customHeight="1" x14ac:dyDescent="0.25">
      <c r="A110" s="42" t="s">
        <v>1638</v>
      </c>
      <c r="B110" cm="1">
        <f t="array" ref="B110">SUMPRODUCT((Registro!$D$2:$D$1568=A110)*Registro!$J$2:$J$1568)</f>
        <v>47224</v>
      </c>
      <c r="C110">
        <v>47224</v>
      </c>
      <c r="D110">
        <f t="shared" si="8"/>
        <v>47224.000110000001</v>
      </c>
      <c r="E110">
        <f t="shared" si="9"/>
        <v>100</v>
      </c>
      <c r="H110" s="14">
        <v>109</v>
      </c>
      <c r="I110" t="str">
        <f t="shared" si="6"/>
        <v>Somiano, Gabriel de</v>
      </c>
      <c r="J110">
        <f t="shared" si="7"/>
        <v>43324</v>
      </c>
    </row>
    <row r="111" spans="1:10" ht="15" customHeight="1" x14ac:dyDescent="0.25">
      <c r="A111" s="43" t="s">
        <v>1791</v>
      </c>
      <c r="B111" cm="1">
        <f t="array" ref="B111">SUMPRODUCT((Registro!$D$2:$D$1568=A111)*Registro!$J$2:$J$1568)</f>
        <v>83335</v>
      </c>
      <c r="C111">
        <v>83335</v>
      </c>
      <c r="D111">
        <f t="shared" si="8"/>
        <v>83335.000111000001</v>
      </c>
      <c r="E111">
        <f t="shared" si="9"/>
        <v>37</v>
      </c>
      <c r="H111" s="14">
        <v>110</v>
      </c>
      <c r="I111" t="str">
        <f t="shared" si="6"/>
        <v>Zevallos, Tomás de</v>
      </c>
      <c r="J111">
        <f t="shared" si="7"/>
        <v>43016</v>
      </c>
    </row>
    <row r="112" spans="1:10" x14ac:dyDescent="0.25">
      <c r="A112" s="42" t="s">
        <v>1792</v>
      </c>
      <c r="B112" cm="1">
        <f t="array" ref="B112">SUMPRODUCT((Registro!$D$2:$D$1568=A112)*Registro!$J$2:$J$1568)</f>
        <v>1935</v>
      </c>
      <c r="C112">
        <v>1935</v>
      </c>
      <c r="D112">
        <f t="shared" si="8"/>
        <v>1935.0001119999999</v>
      </c>
      <c r="E112">
        <f t="shared" si="9"/>
        <v>403</v>
      </c>
      <c r="H112" s="14">
        <v>111</v>
      </c>
      <c r="I112" t="str">
        <f t="shared" si="6"/>
        <v>Miranda, Juan de</v>
      </c>
      <c r="J112">
        <f t="shared" si="7"/>
        <v>42860</v>
      </c>
    </row>
    <row r="113" spans="1:10" x14ac:dyDescent="0.25">
      <c r="A113" s="42" t="s">
        <v>1664</v>
      </c>
      <c r="B113" cm="1">
        <f t="array" ref="B113">SUMPRODUCT((Registro!$D$2:$D$1568=A113)*Registro!$J$2:$J$1568)</f>
        <v>56253</v>
      </c>
      <c r="C113">
        <v>56253</v>
      </c>
      <c r="D113">
        <f t="shared" si="8"/>
        <v>56253.000113000002</v>
      </c>
      <c r="E113">
        <f t="shared" si="9"/>
        <v>88</v>
      </c>
      <c r="H113" s="14">
        <v>112</v>
      </c>
      <c r="I113" t="str">
        <f t="shared" si="6"/>
        <v>Benítez, Francisco</v>
      </c>
      <c r="J113">
        <f t="shared" si="7"/>
        <v>41934</v>
      </c>
    </row>
    <row r="114" spans="1:10" x14ac:dyDescent="0.25">
      <c r="A114" s="42" t="s">
        <v>1536</v>
      </c>
      <c r="B114" cm="1">
        <f t="array" ref="B114">SUMPRODUCT((Registro!$D$2:$D$1568=A114)*Registro!$J$2:$J$1568)</f>
        <v>70629</v>
      </c>
      <c r="C114">
        <v>70629</v>
      </c>
      <c r="D114">
        <f t="shared" si="8"/>
        <v>70629.000113999995</v>
      </c>
      <c r="E114">
        <f t="shared" si="9"/>
        <v>53</v>
      </c>
      <c r="H114" s="14">
        <v>113</v>
      </c>
      <c r="I114" t="str">
        <f t="shared" si="6"/>
        <v>Bahamonde y Lazos, Tomás de</v>
      </c>
      <c r="J114">
        <f t="shared" si="7"/>
        <v>41831</v>
      </c>
    </row>
    <row r="115" spans="1:10" x14ac:dyDescent="0.25">
      <c r="A115" s="42" t="s">
        <v>1630</v>
      </c>
      <c r="B115" cm="1">
        <f t="array" ref="B115">SUMPRODUCT((Registro!$D$2:$D$1568=A115)*Registro!$J$2:$J$1568)</f>
        <v>4050</v>
      </c>
      <c r="C115">
        <v>4050</v>
      </c>
      <c r="D115">
        <f t="shared" si="8"/>
        <v>4050.0001149999998</v>
      </c>
      <c r="E115">
        <f t="shared" si="9"/>
        <v>355</v>
      </c>
      <c r="H115" s="14">
        <v>114</v>
      </c>
      <c r="I115" t="str">
        <f t="shared" si="6"/>
        <v>Baquero, Cristóbal</v>
      </c>
      <c r="J115">
        <f t="shared" si="7"/>
        <v>41653</v>
      </c>
    </row>
    <row r="116" spans="1:10" x14ac:dyDescent="0.25">
      <c r="A116" s="40" t="s">
        <v>1448</v>
      </c>
      <c r="B116" cm="1">
        <f t="array" ref="B116">SUMPRODUCT((Registro!$D$2:$D$1568=A116)*Registro!$J$2:$J$1568)</f>
        <v>44992</v>
      </c>
      <c r="C116">
        <v>44992</v>
      </c>
      <c r="D116">
        <f t="shared" si="8"/>
        <v>44992.000116000003</v>
      </c>
      <c r="E116">
        <f t="shared" si="9"/>
        <v>107</v>
      </c>
      <c r="H116" s="14">
        <v>115</v>
      </c>
      <c r="I116" t="str">
        <f t="shared" si="6"/>
        <v>Cartavio, Domingo de</v>
      </c>
      <c r="J116">
        <f t="shared" si="7"/>
        <v>41136</v>
      </c>
    </row>
    <row r="117" spans="1:10" x14ac:dyDescent="0.25">
      <c r="A117" s="40" t="s">
        <v>1694</v>
      </c>
      <c r="B117" cm="1">
        <f t="array" ref="B117">SUMPRODUCT((Registro!$D$2:$D$1568=A117)*Registro!$J$2:$J$1568)</f>
        <v>8802</v>
      </c>
      <c r="C117">
        <v>8802</v>
      </c>
      <c r="D117">
        <f t="shared" si="8"/>
        <v>8802.0001169999996</v>
      </c>
      <c r="E117">
        <f t="shared" si="9"/>
        <v>300</v>
      </c>
      <c r="H117" s="14">
        <v>116</v>
      </c>
      <c r="I117" t="str">
        <f t="shared" si="6"/>
        <v>Ubinza, Manuel de</v>
      </c>
      <c r="J117">
        <f t="shared" si="7"/>
        <v>40634</v>
      </c>
    </row>
    <row r="118" spans="1:10" x14ac:dyDescent="0.25">
      <c r="A118" s="40" t="s">
        <v>1520</v>
      </c>
      <c r="B118" cm="1">
        <f t="array" ref="B118">SUMPRODUCT((Registro!$D$2:$D$1568=A118)*Registro!$J$2:$J$1568)</f>
        <v>59834</v>
      </c>
      <c r="C118">
        <v>59834</v>
      </c>
      <c r="D118">
        <f t="shared" si="8"/>
        <v>59834.000118000004</v>
      </c>
      <c r="E118">
        <f t="shared" si="9"/>
        <v>78</v>
      </c>
      <c r="H118" s="14">
        <v>117</v>
      </c>
      <c r="I118" t="str">
        <f t="shared" si="6"/>
        <v>Noriega, Roque de</v>
      </c>
      <c r="J118">
        <f t="shared" si="7"/>
        <v>40608</v>
      </c>
    </row>
    <row r="119" spans="1:10" x14ac:dyDescent="0.25">
      <c r="A119" s="42" t="s">
        <v>1466</v>
      </c>
      <c r="B119" cm="1">
        <f t="array" ref="B119">SUMPRODUCT((Registro!$D$2:$D$1568=A119)*Registro!$J$2:$J$1568)</f>
        <v>52596</v>
      </c>
      <c r="C119">
        <v>52596</v>
      </c>
      <c r="D119">
        <f t="shared" si="8"/>
        <v>52596.000118999997</v>
      </c>
      <c r="E119">
        <f t="shared" si="9"/>
        <v>93</v>
      </c>
      <c r="H119" s="14">
        <v>118</v>
      </c>
      <c r="I119" t="str">
        <f t="shared" si="6"/>
        <v>Capetillo, Diego</v>
      </c>
      <c r="J119">
        <f t="shared" si="7"/>
        <v>40079</v>
      </c>
    </row>
    <row r="120" spans="1:10" ht="15" customHeight="1" x14ac:dyDescent="0.25">
      <c r="A120" s="42" t="s">
        <v>1399</v>
      </c>
      <c r="B120" cm="1">
        <f t="array" ref="B120">SUMPRODUCT((Registro!$D$2:$D$1568=A120)*Registro!$J$2:$J$1568)</f>
        <v>15997</v>
      </c>
      <c r="C120">
        <v>15997</v>
      </c>
      <c r="D120">
        <f t="shared" si="8"/>
        <v>15997.000120000001</v>
      </c>
      <c r="E120">
        <f t="shared" si="9"/>
        <v>247</v>
      </c>
      <c r="H120" s="14">
        <v>119</v>
      </c>
      <c r="I120" t="str">
        <f t="shared" si="6"/>
        <v>Molleda, Juan de</v>
      </c>
      <c r="J120">
        <f t="shared" si="7"/>
        <v>40000</v>
      </c>
    </row>
    <row r="121" spans="1:10" ht="15" customHeight="1" x14ac:dyDescent="0.25">
      <c r="A121" s="42" t="s">
        <v>1709</v>
      </c>
      <c r="B121" cm="1">
        <f t="array" ref="B121">SUMPRODUCT((Registro!$D$2:$D$1568=A121)*Registro!$J$2:$J$1568)</f>
        <v>7900</v>
      </c>
      <c r="C121">
        <v>7900</v>
      </c>
      <c r="D121">
        <f t="shared" si="8"/>
        <v>7900.000121</v>
      </c>
      <c r="E121">
        <f t="shared" si="9"/>
        <v>311</v>
      </c>
      <c r="H121" s="14">
        <v>120</v>
      </c>
      <c r="I121" t="str">
        <f t="shared" si="6"/>
        <v>Uriarte, Mateo de</v>
      </c>
      <c r="J121">
        <f t="shared" si="7"/>
        <v>39541</v>
      </c>
    </row>
    <row r="122" spans="1:10" x14ac:dyDescent="0.25">
      <c r="A122" s="42" t="s">
        <v>1960</v>
      </c>
      <c r="B122" cm="1">
        <f t="array" ref="B122">SUMPRODUCT((Registro!$D$2:$D$1568=A122)*Registro!$J$2:$J$1568)</f>
        <v>1750</v>
      </c>
      <c r="C122">
        <v>1750</v>
      </c>
      <c r="D122">
        <f t="shared" si="8"/>
        <v>1750.0001219999999</v>
      </c>
      <c r="E122">
        <f t="shared" si="9"/>
        <v>404</v>
      </c>
      <c r="H122" s="14">
        <v>121</v>
      </c>
      <c r="I122" t="str">
        <f t="shared" si="6"/>
        <v>Martínez del Valle, Miguel</v>
      </c>
      <c r="J122">
        <f t="shared" si="7"/>
        <v>39376</v>
      </c>
    </row>
    <row r="123" spans="1:10" x14ac:dyDescent="0.25">
      <c r="A123" s="42" t="s">
        <v>1586</v>
      </c>
      <c r="B123" cm="1">
        <f t="array" ref="B123">SUMPRODUCT((Registro!$D$2:$D$1568=A123)*Registro!$J$2:$J$1568)</f>
        <v>24716</v>
      </c>
      <c r="C123">
        <v>24716</v>
      </c>
      <c r="D123">
        <f t="shared" si="8"/>
        <v>24716.000123000002</v>
      </c>
      <c r="E123">
        <f t="shared" si="9"/>
        <v>182</v>
      </c>
      <c r="H123" s="14">
        <v>122</v>
      </c>
      <c r="I123" t="str">
        <f t="shared" si="6"/>
        <v>Rendón, Pedro</v>
      </c>
      <c r="J123">
        <f t="shared" si="7"/>
        <v>39288</v>
      </c>
    </row>
    <row r="124" spans="1:10" ht="15" customHeight="1" x14ac:dyDescent="0.25">
      <c r="A124" s="42" t="s">
        <v>1535</v>
      </c>
      <c r="B124" cm="1">
        <f t="array" ref="B124">SUMPRODUCT((Registro!$D$2:$D$1568=A124)*Registro!$J$2:$J$1568)</f>
        <v>599751</v>
      </c>
      <c r="C124">
        <v>599751</v>
      </c>
      <c r="D124">
        <f t="shared" si="8"/>
        <v>599751.00012400001</v>
      </c>
      <c r="E124">
        <f t="shared" si="9"/>
        <v>1</v>
      </c>
      <c r="H124" s="14">
        <v>123</v>
      </c>
      <c r="I124" t="str">
        <f t="shared" si="6"/>
        <v>Torre, Santiago de la</v>
      </c>
      <c r="J124">
        <f t="shared" si="7"/>
        <v>38677</v>
      </c>
    </row>
    <row r="125" spans="1:10" ht="15" customHeight="1" x14ac:dyDescent="0.25">
      <c r="A125" s="42" t="s">
        <v>1616</v>
      </c>
      <c r="B125" cm="1">
        <f t="array" ref="B125">SUMPRODUCT((Registro!$D$2:$D$1568=A125)*Registro!$J$2:$J$1568)</f>
        <v>126922</v>
      </c>
      <c r="C125">
        <v>126922</v>
      </c>
      <c r="D125">
        <f t="shared" si="8"/>
        <v>126922.00012500001</v>
      </c>
      <c r="E125">
        <f t="shared" si="9"/>
        <v>17</v>
      </c>
      <c r="H125" s="14">
        <v>124</v>
      </c>
      <c r="I125" t="str">
        <f t="shared" si="6"/>
        <v>Chirinos, Francisco</v>
      </c>
      <c r="J125">
        <f t="shared" si="7"/>
        <v>38644</v>
      </c>
    </row>
    <row r="126" spans="1:10" x14ac:dyDescent="0.25">
      <c r="A126" s="42" t="s">
        <v>1579</v>
      </c>
      <c r="B126" cm="1">
        <f t="array" ref="B126">SUMPRODUCT((Registro!$D$2:$D$1568=A126)*Registro!$J$2:$J$1568)</f>
        <v>17930</v>
      </c>
      <c r="C126">
        <v>17930</v>
      </c>
      <c r="D126">
        <f t="shared" si="8"/>
        <v>17930.000125999999</v>
      </c>
      <c r="E126">
        <f t="shared" si="9"/>
        <v>236</v>
      </c>
      <c r="H126" s="14">
        <v>125</v>
      </c>
      <c r="I126" t="str">
        <f t="shared" si="6"/>
        <v>Urrutia, Pedro de</v>
      </c>
      <c r="J126">
        <f t="shared" si="7"/>
        <v>38465</v>
      </c>
    </row>
    <row r="127" spans="1:10" x14ac:dyDescent="0.25">
      <c r="A127" s="42" t="s">
        <v>1795</v>
      </c>
      <c r="B127" cm="1">
        <f t="array" ref="B127">SUMPRODUCT((Registro!$D$2:$D$1568=A127)*Registro!$J$2:$J$1568)</f>
        <v>131319</v>
      </c>
      <c r="C127">
        <v>131319</v>
      </c>
      <c r="D127">
        <f t="shared" si="8"/>
        <v>131319.00012700001</v>
      </c>
      <c r="E127">
        <f t="shared" si="9"/>
        <v>13</v>
      </c>
      <c r="H127" s="14">
        <v>126</v>
      </c>
      <c r="I127" t="str">
        <f t="shared" si="6"/>
        <v>Porras, Manuel Gerónimo de</v>
      </c>
      <c r="J127">
        <f t="shared" si="7"/>
        <v>38385</v>
      </c>
    </row>
    <row r="128" spans="1:10" x14ac:dyDescent="0.25">
      <c r="A128" s="42" t="s">
        <v>1799</v>
      </c>
      <c r="B128" cm="1">
        <f t="array" ref="B128">SUMPRODUCT((Registro!$D$2:$D$1568=A128)*Registro!$J$2:$J$1568)</f>
        <v>100</v>
      </c>
      <c r="C128">
        <v>100</v>
      </c>
      <c r="D128">
        <f t="shared" si="8"/>
        <v>100.000128</v>
      </c>
      <c r="E128">
        <f t="shared" si="9"/>
        <v>454</v>
      </c>
      <c r="H128" s="14">
        <v>127</v>
      </c>
      <c r="I128" t="str">
        <f t="shared" si="6"/>
        <v>Dávila Cornejo, Miguel</v>
      </c>
      <c r="J128">
        <f t="shared" si="7"/>
        <v>38330</v>
      </c>
    </row>
    <row r="129" spans="1:10" x14ac:dyDescent="0.25">
      <c r="A129" s="40" t="s">
        <v>1686</v>
      </c>
      <c r="B129" cm="1">
        <f t="array" ref="B129">SUMPRODUCT((Registro!$D$2:$D$1568=A129)*Registro!$J$2:$J$1568)</f>
        <v>61874</v>
      </c>
      <c r="C129">
        <v>61874</v>
      </c>
      <c r="D129">
        <f t="shared" si="8"/>
        <v>61874.000129</v>
      </c>
      <c r="E129">
        <f t="shared" si="9"/>
        <v>73</v>
      </c>
      <c r="H129" s="14">
        <v>128</v>
      </c>
      <c r="I129" t="str">
        <f t="shared" si="6"/>
        <v>Palacios, Juan Martín de</v>
      </c>
      <c r="J129">
        <f t="shared" si="7"/>
        <v>37817</v>
      </c>
    </row>
    <row r="130" spans="1:10" x14ac:dyDescent="0.25">
      <c r="A130" s="40" t="s">
        <v>1561</v>
      </c>
      <c r="B130" cm="1">
        <f t="array" ref="B130">SUMPRODUCT((Registro!$D$2:$D$1568=A130)*Registro!$J$2:$J$1568)</f>
        <v>8000</v>
      </c>
      <c r="C130">
        <v>8000</v>
      </c>
      <c r="D130">
        <f t="shared" si="8"/>
        <v>8000.0001300000004</v>
      </c>
      <c r="E130">
        <f t="shared" si="9"/>
        <v>308</v>
      </c>
      <c r="H130" s="14">
        <v>129</v>
      </c>
      <c r="I130" t="str">
        <f t="shared" ref="I130:I193" si="10">INDEX($A$2:$A$1609,MATCH(H130,$E$2:$E$1609,0))</f>
        <v>Maiz, Martín de</v>
      </c>
      <c r="J130">
        <f t="shared" ref="J130:J193" si="11">INDEX($B$2:$B$1609,MATCH(H130,$E$2:$E$1609,0))</f>
        <v>37499</v>
      </c>
    </row>
    <row r="131" spans="1:10" ht="15" customHeight="1" x14ac:dyDescent="0.25">
      <c r="A131" s="47" t="s">
        <v>1618</v>
      </c>
      <c r="B131" cm="1">
        <f t="array" ref="B131">SUMPRODUCT((Registro!$D$2:$D$1568=A131)*Registro!$J$2:$J$1568)</f>
        <v>19870</v>
      </c>
      <c r="C131">
        <v>19870</v>
      </c>
      <c r="D131">
        <f t="shared" ref="D131:D194" si="12">C131+0.000001*ROW()</f>
        <v>19870.000131000001</v>
      </c>
      <c r="E131">
        <f t="shared" ref="E131:E194" si="13">_xlfn.RANK.EQ(D131,$D$2:$D$459)</f>
        <v>220</v>
      </c>
      <c r="H131" s="14">
        <v>130</v>
      </c>
      <c r="I131" t="str">
        <f t="shared" si="10"/>
        <v>Rosa, Francisco de</v>
      </c>
      <c r="J131">
        <f t="shared" si="11"/>
        <v>37179</v>
      </c>
    </row>
    <row r="132" spans="1:10" ht="15" customHeight="1" x14ac:dyDescent="0.25">
      <c r="A132" s="40" t="s">
        <v>1575</v>
      </c>
      <c r="B132" cm="1">
        <f t="array" ref="B132">SUMPRODUCT((Registro!$D$2:$D$1568=A132)*Registro!$J$2:$J$1568)</f>
        <v>8160</v>
      </c>
      <c r="C132">
        <v>8160</v>
      </c>
      <c r="D132">
        <f t="shared" si="12"/>
        <v>8160.0001320000001</v>
      </c>
      <c r="E132">
        <f t="shared" si="13"/>
        <v>303</v>
      </c>
      <c r="H132" s="14">
        <v>131</v>
      </c>
      <c r="I132" t="str">
        <f t="shared" si="10"/>
        <v>Díaz de Sepúlveda, Francisco</v>
      </c>
      <c r="J132">
        <f t="shared" si="11"/>
        <v>36936</v>
      </c>
    </row>
    <row r="133" spans="1:10" x14ac:dyDescent="0.25">
      <c r="A133" s="42" t="s">
        <v>1488</v>
      </c>
      <c r="B133" cm="1">
        <f t="array" ref="B133">SUMPRODUCT((Registro!$D$2:$D$1568=A133)*Registro!$J$2:$J$1568)</f>
        <v>338137</v>
      </c>
      <c r="C133">
        <v>338137</v>
      </c>
      <c r="D133">
        <f t="shared" si="12"/>
        <v>338137.00013300002</v>
      </c>
      <c r="E133">
        <f t="shared" si="13"/>
        <v>2</v>
      </c>
      <c r="H133" s="14">
        <v>132</v>
      </c>
      <c r="I133" t="str">
        <f t="shared" si="10"/>
        <v>Cámara, Manuel Alonso de la</v>
      </c>
      <c r="J133">
        <f t="shared" si="11"/>
        <v>36591</v>
      </c>
    </row>
    <row r="134" spans="1:10" x14ac:dyDescent="0.25">
      <c r="A134" s="42" t="s">
        <v>1534</v>
      </c>
      <c r="B134" cm="1">
        <f t="array" ref="B134">SUMPRODUCT((Registro!$D$2:$D$1568=A134)*Registro!$J$2:$J$1568)</f>
        <v>57035</v>
      </c>
      <c r="C134">
        <v>57035</v>
      </c>
      <c r="D134">
        <f t="shared" si="12"/>
        <v>57035.000134000002</v>
      </c>
      <c r="E134">
        <f t="shared" si="13"/>
        <v>86</v>
      </c>
      <c r="H134" s="14">
        <v>133</v>
      </c>
      <c r="I134" t="str">
        <f t="shared" si="10"/>
        <v>García de las Alas, Francisco</v>
      </c>
      <c r="J134">
        <f t="shared" si="11"/>
        <v>36580</v>
      </c>
    </row>
    <row r="135" spans="1:10" ht="15" customHeight="1" x14ac:dyDescent="0.25">
      <c r="A135" s="42" t="s">
        <v>1633</v>
      </c>
      <c r="B135" cm="1">
        <f t="array" ref="B135">SUMPRODUCT((Registro!$D$2:$D$1568=A135)*Registro!$J$2:$J$1568)</f>
        <v>20324</v>
      </c>
      <c r="C135">
        <v>20324</v>
      </c>
      <c r="D135">
        <f t="shared" si="12"/>
        <v>20324.000134999998</v>
      </c>
      <c r="E135">
        <f t="shared" si="13"/>
        <v>213</v>
      </c>
      <c r="H135" s="14">
        <v>134</v>
      </c>
      <c r="I135" t="str">
        <f t="shared" si="10"/>
        <v>Gómez, Jacinto</v>
      </c>
      <c r="J135">
        <f t="shared" si="11"/>
        <v>36514</v>
      </c>
    </row>
    <row r="136" spans="1:10" ht="15" customHeight="1" x14ac:dyDescent="0.25">
      <c r="A136" s="40" t="s">
        <v>1424</v>
      </c>
      <c r="B136" cm="1">
        <f t="array" ref="B136">SUMPRODUCT((Registro!$D$2:$D$1568=A136)*Registro!$J$2:$J$1568)</f>
        <v>120911</v>
      </c>
      <c r="C136">
        <v>120911</v>
      </c>
      <c r="D136">
        <f t="shared" si="12"/>
        <v>120911.000136</v>
      </c>
      <c r="E136">
        <f t="shared" si="13"/>
        <v>19</v>
      </c>
      <c r="H136" s="14">
        <v>135</v>
      </c>
      <c r="I136" t="str">
        <f t="shared" si="10"/>
        <v>Urdanegui, Santiago de</v>
      </c>
      <c r="J136">
        <f t="shared" si="11"/>
        <v>36506</v>
      </c>
    </row>
    <row r="137" spans="1:10" ht="15" customHeight="1" x14ac:dyDescent="0.25">
      <c r="A137" s="42" t="s">
        <v>1527</v>
      </c>
      <c r="B137" cm="1">
        <f t="array" ref="B137">SUMPRODUCT((Registro!$D$2:$D$1568=A137)*Registro!$J$2:$J$1568)</f>
        <v>300</v>
      </c>
      <c r="C137">
        <v>300</v>
      </c>
      <c r="D137">
        <f t="shared" si="12"/>
        <v>300.000137</v>
      </c>
      <c r="E137">
        <f t="shared" si="13"/>
        <v>438</v>
      </c>
      <c r="H137" s="14">
        <v>136</v>
      </c>
      <c r="I137" t="str">
        <f t="shared" si="10"/>
        <v>Unsain, Manuel de</v>
      </c>
      <c r="J137">
        <f t="shared" si="11"/>
        <v>36421</v>
      </c>
    </row>
    <row r="138" spans="1:10" ht="15" customHeight="1" x14ac:dyDescent="0.25">
      <c r="A138" s="42" t="s">
        <v>1612</v>
      </c>
      <c r="B138" cm="1">
        <f t="array" ref="B138">SUMPRODUCT((Registro!$D$2:$D$1568=A138)*Registro!$J$2:$J$1568)</f>
        <v>25400</v>
      </c>
      <c r="C138">
        <v>25400</v>
      </c>
      <c r="D138">
        <f t="shared" si="12"/>
        <v>25400.000137999999</v>
      </c>
      <c r="E138">
        <f t="shared" si="13"/>
        <v>177</v>
      </c>
      <c r="H138" s="14">
        <v>137</v>
      </c>
      <c r="I138" t="str">
        <f t="shared" si="10"/>
        <v>Ortega y Arroyabe, Pedro de</v>
      </c>
      <c r="J138">
        <f t="shared" si="11"/>
        <v>36209</v>
      </c>
    </row>
    <row r="139" spans="1:10" x14ac:dyDescent="0.25">
      <c r="A139" s="42" t="s">
        <v>1811</v>
      </c>
      <c r="B139" cm="1">
        <f t="array" ref="B139">SUMPRODUCT((Registro!$D$2:$D$1568=A139)*Registro!$J$2:$J$1568)</f>
        <v>25594</v>
      </c>
      <c r="C139">
        <v>25594</v>
      </c>
      <c r="D139">
        <f t="shared" si="12"/>
        <v>25594.000139</v>
      </c>
      <c r="E139">
        <f t="shared" si="13"/>
        <v>175</v>
      </c>
      <c r="H139" s="14">
        <v>138</v>
      </c>
      <c r="I139" t="str">
        <f t="shared" si="10"/>
        <v>Quitos, Juan Manuel Bernardo de</v>
      </c>
      <c r="J139">
        <f t="shared" si="11"/>
        <v>35840</v>
      </c>
    </row>
    <row r="140" spans="1:10" x14ac:dyDescent="0.25">
      <c r="A140" s="42" t="s">
        <v>1430</v>
      </c>
      <c r="B140" cm="1">
        <f t="array" ref="B140">SUMPRODUCT((Registro!$D$2:$D$1568=A140)*Registro!$J$2:$J$1568)</f>
        <v>22588</v>
      </c>
      <c r="C140">
        <v>22588</v>
      </c>
      <c r="D140">
        <f t="shared" si="12"/>
        <v>22588.00014</v>
      </c>
      <c r="E140">
        <f t="shared" si="13"/>
        <v>200</v>
      </c>
      <c r="H140" s="14">
        <v>139</v>
      </c>
      <c r="I140" t="str">
        <f t="shared" si="10"/>
        <v>Ballesteros, Manuel Antonio de</v>
      </c>
      <c r="J140">
        <f t="shared" si="11"/>
        <v>34682</v>
      </c>
    </row>
    <row r="141" spans="1:10" ht="15" customHeight="1" x14ac:dyDescent="0.25">
      <c r="A141" s="42" t="s">
        <v>1809</v>
      </c>
      <c r="B141" cm="1">
        <f t="array" ref="B141">SUMPRODUCT((Registro!$D$2:$D$1568=A141)*Registro!$J$2:$J$1568)</f>
        <v>30844</v>
      </c>
      <c r="C141">
        <v>30844</v>
      </c>
      <c r="D141">
        <f t="shared" si="12"/>
        <v>30844.000141</v>
      </c>
      <c r="E141">
        <f t="shared" si="13"/>
        <v>147</v>
      </c>
      <c r="H141" s="14">
        <v>140</v>
      </c>
      <c r="I141" t="str">
        <f t="shared" si="10"/>
        <v>Llanos, Antonio de</v>
      </c>
      <c r="J141">
        <f t="shared" si="11"/>
        <v>34397</v>
      </c>
    </row>
    <row r="142" spans="1:10" ht="15" customHeight="1" x14ac:dyDescent="0.25">
      <c r="A142" s="42" t="s">
        <v>1431</v>
      </c>
      <c r="B142" cm="1">
        <f t="array" ref="B142">SUMPRODUCT((Registro!$D$2:$D$1568=A142)*Registro!$J$2:$J$1568)</f>
        <v>248981</v>
      </c>
      <c r="C142">
        <v>248981</v>
      </c>
      <c r="D142">
        <f t="shared" si="12"/>
        <v>248981.000142</v>
      </c>
      <c r="E142">
        <f t="shared" si="13"/>
        <v>4</v>
      </c>
      <c r="H142" s="14">
        <v>141</v>
      </c>
      <c r="I142" t="str">
        <f t="shared" si="10"/>
        <v>Lascuraín, Pedro de</v>
      </c>
      <c r="J142">
        <f t="shared" si="11"/>
        <v>34163</v>
      </c>
    </row>
    <row r="143" spans="1:10" x14ac:dyDescent="0.25">
      <c r="A143" s="42" t="s">
        <v>1632</v>
      </c>
      <c r="B143" cm="1">
        <f t="array" ref="B143">SUMPRODUCT((Registro!$D$2:$D$1568=A143)*Registro!$J$2:$J$1568)</f>
        <v>10828</v>
      </c>
      <c r="C143">
        <v>10828</v>
      </c>
      <c r="D143">
        <f t="shared" si="12"/>
        <v>10828.000142999999</v>
      </c>
      <c r="E143">
        <f t="shared" si="13"/>
        <v>276</v>
      </c>
      <c r="H143" s="14">
        <v>142</v>
      </c>
      <c r="I143" t="str">
        <f t="shared" si="10"/>
        <v>Sanz de Sicilia, Juan</v>
      </c>
      <c r="J143">
        <f t="shared" si="11"/>
        <v>33539</v>
      </c>
    </row>
    <row r="144" spans="1:10" ht="15" customHeight="1" x14ac:dyDescent="0.25">
      <c r="A144" s="42" t="s">
        <v>1815</v>
      </c>
      <c r="B144" cm="1">
        <f t="array" ref="B144">SUMPRODUCT((Registro!$D$2:$D$1568=A144)*Registro!$J$2:$J$1568)</f>
        <v>2962</v>
      </c>
      <c r="C144">
        <v>2962</v>
      </c>
      <c r="D144">
        <f t="shared" si="12"/>
        <v>2962.0001440000001</v>
      </c>
      <c r="E144">
        <f t="shared" si="13"/>
        <v>372</v>
      </c>
      <c r="H144" s="14">
        <v>143</v>
      </c>
      <c r="I144" t="str">
        <f t="shared" si="10"/>
        <v>Pérez de Miranda, Justo</v>
      </c>
      <c r="J144">
        <f t="shared" si="11"/>
        <v>33248</v>
      </c>
    </row>
    <row r="145" spans="1:10" ht="15" customHeight="1" x14ac:dyDescent="0.25">
      <c r="A145" s="42" t="s">
        <v>1816</v>
      </c>
      <c r="B145" cm="1">
        <f t="array" ref="B145">SUMPRODUCT((Registro!$D$2:$D$1568=A145)*Registro!$J$2:$J$1568)</f>
        <v>82473</v>
      </c>
      <c r="C145">
        <v>82473</v>
      </c>
      <c r="D145">
        <f t="shared" si="12"/>
        <v>82473.000144999998</v>
      </c>
      <c r="E145">
        <f t="shared" si="13"/>
        <v>38</v>
      </c>
      <c r="H145" s="14">
        <v>144</v>
      </c>
      <c r="I145" t="str">
        <f t="shared" si="10"/>
        <v>Hurtado, Francisco</v>
      </c>
      <c r="J145">
        <f t="shared" si="11"/>
        <v>32934</v>
      </c>
    </row>
    <row r="146" spans="1:10" x14ac:dyDescent="0.25">
      <c r="A146" s="42" t="s">
        <v>1812</v>
      </c>
      <c r="B146" cm="1">
        <f t="array" ref="B146">SUMPRODUCT((Registro!$D$2:$D$1568=A146)*Registro!$J$2:$J$1568)</f>
        <v>48</v>
      </c>
      <c r="C146">
        <v>48</v>
      </c>
      <c r="D146">
        <f t="shared" si="12"/>
        <v>48.000146000000001</v>
      </c>
      <c r="E146">
        <f t="shared" si="13"/>
        <v>456</v>
      </c>
      <c r="H146" s="14">
        <v>145</v>
      </c>
      <c r="I146" t="str">
        <f t="shared" si="10"/>
        <v>Munarriz, Juan Esteban de</v>
      </c>
      <c r="J146">
        <f t="shared" si="11"/>
        <v>32490</v>
      </c>
    </row>
    <row r="147" spans="1:10" x14ac:dyDescent="0.25">
      <c r="A147" s="42" t="s">
        <v>1817</v>
      </c>
      <c r="B147" cm="1">
        <f t="array" ref="B147">SUMPRODUCT((Registro!$D$2:$D$1568=A147)*Registro!$J$2:$J$1568)</f>
        <v>23433</v>
      </c>
      <c r="C147">
        <v>23433</v>
      </c>
      <c r="D147">
        <f t="shared" si="12"/>
        <v>23433.000146999999</v>
      </c>
      <c r="E147">
        <f t="shared" si="13"/>
        <v>198</v>
      </c>
      <c r="H147" s="14">
        <v>146</v>
      </c>
      <c r="I147" t="str">
        <f t="shared" si="10"/>
        <v>Vásquez Lozano, Alonso</v>
      </c>
      <c r="J147">
        <f t="shared" si="11"/>
        <v>31349</v>
      </c>
    </row>
    <row r="148" spans="1:10" x14ac:dyDescent="0.25">
      <c r="A148" s="42" t="s">
        <v>1822</v>
      </c>
      <c r="B148" cm="1">
        <f t="array" ref="B148">SUMPRODUCT((Registro!$D$2:$D$1568=A148)*Registro!$J$2:$J$1568)</f>
        <v>255187</v>
      </c>
      <c r="C148">
        <v>255187</v>
      </c>
      <c r="D148">
        <f t="shared" si="12"/>
        <v>255187.00014799999</v>
      </c>
      <c r="E148">
        <f t="shared" si="13"/>
        <v>3</v>
      </c>
      <c r="H148" s="14">
        <v>147</v>
      </c>
      <c r="I148" t="str">
        <f t="shared" si="10"/>
        <v>Fuentes, Félix de</v>
      </c>
      <c r="J148">
        <f t="shared" si="11"/>
        <v>30844</v>
      </c>
    </row>
    <row r="149" spans="1:10" ht="15" customHeight="1" x14ac:dyDescent="0.25">
      <c r="A149" s="42" t="s">
        <v>1813</v>
      </c>
      <c r="B149" cm="1">
        <f t="array" ref="B149">SUMPRODUCT((Registro!$D$2:$D$1568=A149)*Registro!$J$2:$J$1568)</f>
        <v>36580</v>
      </c>
      <c r="C149">
        <v>36580</v>
      </c>
      <c r="D149">
        <f t="shared" si="12"/>
        <v>36580.000149</v>
      </c>
      <c r="E149">
        <f t="shared" si="13"/>
        <v>133</v>
      </c>
      <c r="H149" s="14">
        <v>148</v>
      </c>
      <c r="I149" t="str">
        <f t="shared" si="10"/>
        <v>Gomendio Urrutia, Francisco de</v>
      </c>
      <c r="J149">
        <f t="shared" si="11"/>
        <v>30832</v>
      </c>
    </row>
    <row r="150" spans="1:10" ht="15" customHeight="1" x14ac:dyDescent="0.25">
      <c r="A150" s="42" t="s">
        <v>1814</v>
      </c>
      <c r="B150" cm="1">
        <f t="array" ref="B150">SUMPRODUCT((Registro!$D$2:$D$1568=A150)*Registro!$J$2:$J$1568)</f>
        <v>98918</v>
      </c>
      <c r="C150">
        <v>98918</v>
      </c>
      <c r="D150">
        <f t="shared" si="12"/>
        <v>98918.000150000007</v>
      </c>
      <c r="E150">
        <f t="shared" si="13"/>
        <v>26</v>
      </c>
      <c r="H150" s="14">
        <v>149</v>
      </c>
      <c r="I150" t="str">
        <f t="shared" si="10"/>
        <v>Mendizábal, Joseph de</v>
      </c>
      <c r="J150">
        <f t="shared" si="11"/>
        <v>30802</v>
      </c>
    </row>
    <row r="151" spans="1:10" x14ac:dyDescent="0.25">
      <c r="A151" s="42" t="s">
        <v>1821</v>
      </c>
      <c r="B151" cm="1">
        <f t="array" ref="B151">SUMPRODUCT((Registro!$D$2:$D$1568=A151)*Registro!$J$2:$J$1568)</f>
        <v>53737</v>
      </c>
      <c r="C151">
        <v>53737</v>
      </c>
      <c r="D151">
        <f t="shared" si="12"/>
        <v>53737.000151</v>
      </c>
      <c r="E151">
        <f t="shared" si="13"/>
        <v>92</v>
      </c>
      <c r="H151" s="14">
        <v>150</v>
      </c>
      <c r="I151" t="str">
        <f t="shared" si="10"/>
        <v>Ruiz de los Cobos, Antonio</v>
      </c>
      <c r="J151">
        <f t="shared" si="11"/>
        <v>30611</v>
      </c>
    </row>
    <row r="152" spans="1:10" ht="15" customHeight="1" x14ac:dyDescent="0.25">
      <c r="A152" s="43" t="s">
        <v>1824</v>
      </c>
      <c r="B152" cm="1">
        <f t="array" ref="B152">SUMPRODUCT((Registro!$D$2:$D$1568=A152)*Registro!$J$2:$J$1568)</f>
        <v>7004</v>
      </c>
      <c r="C152">
        <v>7004</v>
      </c>
      <c r="D152">
        <f t="shared" si="12"/>
        <v>7004.0001519999996</v>
      </c>
      <c r="E152">
        <f t="shared" si="13"/>
        <v>324</v>
      </c>
      <c r="H152" s="14">
        <v>151</v>
      </c>
      <c r="I152" t="str">
        <f t="shared" si="10"/>
        <v>Solís Vango, Bernardo de</v>
      </c>
      <c r="J152">
        <f t="shared" si="11"/>
        <v>30540</v>
      </c>
    </row>
    <row r="153" spans="1:10" ht="15" customHeight="1" x14ac:dyDescent="0.25">
      <c r="A153" s="42" t="s">
        <v>1819</v>
      </c>
      <c r="B153" cm="1">
        <f t="array" ref="B153">SUMPRODUCT((Registro!$D$2:$D$1568=A153)*Registro!$J$2:$J$1568)</f>
        <v>12170</v>
      </c>
      <c r="C153">
        <v>12170</v>
      </c>
      <c r="D153">
        <f t="shared" si="12"/>
        <v>12170.000153000001</v>
      </c>
      <c r="E153">
        <f t="shared" si="13"/>
        <v>264</v>
      </c>
      <c r="H153" s="14">
        <v>152</v>
      </c>
      <c r="I153" t="str">
        <f t="shared" si="10"/>
        <v>Castro Cajero, Joseph de</v>
      </c>
      <c r="J153">
        <f t="shared" si="11"/>
        <v>29553</v>
      </c>
    </row>
    <row r="154" spans="1:10" x14ac:dyDescent="0.25">
      <c r="A154" s="42" t="s">
        <v>1685</v>
      </c>
      <c r="B154" cm="1">
        <f t="array" ref="B154">SUMPRODUCT((Registro!$D$2:$D$1568=A154)*Registro!$J$2:$J$1568)</f>
        <v>30832</v>
      </c>
      <c r="C154">
        <v>30832</v>
      </c>
      <c r="D154">
        <f t="shared" si="12"/>
        <v>30832.000154000001</v>
      </c>
      <c r="E154">
        <f t="shared" si="13"/>
        <v>148</v>
      </c>
      <c r="H154" s="14">
        <v>153</v>
      </c>
      <c r="I154" t="str">
        <f t="shared" si="10"/>
        <v>Díaz del Rincón, Felipe</v>
      </c>
      <c r="J154">
        <f t="shared" si="11"/>
        <v>29445</v>
      </c>
    </row>
    <row r="155" spans="1:10" x14ac:dyDescent="0.25">
      <c r="A155" s="42" t="s">
        <v>1701</v>
      </c>
      <c r="B155" cm="1">
        <f t="array" ref="B155">SUMPRODUCT((Registro!$D$2:$D$1568=A155)*Registro!$J$2:$J$1568)</f>
        <v>11956</v>
      </c>
      <c r="C155">
        <v>11956</v>
      </c>
      <c r="D155">
        <f t="shared" si="12"/>
        <v>11956.000155</v>
      </c>
      <c r="E155">
        <f t="shared" si="13"/>
        <v>267</v>
      </c>
      <c r="H155" s="14">
        <v>154</v>
      </c>
      <c r="I155" t="str">
        <f t="shared" si="10"/>
        <v>Hoz, Sebastián de la</v>
      </c>
      <c r="J155">
        <f t="shared" si="11"/>
        <v>29413</v>
      </c>
    </row>
    <row r="156" spans="1:10" ht="15" customHeight="1" x14ac:dyDescent="0.25">
      <c r="A156" s="42" t="s">
        <v>1831</v>
      </c>
      <c r="B156" cm="1">
        <f t="array" ref="B156">SUMPRODUCT((Registro!$D$2:$D$1568=A156)*Registro!$J$2:$J$1568)</f>
        <v>23834</v>
      </c>
      <c r="C156">
        <v>23834</v>
      </c>
      <c r="D156">
        <f t="shared" si="12"/>
        <v>23834.000155999998</v>
      </c>
      <c r="E156">
        <f t="shared" si="13"/>
        <v>190</v>
      </c>
      <c r="H156" s="14">
        <v>155</v>
      </c>
      <c r="I156" t="str">
        <f t="shared" si="10"/>
        <v>Martínez Reinoso, Francisco</v>
      </c>
      <c r="J156">
        <f t="shared" si="11"/>
        <v>29144</v>
      </c>
    </row>
    <row r="157" spans="1:10" ht="15" customHeight="1" x14ac:dyDescent="0.25">
      <c r="A157" s="44" t="s">
        <v>1835</v>
      </c>
      <c r="B157" cm="1">
        <f t="array" ref="B157">SUMPRODUCT((Registro!$D$2:$D$1568=A157)*Registro!$J$2:$J$1568)</f>
        <v>4400</v>
      </c>
      <c r="C157">
        <v>4400</v>
      </c>
      <c r="D157">
        <f t="shared" si="12"/>
        <v>4400.0001570000004</v>
      </c>
      <c r="E157">
        <f t="shared" si="13"/>
        <v>351</v>
      </c>
      <c r="H157" s="14">
        <v>156</v>
      </c>
      <c r="I157" t="str">
        <f t="shared" si="10"/>
        <v>Ramírez Lozano, Juan</v>
      </c>
      <c r="J157">
        <f t="shared" si="11"/>
        <v>29029</v>
      </c>
    </row>
    <row r="158" spans="1:10" x14ac:dyDescent="0.25">
      <c r="A158" s="42" t="s">
        <v>1828</v>
      </c>
      <c r="B158" cm="1">
        <f t="array" ref="B158">SUMPRODUCT((Registro!$D$2:$D$1568=A158)*Registro!$J$2:$J$1568)</f>
        <v>20053</v>
      </c>
      <c r="C158">
        <v>20053</v>
      </c>
      <c r="D158">
        <f t="shared" si="12"/>
        <v>20053.000157999999</v>
      </c>
      <c r="E158">
        <f t="shared" si="13"/>
        <v>215</v>
      </c>
      <c r="H158" s="14">
        <v>157</v>
      </c>
      <c r="I158" t="str">
        <f t="shared" si="10"/>
        <v>Sañudo, Pedro</v>
      </c>
      <c r="J158">
        <f t="shared" si="11"/>
        <v>28852</v>
      </c>
    </row>
    <row r="159" spans="1:10" x14ac:dyDescent="0.25">
      <c r="A159" s="42" t="s">
        <v>1825</v>
      </c>
      <c r="B159" cm="1">
        <f t="array" ref="B159">SUMPRODUCT((Registro!$D$2:$D$1568=A159)*Registro!$J$2:$J$1568)</f>
        <v>9540</v>
      </c>
      <c r="C159">
        <v>9540</v>
      </c>
      <c r="D159">
        <f t="shared" si="12"/>
        <v>9540.0001589999993</v>
      </c>
      <c r="E159">
        <f t="shared" si="13"/>
        <v>291</v>
      </c>
      <c r="H159" s="14">
        <v>158</v>
      </c>
      <c r="I159" t="str">
        <f t="shared" si="10"/>
        <v>Argarate, Ignacio de</v>
      </c>
      <c r="J159">
        <f t="shared" si="11"/>
        <v>28646</v>
      </c>
    </row>
    <row r="160" spans="1:10" ht="15" customHeight="1" x14ac:dyDescent="0.25">
      <c r="A160" s="42" t="s">
        <v>1833</v>
      </c>
      <c r="B160" cm="1">
        <f t="array" ref="B160">SUMPRODUCT((Registro!$D$2:$D$1568=A160)*Registro!$J$2:$J$1568)</f>
        <v>1000</v>
      </c>
      <c r="C160">
        <v>1000</v>
      </c>
      <c r="D160">
        <f t="shared" si="12"/>
        <v>1000.0001600000001</v>
      </c>
      <c r="E160">
        <f t="shared" si="13"/>
        <v>416</v>
      </c>
      <c r="H160" s="14">
        <v>159</v>
      </c>
      <c r="I160" t="str">
        <f t="shared" si="10"/>
        <v>Gómez Martínez, Juan</v>
      </c>
      <c r="J160">
        <f t="shared" si="11"/>
        <v>28598</v>
      </c>
    </row>
    <row r="161" spans="1:10" ht="15" customHeight="1" x14ac:dyDescent="0.25">
      <c r="A161" s="41" t="s">
        <v>1827</v>
      </c>
      <c r="B161" cm="1">
        <f t="array" ref="B161">SUMPRODUCT((Registro!$D$2:$D$1568=A161)*Registro!$J$2:$J$1568)</f>
        <v>28598</v>
      </c>
      <c r="C161">
        <v>28598</v>
      </c>
      <c r="D161">
        <f t="shared" si="12"/>
        <v>28598.000161</v>
      </c>
      <c r="E161">
        <f t="shared" si="13"/>
        <v>159</v>
      </c>
      <c r="H161" s="14">
        <v>160</v>
      </c>
      <c r="I161" t="str">
        <f t="shared" si="10"/>
        <v>Nuñovero, Gabriel de</v>
      </c>
      <c r="J161">
        <f t="shared" si="11"/>
        <v>28560</v>
      </c>
    </row>
    <row r="162" spans="1:10" x14ac:dyDescent="0.25">
      <c r="A162" s="42" t="s">
        <v>1830</v>
      </c>
      <c r="B162" cm="1">
        <f t="array" ref="B162">SUMPRODUCT((Registro!$D$2:$D$1568=A162)*Registro!$J$2:$J$1568)</f>
        <v>11300</v>
      </c>
      <c r="C162">
        <v>11300</v>
      </c>
      <c r="D162">
        <f t="shared" si="12"/>
        <v>11300.000162</v>
      </c>
      <c r="E162">
        <f t="shared" si="13"/>
        <v>272</v>
      </c>
      <c r="H162" s="14">
        <v>161</v>
      </c>
      <c r="I162" t="str">
        <f t="shared" si="10"/>
        <v>Íñiguez de Acurio y Zavala, Fortun</v>
      </c>
      <c r="J162">
        <f t="shared" si="11"/>
        <v>28130</v>
      </c>
    </row>
    <row r="163" spans="1:10" x14ac:dyDescent="0.25">
      <c r="A163" s="42" t="s">
        <v>1826</v>
      </c>
      <c r="B163" cm="1">
        <f t="array" ref="B163">SUMPRODUCT((Registro!$D$2:$D$1568=A163)*Registro!$J$2:$J$1568)</f>
        <v>36514</v>
      </c>
      <c r="C163">
        <v>36514</v>
      </c>
      <c r="D163">
        <f t="shared" si="12"/>
        <v>36514.000162999997</v>
      </c>
      <c r="E163">
        <f t="shared" si="13"/>
        <v>134</v>
      </c>
      <c r="H163" s="14">
        <v>162</v>
      </c>
      <c r="I163" t="str">
        <f t="shared" si="10"/>
        <v>Mascardo, Juan Bautista</v>
      </c>
      <c r="J163">
        <f t="shared" si="11"/>
        <v>27960</v>
      </c>
    </row>
    <row r="164" spans="1:10" ht="15" customHeight="1" x14ac:dyDescent="0.25">
      <c r="A164" s="43" t="s">
        <v>1834</v>
      </c>
      <c r="B164" cm="1">
        <f t="array" ref="B164">SUMPRODUCT((Registro!$D$2:$D$1568=A164)*Registro!$J$2:$J$1568)</f>
        <v>63326</v>
      </c>
      <c r="C164">
        <v>63326</v>
      </c>
      <c r="D164">
        <f t="shared" si="12"/>
        <v>63326.000163999997</v>
      </c>
      <c r="E164">
        <f t="shared" si="13"/>
        <v>68</v>
      </c>
      <c r="H164" s="14">
        <v>163</v>
      </c>
      <c r="I164" t="str">
        <f t="shared" si="10"/>
        <v>Ramírez de Arellano, Fernando</v>
      </c>
      <c r="J164">
        <f t="shared" si="11"/>
        <v>27838</v>
      </c>
    </row>
    <row r="165" spans="1:10" ht="15" customHeight="1" x14ac:dyDescent="0.25">
      <c r="A165" s="40" t="s">
        <v>1954</v>
      </c>
      <c r="B165" cm="1">
        <f t="array" ref="B165">SUMPRODUCT((Registro!$D$2:$D$1568=A165)*Registro!$J$2:$J$1568)</f>
        <v>2900</v>
      </c>
      <c r="C165">
        <v>2900</v>
      </c>
      <c r="D165">
        <f t="shared" si="12"/>
        <v>2900.0001649999999</v>
      </c>
      <c r="E165">
        <f t="shared" si="13"/>
        <v>374</v>
      </c>
      <c r="H165" s="14">
        <v>164</v>
      </c>
      <c r="I165" t="str">
        <f t="shared" si="10"/>
        <v>Quesada, Francisco de</v>
      </c>
      <c r="J165">
        <f t="shared" si="11"/>
        <v>27716</v>
      </c>
    </row>
    <row r="166" spans="1:10" x14ac:dyDescent="0.25">
      <c r="A166" s="42" t="s">
        <v>1957</v>
      </c>
      <c r="B166" cm="1">
        <f t="array" ref="B166">SUMPRODUCT((Registro!$D$2:$D$1568=A166)*Registro!$J$2:$J$1568)</f>
        <v>3452</v>
      </c>
      <c r="C166">
        <v>3452</v>
      </c>
      <c r="D166">
        <f t="shared" si="12"/>
        <v>3452.0001659999998</v>
      </c>
      <c r="E166">
        <f t="shared" si="13"/>
        <v>369</v>
      </c>
      <c r="H166" s="14">
        <v>165</v>
      </c>
      <c r="I166" t="str">
        <f t="shared" si="10"/>
        <v>Pérez Maldonado, Domingo</v>
      </c>
      <c r="J166">
        <f t="shared" si="11"/>
        <v>27547</v>
      </c>
    </row>
    <row r="167" spans="1:10" x14ac:dyDescent="0.25">
      <c r="A167" s="42" t="s">
        <v>1955</v>
      </c>
      <c r="B167" cm="1">
        <f t="array" ref="B167">SUMPRODUCT((Registro!$D$2:$D$1568=A167)*Registro!$J$2:$J$1568)</f>
        <v>58735</v>
      </c>
      <c r="C167">
        <v>58735</v>
      </c>
      <c r="D167">
        <f t="shared" si="12"/>
        <v>58735.000166999998</v>
      </c>
      <c r="E167">
        <f t="shared" si="13"/>
        <v>81</v>
      </c>
      <c r="H167" s="14">
        <v>166</v>
      </c>
      <c r="I167" t="str">
        <f t="shared" si="10"/>
        <v>Valdés, Alonso de</v>
      </c>
      <c r="J167">
        <f t="shared" si="11"/>
        <v>27290</v>
      </c>
    </row>
    <row r="168" spans="1:10" x14ac:dyDescent="0.25">
      <c r="A168" s="42" t="s">
        <v>1956</v>
      </c>
      <c r="B168" cm="1">
        <f t="array" ref="B168">SUMPRODUCT((Registro!$D$2:$D$1568=A168)*Registro!$J$2:$J$1568)</f>
        <v>18195</v>
      </c>
      <c r="C168">
        <v>18195</v>
      </c>
      <c r="D168">
        <f t="shared" si="12"/>
        <v>18195.000167999999</v>
      </c>
      <c r="E168">
        <f t="shared" si="13"/>
        <v>233</v>
      </c>
      <c r="H168" s="14">
        <v>167</v>
      </c>
      <c r="I168" t="str">
        <f t="shared" si="10"/>
        <v>Tello de Espinosa, Francisco</v>
      </c>
      <c r="J168">
        <f t="shared" si="11"/>
        <v>27020</v>
      </c>
    </row>
    <row r="169" spans="1:10" ht="15" customHeight="1" x14ac:dyDescent="0.25">
      <c r="A169" s="42" t="s">
        <v>1617</v>
      </c>
      <c r="B169" cm="1">
        <f t="array" ref="B169">SUMPRODUCT((Registro!$D$2:$D$1568=A169)*Registro!$J$2:$J$1568)</f>
        <v>13814</v>
      </c>
      <c r="C169">
        <v>13814</v>
      </c>
      <c r="D169">
        <f t="shared" si="12"/>
        <v>13814.000169000001</v>
      </c>
      <c r="E169">
        <f t="shared" si="13"/>
        <v>255</v>
      </c>
      <c r="H169" s="14">
        <v>168</v>
      </c>
      <c r="I169" t="str">
        <f t="shared" si="10"/>
        <v>Ríos, Juan Francisco de los</v>
      </c>
      <c r="J169">
        <f t="shared" si="11"/>
        <v>26958</v>
      </c>
    </row>
    <row r="170" spans="1:10" ht="15" customHeight="1" x14ac:dyDescent="0.25">
      <c r="A170" s="44" t="s">
        <v>1836</v>
      </c>
      <c r="B170" cm="1">
        <f t="array" ref="B170">SUMPRODUCT((Registro!$D$2:$D$1568=A170)*Registro!$J$2:$J$1568)</f>
        <v>7176</v>
      </c>
      <c r="C170">
        <v>7176</v>
      </c>
      <c r="D170">
        <f t="shared" si="12"/>
        <v>7176.0001700000003</v>
      </c>
      <c r="E170">
        <f t="shared" si="13"/>
        <v>319</v>
      </c>
      <c r="H170" s="14">
        <v>169</v>
      </c>
      <c r="I170" t="str">
        <f t="shared" si="10"/>
        <v>Lamilla, Domingo de</v>
      </c>
      <c r="J170">
        <f t="shared" si="11"/>
        <v>26872</v>
      </c>
    </row>
    <row r="171" spans="1:10" ht="15" customHeight="1" x14ac:dyDescent="0.25">
      <c r="A171" s="42" t="s">
        <v>1832</v>
      </c>
      <c r="B171" cm="1">
        <f t="array" ref="B171">SUMPRODUCT((Registro!$D$2:$D$1568=A171)*Registro!$J$2:$J$1568)</f>
        <v>24080</v>
      </c>
      <c r="C171">
        <v>24080</v>
      </c>
      <c r="D171">
        <f t="shared" si="12"/>
        <v>24080.000171</v>
      </c>
      <c r="E171">
        <f t="shared" si="13"/>
        <v>188</v>
      </c>
      <c r="H171" s="14">
        <v>170</v>
      </c>
      <c r="I171" t="str">
        <f t="shared" si="10"/>
        <v>Navia Salas de Valdez, Juan de</v>
      </c>
      <c r="J171">
        <f t="shared" si="11"/>
        <v>26800</v>
      </c>
    </row>
    <row r="172" spans="1:10" ht="15" customHeight="1" x14ac:dyDescent="0.25">
      <c r="A172" s="42" t="s">
        <v>1564</v>
      </c>
      <c r="B172" cm="1">
        <f t="array" ref="B172">SUMPRODUCT((Registro!$D$2:$D$1568=A172)*Registro!$J$2:$J$1568)</f>
        <v>25311</v>
      </c>
      <c r="C172">
        <v>25311</v>
      </c>
      <c r="D172">
        <f t="shared" si="12"/>
        <v>25311.000172</v>
      </c>
      <c r="E172">
        <f t="shared" si="13"/>
        <v>178</v>
      </c>
      <c r="H172" s="14">
        <v>171</v>
      </c>
      <c r="I172" t="str">
        <f t="shared" si="10"/>
        <v>Llerena, Antonio de</v>
      </c>
      <c r="J172">
        <f t="shared" si="11"/>
        <v>26761</v>
      </c>
    </row>
    <row r="173" spans="1:10" ht="15" customHeight="1" x14ac:dyDescent="0.25">
      <c r="A173" s="41" t="s">
        <v>1418</v>
      </c>
      <c r="B173" cm="1">
        <f t="array" ref="B173">SUMPRODUCT((Registro!$D$2:$D$1568=A173)*Registro!$J$2:$J$1568)</f>
        <v>4000</v>
      </c>
      <c r="C173">
        <v>4000</v>
      </c>
      <c r="D173">
        <f t="shared" si="12"/>
        <v>4000.0001729999999</v>
      </c>
      <c r="E173">
        <f t="shared" si="13"/>
        <v>362</v>
      </c>
      <c r="H173" s="14">
        <v>172</v>
      </c>
      <c r="I173" t="str">
        <f t="shared" si="10"/>
        <v>Jiménez de Guevara, Diego</v>
      </c>
      <c r="J173">
        <f t="shared" si="11"/>
        <v>26367</v>
      </c>
    </row>
    <row r="174" spans="1:10" ht="15" customHeight="1" x14ac:dyDescent="0.25">
      <c r="A174" s="41" t="s">
        <v>1593</v>
      </c>
      <c r="B174" cm="1">
        <f t="array" ref="B174">SUMPRODUCT((Registro!$D$2:$D$1568=A174)*Registro!$J$2:$J$1568)</f>
        <v>14580</v>
      </c>
      <c r="C174">
        <v>14580</v>
      </c>
      <c r="D174">
        <f t="shared" si="12"/>
        <v>14580.000174000001</v>
      </c>
      <c r="E174">
        <f t="shared" si="13"/>
        <v>252</v>
      </c>
      <c r="H174" s="14">
        <v>173</v>
      </c>
      <c r="I174" t="str">
        <f t="shared" si="10"/>
        <v>Aranzate, Pedro de</v>
      </c>
      <c r="J174">
        <f t="shared" si="11"/>
        <v>26096</v>
      </c>
    </row>
    <row r="175" spans="1:10" ht="15" customHeight="1" x14ac:dyDescent="0.25">
      <c r="A175" s="42" t="s">
        <v>1604</v>
      </c>
      <c r="B175" cm="1">
        <f t="array" ref="B175">SUMPRODUCT((Registro!$D$2:$D$1568=A175)*Registro!$J$2:$J$1568)</f>
        <v>45565</v>
      </c>
      <c r="C175">
        <v>45565</v>
      </c>
      <c r="D175">
        <f t="shared" si="12"/>
        <v>45565.000175000001</v>
      </c>
      <c r="E175">
        <f t="shared" si="13"/>
        <v>103</v>
      </c>
      <c r="H175" s="14">
        <v>174</v>
      </c>
      <c r="I175" t="str">
        <f t="shared" si="10"/>
        <v>Muñoz, Antonio</v>
      </c>
      <c r="J175">
        <f t="shared" si="11"/>
        <v>25698</v>
      </c>
    </row>
    <row r="176" spans="1:10" ht="15" customHeight="1" x14ac:dyDescent="0.25">
      <c r="A176" s="42" t="s">
        <v>1777</v>
      </c>
      <c r="B176" cm="1">
        <f t="array" ref="B176">SUMPRODUCT((Registro!$D$2:$D$1568=A176)*Registro!$J$2:$J$1568)</f>
        <v>23831</v>
      </c>
      <c r="C176">
        <v>23831</v>
      </c>
      <c r="D176">
        <f t="shared" si="12"/>
        <v>23831.000176000001</v>
      </c>
      <c r="E176">
        <f t="shared" si="13"/>
        <v>192</v>
      </c>
      <c r="H176" s="14">
        <v>175</v>
      </c>
      <c r="I176" t="str">
        <f t="shared" si="10"/>
        <v>Frías Dávila, Florián de</v>
      </c>
      <c r="J176">
        <f t="shared" si="11"/>
        <v>25594</v>
      </c>
    </row>
    <row r="177" spans="1:10" x14ac:dyDescent="0.25">
      <c r="A177" s="42" t="s">
        <v>1840</v>
      </c>
      <c r="B177" cm="1">
        <f t="array" ref="B177">SUMPRODUCT((Registro!$D$2:$D$1568=A177)*Registro!$J$2:$J$1568)</f>
        <v>24400</v>
      </c>
      <c r="C177">
        <v>24400</v>
      </c>
      <c r="D177">
        <f t="shared" si="12"/>
        <v>24400.000177000002</v>
      </c>
      <c r="E177">
        <f t="shared" si="13"/>
        <v>186</v>
      </c>
      <c r="H177" s="14">
        <v>176</v>
      </c>
      <c r="I177" t="str">
        <f t="shared" si="10"/>
        <v>Mendizábal, Martín de</v>
      </c>
      <c r="J177">
        <f t="shared" si="11"/>
        <v>25480</v>
      </c>
    </row>
    <row r="178" spans="1:10" x14ac:dyDescent="0.25">
      <c r="A178" s="42" t="s">
        <v>1838</v>
      </c>
      <c r="B178" cm="1">
        <f t="array" ref="B178">SUMPRODUCT((Registro!$D$2:$D$1568=A178)*Registro!$J$2:$J$1568)</f>
        <v>95244</v>
      </c>
      <c r="C178">
        <v>95244</v>
      </c>
      <c r="D178">
        <f t="shared" si="12"/>
        <v>95244.000178000002</v>
      </c>
      <c r="E178">
        <f t="shared" si="13"/>
        <v>29</v>
      </c>
      <c r="H178" s="14">
        <v>177</v>
      </c>
      <c r="I178" t="str">
        <f t="shared" si="10"/>
        <v>Flores, Luis</v>
      </c>
      <c r="J178">
        <f t="shared" si="11"/>
        <v>25400</v>
      </c>
    </row>
    <row r="179" spans="1:10" x14ac:dyDescent="0.25">
      <c r="A179" s="42" t="s">
        <v>1837</v>
      </c>
      <c r="B179" cm="1">
        <f t="array" ref="B179">SUMPRODUCT((Registro!$D$2:$D$1568=A179)*Registro!$J$2:$J$1568)</f>
        <v>440</v>
      </c>
      <c r="C179">
        <v>440</v>
      </c>
      <c r="D179">
        <f t="shared" si="12"/>
        <v>440.000179</v>
      </c>
      <c r="E179">
        <f t="shared" si="13"/>
        <v>431</v>
      </c>
      <c r="H179" s="14">
        <v>178</v>
      </c>
      <c r="I179" t="str">
        <f t="shared" si="10"/>
        <v>Grajeda, Juan de</v>
      </c>
      <c r="J179">
        <f t="shared" si="11"/>
        <v>25311</v>
      </c>
    </row>
    <row r="180" spans="1:10" ht="15" customHeight="1" x14ac:dyDescent="0.25">
      <c r="A180" s="42" t="s">
        <v>1842</v>
      </c>
      <c r="B180" cm="1">
        <f t="array" ref="B180">SUMPRODUCT((Registro!$D$2:$D$1568=A180)*Registro!$J$2:$J$1568)</f>
        <v>14434</v>
      </c>
      <c r="C180">
        <v>14434</v>
      </c>
      <c r="D180">
        <f t="shared" si="12"/>
        <v>14434.000179999999</v>
      </c>
      <c r="E180">
        <f t="shared" si="13"/>
        <v>253</v>
      </c>
      <c r="H180" s="14">
        <v>179</v>
      </c>
      <c r="I180" t="str">
        <f t="shared" si="10"/>
        <v>Martínez del Pino, Andrés</v>
      </c>
      <c r="J180">
        <f t="shared" si="11"/>
        <v>25149</v>
      </c>
    </row>
    <row r="181" spans="1:10" ht="15" customHeight="1" x14ac:dyDescent="0.25">
      <c r="A181" s="42" t="s">
        <v>1526</v>
      </c>
      <c r="B181" cm="1">
        <f t="array" ref="B181">SUMPRODUCT((Registro!$D$2:$D$1568=A181)*Registro!$J$2:$J$1568)</f>
        <v>161801</v>
      </c>
      <c r="C181">
        <v>161801</v>
      </c>
      <c r="D181">
        <f t="shared" si="12"/>
        <v>161801.00018100001</v>
      </c>
      <c r="E181">
        <f t="shared" si="13"/>
        <v>9</v>
      </c>
      <c r="H181" s="14">
        <v>180</v>
      </c>
      <c r="I181" t="str">
        <f t="shared" si="10"/>
        <v>Campo, Manuel del</v>
      </c>
      <c r="J181">
        <f t="shared" si="11"/>
        <v>24873</v>
      </c>
    </row>
    <row r="182" spans="1:10" x14ac:dyDescent="0.25">
      <c r="A182" s="42" t="s">
        <v>1576</v>
      </c>
      <c r="B182" cm="1">
        <f t="array" ref="B182">SUMPRODUCT((Registro!$D$2:$D$1568=A182)*Registro!$J$2:$J$1568)</f>
        <v>68631</v>
      </c>
      <c r="C182">
        <v>68631</v>
      </c>
      <c r="D182">
        <f t="shared" si="12"/>
        <v>68631.000182000003</v>
      </c>
      <c r="E182">
        <f t="shared" si="13"/>
        <v>57</v>
      </c>
      <c r="H182" s="14">
        <v>181</v>
      </c>
      <c r="I182" t="str">
        <f t="shared" si="10"/>
        <v>Torre, Tomás de la</v>
      </c>
      <c r="J182">
        <f t="shared" si="11"/>
        <v>24758</v>
      </c>
    </row>
    <row r="183" spans="1:10" ht="30" x14ac:dyDescent="0.25">
      <c r="A183" s="20" t="s">
        <v>1951</v>
      </c>
      <c r="B183" cm="1">
        <f t="array" ref="B183">SUMPRODUCT((Registro!$D$2:$D$1568=A183)*Registro!$J$2:$J$1568)</f>
        <v>21213</v>
      </c>
      <c r="C183">
        <v>21213</v>
      </c>
      <c r="D183">
        <f t="shared" si="12"/>
        <v>21213.000183</v>
      </c>
      <c r="E183">
        <f t="shared" si="13"/>
        <v>208</v>
      </c>
      <c r="H183" s="14">
        <v>182</v>
      </c>
      <c r="I183" t="str">
        <f t="shared" si="10"/>
        <v>Espinosa, Francisco Urban de</v>
      </c>
      <c r="J183">
        <f t="shared" si="11"/>
        <v>24716</v>
      </c>
    </row>
    <row r="184" spans="1:10" ht="15" customHeight="1" x14ac:dyDescent="0.25">
      <c r="A184" s="42" t="s">
        <v>1779</v>
      </c>
      <c r="B184" cm="1">
        <f t="array" ref="B184">SUMPRODUCT((Registro!$D$2:$D$1568=A184)*Registro!$J$2:$J$1568)</f>
        <v>6848</v>
      </c>
      <c r="C184">
        <v>6848</v>
      </c>
      <c r="D184">
        <f t="shared" si="12"/>
        <v>6848.0001840000004</v>
      </c>
      <c r="E184">
        <f t="shared" si="13"/>
        <v>329</v>
      </c>
      <c r="H184" s="14">
        <v>183</v>
      </c>
      <c r="I184" t="str">
        <f t="shared" si="10"/>
        <v>Mirones, Santiago de</v>
      </c>
      <c r="J184">
        <f t="shared" si="11"/>
        <v>24677</v>
      </c>
    </row>
    <row r="185" spans="1:10" ht="15" customHeight="1" x14ac:dyDescent="0.25">
      <c r="A185" s="42" t="s">
        <v>1566</v>
      </c>
      <c r="B185" cm="1">
        <f t="array" ref="B185">SUMPRODUCT((Registro!$D$2:$D$1568=A185)*Registro!$J$2:$J$1568)</f>
        <v>19286</v>
      </c>
      <c r="C185">
        <v>19286</v>
      </c>
      <c r="D185">
        <f t="shared" si="12"/>
        <v>19286.000185000001</v>
      </c>
      <c r="E185">
        <f t="shared" si="13"/>
        <v>226</v>
      </c>
      <c r="H185" s="14">
        <v>184</v>
      </c>
      <c r="I185" t="str">
        <f t="shared" si="10"/>
        <v>Puerta, Agustín de la</v>
      </c>
      <c r="J185">
        <f t="shared" si="11"/>
        <v>24456</v>
      </c>
    </row>
    <row r="186" spans="1:10" ht="30" x14ac:dyDescent="0.25">
      <c r="A186" s="20" t="s">
        <v>1952</v>
      </c>
      <c r="B186" cm="1">
        <f t="array" ref="B186">SUMPRODUCT((Registro!$D$2:$D$1568=A186)*Registro!$J$2:$J$1568)</f>
        <v>29413</v>
      </c>
      <c r="C186">
        <v>29413</v>
      </c>
      <c r="D186">
        <f t="shared" si="12"/>
        <v>29413.000186000001</v>
      </c>
      <c r="E186">
        <f t="shared" si="13"/>
        <v>154</v>
      </c>
      <c r="H186" s="14">
        <v>185</v>
      </c>
      <c r="I186" t="str">
        <f t="shared" si="10"/>
        <v>Puente, Martín de la</v>
      </c>
      <c r="J186">
        <f t="shared" si="11"/>
        <v>24454</v>
      </c>
    </row>
    <row r="187" spans="1:10" x14ac:dyDescent="0.25">
      <c r="A187" s="41" t="s">
        <v>1546</v>
      </c>
      <c r="B187" cm="1">
        <f t="array" ref="B187">SUMPRODUCT((Registro!$D$2:$D$1568=A187)*Registro!$J$2:$J$1568)</f>
        <v>32934</v>
      </c>
      <c r="C187">
        <v>32934</v>
      </c>
      <c r="D187">
        <f t="shared" si="12"/>
        <v>32934.000186999998</v>
      </c>
      <c r="E187">
        <f t="shared" si="13"/>
        <v>144</v>
      </c>
      <c r="H187" s="14">
        <v>186</v>
      </c>
      <c r="I187" t="str">
        <f t="shared" si="10"/>
        <v>Gutiérrez Freire, Sebastián</v>
      </c>
      <c r="J187">
        <f t="shared" si="11"/>
        <v>24400</v>
      </c>
    </row>
    <row r="188" spans="1:10" ht="15" customHeight="1" x14ac:dyDescent="0.25">
      <c r="A188" s="40" t="s">
        <v>1843</v>
      </c>
      <c r="B188" cm="1">
        <f t="array" ref="B188">SUMPRODUCT((Registro!$D$2:$D$1568=A188)*Registro!$J$2:$J$1568)</f>
        <v>850</v>
      </c>
      <c r="C188">
        <v>850</v>
      </c>
      <c r="D188">
        <f t="shared" si="12"/>
        <v>850.00018799999998</v>
      </c>
      <c r="E188">
        <f t="shared" si="13"/>
        <v>418</v>
      </c>
      <c r="H188" s="14">
        <v>187</v>
      </c>
      <c r="I188" t="str">
        <f t="shared" si="10"/>
        <v>Rioseco, Felipe de</v>
      </c>
      <c r="J188">
        <f t="shared" si="11"/>
        <v>24216</v>
      </c>
    </row>
    <row r="189" spans="1:10" ht="15" customHeight="1" x14ac:dyDescent="0.25">
      <c r="A189" s="42" t="s">
        <v>1945</v>
      </c>
      <c r="B189" cm="1">
        <f t="array" ref="B189">SUMPRODUCT((Registro!$D$2:$D$1568=A189)*Registro!$J$2:$J$1568)</f>
        <v>54077</v>
      </c>
      <c r="C189">
        <v>54077</v>
      </c>
      <c r="D189">
        <f t="shared" si="12"/>
        <v>54077.000188999998</v>
      </c>
      <c r="E189">
        <f t="shared" si="13"/>
        <v>91</v>
      </c>
      <c r="H189" s="14">
        <v>188</v>
      </c>
      <c r="I189" t="str">
        <f t="shared" si="10"/>
        <v>Grados, Diego de</v>
      </c>
      <c r="J189">
        <f t="shared" si="11"/>
        <v>24080</v>
      </c>
    </row>
    <row r="190" spans="1:10" x14ac:dyDescent="0.25">
      <c r="A190" s="42" t="s">
        <v>1721</v>
      </c>
      <c r="B190" cm="1">
        <f t="array" ref="B190">SUMPRODUCT((Registro!$D$2:$D$1568=A190)*Registro!$J$2:$J$1568)</f>
        <v>320</v>
      </c>
      <c r="C190">
        <v>320</v>
      </c>
      <c r="D190">
        <f t="shared" si="12"/>
        <v>320.00018999999998</v>
      </c>
      <c r="E190">
        <f t="shared" si="13"/>
        <v>436</v>
      </c>
      <c r="H190" s="14">
        <v>189</v>
      </c>
      <c r="I190" t="str">
        <f t="shared" si="10"/>
        <v>Zevallos, Manuel de</v>
      </c>
      <c r="J190">
        <f t="shared" si="11"/>
        <v>23864</v>
      </c>
    </row>
    <row r="191" spans="1:10" x14ac:dyDescent="0.25">
      <c r="A191" s="42" t="s">
        <v>1934</v>
      </c>
      <c r="B191" cm="1">
        <f t="array" ref="B191">SUMPRODUCT((Registro!$D$2:$D$1568=A191)*Registro!$J$2:$J$1568)</f>
        <v>97502</v>
      </c>
      <c r="C191">
        <v>97502</v>
      </c>
      <c r="D191">
        <f t="shared" si="12"/>
        <v>97502.000190999999</v>
      </c>
      <c r="E191">
        <f t="shared" si="13"/>
        <v>28</v>
      </c>
      <c r="H191" s="14">
        <v>190</v>
      </c>
      <c r="I191" t="str">
        <f t="shared" si="10"/>
        <v>Gómez Barona, Juan</v>
      </c>
      <c r="J191">
        <f t="shared" si="11"/>
        <v>23834</v>
      </c>
    </row>
    <row r="192" spans="1:10" ht="15" customHeight="1" x14ac:dyDescent="0.25">
      <c r="A192" s="42" t="s">
        <v>1844</v>
      </c>
      <c r="B192" cm="1">
        <f t="array" ref="B192">SUMPRODUCT((Registro!$D$2:$D$1568=A192)*Registro!$J$2:$J$1568)</f>
        <v>28130</v>
      </c>
      <c r="C192">
        <v>28130</v>
      </c>
      <c r="D192">
        <f t="shared" si="12"/>
        <v>28130.000192</v>
      </c>
      <c r="E192">
        <f t="shared" si="13"/>
        <v>161</v>
      </c>
      <c r="H192" s="14">
        <v>191</v>
      </c>
      <c r="I192" t="str">
        <f t="shared" si="10"/>
        <v>Muñiz de Araujo, Francisco</v>
      </c>
      <c r="J192">
        <f t="shared" si="11"/>
        <v>23832</v>
      </c>
    </row>
    <row r="193" spans="1:10" ht="15" customHeight="1" x14ac:dyDescent="0.25">
      <c r="A193" s="48" t="s">
        <v>1944</v>
      </c>
      <c r="B193" cm="1">
        <f t="array" ref="B193">SUMPRODUCT((Registro!$D$2:$D$1568=A193)*Registro!$J$2:$J$1568)</f>
        <v>21817</v>
      </c>
      <c r="C193">
        <v>21817</v>
      </c>
      <c r="D193">
        <f t="shared" si="12"/>
        <v>21817.000193</v>
      </c>
      <c r="E193">
        <f t="shared" si="13"/>
        <v>204</v>
      </c>
      <c r="H193" s="14">
        <v>192</v>
      </c>
      <c r="I193" t="str">
        <f t="shared" si="10"/>
        <v>Guerrero, Sebastián</v>
      </c>
      <c r="J193">
        <f t="shared" si="11"/>
        <v>23831</v>
      </c>
    </row>
    <row r="194" spans="1:10" x14ac:dyDescent="0.25">
      <c r="A194" s="42" t="s">
        <v>1845</v>
      </c>
      <c r="B194" cm="1">
        <f t="array" ref="B194">SUMPRODUCT((Registro!$D$2:$D$1568=A194)*Registro!$J$2:$J$1568)</f>
        <v>4000</v>
      </c>
      <c r="C194">
        <v>4000</v>
      </c>
      <c r="D194">
        <f t="shared" si="12"/>
        <v>4000.0001940000002</v>
      </c>
      <c r="E194">
        <f t="shared" si="13"/>
        <v>361</v>
      </c>
      <c r="H194" s="14">
        <v>193</v>
      </c>
      <c r="I194" t="str">
        <f t="shared" ref="I194:I257" si="14">INDEX($A$2:$A$1609,MATCH(H194,$E$2:$E$1609,0))</f>
        <v>Ugarte, Juan de</v>
      </c>
      <c r="J194">
        <f t="shared" ref="J194:J257" si="15">INDEX($B$2:$B$1609,MATCH(H194,$E$2:$E$1609,0))</f>
        <v>23819</v>
      </c>
    </row>
    <row r="195" spans="1:10" x14ac:dyDescent="0.25">
      <c r="A195" s="42" t="s">
        <v>1700</v>
      </c>
      <c r="B195" cm="1">
        <f t="array" ref="B195">SUMPRODUCT((Registro!$D$2:$D$1568=A195)*Registro!$J$2:$J$1568)</f>
        <v>18905</v>
      </c>
      <c r="C195">
        <v>18905</v>
      </c>
      <c r="D195">
        <f t="shared" ref="D195:D258" si="16">C195+0.000001*ROW()</f>
        <v>18905.000195000001</v>
      </c>
      <c r="E195">
        <f t="shared" ref="E195:E258" si="17">_xlfn.RANK.EQ(D195,$D$2:$D$459)</f>
        <v>229</v>
      </c>
      <c r="H195" s="14">
        <v>194</v>
      </c>
      <c r="I195" t="str">
        <f t="shared" si="14"/>
        <v>Medina, Juan de</v>
      </c>
      <c r="J195">
        <f t="shared" si="15"/>
        <v>23746</v>
      </c>
    </row>
    <row r="196" spans="1:10" ht="15" customHeight="1" x14ac:dyDescent="0.25">
      <c r="A196" s="42" t="s">
        <v>1846</v>
      </c>
      <c r="B196" cm="1">
        <f t="array" ref="B196">SUMPRODUCT((Registro!$D$2:$D$1568=A196)*Registro!$J$2:$J$1568)</f>
        <v>26367</v>
      </c>
      <c r="C196">
        <v>26367</v>
      </c>
      <c r="D196">
        <f t="shared" si="16"/>
        <v>26367.000196000001</v>
      </c>
      <c r="E196">
        <f t="shared" si="17"/>
        <v>172</v>
      </c>
      <c r="H196" s="14">
        <v>195</v>
      </c>
      <c r="I196" t="str">
        <f t="shared" si="14"/>
        <v>Castillo, Felipe del</v>
      </c>
      <c r="J196">
        <f t="shared" si="15"/>
        <v>23600</v>
      </c>
    </row>
    <row r="197" spans="1:10" ht="15" customHeight="1" x14ac:dyDescent="0.25">
      <c r="A197" s="41" t="s">
        <v>1848</v>
      </c>
      <c r="B197" cm="1">
        <f t="array" ref="B197">SUMPRODUCT((Registro!$D$2:$D$1568=A197)*Registro!$J$2:$J$1568)</f>
        <v>184693</v>
      </c>
      <c r="C197">
        <v>184693</v>
      </c>
      <c r="D197">
        <f t="shared" si="16"/>
        <v>184693.00019699999</v>
      </c>
      <c r="E197">
        <f t="shared" si="17"/>
        <v>8</v>
      </c>
      <c r="H197" s="14">
        <v>196</v>
      </c>
      <c r="I197" t="str">
        <f t="shared" si="14"/>
        <v>Valverde, Esteban de</v>
      </c>
      <c r="J197">
        <f t="shared" si="15"/>
        <v>23520</v>
      </c>
    </row>
    <row r="198" spans="1:10" x14ac:dyDescent="0.25">
      <c r="A198" s="41" t="s">
        <v>1847</v>
      </c>
      <c r="B198" cm="1">
        <f t="array" ref="B198">SUMPRODUCT((Registro!$D$2:$D$1568=A198)*Registro!$J$2:$J$1568)</f>
        <v>2600</v>
      </c>
      <c r="C198">
        <v>2600</v>
      </c>
      <c r="D198">
        <f t="shared" si="16"/>
        <v>2600.0001980000002</v>
      </c>
      <c r="E198">
        <f t="shared" si="17"/>
        <v>381</v>
      </c>
      <c r="H198" s="14">
        <v>197</v>
      </c>
      <c r="I198" t="str">
        <f t="shared" si="14"/>
        <v>Venero, Fernando</v>
      </c>
      <c r="J198">
        <f t="shared" si="15"/>
        <v>23497</v>
      </c>
    </row>
    <row r="199" spans="1:10" ht="15" customHeight="1" x14ac:dyDescent="0.25">
      <c r="A199" s="41" t="s">
        <v>1435</v>
      </c>
      <c r="B199" cm="1">
        <f t="array" ref="B199">SUMPRODUCT((Registro!$D$2:$D$1568=A199)*Registro!$J$2:$J$1568)</f>
        <v>378</v>
      </c>
      <c r="C199">
        <v>378</v>
      </c>
      <c r="D199">
        <f t="shared" si="16"/>
        <v>378.00019900000001</v>
      </c>
      <c r="E199">
        <f t="shared" si="17"/>
        <v>433</v>
      </c>
      <c r="H199" s="14">
        <v>198</v>
      </c>
      <c r="I199" t="str">
        <f t="shared" si="14"/>
        <v>García de Jerez, Alonso</v>
      </c>
      <c r="J199">
        <f t="shared" si="15"/>
        <v>23433</v>
      </c>
    </row>
    <row r="200" spans="1:10" ht="15" customHeight="1" x14ac:dyDescent="0.25">
      <c r="A200" s="42" t="s">
        <v>1861</v>
      </c>
      <c r="B200" cm="1">
        <f t="array" ref="B200">SUMPRODUCT((Registro!$D$2:$D$1568=A200)*Registro!$J$2:$J$1568)</f>
        <v>16276</v>
      </c>
      <c r="C200">
        <v>16276</v>
      </c>
      <c r="D200">
        <f t="shared" si="16"/>
        <v>16276.0002</v>
      </c>
      <c r="E200">
        <f t="shared" si="17"/>
        <v>243</v>
      </c>
      <c r="H200" s="14">
        <v>199</v>
      </c>
      <c r="I200" t="str">
        <f t="shared" si="14"/>
        <v>Calderón y Hurtado, Tomás</v>
      </c>
      <c r="J200">
        <f t="shared" si="15"/>
        <v>23348</v>
      </c>
    </row>
    <row r="201" spans="1:10" x14ac:dyDescent="0.25">
      <c r="A201" s="42" t="s">
        <v>1855</v>
      </c>
      <c r="B201" cm="1">
        <f t="array" ref="B201">SUMPRODUCT((Registro!$D$2:$D$1568=A201)*Registro!$J$2:$J$1568)</f>
        <v>64266</v>
      </c>
      <c r="C201">
        <v>64266</v>
      </c>
      <c r="D201">
        <f t="shared" si="16"/>
        <v>64266.000201000003</v>
      </c>
      <c r="E201">
        <f t="shared" si="17"/>
        <v>67</v>
      </c>
      <c r="H201" s="14">
        <v>200</v>
      </c>
      <c r="I201" t="str">
        <f t="shared" si="14"/>
        <v>Frías, Juan Manuel de</v>
      </c>
      <c r="J201">
        <f t="shared" si="15"/>
        <v>22588</v>
      </c>
    </row>
    <row r="202" spans="1:10" x14ac:dyDescent="0.25">
      <c r="A202" s="42" t="s">
        <v>1628</v>
      </c>
      <c r="B202" cm="1">
        <f t="array" ref="B202">SUMPRODUCT((Registro!$D$2:$D$1568=A202)*Registro!$J$2:$J$1568)</f>
        <v>58287</v>
      </c>
      <c r="C202">
        <v>58287</v>
      </c>
      <c r="D202">
        <f t="shared" si="16"/>
        <v>58287.000202000003</v>
      </c>
      <c r="E202">
        <f t="shared" si="17"/>
        <v>83</v>
      </c>
      <c r="H202" s="14">
        <v>201</v>
      </c>
      <c r="I202" t="str">
        <f t="shared" si="14"/>
        <v>Ramírez de Arellano, Sebastián</v>
      </c>
      <c r="J202">
        <f t="shared" si="15"/>
        <v>22558</v>
      </c>
    </row>
    <row r="203" spans="1:10" ht="15" customHeight="1" x14ac:dyDescent="0.25">
      <c r="A203" s="40" t="s">
        <v>1528</v>
      </c>
      <c r="B203" cm="1">
        <f t="array" ref="B203">SUMPRODUCT((Registro!$D$2:$D$1568=A203)*Registro!$J$2:$J$1568)</f>
        <v>26872</v>
      </c>
      <c r="C203">
        <v>26872</v>
      </c>
      <c r="D203">
        <f t="shared" si="16"/>
        <v>26872.000203</v>
      </c>
      <c r="E203">
        <f t="shared" si="17"/>
        <v>169</v>
      </c>
      <c r="H203" s="14">
        <v>202</v>
      </c>
      <c r="I203" t="str">
        <f t="shared" si="14"/>
        <v>Arizpe, Roque de</v>
      </c>
      <c r="J203">
        <f t="shared" si="15"/>
        <v>22283</v>
      </c>
    </row>
    <row r="204" spans="1:10" ht="15" customHeight="1" x14ac:dyDescent="0.25">
      <c r="A204" s="40" t="s">
        <v>1647</v>
      </c>
      <c r="B204" cm="1">
        <f t="array" ref="B204">SUMPRODUCT((Registro!$D$2:$D$1568=A204)*Registro!$J$2:$J$1568)</f>
        <v>45864</v>
      </c>
      <c r="C204">
        <v>45864</v>
      </c>
      <c r="D204">
        <f t="shared" si="16"/>
        <v>45864.000204000004</v>
      </c>
      <c r="E204">
        <f t="shared" si="17"/>
        <v>102</v>
      </c>
      <c r="H204" s="14">
        <v>203</v>
      </c>
      <c r="I204" t="str">
        <f t="shared" si="14"/>
        <v>Vélez de Guevara, Manuel</v>
      </c>
      <c r="J204">
        <f t="shared" si="15"/>
        <v>21918</v>
      </c>
    </row>
    <row r="205" spans="1:10" ht="15" customHeight="1" x14ac:dyDescent="0.25">
      <c r="A205" s="44" t="s">
        <v>1850</v>
      </c>
      <c r="B205" cm="1">
        <f t="array" ref="B205">SUMPRODUCT((Registro!$D$2:$D$1568=A205)*Registro!$J$2:$J$1568)</f>
        <v>20856</v>
      </c>
      <c r="C205">
        <v>20856</v>
      </c>
      <c r="D205">
        <f t="shared" si="16"/>
        <v>20856.000205</v>
      </c>
      <c r="E205">
        <f t="shared" si="17"/>
        <v>209</v>
      </c>
      <c r="H205" s="14">
        <v>204</v>
      </c>
      <c r="I205" t="str">
        <f t="shared" si="14"/>
        <v>Iturrain, Martín de</v>
      </c>
      <c r="J205">
        <f t="shared" si="15"/>
        <v>21817</v>
      </c>
    </row>
    <row r="206" spans="1:10" x14ac:dyDescent="0.25">
      <c r="A206" s="40" t="s">
        <v>1853</v>
      </c>
      <c r="B206" cm="1">
        <f t="array" ref="B206">SUMPRODUCT((Registro!$D$2:$D$1568=A206)*Registro!$J$2:$J$1568)</f>
        <v>34163</v>
      </c>
      <c r="C206">
        <v>34163</v>
      </c>
      <c r="D206">
        <f t="shared" si="16"/>
        <v>34163.000205999997</v>
      </c>
      <c r="E206">
        <f t="shared" si="17"/>
        <v>141</v>
      </c>
      <c r="H206" s="14">
        <v>205</v>
      </c>
      <c r="I206" t="str">
        <f t="shared" si="14"/>
        <v>Villanueva, Melchor de</v>
      </c>
      <c r="J206">
        <f t="shared" si="15"/>
        <v>21400</v>
      </c>
    </row>
    <row r="207" spans="1:10" ht="15" customHeight="1" x14ac:dyDescent="0.25">
      <c r="A207" s="42" t="s">
        <v>1422</v>
      </c>
      <c r="B207" cm="1">
        <f t="array" ref="B207">SUMPRODUCT((Registro!$D$2:$D$1568=A207)*Registro!$J$2:$J$1568)</f>
        <v>4000</v>
      </c>
      <c r="C207">
        <v>4000</v>
      </c>
      <c r="D207">
        <f t="shared" si="16"/>
        <v>4000.000207</v>
      </c>
      <c r="E207">
        <f t="shared" si="17"/>
        <v>360</v>
      </c>
      <c r="H207" s="14">
        <v>206</v>
      </c>
      <c r="I207" t="str">
        <f t="shared" si="14"/>
        <v>Díaz de Remolino, Pedro</v>
      </c>
      <c r="J207">
        <f t="shared" si="15"/>
        <v>21316</v>
      </c>
    </row>
    <row r="208" spans="1:10" x14ac:dyDescent="0.25">
      <c r="A208" s="42" t="s">
        <v>1764</v>
      </c>
      <c r="B208" cm="1">
        <f t="array" ref="B208">SUMPRODUCT((Registro!$D$2:$D$1568=A208)*Registro!$J$2:$J$1568)</f>
        <v>1660</v>
      </c>
      <c r="C208">
        <v>1660</v>
      </c>
      <c r="D208">
        <f t="shared" si="16"/>
        <v>1660.0002079999999</v>
      </c>
      <c r="E208">
        <f t="shared" si="17"/>
        <v>406</v>
      </c>
      <c r="H208" s="14">
        <v>207</v>
      </c>
      <c r="I208" t="str">
        <f t="shared" si="14"/>
        <v>Vedia, Joseph de</v>
      </c>
      <c r="J208">
        <f t="shared" si="15"/>
        <v>21223</v>
      </c>
    </row>
    <row r="209" spans="1:10" x14ac:dyDescent="0.25">
      <c r="A209" s="42" t="s">
        <v>1765</v>
      </c>
      <c r="B209" cm="1">
        <f t="array" ref="B209">SUMPRODUCT((Registro!$D$2:$D$1568=A209)*Registro!$J$2:$J$1568)</f>
        <v>100</v>
      </c>
      <c r="C209">
        <v>100</v>
      </c>
      <c r="D209">
        <f t="shared" si="16"/>
        <v>100.000209</v>
      </c>
      <c r="E209">
        <f t="shared" si="17"/>
        <v>453</v>
      </c>
      <c r="H209" s="14">
        <v>208</v>
      </c>
      <c r="I209" t="str">
        <f t="shared" si="14"/>
        <v>Fernández de Paz, Francisco</v>
      </c>
      <c r="J209">
        <f t="shared" si="15"/>
        <v>21213</v>
      </c>
    </row>
    <row r="210" spans="1:10" x14ac:dyDescent="0.25">
      <c r="A210" s="42" t="s">
        <v>1731</v>
      </c>
      <c r="B210" cm="1">
        <f t="array" ref="B210">SUMPRODUCT((Registro!$D$2:$D$1568=A210)*Registro!$J$2:$J$1568)</f>
        <v>312</v>
      </c>
      <c r="C210">
        <v>312</v>
      </c>
      <c r="D210">
        <f t="shared" si="16"/>
        <v>312.00020999999998</v>
      </c>
      <c r="E210">
        <f t="shared" si="17"/>
        <v>437</v>
      </c>
      <c r="H210" s="14">
        <v>209</v>
      </c>
      <c r="I210" t="str">
        <f t="shared" si="14"/>
        <v>Lártiga y de la Torre, Francisco de</v>
      </c>
      <c r="J210">
        <f t="shared" si="15"/>
        <v>20856</v>
      </c>
    </row>
    <row r="211" spans="1:10" ht="15" customHeight="1" x14ac:dyDescent="0.25">
      <c r="A211" s="40" t="s">
        <v>1851</v>
      </c>
      <c r="B211" cm="1">
        <f t="array" ref="B211">SUMPRODUCT((Registro!$D$2:$D$1568=A211)*Registro!$J$2:$J$1568)</f>
        <v>19102</v>
      </c>
      <c r="C211">
        <v>19102</v>
      </c>
      <c r="D211">
        <f t="shared" si="16"/>
        <v>19102.000210999999</v>
      </c>
      <c r="E211">
        <f t="shared" si="17"/>
        <v>228</v>
      </c>
      <c r="H211" s="14">
        <v>210</v>
      </c>
      <c r="I211" t="str">
        <f t="shared" si="14"/>
        <v>Aguilar, Juan de</v>
      </c>
      <c r="J211">
        <f t="shared" si="15"/>
        <v>20784</v>
      </c>
    </row>
    <row r="212" spans="1:10" x14ac:dyDescent="0.25">
      <c r="A212" s="44" t="s">
        <v>1852</v>
      </c>
      <c r="B212" cm="1">
        <f t="array" ref="B212">SUMPRODUCT((Registro!$D$2:$D$1568=A212)*Registro!$J$2:$J$1568)</f>
        <v>1020</v>
      </c>
      <c r="C212">
        <v>1020</v>
      </c>
      <c r="D212">
        <f t="shared" si="16"/>
        <v>1020.000212</v>
      </c>
      <c r="E212">
        <f t="shared" si="17"/>
        <v>413</v>
      </c>
      <c r="H212" s="14">
        <v>211</v>
      </c>
      <c r="I212" t="str">
        <f t="shared" si="14"/>
        <v>López de Ezeiza, Domingo</v>
      </c>
      <c r="J212">
        <f t="shared" si="15"/>
        <v>20361</v>
      </c>
    </row>
    <row r="213" spans="1:10" ht="15" customHeight="1" x14ac:dyDescent="0.25">
      <c r="A213" s="42" t="s">
        <v>1854</v>
      </c>
      <c r="B213" cm="1">
        <f t="array" ref="B213">SUMPRODUCT((Registro!$D$2:$D$1568=A213)*Registro!$J$2:$J$1568)</f>
        <v>34397</v>
      </c>
      <c r="C213">
        <v>34397</v>
      </c>
      <c r="D213">
        <f t="shared" si="16"/>
        <v>34397.000212999999</v>
      </c>
      <c r="E213">
        <f t="shared" si="17"/>
        <v>140</v>
      </c>
      <c r="H213" s="14">
        <v>212</v>
      </c>
      <c r="I213" t="str">
        <f t="shared" si="14"/>
        <v>Carbajal, Antonio de</v>
      </c>
      <c r="J213">
        <f t="shared" si="15"/>
        <v>20352</v>
      </c>
    </row>
    <row r="214" spans="1:10" x14ac:dyDescent="0.25">
      <c r="A214" s="42" t="s">
        <v>1635</v>
      </c>
      <c r="B214" cm="1">
        <f t="array" ref="B214">SUMPRODUCT((Registro!$D$2:$D$1568=A214)*Registro!$J$2:$J$1568)</f>
        <v>26761</v>
      </c>
      <c r="C214">
        <v>26761</v>
      </c>
      <c r="D214">
        <f t="shared" si="16"/>
        <v>26761.000214</v>
      </c>
      <c r="E214">
        <f t="shared" si="17"/>
        <v>171</v>
      </c>
      <c r="H214" s="14">
        <v>213</v>
      </c>
      <c r="I214" t="str">
        <f t="shared" si="14"/>
        <v>Ferreira, Antonio</v>
      </c>
      <c r="J214">
        <f t="shared" si="15"/>
        <v>20324</v>
      </c>
    </row>
    <row r="215" spans="1:10" ht="15" customHeight="1" x14ac:dyDescent="0.25">
      <c r="A215" s="42" t="s">
        <v>1780</v>
      </c>
      <c r="B215" cm="1">
        <f t="array" ref="B215">SUMPRODUCT((Registro!$D$2:$D$1568=A215)*Registro!$J$2:$J$1568)</f>
        <v>101964</v>
      </c>
      <c r="C215">
        <v>101964</v>
      </c>
      <c r="D215">
        <f t="shared" si="16"/>
        <v>101964.00021499999</v>
      </c>
      <c r="E215">
        <f t="shared" si="17"/>
        <v>25</v>
      </c>
      <c r="H215" s="14">
        <v>214</v>
      </c>
      <c r="I215" t="str">
        <f t="shared" si="14"/>
        <v>Muñoz Calera, Juan</v>
      </c>
      <c r="J215">
        <f t="shared" si="15"/>
        <v>20308</v>
      </c>
    </row>
    <row r="216" spans="1:10" x14ac:dyDescent="0.25">
      <c r="A216" s="42" t="s">
        <v>1871</v>
      </c>
      <c r="B216" cm="1">
        <f t="array" ref="B216">SUMPRODUCT((Registro!$D$2:$D$1568=A216)*Registro!$J$2:$J$1568)</f>
        <v>2000</v>
      </c>
      <c r="C216">
        <v>2000</v>
      </c>
      <c r="D216">
        <f t="shared" si="16"/>
        <v>2000.0002159999999</v>
      </c>
      <c r="E216">
        <f t="shared" si="17"/>
        <v>395</v>
      </c>
      <c r="H216" s="14">
        <v>215</v>
      </c>
      <c r="I216" t="str">
        <f t="shared" si="14"/>
        <v>Gómez de Herrera, Diego</v>
      </c>
      <c r="J216">
        <f t="shared" si="15"/>
        <v>20053</v>
      </c>
    </row>
    <row r="217" spans="1:10" ht="15" customHeight="1" x14ac:dyDescent="0.25">
      <c r="A217" s="42" t="s">
        <v>1863</v>
      </c>
      <c r="B217" cm="1">
        <f t="array" ref="B217">SUMPRODUCT((Registro!$D$2:$D$1568=A217)*Registro!$J$2:$J$1568)</f>
        <v>7126</v>
      </c>
      <c r="C217">
        <v>7126</v>
      </c>
      <c r="D217">
        <f t="shared" si="16"/>
        <v>7126.0002169999998</v>
      </c>
      <c r="E217">
        <f t="shared" si="17"/>
        <v>322</v>
      </c>
      <c r="H217" s="14">
        <v>216</v>
      </c>
      <c r="I217" t="str">
        <f t="shared" si="14"/>
        <v>Troncoso de Lira, Antonio</v>
      </c>
      <c r="J217">
        <f t="shared" si="15"/>
        <v>20032</v>
      </c>
    </row>
    <row r="218" spans="1:10" x14ac:dyDescent="0.25">
      <c r="A218" s="42" t="s">
        <v>1865</v>
      </c>
      <c r="B218" cm="1">
        <f t="array" ref="B218">SUMPRODUCT((Registro!$D$2:$D$1568=A218)*Registro!$J$2:$J$1568)</f>
        <v>9560</v>
      </c>
      <c r="C218">
        <v>9560</v>
      </c>
      <c r="D218">
        <f t="shared" si="16"/>
        <v>9560.0002179999992</v>
      </c>
      <c r="E218">
        <f t="shared" si="17"/>
        <v>290</v>
      </c>
      <c r="H218" s="14">
        <v>217</v>
      </c>
      <c r="I218" t="str">
        <f t="shared" si="14"/>
        <v>Calderón y Hurtado, Rodrigo</v>
      </c>
      <c r="J218">
        <f t="shared" si="15"/>
        <v>20024</v>
      </c>
    </row>
    <row r="219" spans="1:10" x14ac:dyDescent="0.25">
      <c r="A219" s="42" t="s">
        <v>1867</v>
      </c>
      <c r="B219" cm="1">
        <f t="array" ref="B219">SUMPRODUCT((Registro!$D$2:$D$1568=A219)*Registro!$J$2:$J$1568)</f>
        <v>10696</v>
      </c>
      <c r="C219">
        <v>10696</v>
      </c>
      <c r="D219">
        <f t="shared" si="16"/>
        <v>10696.000219</v>
      </c>
      <c r="E219">
        <f t="shared" si="17"/>
        <v>279</v>
      </c>
      <c r="H219" s="14">
        <v>218</v>
      </c>
      <c r="I219" t="str">
        <f t="shared" si="14"/>
        <v>Sánchez Tagle, Francisco</v>
      </c>
      <c r="J219">
        <f t="shared" si="15"/>
        <v>20018</v>
      </c>
    </row>
    <row r="220" spans="1:10" ht="15" customHeight="1" x14ac:dyDescent="0.25">
      <c r="A220" s="42" t="s">
        <v>1866</v>
      </c>
      <c r="B220" cm="1">
        <f t="array" ref="B220">SUMPRODUCT((Registro!$D$2:$D$1568=A220)*Registro!$J$2:$J$1568)</f>
        <v>5000</v>
      </c>
      <c r="C220">
        <v>5000</v>
      </c>
      <c r="D220">
        <f t="shared" si="16"/>
        <v>5000.0002199999999</v>
      </c>
      <c r="E220">
        <f t="shared" si="17"/>
        <v>344</v>
      </c>
      <c r="H220" s="14">
        <v>219</v>
      </c>
      <c r="I220" t="str">
        <f t="shared" si="14"/>
        <v>Márquez, Antonio</v>
      </c>
      <c r="J220">
        <f t="shared" si="15"/>
        <v>19900</v>
      </c>
    </row>
    <row r="221" spans="1:10" x14ac:dyDescent="0.25">
      <c r="A221" s="42" t="s">
        <v>1868</v>
      </c>
      <c r="B221" cm="1">
        <f t="array" ref="B221">SUMPRODUCT((Registro!$D$2:$D$1568=A221)*Registro!$J$2:$J$1568)</f>
        <v>20361</v>
      </c>
      <c r="C221">
        <v>20361</v>
      </c>
      <c r="D221">
        <f t="shared" si="16"/>
        <v>20361.000220999998</v>
      </c>
      <c r="E221">
        <f t="shared" si="17"/>
        <v>211</v>
      </c>
      <c r="H221" s="14">
        <v>220</v>
      </c>
      <c r="I221" t="str">
        <f t="shared" si="14"/>
        <v>Fernández de Villa, Joseph</v>
      </c>
      <c r="J221">
        <f t="shared" si="15"/>
        <v>19870</v>
      </c>
    </row>
    <row r="222" spans="1:10" ht="15" customHeight="1" x14ac:dyDescent="0.25">
      <c r="A222" s="41" t="s">
        <v>1869</v>
      </c>
      <c r="B222" cm="1">
        <f t="array" ref="B222">SUMPRODUCT((Registro!$D$2:$D$1568=A222)*Registro!$J$2:$J$1568)</f>
        <v>8867</v>
      </c>
      <c r="C222">
        <v>8867</v>
      </c>
      <c r="D222">
        <f t="shared" si="16"/>
        <v>8867.0002220000006</v>
      </c>
      <c r="E222">
        <f t="shared" si="17"/>
        <v>299</v>
      </c>
      <c r="H222" s="14">
        <v>221</v>
      </c>
      <c r="I222" t="str">
        <f t="shared" si="14"/>
        <v>Sánchez, Sebastián</v>
      </c>
      <c r="J222">
        <f t="shared" si="15"/>
        <v>19683</v>
      </c>
    </row>
    <row r="223" spans="1:10" x14ac:dyDescent="0.25">
      <c r="A223" s="41" t="s">
        <v>1864</v>
      </c>
      <c r="B223" cm="1">
        <f t="array" ref="B223">SUMPRODUCT((Registro!$D$2:$D$1568=A223)*Registro!$J$2:$J$1568)</f>
        <v>5430</v>
      </c>
      <c r="C223">
        <v>5430</v>
      </c>
      <c r="D223">
        <f t="shared" si="16"/>
        <v>5430.000223</v>
      </c>
      <c r="E223">
        <f t="shared" si="17"/>
        <v>339</v>
      </c>
      <c r="H223" s="14">
        <v>222</v>
      </c>
      <c r="I223" t="str">
        <f t="shared" si="14"/>
        <v>Delgado Rico, Juan</v>
      </c>
      <c r="J223">
        <f t="shared" si="15"/>
        <v>19675</v>
      </c>
    </row>
    <row r="224" spans="1:10" ht="15" customHeight="1" x14ac:dyDescent="0.25">
      <c r="A224" s="41" t="s">
        <v>1870</v>
      </c>
      <c r="B224" cm="1">
        <f t="array" ref="B224">SUMPRODUCT((Registro!$D$2:$D$1568=A224)*Registro!$J$2:$J$1568)</f>
        <v>12000</v>
      </c>
      <c r="C224">
        <v>12000</v>
      </c>
      <c r="D224">
        <f t="shared" si="16"/>
        <v>12000.000223999999</v>
      </c>
      <c r="E224">
        <f t="shared" si="17"/>
        <v>266</v>
      </c>
      <c r="H224" s="14">
        <v>223</v>
      </c>
      <c r="I224" t="str">
        <f t="shared" si="14"/>
        <v>Valle, Gaspar del</v>
      </c>
      <c r="J224">
        <f t="shared" si="15"/>
        <v>19650</v>
      </c>
    </row>
    <row r="225" spans="1:10" x14ac:dyDescent="0.25">
      <c r="A225" s="41" t="s">
        <v>1862</v>
      </c>
      <c r="B225" cm="1">
        <f t="array" ref="B225">SUMPRODUCT((Registro!$D$2:$D$1568=A225)*Registro!$J$2:$J$1568)</f>
        <v>81222</v>
      </c>
      <c r="C225">
        <v>81222</v>
      </c>
      <c r="D225">
        <f t="shared" si="16"/>
        <v>81222.000224999996</v>
      </c>
      <c r="E225">
        <f t="shared" si="17"/>
        <v>40</v>
      </c>
      <c r="H225" s="14">
        <v>224</v>
      </c>
      <c r="I225" t="str">
        <f t="shared" si="14"/>
        <v>Aranzaeta, Juan de</v>
      </c>
      <c r="J225">
        <f t="shared" si="15"/>
        <v>19499</v>
      </c>
    </row>
    <row r="226" spans="1:10" ht="15" customHeight="1" x14ac:dyDescent="0.25">
      <c r="A226" s="42" t="s">
        <v>1565</v>
      </c>
      <c r="B226" cm="1">
        <f t="array" ref="B226">SUMPRODUCT((Registro!$D$2:$D$1568=A226)*Registro!$J$2:$J$1568)</f>
        <v>6000</v>
      </c>
      <c r="C226">
        <v>6000</v>
      </c>
      <c r="D226">
        <f t="shared" si="16"/>
        <v>6000.0002260000001</v>
      </c>
      <c r="E226">
        <f t="shared" si="17"/>
        <v>335</v>
      </c>
      <c r="H226" s="14">
        <v>225</v>
      </c>
      <c r="I226" t="str">
        <f t="shared" si="14"/>
        <v>Pérez Marchan, Alonso</v>
      </c>
      <c r="J226">
        <f t="shared" si="15"/>
        <v>19392</v>
      </c>
    </row>
    <row r="227" spans="1:10" x14ac:dyDescent="0.25">
      <c r="A227" s="42" t="s">
        <v>1707</v>
      </c>
      <c r="B227" cm="1">
        <f t="array" ref="B227">SUMPRODUCT((Registro!$D$2:$D$1568=A227)*Registro!$J$2:$J$1568)</f>
        <v>2722</v>
      </c>
      <c r="C227">
        <v>2722</v>
      </c>
      <c r="D227">
        <f t="shared" si="16"/>
        <v>2722.000227</v>
      </c>
      <c r="E227">
        <f t="shared" si="17"/>
        <v>376</v>
      </c>
      <c r="H227" s="14">
        <v>226</v>
      </c>
      <c r="I227" t="str">
        <f t="shared" si="14"/>
        <v>Hoz, Domingo de</v>
      </c>
      <c r="J227">
        <f t="shared" si="15"/>
        <v>19286</v>
      </c>
    </row>
    <row r="228" spans="1:10" x14ac:dyDescent="0.25">
      <c r="A228" s="42" t="s">
        <v>1621</v>
      </c>
      <c r="B228" cm="1">
        <f t="array" ref="B228">SUMPRODUCT((Registro!$D$2:$D$1568=A228)*Registro!$J$2:$J$1568)</f>
        <v>94440</v>
      </c>
      <c r="C228">
        <v>94440</v>
      </c>
      <c r="D228">
        <f t="shared" si="16"/>
        <v>94440.000228000004</v>
      </c>
      <c r="E228">
        <f t="shared" si="17"/>
        <v>30</v>
      </c>
      <c r="H228" s="14">
        <v>227</v>
      </c>
      <c r="I228" t="str">
        <f t="shared" si="14"/>
        <v>Salazar, Manuel de</v>
      </c>
      <c r="J228">
        <f t="shared" si="15"/>
        <v>19143</v>
      </c>
    </row>
    <row r="229" spans="1:10" ht="15" customHeight="1" x14ac:dyDescent="0.25">
      <c r="A229" s="42" t="s">
        <v>1578</v>
      </c>
      <c r="B229" cm="1">
        <f t="array" ref="B229">SUMPRODUCT((Registro!$D$2:$D$1568=A229)*Registro!$J$2:$J$1568)</f>
        <v>16284</v>
      </c>
      <c r="C229">
        <v>16284</v>
      </c>
      <c r="D229">
        <f t="shared" si="16"/>
        <v>16284.000228999999</v>
      </c>
      <c r="E229">
        <f t="shared" si="17"/>
        <v>242</v>
      </c>
      <c r="H229" s="14">
        <v>228</v>
      </c>
      <c r="I229" t="str">
        <f t="shared" si="14"/>
        <v>Liseras, Félix de</v>
      </c>
      <c r="J229">
        <f t="shared" si="15"/>
        <v>19102</v>
      </c>
    </row>
    <row r="230" spans="1:10" x14ac:dyDescent="0.25">
      <c r="A230" s="42" t="s">
        <v>1519</v>
      </c>
      <c r="B230" cm="1">
        <f t="array" ref="B230">SUMPRODUCT((Registro!$D$2:$D$1568=A230)*Registro!$J$2:$J$1568)</f>
        <v>37499</v>
      </c>
      <c r="C230">
        <v>37499</v>
      </c>
      <c r="D230">
        <f t="shared" si="16"/>
        <v>37499.000229999998</v>
      </c>
      <c r="E230">
        <f t="shared" si="17"/>
        <v>129</v>
      </c>
      <c r="H230" s="14">
        <v>229</v>
      </c>
      <c r="I230" t="str">
        <f t="shared" si="14"/>
        <v>Jenes y Espinola, Juan de</v>
      </c>
      <c r="J230">
        <f t="shared" si="15"/>
        <v>18905</v>
      </c>
    </row>
    <row r="231" spans="1:10" ht="15" customHeight="1" x14ac:dyDescent="0.25">
      <c r="A231" s="43" t="s">
        <v>1874</v>
      </c>
      <c r="B231" cm="1">
        <f t="array" ref="B231">SUMPRODUCT((Registro!$D$2:$D$1568=A231)*Registro!$J$2:$J$1568)</f>
        <v>92752</v>
      </c>
      <c r="C231">
        <v>92752</v>
      </c>
      <c r="D231">
        <f t="shared" si="16"/>
        <v>92752.000230999998</v>
      </c>
      <c r="E231">
        <f t="shared" si="17"/>
        <v>32</v>
      </c>
      <c r="H231" s="14">
        <v>230</v>
      </c>
      <c r="I231" t="str">
        <f t="shared" si="14"/>
        <v>Rueda, Domingo de</v>
      </c>
      <c r="J231">
        <f t="shared" si="15"/>
        <v>18875</v>
      </c>
    </row>
    <row r="232" spans="1:10" ht="15" customHeight="1" x14ac:dyDescent="0.25">
      <c r="A232" s="42" t="s">
        <v>1730</v>
      </c>
      <c r="B232" cm="1">
        <f t="array" ref="B232">SUMPRODUCT((Registro!$D$2:$D$1568=A232)*Registro!$J$2:$J$1568)</f>
        <v>9065</v>
      </c>
      <c r="C232">
        <v>9065</v>
      </c>
      <c r="D232">
        <f t="shared" si="16"/>
        <v>9065.0002320000003</v>
      </c>
      <c r="E232">
        <f t="shared" si="17"/>
        <v>297</v>
      </c>
      <c r="H232" s="14">
        <v>231</v>
      </c>
      <c r="I232" t="str">
        <f t="shared" si="14"/>
        <v>Rodríguez de Losada, Alonso</v>
      </c>
      <c r="J232">
        <f t="shared" si="15"/>
        <v>18580</v>
      </c>
    </row>
    <row r="233" spans="1:10" x14ac:dyDescent="0.25">
      <c r="A233" s="42" t="s">
        <v>1671</v>
      </c>
      <c r="B233" cm="1">
        <f t="array" ref="B233">SUMPRODUCT((Registro!$D$2:$D$1568=A233)*Registro!$J$2:$J$1568)</f>
        <v>66147</v>
      </c>
      <c r="C233">
        <v>66147</v>
      </c>
      <c r="D233">
        <f t="shared" si="16"/>
        <v>66147.000232999999</v>
      </c>
      <c r="E233">
        <f t="shared" si="17"/>
        <v>62</v>
      </c>
      <c r="H233" s="14">
        <v>232</v>
      </c>
      <c r="I233" t="str">
        <f t="shared" si="14"/>
        <v>Riva, Pedro de la</v>
      </c>
      <c r="J233">
        <f t="shared" si="15"/>
        <v>18576</v>
      </c>
    </row>
    <row r="234" spans="1:10" ht="15" customHeight="1" x14ac:dyDescent="0.25">
      <c r="A234" s="42" t="s">
        <v>1873</v>
      </c>
      <c r="B234" cm="1">
        <f t="array" ref="B234">SUMPRODUCT((Registro!$D$2:$D$1568=A234)*Registro!$J$2:$J$1568)</f>
        <v>19900</v>
      </c>
      <c r="C234">
        <v>19900</v>
      </c>
      <c r="D234">
        <f t="shared" si="16"/>
        <v>19900.000233999999</v>
      </c>
      <c r="E234">
        <f t="shared" si="17"/>
        <v>219</v>
      </c>
      <c r="H234" s="14">
        <v>233</v>
      </c>
      <c r="I234" t="str">
        <f t="shared" si="14"/>
        <v>Gonzáles, Pedro</v>
      </c>
      <c r="J234">
        <f t="shared" si="15"/>
        <v>18195</v>
      </c>
    </row>
    <row r="235" spans="1:10" x14ac:dyDescent="0.25">
      <c r="A235" s="42" t="s">
        <v>1875</v>
      </c>
      <c r="B235" cm="1">
        <f t="array" ref="B235">SUMPRODUCT((Registro!$D$2:$D$1568=A235)*Registro!$J$2:$J$1568)</f>
        <v>2680</v>
      </c>
      <c r="C235">
        <v>2680</v>
      </c>
      <c r="D235">
        <f t="shared" si="16"/>
        <v>2680.000235</v>
      </c>
      <c r="E235">
        <f t="shared" si="17"/>
        <v>380</v>
      </c>
      <c r="H235" s="14">
        <v>234</v>
      </c>
      <c r="I235" t="str">
        <f t="shared" si="14"/>
        <v>Castañeda, Francisco de</v>
      </c>
      <c r="J235">
        <f t="shared" si="15"/>
        <v>18133</v>
      </c>
    </row>
    <row r="236" spans="1:10" x14ac:dyDescent="0.25">
      <c r="A236" s="42" t="s">
        <v>1569</v>
      </c>
      <c r="B236" cm="1">
        <f t="array" ref="B236">SUMPRODUCT((Registro!$D$2:$D$1568=A236)*Registro!$J$2:$J$1568)</f>
        <v>13900</v>
      </c>
      <c r="C236">
        <v>13900</v>
      </c>
      <c r="D236">
        <f t="shared" si="16"/>
        <v>13900.000236</v>
      </c>
      <c r="E236">
        <f t="shared" si="17"/>
        <v>254</v>
      </c>
      <c r="H236" s="14">
        <v>235</v>
      </c>
      <c r="I236" t="str">
        <f t="shared" si="14"/>
        <v>Urdanegui, Domingo de</v>
      </c>
      <c r="J236">
        <f t="shared" si="15"/>
        <v>18129</v>
      </c>
    </row>
    <row r="237" spans="1:10" ht="15" customHeight="1" x14ac:dyDescent="0.25">
      <c r="A237" s="42" t="s">
        <v>1524</v>
      </c>
      <c r="B237" cm="1">
        <f t="array" ref="B237">SUMPRODUCT((Registro!$D$2:$D$1568=A237)*Registro!$J$2:$J$1568)</f>
        <v>4820</v>
      </c>
      <c r="C237">
        <v>4820</v>
      </c>
      <c r="D237">
        <f t="shared" si="16"/>
        <v>4820.0002370000002</v>
      </c>
      <c r="E237">
        <f t="shared" si="17"/>
        <v>345</v>
      </c>
      <c r="H237" s="14">
        <v>236</v>
      </c>
      <c r="I237" t="str">
        <f t="shared" si="14"/>
        <v>Fernández Barba, Luis</v>
      </c>
      <c r="J237">
        <f t="shared" si="15"/>
        <v>17930</v>
      </c>
    </row>
    <row r="238" spans="1:10" x14ac:dyDescent="0.25">
      <c r="A238" s="42" t="s">
        <v>1674</v>
      </c>
      <c r="B238" cm="1">
        <f t="array" ref="B238">SUMPRODUCT((Registro!$D$2:$D$1568=A238)*Registro!$J$2:$J$1568)</f>
        <v>6450</v>
      </c>
      <c r="C238">
        <v>6450</v>
      </c>
      <c r="D238">
        <f t="shared" si="16"/>
        <v>6450.0002379999996</v>
      </c>
      <c r="E238">
        <f t="shared" si="17"/>
        <v>333</v>
      </c>
      <c r="H238" s="14">
        <v>237</v>
      </c>
      <c r="I238" t="str">
        <f t="shared" si="14"/>
        <v>Antuñano, Sebastián de</v>
      </c>
      <c r="J238">
        <f t="shared" si="15"/>
        <v>17832</v>
      </c>
    </row>
    <row r="239" spans="1:10" ht="15" customHeight="1" x14ac:dyDescent="0.25">
      <c r="A239" s="42" t="s">
        <v>1573</v>
      </c>
      <c r="B239" cm="1">
        <f t="array" ref="B239">SUMPRODUCT((Registro!$D$2:$D$1568=A239)*Registro!$J$2:$J$1568)</f>
        <v>106673</v>
      </c>
      <c r="C239">
        <v>106673</v>
      </c>
      <c r="D239">
        <f t="shared" si="16"/>
        <v>106673.000239</v>
      </c>
      <c r="E239">
        <f t="shared" si="17"/>
        <v>23</v>
      </c>
      <c r="H239" s="14">
        <v>238</v>
      </c>
      <c r="I239" t="str">
        <f t="shared" si="14"/>
        <v>Pimentel, Antonio</v>
      </c>
      <c r="J239">
        <f t="shared" si="15"/>
        <v>17800</v>
      </c>
    </row>
    <row r="240" spans="1:10" ht="15" customHeight="1" x14ac:dyDescent="0.25">
      <c r="A240" s="42" t="s">
        <v>1637</v>
      </c>
      <c r="B240" cm="1">
        <f t="array" ref="B240">SUMPRODUCT((Registro!$D$2:$D$1568=A240)*Registro!$J$2:$J$1568)</f>
        <v>25149</v>
      </c>
      <c r="C240">
        <v>25149</v>
      </c>
      <c r="D240">
        <f t="shared" si="16"/>
        <v>25149.000240000001</v>
      </c>
      <c r="E240">
        <f t="shared" si="17"/>
        <v>179</v>
      </c>
      <c r="H240" s="14">
        <v>239</v>
      </c>
      <c r="I240" t="str">
        <f t="shared" si="14"/>
        <v>Ortiz Peroso, Gonzalo</v>
      </c>
      <c r="J240">
        <f t="shared" si="15"/>
        <v>17200</v>
      </c>
    </row>
    <row r="241" spans="1:10" x14ac:dyDescent="0.25">
      <c r="A241" s="43" t="s">
        <v>1881</v>
      </c>
      <c r="B241" cm="1">
        <f t="array" ref="B241">SUMPRODUCT((Registro!$D$2:$D$1568=A241)*Registro!$J$2:$J$1568)</f>
        <v>39376</v>
      </c>
      <c r="C241">
        <v>39376</v>
      </c>
      <c r="D241">
        <f t="shared" si="16"/>
        <v>39376.000241000002</v>
      </c>
      <c r="E241">
        <f t="shared" si="17"/>
        <v>121</v>
      </c>
      <c r="H241" s="14">
        <v>240</v>
      </c>
      <c r="I241" t="str">
        <f t="shared" si="14"/>
        <v>Aguirre, Juan de</v>
      </c>
      <c r="J241">
        <f t="shared" si="15"/>
        <v>16941</v>
      </c>
    </row>
    <row r="242" spans="1:10" ht="15" customHeight="1" x14ac:dyDescent="0.25">
      <c r="A242" s="42" t="s">
        <v>1529</v>
      </c>
      <c r="B242" cm="1">
        <f t="array" ref="B242">SUMPRODUCT((Registro!$D$2:$D$1568=A242)*Registro!$J$2:$J$1568)</f>
        <v>56640</v>
      </c>
      <c r="C242">
        <v>56640</v>
      </c>
      <c r="D242">
        <f t="shared" si="16"/>
        <v>56640.000242000002</v>
      </c>
      <c r="E242">
        <f t="shared" si="17"/>
        <v>87</v>
      </c>
      <c r="H242" s="14">
        <v>241</v>
      </c>
      <c r="I242" t="str">
        <f t="shared" si="14"/>
        <v>Sentis, Juan de</v>
      </c>
      <c r="J242">
        <f t="shared" si="15"/>
        <v>16416</v>
      </c>
    </row>
    <row r="243" spans="1:10" x14ac:dyDescent="0.25">
      <c r="A243" s="43" t="s">
        <v>1880</v>
      </c>
      <c r="B243" cm="1">
        <f t="array" ref="B243">SUMPRODUCT((Registro!$D$2:$D$1568=A243)*Registro!$J$2:$J$1568)</f>
        <v>29144</v>
      </c>
      <c r="C243">
        <v>29144</v>
      </c>
      <c r="D243">
        <f t="shared" si="16"/>
        <v>29144.000242999999</v>
      </c>
      <c r="E243">
        <f t="shared" si="17"/>
        <v>155</v>
      </c>
      <c r="H243" s="14">
        <v>242</v>
      </c>
      <c r="I243" t="str">
        <f t="shared" si="14"/>
        <v>Machado de Castro, Martín</v>
      </c>
      <c r="J243">
        <f t="shared" si="15"/>
        <v>16284</v>
      </c>
    </row>
    <row r="244" spans="1:10" ht="15" customHeight="1" x14ac:dyDescent="0.25">
      <c r="A244" s="43" t="s">
        <v>1877</v>
      </c>
      <c r="B244" cm="1">
        <f t="array" ref="B244">SUMPRODUCT((Registro!$D$2:$D$1568=A244)*Registro!$J$2:$J$1568)</f>
        <v>70889</v>
      </c>
      <c r="C244">
        <v>70889</v>
      </c>
      <c r="D244">
        <f t="shared" si="16"/>
        <v>70889.000243999995</v>
      </c>
      <c r="E244">
        <f t="shared" si="17"/>
        <v>52</v>
      </c>
      <c r="H244" s="14">
        <v>243</v>
      </c>
      <c r="I244" t="str">
        <f t="shared" si="14"/>
        <v>Lagos Ramírez, Antonio de</v>
      </c>
      <c r="J244">
        <f t="shared" si="15"/>
        <v>16276</v>
      </c>
    </row>
    <row r="245" spans="1:10" ht="15" customHeight="1" x14ac:dyDescent="0.25">
      <c r="A245" s="42" t="s">
        <v>1706</v>
      </c>
      <c r="B245" cm="1">
        <f t="array" ref="B245">SUMPRODUCT((Registro!$D$2:$D$1568=A245)*Registro!$J$2:$J$1568)</f>
        <v>6944</v>
      </c>
      <c r="C245">
        <v>6944</v>
      </c>
      <c r="D245">
        <f t="shared" si="16"/>
        <v>6944.0002450000002</v>
      </c>
      <c r="E245">
        <f t="shared" si="17"/>
        <v>325</v>
      </c>
      <c r="H245" s="14">
        <v>244</v>
      </c>
      <c r="I245" t="str">
        <f t="shared" si="14"/>
        <v>Santisteban, Miguel</v>
      </c>
      <c r="J245">
        <f t="shared" si="15"/>
        <v>16200</v>
      </c>
    </row>
    <row r="246" spans="1:10" x14ac:dyDescent="0.25">
      <c r="A246" s="42" t="s">
        <v>1574</v>
      </c>
      <c r="B246" cm="1">
        <f t="array" ref="B246">SUMPRODUCT((Registro!$D$2:$D$1568=A246)*Registro!$J$2:$J$1568)</f>
        <v>6540</v>
      </c>
      <c r="C246">
        <v>6540</v>
      </c>
      <c r="D246">
        <f t="shared" si="16"/>
        <v>6540.0002459999996</v>
      </c>
      <c r="E246">
        <f t="shared" si="17"/>
        <v>332</v>
      </c>
      <c r="H246" s="14">
        <v>245</v>
      </c>
      <c r="I246" t="str">
        <f t="shared" si="14"/>
        <v>Alejandro Martín</v>
      </c>
      <c r="J246">
        <f t="shared" si="15"/>
        <v>16021</v>
      </c>
    </row>
    <row r="247" spans="1:10" ht="15" customHeight="1" x14ac:dyDescent="0.25">
      <c r="A247" s="42" t="s">
        <v>1467</v>
      </c>
      <c r="B247" cm="1">
        <f t="array" ref="B247">SUMPRODUCT((Registro!$D$2:$D$1568=A247)*Registro!$J$2:$J$1568)</f>
        <v>27960</v>
      </c>
      <c r="C247">
        <v>27960</v>
      </c>
      <c r="D247">
        <f t="shared" si="16"/>
        <v>27960.000247</v>
      </c>
      <c r="E247">
        <f t="shared" si="17"/>
        <v>162</v>
      </c>
      <c r="H247" s="14">
        <v>246</v>
      </c>
      <c r="I247" t="str">
        <f t="shared" si="14"/>
        <v>Vargas, Juan de</v>
      </c>
      <c r="J247">
        <f t="shared" si="15"/>
        <v>16000</v>
      </c>
    </row>
    <row r="248" spans="1:10" x14ac:dyDescent="0.25">
      <c r="A248" s="42" t="s">
        <v>1714</v>
      </c>
      <c r="B248" cm="1">
        <f t="array" ref="B248">SUMPRODUCT((Registro!$D$2:$D$1568=A248)*Registro!$J$2:$J$1568)</f>
        <v>2252</v>
      </c>
      <c r="C248">
        <v>2252</v>
      </c>
      <c r="D248">
        <f t="shared" si="16"/>
        <v>2252.0002479999998</v>
      </c>
      <c r="E248">
        <f t="shared" si="17"/>
        <v>385</v>
      </c>
      <c r="H248" s="14">
        <v>247</v>
      </c>
      <c r="I248" t="str">
        <f t="shared" si="14"/>
        <v>Escalera, Mateo de la</v>
      </c>
      <c r="J248">
        <f t="shared" si="15"/>
        <v>15997</v>
      </c>
    </row>
    <row r="249" spans="1:10" ht="15" customHeight="1" x14ac:dyDescent="0.25">
      <c r="A249" s="42" t="s">
        <v>1552</v>
      </c>
      <c r="B249" cm="1">
        <f t="array" ref="B249">SUMPRODUCT((Registro!$D$2:$D$1568=A249)*Registro!$J$2:$J$1568)</f>
        <v>23746</v>
      </c>
      <c r="C249">
        <v>23746</v>
      </c>
      <c r="D249">
        <f t="shared" si="16"/>
        <v>23746.000249000001</v>
      </c>
      <c r="E249">
        <f t="shared" si="17"/>
        <v>194</v>
      </c>
      <c r="H249" s="14">
        <v>248</v>
      </c>
      <c r="I249" t="str">
        <f t="shared" si="14"/>
        <v>Cartagena, Joseph de</v>
      </c>
      <c r="J249">
        <f t="shared" si="15"/>
        <v>15552</v>
      </c>
    </row>
    <row r="250" spans="1:10" x14ac:dyDescent="0.25">
      <c r="A250" s="42" t="s">
        <v>1558</v>
      </c>
      <c r="B250" cm="1">
        <f t="array" ref="B250">SUMPRODUCT((Registro!$D$2:$D$1568=A250)*Registro!$J$2:$J$1568)</f>
        <v>14735</v>
      </c>
      <c r="C250">
        <v>14735</v>
      </c>
      <c r="D250">
        <f t="shared" si="16"/>
        <v>14735.000249999999</v>
      </c>
      <c r="E250">
        <f t="shared" si="17"/>
        <v>251</v>
      </c>
      <c r="H250" s="14">
        <v>249</v>
      </c>
      <c r="I250" t="str">
        <f t="shared" si="14"/>
        <v>Borda, Diego de</v>
      </c>
      <c r="J250">
        <f t="shared" si="15"/>
        <v>15376</v>
      </c>
    </row>
    <row r="251" spans="1:10" x14ac:dyDescent="0.25">
      <c r="A251" s="42" t="s">
        <v>1540</v>
      </c>
      <c r="B251" cm="1">
        <f t="array" ref="B251">SUMPRODUCT((Registro!$D$2:$D$1568=A251)*Registro!$J$2:$J$1568)</f>
        <v>128673</v>
      </c>
      <c r="C251">
        <v>128673</v>
      </c>
      <c r="D251">
        <f t="shared" si="16"/>
        <v>128673.000251</v>
      </c>
      <c r="E251">
        <f t="shared" si="17"/>
        <v>16</v>
      </c>
      <c r="H251" s="14">
        <v>250</v>
      </c>
      <c r="I251" t="str">
        <f t="shared" si="14"/>
        <v>Anuncibay, Juan Antonio de</v>
      </c>
      <c r="J251">
        <f t="shared" si="15"/>
        <v>15276</v>
      </c>
    </row>
    <row r="252" spans="1:10" x14ac:dyDescent="0.25">
      <c r="A252" s="43" t="s">
        <v>1879</v>
      </c>
      <c r="B252" cm="1">
        <f t="array" ref="B252">SUMPRODUCT((Registro!$D$2:$D$1568=A252)*Registro!$J$2:$J$1568)</f>
        <v>13040</v>
      </c>
      <c r="C252">
        <v>13040</v>
      </c>
      <c r="D252">
        <f t="shared" si="16"/>
        <v>13040.000252</v>
      </c>
      <c r="E252">
        <f t="shared" si="17"/>
        <v>260</v>
      </c>
      <c r="H252" s="14">
        <v>251</v>
      </c>
      <c r="I252" t="str">
        <f t="shared" si="14"/>
        <v>Medrano, Roque</v>
      </c>
      <c r="J252">
        <f t="shared" si="15"/>
        <v>14735</v>
      </c>
    </row>
    <row r="253" spans="1:10" x14ac:dyDescent="0.25">
      <c r="A253" s="42" t="s">
        <v>1801</v>
      </c>
      <c r="B253" cm="1">
        <f t="array" ref="B253">SUMPRODUCT((Registro!$D$2:$D$1568=A253)*Registro!$J$2:$J$1568)</f>
        <v>30802</v>
      </c>
      <c r="C253">
        <v>30802</v>
      </c>
      <c r="D253">
        <f t="shared" si="16"/>
        <v>30802.000252999998</v>
      </c>
      <c r="E253">
        <f t="shared" si="17"/>
        <v>149</v>
      </c>
      <c r="H253" s="14">
        <v>252</v>
      </c>
      <c r="I253" t="str">
        <f t="shared" si="14"/>
        <v>Gudiño, Joseph</v>
      </c>
      <c r="J253">
        <f t="shared" si="15"/>
        <v>14580</v>
      </c>
    </row>
    <row r="254" spans="1:10" ht="15" customHeight="1" x14ac:dyDescent="0.25">
      <c r="A254" s="40" t="s">
        <v>1800</v>
      </c>
      <c r="B254" cm="1">
        <f t="array" ref="B254">SUMPRODUCT((Registro!$D$2:$D$1568=A254)*Registro!$J$2:$J$1568)</f>
        <v>25480</v>
      </c>
      <c r="C254">
        <v>25480</v>
      </c>
      <c r="D254">
        <f t="shared" si="16"/>
        <v>25480.000253999999</v>
      </c>
      <c r="E254">
        <f t="shared" si="17"/>
        <v>176</v>
      </c>
      <c r="H254" s="14">
        <v>253</v>
      </c>
      <c r="I254" t="str">
        <f t="shared" si="14"/>
        <v>Guzmán, Antonio de</v>
      </c>
      <c r="J254">
        <f t="shared" si="15"/>
        <v>14434</v>
      </c>
    </row>
    <row r="255" spans="1:10" x14ac:dyDescent="0.25">
      <c r="A255" s="42" t="s">
        <v>1699</v>
      </c>
      <c r="B255" cm="1">
        <f t="array" ref="B255">SUMPRODUCT((Registro!$D$2:$D$1568=A255)*Registro!$J$2:$J$1568)</f>
        <v>106409</v>
      </c>
      <c r="C255">
        <v>106409</v>
      </c>
      <c r="D255">
        <f t="shared" si="16"/>
        <v>106409.00025500001</v>
      </c>
      <c r="E255">
        <f t="shared" si="17"/>
        <v>24</v>
      </c>
      <c r="H255" s="14">
        <v>254</v>
      </c>
      <c r="I255" t="str">
        <f t="shared" si="14"/>
        <v>Martínez de la Escalera, Domingo</v>
      </c>
      <c r="J255">
        <f t="shared" si="15"/>
        <v>13900</v>
      </c>
    </row>
    <row r="256" spans="1:10" ht="15" customHeight="1" x14ac:dyDescent="0.25">
      <c r="A256" s="40" t="s">
        <v>1595</v>
      </c>
      <c r="B256" cm="1">
        <f t="array" ref="B256">SUMPRODUCT((Registro!$D$2:$D$1568=A256)*Registro!$J$2:$J$1568)</f>
        <v>240</v>
      </c>
      <c r="C256">
        <v>240</v>
      </c>
      <c r="D256">
        <f t="shared" si="16"/>
        <v>240.00025600000001</v>
      </c>
      <c r="E256">
        <f t="shared" si="17"/>
        <v>446</v>
      </c>
      <c r="H256" s="14">
        <v>255</v>
      </c>
      <c r="I256" t="str">
        <f t="shared" si="14"/>
        <v>Goñi, Carlos de</v>
      </c>
      <c r="J256">
        <f t="shared" si="15"/>
        <v>13814</v>
      </c>
    </row>
    <row r="257" spans="1:10" x14ac:dyDescent="0.25">
      <c r="A257" s="42" t="s">
        <v>1608</v>
      </c>
      <c r="B257" cm="1">
        <f t="array" ref="B257">SUMPRODUCT((Registro!$D$2:$D$1568=A257)*Registro!$J$2:$J$1568)</f>
        <v>9652</v>
      </c>
      <c r="C257">
        <v>9652</v>
      </c>
      <c r="D257">
        <f t="shared" si="16"/>
        <v>9652.0002569999997</v>
      </c>
      <c r="E257">
        <f t="shared" si="17"/>
        <v>289</v>
      </c>
      <c r="H257" s="14">
        <v>256</v>
      </c>
      <c r="I257" t="str">
        <f t="shared" si="14"/>
        <v>Sotomayor, Diego de</v>
      </c>
      <c r="J257">
        <f t="shared" si="15"/>
        <v>13747</v>
      </c>
    </row>
    <row r="258" spans="1:10" x14ac:dyDescent="0.25">
      <c r="A258" s="43" t="s">
        <v>1878</v>
      </c>
      <c r="B258" cm="1">
        <f t="array" ref="B258">SUMPRODUCT((Registro!$D$2:$D$1568=A258)*Registro!$J$2:$J$1568)</f>
        <v>13562</v>
      </c>
      <c r="C258">
        <v>13562</v>
      </c>
      <c r="D258">
        <f t="shared" si="16"/>
        <v>13562.000258</v>
      </c>
      <c r="E258">
        <f t="shared" si="17"/>
        <v>258</v>
      </c>
      <c r="H258" s="14">
        <v>257</v>
      </c>
      <c r="I258" t="str">
        <f t="shared" ref="I258:I321" si="18">INDEX($A$2:$A$1609,MATCH(H258,$E$2:$E$1609,0))</f>
        <v>Castañiza, Agustín del</v>
      </c>
      <c r="J258">
        <f t="shared" ref="J258:J321" si="19">INDEX($B$2:$B$1609,MATCH(H258,$E$2:$E$1609,0))</f>
        <v>13729</v>
      </c>
    </row>
    <row r="259" spans="1:10" x14ac:dyDescent="0.25">
      <c r="A259" s="42" t="s">
        <v>1532</v>
      </c>
      <c r="B259" cm="1">
        <f t="array" ref="B259">SUMPRODUCT((Registro!$D$2:$D$1568=A259)*Registro!$J$2:$J$1568)</f>
        <v>3600</v>
      </c>
      <c r="C259">
        <v>3600</v>
      </c>
      <c r="D259">
        <f t="shared" ref="D259:D322" si="20">C259+0.000001*ROW()</f>
        <v>3600.0002589999999</v>
      </c>
      <c r="E259">
        <f t="shared" ref="E259:E322" si="21">_xlfn.RANK.EQ(D259,$D$2:$D$459)</f>
        <v>366</v>
      </c>
      <c r="H259" s="14">
        <v>258</v>
      </c>
      <c r="I259" t="str">
        <f t="shared" si="18"/>
        <v>Michaur, Francisco de</v>
      </c>
      <c r="J259">
        <f t="shared" si="19"/>
        <v>13562</v>
      </c>
    </row>
    <row r="260" spans="1:10" x14ac:dyDescent="0.25">
      <c r="A260" s="42" t="s">
        <v>1568</v>
      </c>
      <c r="B260" cm="1">
        <f t="array" ref="B260">SUMPRODUCT((Registro!$D$2:$D$1568=A260)*Registro!$J$2:$J$1568)</f>
        <v>42860</v>
      </c>
      <c r="C260">
        <v>42860</v>
      </c>
      <c r="D260">
        <f t="shared" si="20"/>
        <v>42860.000260000001</v>
      </c>
      <c r="E260">
        <f t="shared" si="21"/>
        <v>111</v>
      </c>
      <c r="H260" s="14">
        <v>259</v>
      </c>
      <c r="I260" t="str">
        <f t="shared" si="18"/>
        <v>Azpiunza, Pedro de</v>
      </c>
      <c r="J260">
        <f t="shared" si="19"/>
        <v>13223</v>
      </c>
    </row>
    <row r="261" spans="1:10" ht="15" customHeight="1" x14ac:dyDescent="0.25">
      <c r="A261" s="42" t="s">
        <v>1570</v>
      </c>
      <c r="B261" cm="1">
        <f t="array" ref="B261">SUMPRODUCT((Registro!$D$2:$D$1568=A261)*Registro!$J$2:$J$1568)</f>
        <v>24677</v>
      </c>
      <c r="C261">
        <v>24677</v>
      </c>
      <c r="D261">
        <f t="shared" si="20"/>
        <v>24677.000261000001</v>
      </c>
      <c r="E261">
        <f t="shared" si="21"/>
        <v>183</v>
      </c>
      <c r="H261" s="14">
        <v>260</v>
      </c>
      <c r="I261" t="str">
        <f t="shared" si="18"/>
        <v>Mendía, Gerónimo de</v>
      </c>
      <c r="J261">
        <f t="shared" si="19"/>
        <v>13040</v>
      </c>
    </row>
    <row r="262" spans="1:10" x14ac:dyDescent="0.25">
      <c r="A262" s="42" t="s">
        <v>1611</v>
      </c>
      <c r="B262" cm="1">
        <f t="array" ref="B262">SUMPRODUCT((Registro!$D$2:$D$1568=A262)*Registro!$J$2:$J$1568)</f>
        <v>40000</v>
      </c>
      <c r="C262">
        <v>40000</v>
      </c>
      <c r="D262">
        <f t="shared" si="20"/>
        <v>40000.000262000001</v>
      </c>
      <c r="E262">
        <f t="shared" si="21"/>
        <v>119</v>
      </c>
      <c r="H262" s="14">
        <v>261</v>
      </c>
      <c r="I262" t="str">
        <f t="shared" si="18"/>
        <v>Alarcón, Pedro de</v>
      </c>
      <c r="J262">
        <f t="shared" si="19"/>
        <v>13000</v>
      </c>
    </row>
    <row r="263" spans="1:10" ht="15" customHeight="1" x14ac:dyDescent="0.25">
      <c r="A263" s="42" t="s">
        <v>1678</v>
      </c>
      <c r="B263" cm="1">
        <f t="array" ref="B263">SUMPRODUCT((Registro!$D$2:$D$1568=A263)*Registro!$J$2:$J$1568)</f>
        <v>78979</v>
      </c>
      <c r="C263">
        <v>78979</v>
      </c>
      <c r="D263">
        <f t="shared" si="20"/>
        <v>78979.000262999994</v>
      </c>
      <c r="E263">
        <f t="shared" si="21"/>
        <v>44</v>
      </c>
      <c r="H263" s="14">
        <v>262</v>
      </c>
      <c r="I263" t="str">
        <f t="shared" si="18"/>
        <v>Rondon, Roque</v>
      </c>
      <c r="J263">
        <f t="shared" si="19"/>
        <v>12780</v>
      </c>
    </row>
    <row r="264" spans="1:10" ht="15" customHeight="1" x14ac:dyDescent="0.25">
      <c r="A264" s="43" t="s">
        <v>1886</v>
      </c>
      <c r="B264" cm="1">
        <f t="array" ref="B264">SUMPRODUCT((Registro!$D$2:$D$1568=A264)*Registro!$J$2:$J$1568)</f>
        <v>6887</v>
      </c>
      <c r="C264">
        <v>6887</v>
      </c>
      <c r="D264">
        <f t="shared" si="20"/>
        <v>6887.0002640000002</v>
      </c>
      <c r="E264">
        <f t="shared" si="21"/>
        <v>328</v>
      </c>
      <c r="H264" s="14">
        <v>263</v>
      </c>
      <c r="I264" t="str">
        <f t="shared" si="18"/>
        <v>Arandia, Francisco de</v>
      </c>
      <c r="J264">
        <f t="shared" si="19"/>
        <v>12340</v>
      </c>
    </row>
    <row r="265" spans="1:10" x14ac:dyDescent="0.25">
      <c r="A265" s="42" t="s">
        <v>1724</v>
      </c>
      <c r="B265" cm="1">
        <f t="array" ref="B265">SUMPRODUCT((Registro!$D$2:$D$1568=A265)*Registro!$J$2:$J$1568)</f>
        <v>4550</v>
      </c>
      <c r="C265">
        <v>4550</v>
      </c>
      <c r="D265">
        <f t="shared" si="20"/>
        <v>4550.0002649999997</v>
      </c>
      <c r="E265">
        <f t="shared" si="21"/>
        <v>347</v>
      </c>
      <c r="H265" s="14">
        <v>264</v>
      </c>
      <c r="I265" t="str">
        <f t="shared" si="18"/>
        <v>García Varela, Juan</v>
      </c>
      <c r="J265">
        <f t="shared" si="19"/>
        <v>12170</v>
      </c>
    </row>
    <row r="266" spans="1:10" ht="15" customHeight="1" x14ac:dyDescent="0.25">
      <c r="A266" s="42" t="s">
        <v>1735</v>
      </c>
      <c r="B266" cm="1">
        <f t="array" ref="B266">SUMPRODUCT((Registro!$D$2:$D$1568=A266)*Registro!$J$2:$J$1568)</f>
        <v>272</v>
      </c>
      <c r="C266">
        <v>272</v>
      </c>
      <c r="D266">
        <f t="shared" si="20"/>
        <v>272.00026600000001</v>
      </c>
      <c r="E266">
        <f t="shared" si="21"/>
        <v>442</v>
      </c>
      <c r="H266" s="14">
        <v>265</v>
      </c>
      <c r="I266" t="str">
        <f t="shared" si="18"/>
        <v>Peláez del Junco, Agustín</v>
      </c>
      <c r="J266">
        <f t="shared" si="19"/>
        <v>12160</v>
      </c>
    </row>
    <row r="267" spans="1:10" ht="15" customHeight="1" x14ac:dyDescent="0.25">
      <c r="A267" s="42" t="s">
        <v>1675</v>
      </c>
      <c r="B267" cm="1">
        <f t="array" ref="B267">SUMPRODUCT((Registro!$D$2:$D$1568=A267)*Registro!$J$2:$J$1568)</f>
        <v>2000</v>
      </c>
      <c r="C267">
        <v>2000</v>
      </c>
      <c r="D267">
        <f t="shared" si="20"/>
        <v>2000.0002669999999</v>
      </c>
      <c r="E267">
        <f t="shared" si="21"/>
        <v>394</v>
      </c>
      <c r="H267" s="14">
        <v>266</v>
      </c>
      <c r="I267" t="str">
        <f t="shared" si="18"/>
        <v>López de San Román, Antonio</v>
      </c>
      <c r="J267">
        <f t="shared" si="19"/>
        <v>12000</v>
      </c>
    </row>
    <row r="268" spans="1:10" x14ac:dyDescent="0.25">
      <c r="A268" s="42" t="s">
        <v>1543</v>
      </c>
      <c r="B268" cm="1">
        <f t="array" ref="B268">SUMPRODUCT((Registro!$D$2:$D$1568=A268)*Registro!$J$2:$J$1568)</f>
        <v>8204</v>
      </c>
      <c r="C268">
        <v>8204</v>
      </c>
      <c r="D268">
        <f t="shared" si="20"/>
        <v>8204.0002679999998</v>
      </c>
      <c r="E268">
        <f t="shared" si="21"/>
        <v>302</v>
      </c>
      <c r="H268" s="14">
        <v>267</v>
      </c>
      <c r="I268" t="str">
        <f t="shared" si="18"/>
        <v>Gomendio Urrutia, Mateo de</v>
      </c>
      <c r="J268">
        <f t="shared" si="19"/>
        <v>11956</v>
      </c>
    </row>
    <row r="269" spans="1:10" ht="15" customHeight="1" x14ac:dyDescent="0.25">
      <c r="A269" s="42" t="s">
        <v>1887</v>
      </c>
      <c r="B269" cm="1">
        <f t="array" ref="B269">SUMPRODUCT((Registro!$D$2:$D$1568=A269)*Registro!$J$2:$J$1568)</f>
        <v>2198</v>
      </c>
      <c r="C269">
        <v>2198</v>
      </c>
      <c r="D269">
        <f t="shared" si="20"/>
        <v>2198.0002690000001</v>
      </c>
      <c r="E269">
        <f t="shared" si="21"/>
        <v>386</v>
      </c>
      <c r="H269" s="14">
        <v>268</v>
      </c>
      <c r="I269" t="str">
        <f t="shared" si="18"/>
        <v>Barrena, Francisco de</v>
      </c>
      <c r="J269">
        <f t="shared" si="19"/>
        <v>11856</v>
      </c>
    </row>
    <row r="270" spans="1:10" ht="15" customHeight="1" x14ac:dyDescent="0.25">
      <c r="A270" s="49" t="s">
        <v>1652</v>
      </c>
      <c r="B270" cm="1">
        <f t="array" ref="B270">SUMPRODUCT((Registro!$D$2:$D$1568=A270)*Registro!$J$2:$J$1568)</f>
        <v>6640</v>
      </c>
      <c r="C270">
        <v>6640</v>
      </c>
      <c r="D270">
        <f t="shared" si="20"/>
        <v>6640.0002699999995</v>
      </c>
      <c r="E270">
        <f t="shared" si="21"/>
        <v>330</v>
      </c>
      <c r="H270" s="14">
        <v>269</v>
      </c>
      <c r="I270" t="str">
        <f t="shared" si="18"/>
        <v>Aguado, Pedro de</v>
      </c>
      <c r="J270">
        <f t="shared" si="19"/>
        <v>11700</v>
      </c>
    </row>
    <row r="271" spans="1:10" x14ac:dyDescent="0.25">
      <c r="A271" s="50" t="s">
        <v>1882</v>
      </c>
      <c r="B271" cm="1">
        <f t="array" ref="B271">SUMPRODUCT((Registro!$D$2:$D$1568=A271)*Registro!$J$2:$J$1568)</f>
        <v>60148</v>
      </c>
      <c r="C271">
        <v>60148</v>
      </c>
      <c r="D271">
        <f t="shared" si="20"/>
        <v>60148.000270999997</v>
      </c>
      <c r="E271">
        <f t="shared" si="21"/>
        <v>77</v>
      </c>
      <c r="H271" s="14">
        <v>270</v>
      </c>
      <c r="I271" t="str">
        <f t="shared" si="18"/>
        <v>Sotil, Juan</v>
      </c>
      <c r="J271">
        <f t="shared" si="19"/>
        <v>11560</v>
      </c>
    </row>
    <row r="272" spans="1:10" ht="15" customHeight="1" x14ac:dyDescent="0.25">
      <c r="A272" s="50" t="s">
        <v>1810</v>
      </c>
      <c r="B272" cm="1">
        <f t="array" ref="B272">SUMPRODUCT((Registro!$D$2:$D$1568=A272)*Registro!$J$2:$J$1568)</f>
        <v>32490</v>
      </c>
      <c r="C272">
        <v>32490</v>
      </c>
      <c r="D272">
        <f t="shared" si="20"/>
        <v>32490.000272000001</v>
      </c>
      <c r="E272">
        <f t="shared" si="21"/>
        <v>145</v>
      </c>
      <c r="H272" s="14">
        <v>271</v>
      </c>
      <c r="I272" t="str">
        <f t="shared" si="18"/>
        <v>Trinidad, Diego de la</v>
      </c>
      <c r="J272">
        <f t="shared" si="19"/>
        <v>11335</v>
      </c>
    </row>
    <row r="273" spans="1:10" x14ac:dyDescent="0.25">
      <c r="A273" s="42" t="s">
        <v>1656</v>
      </c>
      <c r="B273" cm="1">
        <f t="array" ref="B273">SUMPRODUCT((Registro!$D$2:$D$1568=A273)*Registro!$J$2:$J$1568)</f>
        <v>23832</v>
      </c>
      <c r="C273">
        <v>23832</v>
      </c>
      <c r="D273">
        <f t="shared" si="20"/>
        <v>23832.000273000001</v>
      </c>
      <c r="E273">
        <f t="shared" si="21"/>
        <v>191</v>
      </c>
      <c r="H273" s="14">
        <v>272</v>
      </c>
      <c r="I273" t="str">
        <f t="shared" si="18"/>
        <v>Gómez Presbitero, Juan</v>
      </c>
      <c r="J273">
        <f t="shared" si="19"/>
        <v>11300</v>
      </c>
    </row>
    <row r="274" spans="1:10" ht="15" customHeight="1" x14ac:dyDescent="0.25">
      <c r="A274" s="43" t="s">
        <v>1885</v>
      </c>
      <c r="B274" cm="1">
        <f t="array" ref="B274">SUMPRODUCT((Registro!$D$2:$D$1568=A274)*Registro!$J$2:$J$1568)</f>
        <v>20308</v>
      </c>
      <c r="C274">
        <v>20308</v>
      </c>
      <c r="D274">
        <f t="shared" si="20"/>
        <v>20308.000274000002</v>
      </c>
      <c r="E274">
        <f t="shared" si="21"/>
        <v>214</v>
      </c>
      <c r="H274" s="14">
        <v>273</v>
      </c>
      <c r="I274" t="str">
        <f t="shared" si="18"/>
        <v>Beamuz, Fernando de</v>
      </c>
      <c r="J274">
        <f t="shared" si="19"/>
        <v>11004</v>
      </c>
    </row>
    <row r="275" spans="1:10" ht="15" customHeight="1" x14ac:dyDescent="0.25">
      <c r="A275" s="42" t="s">
        <v>1650</v>
      </c>
      <c r="B275" cm="1">
        <f t="array" ref="B275">SUMPRODUCT((Registro!$D$2:$D$1568=A275)*Registro!$J$2:$J$1568)</f>
        <v>8300</v>
      </c>
      <c r="C275">
        <v>8300</v>
      </c>
      <c r="D275">
        <f t="shared" si="20"/>
        <v>8300.0002750000003</v>
      </c>
      <c r="E275">
        <f t="shared" si="21"/>
        <v>301</v>
      </c>
      <c r="H275" s="14">
        <v>274</v>
      </c>
      <c r="I275" t="str">
        <f t="shared" si="18"/>
        <v>Rubio, Joseph</v>
      </c>
      <c r="J275">
        <f t="shared" si="19"/>
        <v>10961</v>
      </c>
    </row>
    <row r="276" spans="1:10" x14ac:dyDescent="0.25">
      <c r="A276" s="42" t="s">
        <v>1643</v>
      </c>
      <c r="B276" cm="1">
        <f t="array" ref="B276">SUMPRODUCT((Registro!$D$2:$D$1568=A276)*Registro!$J$2:$J$1568)</f>
        <v>5000</v>
      </c>
      <c r="C276">
        <v>5000</v>
      </c>
      <c r="D276">
        <f t="shared" si="20"/>
        <v>5000.0002759999998</v>
      </c>
      <c r="E276">
        <f t="shared" si="21"/>
        <v>343</v>
      </c>
      <c r="H276" s="14">
        <v>275</v>
      </c>
      <c r="I276" t="str">
        <f t="shared" si="18"/>
        <v>Oliva, Joseph de la</v>
      </c>
      <c r="J276">
        <f t="shared" si="19"/>
        <v>10946</v>
      </c>
    </row>
    <row r="277" spans="1:10" ht="15" customHeight="1" x14ac:dyDescent="0.25">
      <c r="A277" s="42" t="s">
        <v>1610</v>
      </c>
      <c r="B277" cm="1">
        <f t="array" ref="B277">SUMPRODUCT((Registro!$D$2:$D$1568=A277)*Registro!$J$2:$J$1568)</f>
        <v>25698</v>
      </c>
      <c r="C277">
        <v>25698</v>
      </c>
      <c r="D277">
        <f t="shared" si="20"/>
        <v>25698.000276999999</v>
      </c>
      <c r="E277">
        <f t="shared" si="21"/>
        <v>174</v>
      </c>
      <c r="H277" s="14">
        <v>276</v>
      </c>
      <c r="I277" t="str">
        <f t="shared" si="18"/>
        <v>Gamarra, Joseph de</v>
      </c>
      <c r="J277">
        <f t="shared" si="19"/>
        <v>10828</v>
      </c>
    </row>
    <row r="278" spans="1:10" x14ac:dyDescent="0.25">
      <c r="A278" s="42" t="s">
        <v>1449</v>
      </c>
      <c r="B278" cm="1">
        <f t="array" ref="B278">SUMPRODUCT((Registro!$D$2:$D$1568=A278)*Registro!$J$2:$J$1568)</f>
        <v>3500</v>
      </c>
      <c r="C278">
        <v>3500</v>
      </c>
      <c r="D278">
        <f t="shared" si="20"/>
        <v>3500.000278</v>
      </c>
      <c r="E278">
        <f t="shared" si="21"/>
        <v>368</v>
      </c>
      <c r="H278" s="14">
        <v>277</v>
      </c>
      <c r="I278" t="str">
        <f t="shared" si="18"/>
        <v>Parra, Joseph de la</v>
      </c>
      <c r="J278">
        <f t="shared" si="19"/>
        <v>10821</v>
      </c>
    </row>
    <row r="279" spans="1:10" x14ac:dyDescent="0.25">
      <c r="A279" s="42" t="s">
        <v>1723</v>
      </c>
      <c r="B279" cm="1">
        <f t="array" ref="B279">SUMPRODUCT((Registro!$D$2:$D$1568=A279)*Registro!$J$2:$J$1568)</f>
        <v>5556</v>
      </c>
      <c r="C279">
        <v>5556</v>
      </c>
      <c r="D279">
        <f t="shared" si="20"/>
        <v>5556.0002789999999</v>
      </c>
      <c r="E279">
        <f t="shared" si="21"/>
        <v>338</v>
      </c>
      <c r="H279" s="14">
        <v>278</v>
      </c>
      <c r="I279" t="str">
        <f t="shared" si="18"/>
        <v>Azpuru, Pedro de</v>
      </c>
      <c r="J279">
        <f t="shared" si="19"/>
        <v>10802</v>
      </c>
    </row>
    <row r="280" spans="1:10" ht="15" customHeight="1" x14ac:dyDescent="0.25">
      <c r="A280" s="42" t="s">
        <v>1665</v>
      </c>
      <c r="B280" cm="1">
        <f t="array" ref="B280">SUMPRODUCT((Registro!$D$2:$D$1568=A280)*Registro!$J$2:$J$1568)</f>
        <v>26800</v>
      </c>
      <c r="C280">
        <v>26800</v>
      </c>
      <c r="D280">
        <f t="shared" si="20"/>
        <v>26800.00028</v>
      </c>
      <c r="E280">
        <f t="shared" si="21"/>
        <v>170</v>
      </c>
      <c r="H280" s="14">
        <v>279</v>
      </c>
      <c r="I280" t="str">
        <f t="shared" si="18"/>
        <v>López de Castilla, Francisco</v>
      </c>
      <c r="J280">
        <f t="shared" si="19"/>
        <v>10696</v>
      </c>
    </row>
    <row r="281" spans="1:10" x14ac:dyDescent="0.25">
      <c r="A281" s="51" t="s">
        <v>1594</v>
      </c>
      <c r="B281" cm="1">
        <f t="array" ref="B281">SUMPRODUCT((Registro!$D$2:$D$1568=A281)*Registro!$J$2:$J$1568)</f>
        <v>40608</v>
      </c>
      <c r="C281">
        <v>40608</v>
      </c>
      <c r="D281">
        <f t="shared" si="20"/>
        <v>40608.000281000001</v>
      </c>
      <c r="E281">
        <f t="shared" si="21"/>
        <v>117</v>
      </c>
      <c r="H281" s="14">
        <v>280</v>
      </c>
      <c r="I281" t="str">
        <f t="shared" si="18"/>
        <v>Aguilar, Pedro de</v>
      </c>
      <c r="J281">
        <f t="shared" si="19"/>
        <v>10674</v>
      </c>
    </row>
    <row r="282" spans="1:10" ht="15" customHeight="1" x14ac:dyDescent="0.25">
      <c r="A282" s="42" t="s">
        <v>1588</v>
      </c>
      <c r="B282" cm="1">
        <f t="array" ref="B282">SUMPRODUCT((Registro!$D$2:$D$1568=A282)*Registro!$J$2:$J$1568)</f>
        <v>28560</v>
      </c>
      <c r="C282">
        <v>28560</v>
      </c>
      <c r="D282">
        <f t="shared" si="20"/>
        <v>28560.000282000001</v>
      </c>
      <c r="E282">
        <f t="shared" si="21"/>
        <v>160</v>
      </c>
      <c r="H282" s="14">
        <v>281</v>
      </c>
      <c r="I282" t="str">
        <f t="shared" si="18"/>
        <v>Añua, Domingo de</v>
      </c>
      <c r="J282">
        <f t="shared" si="19"/>
        <v>10534</v>
      </c>
    </row>
    <row r="283" spans="1:10" x14ac:dyDescent="0.25">
      <c r="A283" s="42" t="s">
        <v>1888</v>
      </c>
      <c r="B283" cm="1">
        <f t="array" ref="B283">SUMPRODUCT((Registro!$D$2:$D$1568=A283)*Registro!$J$2:$J$1568)</f>
        <v>78514</v>
      </c>
      <c r="C283">
        <v>78514</v>
      </c>
      <c r="D283">
        <f t="shared" si="20"/>
        <v>78514.000283000001</v>
      </c>
      <c r="E283">
        <f t="shared" si="21"/>
        <v>45</v>
      </c>
      <c r="H283" s="14">
        <v>282</v>
      </c>
      <c r="I283" t="str">
        <f t="shared" si="18"/>
        <v>Osa, Juan Bautista de</v>
      </c>
      <c r="J283">
        <f t="shared" si="19"/>
        <v>10500</v>
      </c>
    </row>
    <row r="284" spans="1:10" x14ac:dyDescent="0.25">
      <c r="A284" s="43" t="s">
        <v>1884</v>
      </c>
      <c r="B284" cm="1">
        <f t="array" ref="B284">SUMPRODUCT((Registro!$D$2:$D$1568=A284)*Registro!$J$2:$J$1568)</f>
        <v>10946</v>
      </c>
      <c r="C284">
        <v>10946</v>
      </c>
      <c r="D284">
        <f t="shared" si="20"/>
        <v>10946.000284</v>
      </c>
      <c r="E284">
        <f t="shared" si="21"/>
        <v>275</v>
      </c>
      <c r="H284" s="14">
        <v>283</v>
      </c>
      <c r="I284" t="str">
        <f t="shared" si="18"/>
        <v>Pérez de la Peña, Jacinto</v>
      </c>
      <c r="J284">
        <f t="shared" si="19"/>
        <v>10480</v>
      </c>
    </row>
    <row r="285" spans="1:10" ht="15" customHeight="1" x14ac:dyDescent="0.25">
      <c r="A285" s="42" t="s">
        <v>1716</v>
      </c>
      <c r="B285" cm="1">
        <f t="array" ref="B285">SUMPRODUCT((Registro!$D$2:$D$1568=A285)*Registro!$J$2:$J$1568)</f>
        <v>8080</v>
      </c>
      <c r="C285">
        <v>8080</v>
      </c>
      <c r="D285">
        <f t="shared" si="20"/>
        <v>8080.0002850000001</v>
      </c>
      <c r="E285">
        <f t="shared" si="21"/>
        <v>304</v>
      </c>
      <c r="H285" s="14">
        <v>284</v>
      </c>
      <c r="I285" t="str">
        <f t="shared" si="18"/>
        <v>Peralta, Fernando de</v>
      </c>
      <c r="J285">
        <f t="shared" si="19"/>
        <v>10328</v>
      </c>
    </row>
    <row r="286" spans="1:10" x14ac:dyDescent="0.25">
      <c r="A286" s="42" t="s">
        <v>1550</v>
      </c>
      <c r="B286" cm="1">
        <f t="array" ref="B286">SUMPRODUCT((Registro!$D$2:$D$1568=A286)*Registro!$J$2:$J$1568)</f>
        <v>87054</v>
      </c>
      <c r="C286">
        <v>87054</v>
      </c>
      <c r="D286">
        <f t="shared" si="20"/>
        <v>87054.000285999995</v>
      </c>
      <c r="E286">
        <f t="shared" si="21"/>
        <v>35</v>
      </c>
      <c r="H286" s="14">
        <v>285</v>
      </c>
      <c r="I286" t="str">
        <f t="shared" si="18"/>
        <v>Orbea, Sebastián de</v>
      </c>
      <c r="J286">
        <f t="shared" si="19"/>
        <v>10248</v>
      </c>
    </row>
    <row r="287" spans="1:10" ht="15" customHeight="1" x14ac:dyDescent="0.25">
      <c r="A287" s="40" t="s">
        <v>1774</v>
      </c>
      <c r="B287" cm="1">
        <f t="array" ref="B287">SUMPRODUCT((Registro!$D$2:$D$1568=A287)*Registro!$J$2:$J$1568)</f>
        <v>10248</v>
      </c>
      <c r="C287">
        <v>10248</v>
      </c>
      <c r="D287">
        <f t="shared" si="20"/>
        <v>10248.000287000001</v>
      </c>
      <c r="E287">
        <f t="shared" si="21"/>
        <v>285</v>
      </c>
      <c r="H287" s="14">
        <v>286</v>
      </c>
      <c r="I287" t="str">
        <f t="shared" si="18"/>
        <v>Amileta, Andrés de</v>
      </c>
      <c r="J287">
        <f t="shared" si="19"/>
        <v>10000</v>
      </c>
    </row>
    <row r="288" spans="1:10" ht="15" customHeight="1" x14ac:dyDescent="0.25">
      <c r="A288" s="45" t="s">
        <v>1883</v>
      </c>
      <c r="B288" cm="1">
        <f t="array" ref="B288">SUMPRODUCT((Registro!$D$2:$D$1568=A288)*Registro!$J$2:$J$1568)</f>
        <v>84106</v>
      </c>
      <c r="C288">
        <v>84106</v>
      </c>
      <c r="D288">
        <f t="shared" si="20"/>
        <v>84106.000287999996</v>
      </c>
      <c r="E288">
        <f t="shared" si="21"/>
        <v>36</v>
      </c>
      <c r="H288" s="14">
        <v>287</v>
      </c>
      <c r="I288" t="str">
        <f t="shared" si="18"/>
        <v>Baños Escudero, Gregorio de</v>
      </c>
      <c r="J288">
        <f t="shared" si="19"/>
        <v>9896</v>
      </c>
    </row>
    <row r="289" spans="1:10" x14ac:dyDescent="0.25">
      <c r="A289" s="45" t="s">
        <v>1891</v>
      </c>
      <c r="B289" cm="1">
        <f t="array" ref="B289">SUMPRODUCT((Registro!$D$2:$D$1568=A289)*Registro!$J$2:$J$1568)</f>
        <v>3976</v>
      </c>
      <c r="C289">
        <v>3976</v>
      </c>
      <c r="D289">
        <f t="shared" si="20"/>
        <v>3976.0002890000001</v>
      </c>
      <c r="E289">
        <f t="shared" si="21"/>
        <v>364</v>
      </c>
      <c r="H289" s="14">
        <v>288</v>
      </c>
      <c r="I289" t="str">
        <f t="shared" si="18"/>
        <v>Sánchez Grande, Martín</v>
      </c>
      <c r="J289">
        <f t="shared" si="19"/>
        <v>9720</v>
      </c>
    </row>
    <row r="290" spans="1:10" ht="15" customHeight="1" x14ac:dyDescent="0.25">
      <c r="A290" s="45" t="s">
        <v>1889</v>
      </c>
      <c r="B290" cm="1">
        <f t="array" ref="B290">SUMPRODUCT((Registro!$D$2:$D$1568=A290)*Registro!$J$2:$J$1568)</f>
        <v>36209</v>
      </c>
      <c r="C290">
        <v>36209</v>
      </c>
      <c r="D290">
        <f t="shared" si="20"/>
        <v>36209.000290000004</v>
      </c>
      <c r="E290">
        <f t="shared" si="21"/>
        <v>137</v>
      </c>
      <c r="H290" s="14">
        <v>289</v>
      </c>
      <c r="I290" t="str">
        <f t="shared" si="18"/>
        <v>Merino, Juan</v>
      </c>
      <c r="J290">
        <f t="shared" si="19"/>
        <v>9652</v>
      </c>
    </row>
    <row r="291" spans="1:10" x14ac:dyDescent="0.25">
      <c r="A291" s="41" t="s">
        <v>1961</v>
      </c>
      <c r="B291" cm="1">
        <f t="array" ref="B291">SUMPRODUCT((Registro!$D$2:$D$1568=A291)*Registro!$J$2:$J$1568)</f>
        <v>17200</v>
      </c>
      <c r="C291">
        <v>17200</v>
      </c>
      <c r="D291">
        <f t="shared" si="20"/>
        <v>17200.000291</v>
      </c>
      <c r="E291">
        <f t="shared" si="21"/>
        <v>239</v>
      </c>
      <c r="H291" s="14">
        <v>290</v>
      </c>
      <c r="I291" t="str">
        <f t="shared" si="18"/>
        <v>López de Armenta, Juan</v>
      </c>
      <c r="J291">
        <f t="shared" si="19"/>
        <v>9560</v>
      </c>
    </row>
    <row r="292" spans="1:10" ht="15" customHeight="1" x14ac:dyDescent="0.25">
      <c r="A292" s="41" t="s">
        <v>1599</v>
      </c>
      <c r="B292" cm="1">
        <f t="array" ref="B292">SUMPRODUCT((Registro!$D$2:$D$1568=A292)*Registro!$J$2:$J$1568)</f>
        <v>2700</v>
      </c>
      <c r="C292">
        <v>2700</v>
      </c>
      <c r="D292">
        <f t="shared" si="20"/>
        <v>2700.0002920000002</v>
      </c>
      <c r="E292">
        <f t="shared" si="21"/>
        <v>378</v>
      </c>
      <c r="H292" s="14">
        <v>291</v>
      </c>
      <c r="I292" t="str">
        <f t="shared" si="18"/>
        <v>Gómez de la Cruz, Luis</v>
      </c>
      <c r="J292">
        <f t="shared" si="19"/>
        <v>9540</v>
      </c>
    </row>
    <row r="293" spans="1:10" x14ac:dyDescent="0.25">
      <c r="A293" s="41" t="s">
        <v>1692</v>
      </c>
      <c r="B293" cm="1">
        <f t="array" ref="B293">SUMPRODUCT((Registro!$D$2:$D$1568=A293)*Registro!$J$2:$J$1568)</f>
        <v>112906</v>
      </c>
      <c r="C293">
        <v>112906</v>
      </c>
      <c r="D293">
        <f t="shared" si="20"/>
        <v>112906.000293</v>
      </c>
      <c r="E293">
        <f t="shared" si="21"/>
        <v>21</v>
      </c>
      <c r="H293" s="14">
        <v>292</v>
      </c>
      <c r="I293" t="str">
        <f t="shared" si="18"/>
        <v>Romero de Ysunza, Blas</v>
      </c>
      <c r="J293">
        <f t="shared" si="19"/>
        <v>9499</v>
      </c>
    </row>
    <row r="294" spans="1:10" ht="15" customHeight="1" x14ac:dyDescent="0.25">
      <c r="A294" s="41" t="s">
        <v>1465</v>
      </c>
      <c r="B294" cm="1">
        <f t="array" ref="B294">SUMPRODUCT((Registro!$D$2:$D$1568=A294)*Registro!$J$2:$J$1568)</f>
        <v>10500</v>
      </c>
      <c r="C294">
        <v>10500</v>
      </c>
      <c r="D294">
        <f t="shared" si="20"/>
        <v>10500.000293999999</v>
      </c>
      <c r="E294">
        <f t="shared" si="21"/>
        <v>282</v>
      </c>
      <c r="H294" s="14">
        <v>293</v>
      </c>
      <c r="I294" t="str">
        <f t="shared" si="18"/>
        <v>Román, Diego de</v>
      </c>
      <c r="J294">
        <f t="shared" si="19"/>
        <v>9300</v>
      </c>
    </row>
    <row r="295" spans="1:10" ht="15" customHeight="1" x14ac:dyDescent="0.25">
      <c r="A295" s="42" t="s">
        <v>1890</v>
      </c>
      <c r="B295" cm="1">
        <f t="array" ref="B295">SUMPRODUCT((Registro!$D$2:$D$1568=A295)*Registro!$J$2:$J$1568)</f>
        <v>62898</v>
      </c>
      <c r="C295">
        <v>62898</v>
      </c>
      <c r="D295">
        <f t="shared" si="20"/>
        <v>62898.000294999998</v>
      </c>
      <c r="E295">
        <f t="shared" si="21"/>
        <v>69</v>
      </c>
      <c r="H295" s="14">
        <v>294</v>
      </c>
      <c r="I295" t="str">
        <f t="shared" si="18"/>
        <v>Barroso y Pozo, Juan</v>
      </c>
      <c r="J295">
        <f t="shared" si="19"/>
        <v>9243</v>
      </c>
    </row>
    <row r="296" spans="1:10" x14ac:dyDescent="0.25">
      <c r="A296" s="52" t="s">
        <v>1682</v>
      </c>
      <c r="B296" cm="1">
        <f t="array" ref="B296">SUMPRODUCT((Registro!$D$2:$D$1568=A296)*Registro!$J$2:$J$1568)</f>
        <v>4000</v>
      </c>
      <c r="C296">
        <v>4000</v>
      </c>
      <c r="D296">
        <f t="shared" si="20"/>
        <v>4000.0002960000002</v>
      </c>
      <c r="E296">
        <f t="shared" si="21"/>
        <v>359</v>
      </c>
      <c r="H296" s="14">
        <v>295</v>
      </c>
      <c r="I296" t="str">
        <f t="shared" si="18"/>
        <v>Rodríguez, Manuel</v>
      </c>
      <c r="J296">
        <f t="shared" si="19"/>
        <v>9200</v>
      </c>
    </row>
    <row r="297" spans="1:10" ht="15" customHeight="1" x14ac:dyDescent="0.25">
      <c r="A297" s="52" t="s">
        <v>1639</v>
      </c>
      <c r="B297" cm="1">
        <f t="array" ref="B297">SUMPRODUCT((Registro!$D$2:$D$1568=A297)*Registro!$J$2:$J$1568)</f>
        <v>67136</v>
      </c>
      <c r="C297">
        <v>67136</v>
      </c>
      <c r="D297">
        <f t="shared" si="20"/>
        <v>67136.000297000006</v>
      </c>
      <c r="E297">
        <f t="shared" si="21"/>
        <v>60</v>
      </c>
      <c r="H297" s="14">
        <v>296</v>
      </c>
      <c r="I297" t="str">
        <f t="shared" si="18"/>
        <v>Pérez Zambrano, Pedro</v>
      </c>
      <c r="J297">
        <f t="shared" si="19"/>
        <v>9150</v>
      </c>
    </row>
    <row r="298" spans="1:10" ht="15" customHeight="1" x14ac:dyDescent="0.25">
      <c r="A298" s="42" t="s">
        <v>1896</v>
      </c>
      <c r="B298" cm="1">
        <f t="array" ref="B298">SUMPRODUCT((Registro!$D$2:$D$1568=A298)*Registro!$J$2:$J$1568)</f>
        <v>288</v>
      </c>
      <c r="C298">
        <v>288</v>
      </c>
      <c r="D298">
        <f t="shared" si="20"/>
        <v>288.00029799999999</v>
      </c>
      <c r="E298">
        <f t="shared" si="21"/>
        <v>441</v>
      </c>
      <c r="H298" s="14">
        <v>297</v>
      </c>
      <c r="I298" t="str">
        <f t="shared" si="18"/>
        <v>Mansilla, Esteban de</v>
      </c>
      <c r="J298">
        <f t="shared" si="19"/>
        <v>9065</v>
      </c>
    </row>
    <row r="299" spans="1:10" x14ac:dyDescent="0.25">
      <c r="A299" s="42" t="s">
        <v>1433</v>
      </c>
      <c r="B299" cm="1">
        <f t="array" ref="B299">SUMPRODUCT((Registro!$D$2:$D$1568=A299)*Registro!$J$2:$J$1568)</f>
        <v>37817</v>
      </c>
      <c r="C299">
        <v>37817</v>
      </c>
      <c r="D299">
        <f t="shared" si="20"/>
        <v>37817.000298999999</v>
      </c>
      <c r="E299">
        <f t="shared" si="21"/>
        <v>128</v>
      </c>
      <c r="H299" s="14">
        <v>298</v>
      </c>
      <c r="I299" t="str">
        <f t="shared" si="18"/>
        <v>Rodríguez, Sebastián</v>
      </c>
      <c r="J299">
        <f t="shared" si="19"/>
        <v>8951</v>
      </c>
    </row>
    <row r="300" spans="1:10" ht="15" customHeight="1" x14ac:dyDescent="0.25">
      <c r="A300" s="43" t="s">
        <v>1892</v>
      </c>
      <c r="B300" cm="1">
        <f t="array" ref="B300">SUMPRODUCT((Registro!$D$2:$D$1568=A300)*Registro!$J$2:$J$1568)</f>
        <v>65430</v>
      </c>
      <c r="C300">
        <v>65430</v>
      </c>
      <c r="D300">
        <f t="shared" si="20"/>
        <v>65430.0003</v>
      </c>
      <c r="E300">
        <f t="shared" si="21"/>
        <v>63</v>
      </c>
      <c r="H300" s="14">
        <v>299</v>
      </c>
      <c r="I300" t="str">
        <f t="shared" si="18"/>
        <v>López de Palomino, Joseph</v>
      </c>
      <c r="J300">
        <f t="shared" si="19"/>
        <v>8867</v>
      </c>
    </row>
    <row r="301" spans="1:10" x14ac:dyDescent="0.25">
      <c r="A301" s="41" t="s">
        <v>1740</v>
      </c>
      <c r="B301" cm="1">
        <f t="array" ref="B301">SUMPRODUCT((Registro!$D$2:$D$1568=A301)*Registro!$J$2:$J$1568)</f>
        <v>250</v>
      </c>
      <c r="C301">
        <v>250</v>
      </c>
      <c r="D301">
        <f t="shared" si="20"/>
        <v>250.00030100000001</v>
      </c>
      <c r="E301">
        <f t="shared" si="21"/>
        <v>443</v>
      </c>
      <c r="H301" s="14">
        <v>300</v>
      </c>
      <c r="I301" t="str">
        <f t="shared" si="18"/>
        <v>Eneira, Antonio</v>
      </c>
      <c r="J301">
        <f t="shared" si="19"/>
        <v>8802</v>
      </c>
    </row>
    <row r="302" spans="1:10" ht="15" customHeight="1" x14ac:dyDescent="0.25">
      <c r="A302" s="41" t="s">
        <v>1405</v>
      </c>
      <c r="B302" cm="1">
        <f t="array" ref="B302">SUMPRODUCT((Registro!$D$2:$D$1568=A302)*Registro!$J$2:$J$1568)</f>
        <v>10821</v>
      </c>
      <c r="C302">
        <v>10821</v>
      </c>
      <c r="D302">
        <f t="shared" si="20"/>
        <v>10821.000302</v>
      </c>
      <c r="E302">
        <f t="shared" si="21"/>
        <v>277</v>
      </c>
      <c r="H302" s="14">
        <v>301</v>
      </c>
      <c r="I302" t="str">
        <f t="shared" si="18"/>
        <v>Muñoz Chamorro, Antonio de</v>
      </c>
      <c r="J302">
        <f t="shared" si="19"/>
        <v>8300</v>
      </c>
    </row>
    <row r="303" spans="1:10" x14ac:dyDescent="0.25">
      <c r="A303" s="41" t="s">
        <v>1894</v>
      </c>
      <c r="B303" cm="1">
        <f t="array" ref="B303">SUMPRODUCT((Registro!$D$2:$D$1568=A303)*Registro!$J$2:$J$1568)</f>
        <v>12160</v>
      </c>
      <c r="C303">
        <v>12160</v>
      </c>
      <c r="D303">
        <f t="shared" si="20"/>
        <v>12160.000303000001</v>
      </c>
      <c r="E303">
        <f t="shared" si="21"/>
        <v>265</v>
      </c>
      <c r="H303" s="14">
        <v>302</v>
      </c>
      <c r="I303" t="str">
        <f t="shared" si="18"/>
        <v>Moreno de Vilchez, Andrés</v>
      </c>
      <c r="J303">
        <f t="shared" si="19"/>
        <v>8204</v>
      </c>
    </row>
    <row r="304" spans="1:10" ht="15" customHeight="1" x14ac:dyDescent="0.25">
      <c r="A304" s="45" t="s">
        <v>1895</v>
      </c>
      <c r="B304" cm="1">
        <f t="array" ref="B304">SUMPRODUCT((Registro!$D$2:$D$1568=A304)*Registro!$J$2:$J$1568)</f>
        <v>7044</v>
      </c>
      <c r="C304">
        <v>7044</v>
      </c>
      <c r="D304">
        <f t="shared" si="20"/>
        <v>7044.0003040000001</v>
      </c>
      <c r="E304">
        <f t="shared" si="21"/>
        <v>323</v>
      </c>
      <c r="H304" s="14">
        <v>303</v>
      </c>
      <c r="I304" t="str">
        <f t="shared" si="18"/>
        <v>Fernández Izquierdo, Francisco</v>
      </c>
      <c r="J304">
        <f t="shared" si="19"/>
        <v>8160</v>
      </c>
    </row>
    <row r="305" spans="1:10" x14ac:dyDescent="0.25">
      <c r="A305" s="42" t="s">
        <v>1744</v>
      </c>
      <c r="B305" cm="1">
        <f t="array" ref="B305">SUMPRODUCT((Registro!$D$2:$D$1568=A305)*Registro!$J$2:$J$1568)</f>
        <v>10328</v>
      </c>
      <c r="C305">
        <v>10328</v>
      </c>
      <c r="D305">
        <f t="shared" si="20"/>
        <v>10328.000305</v>
      </c>
      <c r="E305">
        <f t="shared" si="21"/>
        <v>284</v>
      </c>
      <c r="H305" s="14">
        <v>304</v>
      </c>
      <c r="I305" t="str">
        <f t="shared" si="18"/>
        <v>Olivardia, Andrés de</v>
      </c>
      <c r="J305">
        <f t="shared" si="19"/>
        <v>8080</v>
      </c>
    </row>
    <row r="306" spans="1:10" ht="15" customHeight="1" x14ac:dyDescent="0.25">
      <c r="A306" s="42" t="s">
        <v>1718</v>
      </c>
      <c r="B306" cm="1">
        <f t="array" ref="B306">SUMPRODUCT((Registro!$D$2:$D$1568=A306)*Registro!$J$2:$J$1568)</f>
        <v>4200</v>
      </c>
      <c r="C306">
        <v>4200</v>
      </c>
      <c r="D306">
        <f t="shared" si="20"/>
        <v>4200.0003059999999</v>
      </c>
      <c r="E306">
        <f t="shared" si="21"/>
        <v>353</v>
      </c>
      <c r="H306" s="14">
        <v>305</v>
      </c>
      <c r="I306" t="str">
        <f t="shared" si="18"/>
        <v>Zevallos, Antonio de</v>
      </c>
      <c r="J306">
        <f t="shared" si="19"/>
        <v>8064</v>
      </c>
    </row>
    <row r="307" spans="1:10" x14ac:dyDescent="0.25">
      <c r="A307" s="42" t="s">
        <v>1725</v>
      </c>
      <c r="B307" cm="1">
        <f t="array" ref="B307">SUMPRODUCT((Registro!$D$2:$D$1568=A307)*Registro!$J$2:$J$1568)</f>
        <v>600</v>
      </c>
      <c r="C307">
        <v>600</v>
      </c>
      <c r="D307">
        <f t="shared" si="20"/>
        <v>600.00030700000002</v>
      </c>
      <c r="E307">
        <f t="shared" si="21"/>
        <v>425</v>
      </c>
      <c r="H307" s="14">
        <v>306</v>
      </c>
      <c r="I307" t="str">
        <f t="shared" si="18"/>
        <v>Ruiz de Gauna, Andrés</v>
      </c>
      <c r="J307">
        <f t="shared" si="19"/>
        <v>8060</v>
      </c>
    </row>
    <row r="308" spans="1:10" ht="15" customHeight="1" x14ac:dyDescent="0.25">
      <c r="A308" s="40" t="s">
        <v>1666</v>
      </c>
      <c r="B308" cm="1">
        <f t="array" ref="B308">SUMPRODUCT((Registro!$D$2:$D$1568=A308)*Registro!$J$2:$J$1568)</f>
        <v>89966</v>
      </c>
      <c r="C308">
        <v>89966</v>
      </c>
      <c r="D308">
        <f t="shared" si="20"/>
        <v>89966.000308000002</v>
      </c>
      <c r="E308">
        <f t="shared" si="21"/>
        <v>34</v>
      </c>
      <c r="H308" s="14">
        <v>307</v>
      </c>
      <c r="I308" t="str">
        <f t="shared" si="18"/>
        <v>Sanz de Salamanca, Urban</v>
      </c>
      <c r="J308">
        <f t="shared" si="19"/>
        <v>8000</v>
      </c>
    </row>
    <row r="309" spans="1:10" ht="15" customHeight="1" x14ac:dyDescent="0.25">
      <c r="A309" s="42" t="s">
        <v>1553</v>
      </c>
      <c r="B309" cm="1">
        <f t="array" ref="B309">SUMPRODUCT((Registro!$D$2:$D$1568=A309)*Registro!$J$2:$J$1568)</f>
        <v>200</v>
      </c>
      <c r="C309">
        <v>200</v>
      </c>
      <c r="D309">
        <f t="shared" si="20"/>
        <v>200.00030899999999</v>
      </c>
      <c r="E309">
        <f t="shared" si="21"/>
        <v>449</v>
      </c>
      <c r="H309" s="14">
        <v>308</v>
      </c>
      <c r="I309" t="str">
        <f t="shared" si="18"/>
        <v>Fernández de Valdivieso, Juan</v>
      </c>
      <c r="J309">
        <f t="shared" si="19"/>
        <v>8000</v>
      </c>
    </row>
    <row r="310" spans="1:10" x14ac:dyDescent="0.25">
      <c r="A310" s="42" t="s">
        <v>1582</v>
      </c>
      <c r="B310" cm="1">
        <f t="array" ref="B310">SUMPRODUCT((Registro!$D$2:$D$1568=A310)*Registro!$J$2:$J$1568)</f>
        <v>10480</v>
      </c>
      <c r="C310">
        <v>10480</v>
      </c>
      <c r="D310">
        <f t="shared" si="20"/>
        <v>10480.000309999999</v>
      </c>
      <c r="E310">
        <f t="shared" si="21"/>
        <v>283</v>
      </c>
      <c r="H310" s="14">
        <v>309</v>
      </c>
      <c r="I310" t="str">
        <f t="shared" si="18"/>
        <v>Cabrera, Gerónimo de</v>
      </c>
      <c r="J310">
        <f t="shared" si="19"/>
        <v>7980</v>
      </c>
    </row>
    <row r="311" spans="1:10" ht="15" customHeight="1" x14ac:dyDescent="0.25">
      <c r="A311" s="42" t="s">
        <v>1602</v>
      </c>
      <c r="B311" cm="1">
        <f t="array" ref="B311">SUMPRODUCT((Registro!$D$2:$D$1568=A311)*Registro!$J$2:$J$1568)</f>
        <v>45374</v>
      </c>
      <c r="C311">
        <v>45374</v>
      </c>
      <c r="D311">
        <f t="shared" si="20"/>
        <v>45374.000311000003</v>
      </c>
      <c r="E311">
        <f t="shared" si="21"/>
        <v>106</v>
      </c>
      <c r="H311" s="14">
        <v>310</v>
      </c>
      <c r="I311" t="str">
        <f t="shared" si="18"/>
        <v>Aranda, Gabriel de</v>
      </c>
      <c r="J311">
        <f t="shared" si="19"/>
        <v>7920</v>
      </c>
    </row>
    <row r="312" spans="1:10" x14ac:dyDescent="0.25">
      <c r="A312" s="41" t="s">
        <v>1758</v>
      </c>
      <c r="B312" cm="1">
        <f t="array" ref="B312">SUMPRODUCT((Registro!$D$2:$D$1568=A312)*Registro!$J$2:$J$1568)</f>
        <v>7242</v>
      </c>
      <c r="C312">
        <v>7242</v>
      </c>
      <c r="D312">
        <f t="shared" si="20"/>
        <v>7242.0003120000001</v>
      </c>
      <c r="E312">
        <f t="shared" si="21"/>
        <v>317</v>
      </c>
      <c r="H312" s="14">
        <v>311</v>
      </c>
      <c r="I312" t="str">
        <f t="shared" si="18"/>
        <v>Escobar, Francisco de</v>
      </c>
      <c r="J312">
        <f t="shared" si="19"/>
        <v>7900</v>
      </c>
    </row>
    <row r="313" spans="1:10" x14ac:dyDescent="0.25">
      <c r="A313" s="41" t="s">
        <v>1567</v>
      </c>
      <c r="B313" cm="1">
        <f t="array" ref="B313">SUMPRODUCT((Registro!$D$2:$D$1568=A313)*Registro!$J$2:$J$1568)</f>
        <v>33248</v>
      </c>
      <c r="C313">
        <v>33248</v>
      </c>
      <c r="D313">
        <f t="shared" si="20"/>
        <v>33248.000312999997</v>
      </c>
      <c r="E313">
        <f t="shared" si="21"/>
        <v>143</v>
      </c>
      <c r="H313" s="14">
        <v>312</v>
      </c>
      <c r="I313" t="str">
        <f t="shared" si="18"/>
        <v>Aguirre, Francisco de</v>
      </c>
      <c r="J313">
        <f t="shared" si="19"/>
        <v>7864</v>
      </c>
    </row>
    <row r="314" spans="1:10" ht="15" customHeight="1" x14ac:dyDescent="0.25">
      <c r="A314" s="41" t="s">
        <v>1601</v>
      </c>
      <c r="B314" cm="1">
        <f t="array" ref="B314">SUMPRODUCT((Registro!$D$2:$D$1568=A314)*Registro!$J$2:$J$1568)</f>
        <v>6592</v>
      </c>
      <c r="C314">
        <v>6592</v>
      </c>
      <c r="D314">
        <f t="shared" si="20"/>
        <v>6592.0003139999999</v>
      </c>
      <c r="E314">
        <f t="shared" si="21"/>
        <v>331</v>
      </c>
      <c r="H314" s="14">
        <v>313</v>
      </c>
      <c r="I314" t="str">
        <f t="shared" si="18"/>
        <v>Zárate, Francisco de</v>
      </c>
      <c r="J314">
        <f t="shared" si="19"/>
        <v>7771</v>
      </c>
    </row>
    <row r="315" spans="1:10" x14ac:dyDescent="0.25">
      <c r="A315" s="40" t="s">
        <v>1649</v>
      </c>
      <c r="B315" cm="1">
        <f t="array" ref="B315">SUMPRODUCT((Registro!$D$2:$D$1568=A315)*Registro!$J$2:$J$1568)</f>
        <v>73726</v>
      </c>
      <c r="C315">
        <v>73726</v>
      </c>
      <c r="D315">
        <f t="shared" si="20"/>
        <v>73726.000314999997</v>
      </c>
      <c r="E315">
        <f t="shared" si="21"/>
        <v>50</v>
      </c>
      <c r="H315" s="14">
        <v>314</v>
      </c>
      <c r="I315" t="str">
        <f t="shared" si="18"/>
        <v>Alarcón, Andrés de</v>
      </c>
      <c r="J315">
        <f t="shared" si="19"/>
        <v>7715</v>
      </c>
    </row>
    <row r="316" spans="1:10" ht="15" customHeight="1" x14ac:dyDescent="0.25">
      <c r="A316" s="40" t="s">
        <v>1673</v>
      </c>
      <c r="B316" cm="1">
        <f t="array" ref="B316">SUMPRODUCT((Registro!$D$2:$D$1568=A316)*Registro!$J$2:$J$1568)</f>
        <v>27547</v>
      </c>
      <c r="C316">
        <v>27547</v>
      </c>
      <c r="D316">
        <f t="shared" si="20"/>
        <v>27547.000316000001</v>
      </c>
      <c r="E316">
        <f t="shared" si="21"/>
        <v>165</v>
      </c>
      <c r="H316" s="14">
        <v>315</v>
      </c>
      <c r="I316" t="str">
        <f t="shared" si="18"/>
        <v>Cuesta, Martín de la</v>
      </c>
      <c r="J316">
        <f t="shared" si="19"/>
        <v>7512</v>
      </c>
    </row>
    <row r="317" spans="1:10" ht="15" customHeight="1" x14ac:dyDescent="0.25">
      <c r="A317" s="42" t="s">
        <v>1563</v>
      </c>
      <c r="B317" cm="1">
        <f t="array" ref="B317">SUMPRODUCT((Registro!$D$2:$D$1568=A317)*Registro!$J$2:$J$1568)</f>
        <v>19392</v>
      </c>
      <c r="C317">
        <v>19392</v>
      </c>
      <c r="D317">
        <f t="shared" si="20"/>
        <v>19392.000317000002</v>
      </c>
      <c r="E317">
        <f t="shared" si="21"/>
        <v>225</v>
      </c>
      <c r="H317" s="14">
        <v>316</v>
      </c>
      <c r="I317" t="str">
        <f t="shared" si="18"/>
        <v>Santidueñas y Carrillo, Manuel de</v>
      </c>
      <c r="J317">
        <f t="shared" si="19"/>
        <v>7303</v>
      </c>
    </row>
    <row r="318" spans="1:10" x14ac:dyDescent="0.25">
      <c r="A318" s="43" t="s">
        <v>1893</v>
      </c>
      <c r="B318" cm="1">
        <f t="array" ref="B318">SUMPRODUCT((Registro!$D$2:$D$1568=A318)*Registro!$J$2:$J$1568)</f>
        <v>54357</v>
      </c>
      <c r="C318">
        <v>54357</v>
      </c>
      <c r="D318">
        <f t="shared" si="20"/>
        <v>54357.000317999999</v>
      </c>
      <c r="E318">
        <f t="shared" si="21"/>
        <v>90</v>
      </c>
      <c r="H318" s="14">
        <v>317</v>
      </c>
      <c r="I318" t="str">
        <f t="shared" si="18"/>
        <v>Pérez de León, Blas</v>
      </c>
      <c r="J318">
        <f t="shared" si="19"/>
        <v>7242</v>
      </c>
    </row>
    <row r="319" spans="1:10" ht="15" customHeight="1" x14ac:dyDescent="0.25">
      <c r="A319" s="42" t="s">
        <v>1556</v>
      </c>
      <c r="B319" cm="1">
        <f t="array" ref="B319">SUMPRODUCT((Registro!$D$2:$D$1568=A319)*Registro!$J$2:$J$1568)</f>
        <v>9150</v>
      </c>
      <c r="C319">
        <v>9150</v>
      </c>
      <c r="D319">
        <f t="shared" si="20"/>
        <v>9150.0003190000007</v>
      </c>
      <c r="E319">
        <f t="shared" si="21"/>
        <v>296</v>
      </c>
      <c r="H319" s="14">
        <v>318</v>
      </c>
      <c r="I319" t="str">
        <f t="shared" si="18"/>
        <v>Pérez, Juan Matias</v>
      </c>
      <c r="J319">
        <f t="shared" si="19"/>
        <v>7179</v>
      </c>
    </row>
    <row r="320" spans="1:10" x14ac:dyDescent="0.25">
      <c r="A320" s="42" t="s">
        <v>1823</v>
      </c>
      <c r="B320" cm="1">
        <f t="array" ref="B320">SUMPRODUCT((Registro!$D$2:$D$1568=A320)*Registro!$J$2:$J$1568)</f>
        <v>325</v>
      </c>
      <c r="C320">
        <v>325</v>
      </c>
      <c r="D320">
        <f t="shared" si="20"/>
        <v>325.00031999999999</v>
      </c>
      <c r="E320">
        <f t="shared" si="21"/>
        <v>435</v>
      </c>
      <c r="H320" s="14">
        <v>319</v>
      </c>
      <c r="I320" t="str">
        <f t="shared" si="18"/>
        <v>Gortairi, Martín de</v>
      </c>
      <c r="J320">
        <f t="shared" si="19"/>
        <v>7176</v>
      </c>
    </row>
    <row r="321" spans="1:10" ht="15" customHeight="1" x14ac:dyDescent="0.25">
      <c r="A321" s="42" t="s">
        <v>1434</v>
      </c>
      <c r="B321" cm="1">
        <f t="array" ref="B321">SUMPRODUCT((Registro!$D$2:$D$1568=A321)*Registro!$J$2:$J$1568)</f>
        <v>7179</v>
      </c>
      <c r="C321">
        <v>7179</v>
      </c>
      <c r="D321">
        <f t="shared" si="20"/>
        <v>7179.0003210000004</v>
      </c>
      <c r="E321">
        <f t="shared" si="21"/>
        <v>318</v>
      </c>
      <c r="H321" s="14">
        <v>320</v>
      </c>
      <c r="I321" t="str">
        <f t="shared" si="18"/>
        <v>Ullaure, Sebastián de</v>
      </c>
      <c r="J321">
        <f t="shared" si="19"/>
        <v>7160</v>
      </c>
    </row>
    <row r="322" spans="1:10" x14ac:dyDescent="0.25">
      <c r="A322" s="42" t="s">
        <v>1691</v>
      </c>
      <c r="B322" cm="1">
        <f t="array" ref="B322">SUMPRODUCT((Registro!$D$2:$D$1568=A322)*Registro!$J$2:$J$1568)</f>
        <v>0</v>
      </c>
      <c r="C322">
        <v>0</v>
      </c>
      <c r="D322">
        <f t="shared" si="20"/>
        <v>3.2199999999999997E-4</v>
      </c>
      <c r="E322">
        <f t="shared" si="21"/>
        <v>457</v>
      </c>
      <c r="H322" s="14">
        <v>321</v>
      </c>
      <c r="I322" t="str">
        <f t="shared" ref="I322:I385" si="22">INDEX($A$2:$A$1609,MATCH(H322,$E$2:$E$1609,0))</f>
        <v>Castilla, Simón de</v>
      </c>
      <c r="J322">
        <f t="shared" ref="J322:J385" si="23">INDEX($B$2:$B$1609,MATCH(H322,$E$2:$E$1609,0))</f>
        <v>7147</v>
      </c>
    </row>
    <row r="323" spans="1:10" ht="15" customHeight="1" x14ac:dyDescent="0.25">
      <c r="A323" s="42" t="s">
        <v>1696</v>
      </c>
      <c r="B323" cm="1">
        <f t="array" ref="B323">SUMPRODUCT((Registro!$D$2:$D$1568=A323)*Registro!$J$2:$J$1568)</f>
        <v>2000</v>
      </c>
      <c r="C323">
        <v>2000</v>
      </c>
      <c r="D323">
        <f t="shared" ref="D323:D386" si="24">C323+0.000001*ROW()</f>
        <v>2000.000323</v>
      </c>
      <c r="E323">
        <f t="shared" ref="E323:E386" si="25">_xlfn.RANK.EQ(D323,$D$2:$D$459)</f>
        <v>393</v>
      </c>
      <c r="H323" s="14">
        <v>322</v>
      </c>
      <c r="I323" t="str">
        <f t="shared" si="22"/>
        <v>López de Altozano, Juan</v>
      </c>
      <c r="J323">
        <f t="shared" si="23"/>
        <v>7126</v>
      </c>
    </row>
    <row r="324" spans="1:10" x14ac:dyDescent="0.25">
      <c r="A324" s="42" t="s">
        <v>1542</v>
      </c>
      <c r="B324" cm="1">
        <f t="array" ref="B324">SUMPRODUCT((Registro!$D$2:$D$1568=A324)*Registro!$J$2:$J$1568)</f>
        <v>17800</v>
      </c>
      <c r="C324">
        <v>17800</v>
      </c>
      <c r="D324">
        <f t="shared" si="24"/>
        <v>17800.000324000001</v>
      </c>
      <c r="E324">
        <f t="shared" si="25"/>
        <v>238</v>
      </c>
      <c r="H324" s="14">
        <v>323</v>
      </c>
      <c r="I324" t="str">
        <f t="shared" si="22"/>
        <v>Peralta Rincón, Francisco de</v>
      </c>
      <c r="J324">
        <f t="shared" si="23"/>
        <v>7044</v>
      </c>
    </row>
    <row r="325" spans="1:10" x14ac:dyDescent="0.25">
      <c r="A325" s="42" t="s">
        <v>1708</v>
      </c>
      <c r="B325" cm="1">
        <f t="array" ref="B325">SUMPRODUCT((Registro!$D$2:$D$1568=A325)*Registro!$J$2:$J$1568)</f>
        <v>128</v>
      </c>
      <c r="C325">
        <v>128</v>
      </c>
      <c r="D325">
        <f t="shared" si="24"/>
        <v>128.000325</v>
      </c>
      <c r="E325">
        <f t="shared" si="25"/>
        <v>452</v>
      </c>
      <c r="H325" s="14">
        <v>324</v>
      </c>
      <c r="I325" t="str">
        <f t="shared" si="22"/>
        <v>García Trevez, Bartolomé</v>
      </c>
      <c r="J325">
        <f t="shared" si="23"/>
        <v>7004</v>
      </c>
    </row>
    <row r="326" spans="1:10" ht="15" customHeight="1" x14ac:dyDescent="0.25">
      <c r="A326" s="42" t="s">
        <v>1653</v>
      </c>
      <c r="B326" cm="1">
        <f t="array" ref="B326">SUMPRODUCT((Registro!$D$2:$D$1568=A326)*Registro!$J$2:$J$1568)</f>
        <v>3960</v>
      </c>
      <c r="C326">
        <v>3960</v>
      </c>
      <c r="D326">
        <f t="shared" si="24"/>
        <v>3960.0003259999999</v>
      </c>
      <c r="E326">
        <f t="shared" si="25"/>
        <v>365</v>
      </c>
      <c r="H326" s="14">
        <v>325</v>
      </c>
      <c r="I326" t="str">
        <f t="shared" si="22"/>
        <v>Martínez, Antonio</v>
      </c>
      <c r="J326">
        <f t="shared" si="23"/>
        <v>6944</v>
      </c>
    </row>
    <row r="327" spans="1:10" x14ac:dyDescent="0.25">
      <c r="A327" s="42" t="s">
        <v>1547</v>
      </c>
      <c r="B327" cm="1">
        <f t="array" ref="B327">SUMPRODUCT((Registro!$D$2:$D$1568=A327)*Registro!$J$2:$J$1568)</f>
        <v>2720</v>
      </c>
      <c r="C327">
        <v>2720</v>
      </c>
      <c r="D327">
        <f t="shared" si="24"/>
        <v>2720.0003270000002</v>
      </c>
      <c r="E327">
        <f t="shared" si="25"/>
        <v>377</v>
      </c>
      <c r="H327" s="14">
        <v>326</v>
      </c>
      <c r="I327" t="str">
        <f t="shared" si="22"/>
        <v>Ayala, Tomás de</v>
      </c>
      <c r="J327">
        <f t="shared" si="23"/>
        <v>6912</v>
      </c>
    </row>
    <row r="328" spans="1:10" ht="15" customHeight="1" x14ac:dyDescent="0.25">
      <c r="A328" s="42" t="s">
        <v>1427</v>
      </c>
      <c r="B328" cm="1">
        <f t="array" ref="B328">SUMPRODUCT((Registro!$D$2:$D$1568=A328)*Registro!$J$2:$J$1568)</f>
        <v>352</v>
      </c>
      <c r="C328">
        <v>352</v>
      </c>
      <c r="D328">
        <f t="shared" si="24"/>
        <v>352.00032800000002</v>
      </c>
      <c r="E328">
        <f t="shared" si="25"/>
        <v>434</v>
      </c>
      <c r="H328" s="14">
        <v>327</v>
      </c>
      <c r="I328" t="str">
        <f t="shared" si="22"/>
        <v>Soto, Carlos de</v>
      </c>
      <c r="J328">
        <f t="shared" si="23"/>
        <v>6901</v>
      </c>
    </row>
    <row r="329" spans="1:10" x14ac:dyDescent="0.25">
      <c r="A329" s="42" t="s">
        <v>1689</v>
      </c>
      <c r="B329" cm="1">
        <f t="array" ref="B329">SUMPRODUCT((Registro!$D$2:$D$1568=A329)*Registro!$J$2:$J$1568)</f>
        <v>4000</v>
      </c>
      <c r="C329">
        <v>4000</v>
      </c>
      <c r="D329">
        <f t="shared" si="24"/>
        <v>4000.000329</v>
      </c>
      <c r="E329">
        <f t="shared" si="25"/>
        <v>358</v>
      </c>
      <c r="H329" s="14">
        <v>328</v>
      </c>
      <c r="I329" t="str">
        <f t="shared" si="22"/>
        <v>Monje, Benito</v>
      </c>
      <c r="J329">
        <f t="shared" si="23"/>
        <v>6887</v>
      </c>
    </row>
    <row r="330" spans="1:10" x14ac:dyDescent="0.25">
      <c r="A330" s="42" t="s">
        <v>1463</v>
      </c>
      <c r="B330" cm="1">
        <f t="array" ref="B330">SUMPRODUCT((Registro!$D$2:$D$1568=A330)*Registro!$J$2:$J$1568)</f>
        <v>38385</v>
      </c>
      <c r="C330">
        <v>38385</v>
      </c>
      <c r="D330">
        <f t="shared" si="24"/>
        <v>38385.000330000003</v>
      </c>
      <c r="E330">
        <f t="shared" si="25"/>
        <v>126</v>
      </c>
      <c r="H330" s="14">
        <v>329</v>
      </c>
      <c r="I330" t="str">
        <f t="shared" si="22"/>
        <v>Hidalgo, Sebastián</v>
      </c>
      <c r="J330">
        <f t="shared" si="23"/>
        <v>6848</v>
      </c>
    </row>
    <row r="331" spans="1:10" ht="15" customHeight="1" x14ac:dyDescent="0.25">
      <c r="A331" s="42" t="s">
        <v>1876</v>
      </c>
      <c r="B331" cm="1">
        <f t="array" ref="B331">SUMPRODUCT((Registro!$D$2:$D$1568=A331)*Registro!$J$2:$J$1568)</f>
        <v>49893</v>
      </c>
      <c r="C331">
        <v>49893</v>
      </c>
      <c r="D331">
        <f t="shared" si="24"/>
        <v>49893.000331000003</v>
      </c>
      <c r="E331">
        <f t="shared" si="25"/>
        <v>97</v>
      </c>
      <c r="H331" s="14">
        <v>330</v>
      </c>
      <c r="I331" t="str">
        <f t="shared" si="22"/>
        <v>Moreno, Joseph</v>
      </c>
      <c r="J331">
        <f t="shared" si="23"/>
        <v>6640</v>
      </c>
    </row>
    <row r="332" spans="1:10" x14ac:dyDescent="0.25">
      <c r="A332" s="42" t="s">
        <v>1762</v>
      </c>
      <c r="B332" cm="1">
        <f t="array" ref="B332">SUMPRODUCT((Registro!$D$2:$D$1568=A332)*Registro!$J$2:$J$1568)</f>
        <v>2000</v>
      </c>
      <c r="C332">
        <v>2000</v>
      </c>
      <c r="D332">
        <f t="shared" si="24"/>
        <v>2000.0003320000001</v>
      </c>
      <c r="E332">
        <f t="shared" si="25"/>
        <v>392</v>
      </c>
      <c r="H332" s="14">
        <v>331</v>
      </c>
      <c r="I332" t="str">
        <f t="shared" si="22"/>
        <v>Pérez de Rivera, Gabriel</v>
      </c>
      <c r="J332">
        <f t="shared" si="23"/>
        <v>6592</v>
      </c>
    </row>
    <row r="333" spans="1:10" ht="15" customHeight="1" x14ac:dyDescent="0.25">
      <c r="A333" s="42" t="s">
        <v>1404</v>
      </c>
      <c r="B333" cm="1">
        <f t="array" ref="B333">SUMPRODUCT((Registro!$D$2:$D$1568=A333)*Registro!$J$2:$J$1568)</f>
        <v>43588</v>
      </c>
      <c r="C333">
        <v>43588</v>
      </c>
      <c r="D333">
        <f t="shared" si="24"/>
        <v>43588.000333000004</v>
      </c>
      <c r="E333">
        <f t="shared" si="25"/>
        <v>108</v>
      </c>
      <c r="H333" s="14">
        <v>332</v>
      </c>
      <c r="I333" t="str">
        <f t="shared" si="22"/>
        <v>Martínez, Lorenzo</v>
      </c>
      <c r="J333">
        <f t="shared" si="23"/>
        <v>6540</v>
      </c>
    </row>
    <row r="334" spans="1:10" x14ac:dyDescent="0.25">
      <c r="A334" s="40" t="s">
        <v>1953</v>
      </c>
      <c r="B334" cm="1">
        <f t="array" ref="B334">SUMPRODUCT((Registro!$D$2:$D$1568=A334)*Registro!$J$2:$J$1568)</f>
        <v>24456</v>
      </c>
      <c r="C334">
        <v>24456</v>
      </c>
      <c r="D334">
        <f t="shared" si="24"/>
        <v>24456.000334</v>
      </c>
      <c r="E334">
        <f t="shared" si="25"/>
        <v>184</v>
      </c>
      <c r="H334" s="14">
        <v>333</v>
      </c>
      <c r="I334" t="str">
        <f t="shared" si="22"/>
        <v>Martínez de Vargas, Esteban</v>
      </c>
      <c r="J334">
        <f t="shared" si="23"/>
        <v>6450</v>
      </c>
    </row>
    <row r="335" spans="1:10" x14ac:dyDescent="0.25">
      <c r="A335" s="42" t="s">
        <v>1472</v>
      </c>
      <c r="B335" cm="1">
        <f t="array" ref="B335">SUMPRODUCT((Registro!$D$2:$D$1568=A335)*Registro!$J$2:$J$1568)</f>
        <v>24454</v>
      </c>
      <c r="C335">
        <v>24454</v>
      </c>
      <c r="D335">
        <f t="shared" si="24"/>
        <v>24454.000335000001</v>
      </c>
      <c r="E335">
        <f t="shared" si="25"/>
        <v>185</v>
      </c>
      <c r="H335" s="14">
        <v>334</v>
      </c>
      <c r="I335" t="str">
        <f t="shared" si="22"/>
        <v>Revilla Bustamante, Pedro de</v>
      </c>
      <c r="J335">
        <f t="shared" si="23"/>
        <v>6096</v>
      </c>
    </row>
    <row r="336" spans="1:10" x14ac:dyDescent="0.25">
      <c r="A336" s="42" t="s">
        <v>1577</v>
      </c>
      <c r="B336" cm="1">
        <f t="array" ref="B336">SUMPRODUCT((Registro!$D$2:$D$1568=A336)*Registro!$J$2:$J$1568)</f>
        <v>80952</v>
      </c>
      <c r="C336">
        <v>80952</v>
      </c>
      <c r="D336">
        <f t="shared" si="24"/>
        <v>80952.000335999997</v>
      </c>
      <c r="E336">
        <f t="shared" si="25"/>
        <v>41</v>
      </c>
      <c r="H336" s="14">
        <v>335</v>
      </c>
      <c r="I336" t="str">
        <f t="shared" si="22"/>
        <v>Lozano, Francisco</v>
      </c>
      <c r="J336">
        <f t="shared" si="23"/>
        <v>6000</v>
      </c>
    </row>
    <row r="337" spans="1:10" x14ac:dyDescent="0.25">
      <c r="A337" s="42" t="s">
        <v>1583</v>
      </c>
      <c r="B337" cm="1">
        <f t="array" ref="B337">SUMPRODUCT((Registro!$D$2:$D$1568=A337)*Registro!$J$2:$J$1568)</f>
        <v>27716</v>
      </c>
      <c r="C337">
        <v>27716</v>
      </c>
      <c r="D337">
        <f t="shared" si="24"/>
        <v>27716.000337000001</v>
      </c>
      <c r="E337">
        <f t="shared" si="25"/>
        <v>164</v>
      </c>
      <c r="H337" s="14">
        <v>336</v>
      </c>
      <c r="I337" t="str">
        <f t="shared" si="22"/>
        <v>Oñagoitia, Joseph de</v>
      </c>
      <c r="J337">
        <f t="shared" si="23"/>
        <v>6000</v>
      </c>
    </row>
    <row r="338" spans="1:10" x14ac:dyDescent="0.25">
      <c r="A338" s="42" t="s">
        <v>1901</v>
      </c>
      <c r="B338" cm="1">
        <f t="array" ref="B338">SUMPRODUCT((Registro!$D$2:$D$1568=A338)*Registro!$J$2:$J$1568)</f>
        <v>700</v>
      </c>
      <c r="C338">
        <v>700</v>
      </c>
      <c r="D338">
        <f t="shared" si="24"/>
        <v>700.00033800000006</v>
      </c>
      <c r="E338">
        <f t="shared" si="25"/>
        <v>423</v>
      </c>
      <c r="H338" s="14">
        <v>337</v>
      </c>
      <c r="I338" t="str">
        <f t="shared" si="22"/>
        <v>Royo, Joseph de</v>
      </c>
      <c r="J338">
        <f t="shared" si="23"/>
        <v>5893</v>
      </c>
    </row>
    <row r="339" spans="1:10" x14ac:dyDescent="0.25">
      <c r="A339" s="42" t="s">
        <v>1436</v>
      </c>
      <c r="B339" cm="1">
        <f t="array" ref="B339">SUMPRODUCT((Registro!$D$2:$D$1568=A339)*Registro!$J$2:$J$1568)</f>
        <v>35840</v>
      </c>
      <c r="C339">
        <v>35840</v>
      </c>
      <c r="D339">
        <f t="shared" si="24"/>
        <v>35840.000338999998</v>
      </c>
      <c r="E339">
        <f t="shared" si="25"/>
        <v>138</v>
      </c>
      <c r="H339" s="14">
        <v>338</v>
      </c>
      <c r="I339" t="str">
        <f t="shared" si="22"/>
        <v>Navarro, Juan</v>
      </c>
      <c r="J339">
        <f t="shared" si="23"/>
        <v>5556</v>
      </c>
    </row>
    <row r="340" spans="1:10" ht="15" customHeight="1" x14ac:dyDescent="0.25">
      <c r="A340" s="42" t="s">
        <v>1856</v>
      </c>
      <c r="B340" cm="1">
        <f t="array" ref="B340">SUMPRODUCT((Registro!$D$2:$D$1568=A340)*Registro!$J$2:$J$1568)</f>
        <v>27838</v>
      </c>
      <c r="C340">
        <v>27838</v>
      </c>
      <c r="D340">
        <f t="shared" si="24"/>
        <v>27838.000339999999</v>
      </c>
      <c r="E340">
        <f t="shared" si="25"/>
        <v>163</v>
      </c>
      <c r="H340" s="14">
        <v>339</v>
      </c>
      <c r="I340" t="str">
        <f t="shared" si="22"/>
        <v>López de Ron, Alonso</v>
      </c>
      <c r="J340">
        <f t="shared" si="23"/>
        <v>5430</v>
      </c>
    </row>
    <row r="341" spans="1:10" x14ac:dyDescent="0.25">
      <c r="A341" s="43" t="s">
        <v>1899</v>
      </c>
      <c r="B341" cm="1">
        <f t="array" ref="B341">SUMPRODUCT((Registro!$D$2:$D$1568=A341)*Registro!$J$2:$J$1568)</f>
        <v>22558</v>
      </c>
      <c r="C341">
        <v>22558</v>
      </c>
      <c r="D341">
        <f t="shared" si="24"/>
        <v>22558.000340999999</v>
      </c>
      <c r="E341">
        <f t="shared" si="25"/>
        <v>201</v>
      </c>
      <c r="H341" s="14">
        <v>340</v>
      </c>
      <c r="I341" t="str">
        <f t="shared" si="22"/>
        <v>Albuz, Francisco de</v>
      </c>
      <c r="J341">
        <f t="shared" si="23"/>
        <v>5340</v>
      </c>
    </row>
    <row r="342" spans="1:10" ht="15" customHeight="1" x14ac:dyDescent="0.25">
      <c r="A342" s="42" t="s">
        <v>1858</v>
      </c>
      <c r="B342" cm="1">
        <f t="array" ref="B342">SUMPRODUCT((Registro!$D$2:$D$1568=A342)*Registro!$J$2:$J$1568)</f>
        <v>29029</v>
      </c>
      <c r="C342">
        <v>29029</v>
      </c>
      <c r="D342">
        <f t="shared" si="24"/>
        <v>29029.000341999999</v>
      </c>
      <c r="E342">
        <f t="shared" si="25"/>
        <v>156</v>
      </c>
      <c r="H342" s="14">
        <v>341</v>
      </c>
      <c r="I342" t="str">
        <f t="shared" si="22"/>
        <v>Cuesta, Pedro de la</v>
      </c>
      <c r="J342">
        <f t="shared" si="23"/>
        <v>5200</v>
      </c>
    </row>
    <row r="343" spans="1:10" x14ac:dyDescent="0.25">
      <c r="A343" s="42" t="s">
        <v>1900</v>
      </c>
      <c r="B343" cm="1">
        <f t="array" ref="B343">SUMPRODUCT((Registro!$D$2:$D$1568=A343)*Registro!$J$2:$J$1568)</f>
        <v>39288</v>
      </c>
      <c r="C343">
        <v>39288</v>
      </c>
      <c r="D343">
        <f t="shared" si="24"/>
        <v>39288.000343</v>
      </c>
      <c r="E343">
        <f t="shared" si="25"/>
        <v>122</v>
      </c>
      <c r="H343" s="14">
        <v>342</v>
      </c>
      <c r="I343" t="str">
        <f t="shared" si="22"/>
        <v>Torre, Manuel de la</v>
      </c>
      <c r="J343">
        <f t="shared" si="23"/>
        <v>5000</v>
      </c>
    </row>
    <row r="344" spans="1:10" ht="15" customHeight="1" x14ac:dyDescent="0.25">
      <c r="A344" s="40" t="s">
        <v>1530</v>
      </c>
      <c r="B344" cm="1">
        <f t="array" ref="B344">SUMPRODUCT((Registro!$D$2:$D$1568=A344)*Registro!$J$2:$J$1568)</f>
        <v>107715</v>
      </c>
      <c r="C344">
        <v>107715</v>
      </c>
      <c r="D344">
        <f t="shared" si="24"/>
        <v>107715.000344</v>
      </c>
      <c r="E344">
        <f t="shared" si="25"/>
        <v>22</v>
      </c>
      <c r="H344" s="14">
        <v>343</v>
      </c>
      <c r="I344" t="str">
        <f t="shared" si="22"/>
        <v>Muñoz de Illescas, Pedro</v>
      </c>
      <c r="J344">
        <f t="shared" si="23"/>
        <v>5000</v>
      </c>
    </row>
    <row r="345" spans="1:10" x14ac:dyDescent="0.25">
      <c r="A345" s="44" t="s">
        <v>1897</v>
      </c>
      <c r="B345" cm="1">
        <f t="array" ref="B345">SUMPRODUCT((Registro!$D$2:$D$1568=A345)*Registro!$J$2:$J$1568)</f>
        <v>6096</v>
      </c>
      <c r="C345">
        <v>6096</v>
      </c>
      <c r="D345">
        <f t="shared" si="24"/>
        <v>6096.0003450000004</v>
      </c>
      <c r="E345">
        <f t="shared" si="25"/>
        <v>334</v>
      </c>
      <c r="H345" s="14">
        <v>344</v>
      </c>
      <c r="I345" t="str">
        <f t="shared" si="22"/>
        <v>López de Endagoyen, Antonio</v>
      </c>
      <c r="J345">
        <f t="shared" si="23"/>
        <v>5000</v>
      </c>
    </row>
    <row r="346" spans="1:10" ht="15" customHeight="1" x14ac:dyDescent="0.25">
      <c r="A346" s="40" t="s">
        <v>1642</v>
      </c>
      <c r="B346" cm="1">
        <f t="array" ref="B346">SUMPRODUCT((Registro!$D$2:$D$1568=A346)*Registro!$J$2:$J$1568)</f>
        <v>800</v>
      </c>
      <c r="C346">
        <v>800</v>
      </c>
      <c r="D346">
        <f t="shared" si="24"/>
        <v>800.00034600000004</v>
      </c>
      <c r="E346">
        <f t="shared" si="25"/>
        <v>420</v>
      </c>
      <c r="H346" s="14">
        <v>345</v>
      </c>
      <c r="I346" t="str">
        <f t="shared" si="22"/>
        <v>Martínez de Valle, Domingo</v>
      </c>
      <c r="J346">
        <f t="shared" si="23"/>
        <v>4820</v>
      </c>
    </row>
    <row r="347" spans="1:10" ht="15" customHeight="1" x14ac:dyDescent="0.25">
      <c r="A347" s="40" t="s">
        <v>1590</v>
      </c>
      <c r="B347" cm="1">
        <f t="array" ref="B347">SUMPRODUCT((Registro!$D$2:$D$1568=A347)*Registro!$J$2:$J$1568)</f>
        <v>113486</v>
      </c>
      <c r="C347">
        <v>113486</v>
      </c>
      <c r="D347">
        <f t="shared" si="24"/>
        <v>113486.00034699999</v>
      </c>
      <c r="E347">
        <f t="shared" si="25"/>
        <v>20</v>
      </c>
      <c r="H347" s="14">
        <v>346</v>
      </c>
      <c r="I347" t="str">
        <f t="shared" si="22"/>
        <v>Cartagena, Francisco de</v>
      </c>
      <c r="J347">
        <f t="shared" si="23"/>
        <v>4720</v>
      </c>
    </row>
    <row r="348" spans="1:10" x14ac:dyDescent="0.25">
      <c r="A348" s="42" t="s">
        <v>1898</v>
      </c>
      <c r="B348" cm="1">
        <f t="array" ref="B348">SUMPRODUCT((Registro!$D$2:$D$1568=A348)*Registro!$J$2:$J$1568)</f>
        <v>26958</v>
      </c>
      <c r="C348">
        <v>26958</v>
      </c>
      <c r="D348">
        <f t="shared" si="24"/>
        <v>26958.000348000001</v>
      </c>
      <c r="E348">
        <f t="shared" si="25"/>
        <v>168</v>
      </c>
      <c r="H348" s="14">
        <v>347</v>
      </c>
      <c r="I348" t="str">
        <f t="shared" si="22"/>
        <v>Montemayor, Pedro de</v>
      </c>
      <c r="J348">
        <f t="shared" si="23"/>
        <v>4550</v>
      </c>
    </row>
    <row r="349" spans="1:10" ht="15" customHeight="1" x14ac:dyDescent="0.25">
      <c r="A349" s="42" t="s">
        <v>1910</v>
      </c>
      <c r="B349" cm="1">
        <f t="array" ref="B349">SUMPRODUCT((Registro!$D$2:$D$1568=A349)*Registro!$J$2:$J$1568)</f>
        <v>24216</v>
      </c>
      <c r="C349">
        <v>24216</v>
      </c>
      <c r="D349">
        <f t="shared" si="24"/>
        <v>24216.000349000002</v>
      </c>
      <c r="E349">
        <f t="shared" si="25"/>
        <v>187</v>
      </c>
      <c r="H349" s="14">
        <v>348</v>
      </c>
      <c r="I349" t="str">
        <f t="shared" si="22"/>
        <v>Castañeda, Sebastián de</v>
      </c>
      <c r="J349">
        <f t="shared" si="23"/>
        <v>4536</v>
      </c>
    </row>
    <row r="350" spans="1:10" x14ac:dyDescent="0.25">
      <c r="A350" s="42" t="s">
        <v>1397</v>
      </c>
      <c r="B350" cm="1">
        <f t="array" ref="B350">SUMPRODUCT((Registro!$D$2:$D$1568=A350)*Registro!$J$2:$J$1568)</f>
        <v>18576</v>
      </c>
      <c r="C350">
        <v>18576</v>
      </c>
      <c r="D350">
        <f t="shared" si="24"/>
        <v>18576.000349999998</v>
      </c>
      <c r="E350">
        <f t="shared" si="25"/>
        <v>232</v>
      </c>
      <c r="H350" s="14">
        <v>349</v>
      </c>
      <c r="I350" t="str">
        <f t="shared" si="22"/>
        <v>Rodríguez, Juan Joseph</v>
      </c>
      <c r="J350">
        <f t="shared" si="23"/>
        <v>4500</v>
      </c>
    </row>
    <row r="351" spans="1:10" ht="15" customHeight="1" x14ac:dyDescent="0.25">
      <c r="A351" s="42" t="s">
        <v>1406</v>
      </c>
      <c r="B351" cm="1">
        <f t="array" ref="B351">SUMPRODUCT((Registro!$D$2:$D$1568=A351)*Registro!$J$2:$J$1568)</f>
        <v>500</v>
      </c>
      <c r="C351">
        <v>500</v>
      </c>
      <c r="D351">
        <f t="shared" si="24"/>
        <v>500.00035100000002</v>
      </c>
      <c r="E351">
        <f t="shared" si="25"/>
        <v>428</v>
      </c>
      <c r="H351" s="14">
        <v>350</v>
      </c>
      <c r="I351" t="str">
        <f t="shared" si="22"/>
        <v>Torre, Juan de la</v>
      </c>
      <c r="J351">
        <f t="shared" si="23"/>
        <v>4434</v>
      </c>
    </row>
    <row r="352" spans="1:10" x14ac:dyDescent="0.25">
      <c r="A352" s="42" t="s">
        <v>1912</v>
      </c>
      <c r="B352" cm="1">
        <f t="array" ref="B352">SUMPRODUCT((Registro!$D$2:$D$1568=A352)*Registro!$J$2:$J$1568)</f>
        <v>221619</v>
      </c>
      <c r="C352">
        <v>221619</v>
      </c>
      <c r="D352">
        <f t="shared" si="24"/>
        <v>221619.000352</v>
      </c>
      <c r="E352">
        <f t="shared" si="25"/>
        <v>5</v>
      </c>
      <c r="H352" s="14">
        <v>351</v>
      </c>
      <c r="I352" t="str">
        <f t="shared" si="22"/>
        <v>Gómez de Celis de Lamadrid, Antonio</v>
      </c>
      <c r="J352">
        <f t="shared" si="23"/>
        <v>4400</v>
      </c>
    </row>
    <row r="353" spans="1:10" ht="15" customHeight="1" x14ac:dyDescent="0.25">
      <c r="A353" s="42" t="s">
        <v>1906</v>
      </c>
      <c r="B353" cm="1">
        <f t="array" ref="B353">SUMPRODUCT((Registro!$D$2:$D$1568=A353)*Registro!$J$2:$J$1568)</f>
        <v>18580</v>
      </c>
      <c r="C353">
        <v>18580</v>
      </c>
      <c r="D353">
        <f t="shared" si="24"/>
        <v>18580.000352999999</v>
      </c>
      <c r="E353">
        <f t="shared" si="25"/>
        <v>231</v>
      </c>
      <c r="H353" s="14">
        <v>352</v>
      </c>
      <c r="I353" t="str">
        <f t="shared" si="22"/>
        <v>Rueda, Bartolomé de</v>
      </c>
      <c r="J353">
        <f t="shared" si="23"/>
        <v>4320</v>
      </c>
    </row>
    <row r="354" spans="1:10" x14ac:dyDescent="0.25">
      <c r="A354" s="42" t="s">
        <v>1903</v>
      </c>
      <c r="B354" cm="1">
        <f t="array" ref="B354">SUMPRODUCT((Registro!$D$2:$D$1568=A354)*Registro!$J$2:$J$1568)</f>
        <v>1024</v>
      </c>
      <c r="C354">
        <v>1024</v>
      </c>
      <c r="D354">
        <f t="shared" si="24"/>
        <v>1024.000354</v>
      </c>
      <c r="E354">
        <f t="shared" si="25"/>
        <v>411</v>
      </c>
      <c r="H354" s="14">
        <v>353</v>
      </c>
      <c r="I354" t="str">
        <f t="shared" si="22"/>
        <v>Pérez de Corcha Illescas, Maria</v>
      </c>
      <c r="J354">
        <f t="shared" si="23"/>
        <v>4200</v>
      </c>
    </row>
    <row r="355" spans="1:10" x14ac:dyDescent="0.25">
      <c r="A355" s="42" t="s">
        <v>1914</v>
      </c>
      <c r="B355" cm="1">
        <f t="array" ref="B355">SUMPRODUCT((Registro!$D$2:$D$1568=A355)*Registro!$J$2:$J$1568)</f>
        <v>69998</v>
      </c>
      <c r="C355">
        <v>69998</v>
      </c>
      <c r="D355">
        <f t="shared" si="24"/>
        <v>69998.000354999996</v>
      </c>
      <c r="E355">
        <f t="shared" si="25"/>
        <v>55</v>
      </c>
      <c r="H355" s="14">
        <v>354</v>
      </c>
      <c r="I355" t="str">
        <f t="shared" si="22"/>
        <v>Villanueva, Juan Francisco de</v>
      </c>
      <c r="J355">
        <f t="shared" si="23"/>
        <v>4056</v>
      </c>
    </row>
    <row r="356" spans="1:10" x14ac:dyDescent="0.25">
      <c r="A356" s="42" t="s">
        <v>1905</v>
      </c>
      <c r="B356" cm="1">
        <f t="array" ref="B356">SUMPRODUCT((Registro!$D$2:$D$1568=A356)*Registro!$J$2:$J$1568)</f>
        <v>79708</v>
      </c>
      <c r="C356">
        <v>79708</v>
      </c>
      <c r="D356">
        <f t="shared" si="24"/>
        <v>79708.000356000004</v>
      </c>
      <c r="E356">
        <f t="shared" si="25"/>
        <v>42</v>
      </c>
      <c r="H356" s="14">
        <v>355</v>
      </c>
      <c r="I356" t="str">
        <f t="shared" si="22"/>
        <v>Elizalde, Juan de</v>
      </c>
      <c r="J356">
        <f t="shared" si="23"/>
        <v>4050</v>
      </c>
    </row>
    <row r="357" spans="1:10" x14ac:dyDescent="0.25">
      <c r="A357" s="42" t="s">
        <v>1909</v>
      </c>
      <c r="B357" cm="1">
        <f t="array" ref="B357">SUMPRODUCT((Registro!$D$2:$D$1568=A357)*Registro!$J$2:$J$1568)</f>
        <v>4500</v>
      </c>
      <c r="C357">
        <v>4500</v>
      </c>
      <c r="D357">
        <f t="shared" si="24"/>
        <v>4500.0003569999999</v>
      </c>
      <c r="E357">
        <f t="shared" si="25"/>
        <v>349</v>
      </c>
      <c r="H357" s="14">
        <v>356</v>
      </c>
      <c r="I357" t="str">
        <f t="shared" si="22"/>
        <v>Torres, Francisco de</v>
      </c>
      <c r="J357">
        <f t="shared" si="23"/>
        <v>4000</v>
      </c>
    </row>
    <row r="358" spans="1:10" ht="15" customHeight="1" x14ac:dyDescent="0.25">
      <c r="A358" s="42" t="s">
        <v>1902</v>
      </c>
      <c r="B358" cm="1">
        <f t="array" ref="B358">SUMPRODUCT((Registro!$D$2:$D$1568=A358)*Registro!$J$2:$J$1568)</f>
        <v>9200</v>
      </c>
      <c r="C358">
        <v>9200</v>
      </c>
      <c r="D358">
        <f t="shared" si="24"/>
        <v>9200.0003579999993</v>
      </c>
      <c r="E358">
        <f t="shared" si="25"/>
        <v>295</v>
      </c>
      <c r="H358" s="14">
        <v>357</v>
      </c>
      <c r="I358" t="str">
        <f t="shared" si="22"/>
        <v>Tejada, Juan de</v>
      </c>
      <c r="J358">
        <f t="shared" si="23"/>
        <v>4000</v>
      </c>
    </row>
    <row r="359" spans="1:10" x14ac:dyDescent="0.25">
      <c r="A359" s="42" t="s">
        <v>1907</v>
      </c>
      <c r="B359" cm="1">
        <f t="array" ref="B359">SUMPRODUCT((Registro!$D$2:$D$1568=A359)*Registro!$J$2:$J$1568)</f>
        <v>8951</v>
      </c>
      <c r="C359">
        <v>8951</v>
      </c>
      <c r="D359">
        <f t="shared" si="24"/>
        <v>8951.0003589999997</v>
      </c>
      <c r="E359">
        <f t="shared" si="25"/>
        <v>298</v>
      </c>
      <c r="H359" s="14">
        <v>358</v>
      </c>
      <c r="I359" t="str">
        <f t="shared" si="22"/>
        <v>Porras y Silva, Pedro de</v>
      </c>
      <c r="J359">
        <f t="shared" si="23"/>
        <v>4000</v>
      </c>
    </row>
    <row r="360" spans="1:10" ht="15" customHeight="1" x14ac:dyDescent="0.25">
      <c r="A360" s="42" t="s">
        <v>1623</v>
      </c>
      <c r="B360" cm="1">
        <f t="array" ref="B360">SUMPRODUCT((Registro!$D$2:$D$1568=A360)*Registro!$J$2:$J$1568)</f>
        <v>3542</v>
      </c>
      <c r="C360">
        <v>3542</v>
      </c>
      <c r="D360">
        <f t="shared" si="24"/>
        <v>3542.00036</v>
      </c>
      <c r="E360">
        <f t="shared" si="25"/>
        <v>367</v>
      </c>
      <c r="H360" s="14">
        <v>359</v>
      </c>
      <c r="I360" t="str">
        <f t="shared" si="22"/>
        <v>Ovares, Diego de</v>
      </c>
      <c r="J360">
        <f t="shared" si="23"/>
        <v>4000</v>
      </c>
    </row>
    <row r="361" spans="1:10" x14ac:dyDescent="0.25">
      <c r="A361" s="42" t="s">
        <v>1522</v>
      </c>
      <c r="B361" cm="1">
        <f t="array" ref="B361">SUMPRODUCT((Registro!$D$2:$D$1568=A361)*Registro!$J$2:$J$1568)</f>
        <v>1400</v>
      </c>
      <c r="C361">
        <v>1400</v>
      </c>
      <c r="D361">
        <f t="shared" si="24"/>
        <v>1400.0003610000001</v>
      </c>
      <c r="E361">
        <f t="shared" si="25"/>
        <v>408</v>
      </c>
      <c r="H361" s="14">
        <v>360</v>
      </c>
      <c r="I361" t="str">
        <f t="shared" si="22"/>
        <v>Lastra, Domingo Antonio de</v>
      </c>
      <c r="J361">
        <f t="shared" si="23"/>
        <v>4000</v>
      </c>
    </row>
    <row r="362" spans="1:10" x14ac:dyDescent="0.25">
      <c r="A362" s="51" t="s">
        <v>1525</v>
      </c>
      <c r="B362" cm="1">
        <f t="array" ref="B362">SUMPRODUCT((Registro!$D$2:$D$1568=A362)*Registro!$J$2:$J$1568)</f>
        <v>1312</v>
      </c>
      <c r="C362">
        <v>1312</v>
      </c>
      <c r="D362">
        <f t="shared" si="24"/>
        <v>1312.000362</v>
      </c>
      <c r="E362">
        <f t="shared" si="25"/>
        <v>409</v>
      </c>
      <c r="H362" s="14">
        <v>361</v>
      </c>
      <c r="I362" t="str">
        <f t="shared" si="22"/>
        <v>Izquierdo Jiménez, Martín</v>
      </c>
      <c r="J362">
        <f t="shared" si="23"/>
        <v>4000</v>
      </c>
    </row>
    <row r="363" spans="1:10" ht="15" customHeight="1" x14ac:dyDescent="0.25">
      <c r="A363" s="42" t="s">
        <v>1680</v>
      </c>
      <c r="B363" cm="1">
        <f t="array" ref="B363">SUMPRODUCT((Registro!$D$2:$D$1568=A363)*Registro!$J$2:$J$1568)</f>
        <v>9300</v>
      </c>
      <c r="C363">
        <v>9300</v>
      </c>
      <c r="D363">
        <f t="shared" si="24"/>
        <v>9300.0003629999992</v>
      </c>
      <c r="E363">
        <f t="shared" si="25"/>
        <v>293</v>
      </c>
      <c r="H363" s="14">
        <v>362</v>
      </c>
      <c r="I363" t="str">
        <f t="shared" si="22"/>
        <v>Granja, Luis Francisco de</v>
      </c>
      <c r="J363">
        <f t="shared" si="23"/>
        <v>4000</v>
      </c>
    </row>
    <row r="364" spans="1:10" x14ac:dyDescent="0.25">
      <c r="A364" s="42" t="s">
        <v>1736</v>
      </c>
      <c r="B364" cm="1">
        <f t="array" ref="B364">SUMPRODUCT((Registro!$D$2:$D$1568=A364)*Registro!$J$2:$J$1568)</f>
        <v>9499</v>
      </c>
      <c r="C364">
        <v>9499</v>
      </c>
      <c r="D364">
        <f t="shared" si="24"/>
        <v>9499.0003639999995</v>
      </c>
      <c r="E364">
        <f t="shared" si="25"/>
        <v>292</v>
      </c>
      <c r="H364" s="14">
        <v>363</v>
      </c>
      <c r="I364" t="str">
        <f t="shared" si="22"/>
        <v>Delgado Carbajal, Antonio</v>
      </c>
      <c r="J364">
        <f t="shared" si="23"/>
        <v>4000</v>
      </c>
    </row>
    <row r="365" spans="1:10" ht="15" customHeight="1" x14ac:dyDescent="0.25">
      <c r="A365" s="41" t="s">
        <v>1681</v>
      </c>
      <c r="B365" cm="1">
        <f t="array" ref="B365">SUMPRODUCT((Registro!$D$2:$D$1568=A365)*Registro!$J$2:$J$1568)</f>
        <v>200</v>
      </c>
      <c r="C365">
        <v>200</v>
      </c>
      <c r="D365">
        <f t="shared" si="24"/>
        <v>200.00036499999999</v>
      </c>
      <c r="E365">
        <f t="shared" si="25"/>
        <v>448</v>
      </c>
      <c r="H365" s="14">
        <v>364</v>
      </c>
      <c r="I365" t="str">
        <f t="shared" si="22"/>
        <v>Orozco Mogollón, Juan de</v>
      </c>
      <c r="J365">
        <f t="shared" si="23"/>
        <v>3976</v>
      </c>
    </row>
    <row r="366" spans="1:10" x14ac:dyDescent="0.25">
      <c r="A366" s="40" t="s">
        <v>1651</v>
      </c>
      <c r="B366" cm="1">
        <f t="array" ref="B366">SUMPRODUCT((Registro!$D$2:$D$1568=A366)*Registro!$J$2:$J$1568)</f>
        <v>94201</v>
      </c>
      <c r="C366">
        <v>94201</v>
      </c>
      <c r="D366">
        <f t="shared" si="24"/>
        <v>94201.000365999993</v>
      </c>
      <c r="E366">
        <f t="shared" si="25"/>
        <v>31</v>
      </c>
      <c r="H366" s="14">
        <v>365</v>
      </c>
      <c r="I366" t="str">
        <f t="shared" si="22"/>
        <v>Pino, Lorenzo del</v>
      </c>
      <c r="J366">
        <f t="shared" si="23"/>
        <v>3960</v>
      </c>
    </row>
    <row r="367" spans="1:10" ht="15" customHeight="1" x14ac:dyDescent="0.25">
      <c r="A367" s="43" t="s">
        <v>1915</v>
      </c>
      <c r="B367" cm="1">
        <f t="array" ref="B367">SUMPRODUCT((Registro!$D$2:$D$1568=A367)*Registro!$J$2:$J$1568)</f>
        <v>67914</v>
      </c>
      <c r="C367">
        <v>67914</v>
      </c>
      <c r="D367">
        <f t="shared" si="24"/>
        <v>67914.000367000001</v>
      </c>
      <c r="E367">
        <f t="shared" si="25"/>
        <v>59</v>
      </c>
      <c r="H367" s="14">
        <v>366</v>
      </c>
      <c r="I367" t="str">
        <f t="shared" si="22"/>
        <v>Mieses, Martín de</v>
      </c>
      <c r="J367">
        <f t="shared" si="23"/>
        <v>3600</v>
      </c>
    </row>
    <row r="368" spans="1:10" x14ac:dyDescent="0.25">
      <c r="A368" s="42" t="s">
        <v>1541</v>
      </c>
      <c r="B368" cm="1">
        <f t="array" ref="B368">SUMPRODUCT((Registro!$D$2:$D$1568=A368)*Registro!$J$2:$J$1568)</f>
        <v>12780</v>
      </c>
      <c r="C368">
        <v>12780</v>
      </c>
      <c r="D368">
        <f t="shared" si="24"/>
        <v>12780.000368000001</v>
      </c>
      <c r="E368">
        <f t="shared" si="25"/>
        <v>262</v>
      </c>
      <c r="H368" s="14">
        <v>367</v>
      </c>
      <c r="I368" t="str">
        <f t="shared" si="22"/>
        <v>Rojas Sandoval, Francisco de</v>
      </c>
      <c r="J368">
        <f t="shared" si="23"/>
        <v>3542</v>
      </c>
    </row>
    <row r="369" spans="1:10" ht="15" customHeight="1" x14ac:dyDescent="0.25">
      <c r="A369" s="42" t="s">
        <v>1712</v>
      </c>
      <c r="B369" cm="1">
        <f t="array" ref="B369">SUMPRODUCT((Registro!$D$2:$D$1568=A369)*Registro!$J$2:$J$1568)</f>
        <v>37179</v>
      </c>
      <c r="C369">
        <v>37179</v>
      </c>
      <c r="D369">
        <f t="shared" si="24"/>
        <v>37179.000369000001</v>
      </c>
      <c r="E369">
        <f t="shared" si="25"/>
        <v>130</v>
      </c>
      <c r="H369" s="14">
        <v>368</v>
      </c>
      <c r="I369" t="str">
        <f t="shared" si="22"/>
        <v>Natividad, Francisco de la</v>
      </c>
      <c r="J369">
        <f t="shared" si="23"/>
        <v>3500</v>
      </c>
    </row>
    <row r="370" spans="1:10" x14ac:dyDescent="0.25">
      <c r="A370" s="42" t="s">
        <v>1911</v>
      </c>
      <c r="B370" cm="1">
        <f t="array" ref="B370">SUMPRODUCT((Registro!$D$2:$D$1568=A370)*Registro!$J$2:$J$1568)</f>
        <v>64705</v>
      </c>
      <c r="C370">
        <v>64705</v>
      </c>
      <c r="D370">
        <f t="shared" si="24"/>
        <v>64705.000370000002</v>
      </c>
      <c r="E370">
        <f t="shared" si="25"/>
        <v>65</v>
      </c>
      <c r="H370" s="14">
        <v>369</v>
      </c>
      <c r="I370" t="str">
        <f t="shared" si="22"/>
        <v>Gonzáles de Ayala, Joseph</v>
      </c>
      <c r="J370">
        <f t="shared" si="23"/>
        <v>3452</v>
      </c>
    </row>
    <row r="371" spans="1:10" x14ac:dyDescent="0.25">
      <c r="A371" s="42" t="s">
        <v>1916</v>
      </c>
      <c r="B371" cm="1">
        <f t="array" ref="B371">SUMPRODUCT((Registro!$D$2:$D$1568=A371)*Registro!$J$2:$J$1568)</f>
        <v>2000</v>
      </c>
      <c r="C371">
        <v>2000</v>
      </c>
      <c r="D371">
        <f t="shared" si="24"/>
        <v>2000.0003710000001</v>
      </c>
      <c r="E371">
        <f t="shared" si="25"/>
        <v>391</v>
      </c>
      <c r="H371" s="14">
        <v>370</v>
      </c>
      <c r="I371" t="str">
        <f t="shared" si="22"/>
        <v>Clavero, Lope</v>
      </c>
      <c r="J371">
        <f t="shared" si="23"/>
        <v>3400</v>
      </c>
    </row>
    <row r="372" spans="1:10" ht="15" customHeight="1" x14ac:dyDescent="0.25">
      <c r="A372" s="42" t="s">
        <v>1584</v>
      </c>
      <c r="B372" cm="1">
        <f t="array" ref="B372">SUMPRODUCT((Registro!$D$2:$D$1568=A372)*Registro!$J$2:$J$1568)</f>
        <v>5893</v>
      </c>
      <c r="C372">
        <v>5893</v>
      </c>
      <c r="D372">
        <f t="shared" si="24"/>
        <v>5893.0003720000004</v>
      </c>
      <c r="E372">
        <f t="shared" si="25"/>
        <v>337</v>
      </c>
      <c r="H372" s="14">
        <v>371</v>
      </c>
      <c r="I372" t="str">
        <f t="shared" si="22"/>
        <v>Ruiz de Zárate, Martín</v>
      </c>
      <c r="J372">
        <f t="shared" si="23"/>
        <v>3000</v>
      </c>
    </row>
    <row r="373" spans="1:10" x14ac:dyDescent="0.25">
      <c r="A373" s="42" t="s">
        <v>1743</v>
      </c>
      <c r="B373" cm="1">
        <f t="array" ref="B373">SUMPRODUCT((Registro!$D$2:$D$1568=A373)*Registro!$J$2:$J$1568)</f>
        <v>2000</v>
      </c>
      <c r="C373">
        <v>2000</v>
      </c>
      <c r="D373">
        <f t="shared" si="24"/>
        <v>2000.0003730000001</v>
      </c>
      <c r="E373">
        <f t="shared" si="25"/>
        <v>390</v>
      </c>
      <c r="H373" s="14">
        <v>372</v>
      </c>
      <c r="I373" t="str">
        <f t="shared" si="22"/>
        <v>García Carrillo, Francisco</v>
      </c>
      <c r="J373">
        <f t="shared" si="23"/>
        <v>2962</v>
      </c>
    </row>
    <row r="374" spans="1:10" ht="15" customHeight="1" x14ac:dyDescent="0.25">
      <c r="A374" s="42" t="s">
        <v>1521</v>
      </c>
      <c r="B374" cm="1">
        <f t="array" ref="B374">SUMPRODUCT((Registro!$D$2:$D$1568=A374)*Registro!$J$2:$J$1568)</f>
        <v>10961</v>
      </c>
      <c r="C374">
        <v>10961</v>
      </c>
      <c r="D374">
        <f t="shared" si="24"/>
        <v>10961.000373999999</v>
      </c>
      <c r="E374">
        <f t="shared" si="25"/>
        <v>274</v>
      </c>
      <c r="H374" s="14">
        <v>373</v>
      </c>
      <c r="I374" t="str">
        <f t="shared" si="22"/>
        <v>Aberasturi, Juan de</v>
      </c>
      <c r="J374">
        <f t="shared" si="23"/>
        <v>2926</v>
      </c>
    </row>
    <row r="375" spans="1:10" x14ac:dyDescent="0.25">
      <c r="A375" s="42" t="s">
        <v>1913</v>
      </c>
      <c r="B375" cm="1">
        <f t="array" ref="B375">SUMPRODUCT((Registro!$D$2:$D$1568=A375)*Registro!$J$2:$J$1568)</f>
        <v>4320</v>
      </c>
      <c r="C375">
        <v>4320</v>
      </c>
      <c r="D375">
        <f t="shared" si="24"/>
        <v>4320.0003749999996</v>
      </c>
      <c r="E375">
        <f t="shared" si="25"/>
        <v>352</v>
      </c>
      <c r="H375" s="14">
        <v>374</v>
      </c>
      <c r="I375" t="str">
        <f t="shared" si="22"/>
        <v>Gonzáles Carrasco, Juan</v>
      </c>
      <c r="J375">
        <f t="shared" si="23"/>
        <v>2900</v>
      </c>
    </row>
    <row r="376" spans="1:10" ht="15" customHeight="1" x14ac:dyDescent="0.25">
      <c r="A376" s="40" t="s">
        <v>1559</v>
      </c>
      <c r="B376" cm="1">
        <f t="array" ref="B376">SUMPRODUCT((Registro!$D$2:$D$1568=A376)*Registro!$J$2:$J$1568)</f>
        <v>18875</v>
      </c>
      <c r="C376">
        <v>18875</v>
      </c>
      <c r="D376">
        <f t="shared" si="24"/>
        <v>18875.000376</v>
      </c>
      <c r="E376">
        <f t="shared" si="25"/>
        <v>230</v>
      </c>
      <c r="H376" s="14">
        <v>375</v>
      </c>
      <c r="I376" t="str">
        <f t="shared" si="22"/>
        <v>Aguilar, Domingo de</v>
      </c>
      <c r="J376">
        <f t="shared" si="23"/>
        <v>2868</v>
      </c>
    </row>
    <row r="377" spans="1:10" x14ac:dyDescent="0.25">
      <c r="A377" s="40" t="s">
        <v>1517</v>
      </c>
      <c r="B377" cm="1">
        <f t="array" ref="B377">SUMPRODUCT((Registro!$D$2:$D$1568=A377)*Registro!$J$2:$J$1568)</f>
        <v>8060</v>
      </c>
      <c r="C377">
        <v>8060</v>
      </c>
      <c r="D377">
        <f t="shared" si="24"/>
        <v>8060.0003770000003</v>
      </c>
      <c r="E377">
        <f t="shared" si="25"/>
        <v>306</v>
      </c>
      <c r="H377" s="14">
        <v>376</v>
      </c>
      <c r="I377" t="str">
        <f t="shared" si="22"/>
        <v>Lozano, Lucas</v>
      </c>
      <c r="J377">
        <f t="shared" si="23"/>
        <v>2722</v>
      </c>
    </row>
    <row r="378" spans="1:10" ht="15" customHeight="1" x14ac:dyDescent="0.25">
      <c r="A378" s="42" t="s">
        <v>1641</v>
      </c>
      <c r="B378" cm="1">
        <f t="array" ref="B378">SUMPRODUCT((Registro!$D$2:$D$1568=A378)*Registro!$J$2:$J$1568)</f>
        <v>30611</v>
      </c>
      <c r="C378">
        <v>30611</v>
      </c>
      <c r="D378">
        <f t="shared" si="24"/>
        <v>30611.000378000001</v>
      </c>
      <c r="E378">
        <f t="shared" si="25"/>
        <v>150</v>
      </c>
      <c r="H378" s="14">
        <v>377</v>
      </c>
      <c r="I378" t="str">
        <f t="shared" si="22"/>
        <v>Pino, Santiago del</v>
      </c>
      <c r="J378">
        <f t="shared" si="23"/>
        <v>2720</v>
      </c>
    </row>
    <row r="379" spans="1:10" x14ac:dyDescent="0.25">
      <c r="A379" s="42" t="s">
        <v>1711</v>
      </c>
      <c r="B379" cm="1">
        <f t="array" ref="B379">SUMPRODUCT((Registro!$D$2:$D$1568=A379)*Registro!$J$2:$J$1568)</f>
        <v>672</v>
      </c>
      <c r="C379">
        <v>672</v>
      </c>
      <c r="D379">
        <f t="shared" si="24"/>
        <v>672.00037899999995</v>
      </c>
      <c r="E379">
        <f t="shared" si="25"/>
        <v>424</v>
      </c>
      <c r="H379" s="14">
        <v>378</v>
      </c>
      <c r="I379" t="str">
        <f t="shared" si="22"/>
        <v>Ortiz, Blas</v>
      </c>
      <c r="J379">
        <f t="shared" si="23"/>
        <v>2700</v>
      </c>
    </row>
    <row r="380" spans="1:10" ht="15" customHeight="1" x14ac:dyDescent="0.25">
      <c r="A380" s="42" t="s">
        <v>1677</v>
      </c>
      <c r="B380" cm="1">
        <f t="array" ref="B380">SUMPRODUCT((Registro!$D$2:$D$1568=A380)*Registro!$J$2:$J$1568)</f>
        <v>3000</v>
      </c>
      <c r="C380">
        <v>3000</v>
      </c>
      <c r="D380">
        <f t="shared" si="24"/>
        <v>3000.00038</v>
      </c>
      <c r="E380">
        <f t="shared" si="25"/>
        <v>371</v>
      </c>
      <c r="H380" s="14">
        <v>379</v>
      </c>
      <c r="I380" t="str">
        <f t="shared" si="22"/>
        <v>Cabrera, Lorenzo de</v>
      </c>
      <c r="J380">
        <f t="shared" si="23"/>
        <v>2696</v>
      </c>
    </row>
    <row r="381" spans="1:10" ht="15" customHeight="1" x14ac:dyDescent="0.25">
      <c r="A381" s="42" t="s">
        <v>1778</v>
      </c>
      <c r="B381" cm="1">
        <f t="array" ref="B381">SUMPRODUCT((Registro!$D$2:$D$1568=A381)*Registro!$J$2:$J$1568)</f>
        <v>2386</v>
      </c>
      <c r="C381">
        <v>2386</v>
      </c>
      <c r="D381">
        <f t="shared" si="24"/>
        <v>2386.0003809999998</v>
      </c>
      <c r="E381">
        <f t="shared" si="25"/>
        <v>382</v>
      </c>
      <c r="H381" s="14">
        <v>380</v>
      </c>
      <c r="I381" t="str">
        <f t="shared" si="22"/>
        <v>Márquez, Manuel</v>
      </c>
      <c r="J381">
        <f t="shared" si="23"/>
        <v>2680</v>
      </c>
    </row>
    <row r="382" spans="1:10" x14ac:dyDescent="0.25">
      <c r="A382" s="42" t="s">
        <v>1920</v>
      </c>
      <c r="B382" cm="1">
        <f t="array" ref="B382">SUMPRODUCT((Registro!$D$2:$D$1568=A382)*Registro!$J$2:$J$1568)</f>
        <v>60348</v>
      </c>
      <c r="C382">
        <v>60348</v>
      </c>
      <c r="D382">
        <f t="shared" si="24"/>
        <v>60348.000381999998</v>
      </c>
      <c r="E382">
        <f t="shared" si="25"/>
        <v>76</v>
      </c>
      <c r="H382" s="14">
        <v>381</v>
      </c>
      <c r="I382" t="str">
        <f t="shared" si="22"/>
        <v>Jiménez, Juan</v>
      </c>
      <c r="J382">
        <f t="shared" si="23"/>
        <v>2600</v>
      </c>
    </row>
    <row r="383" spans="1:10" ht="15" customHeight="1" x14ac:dyDescent="0.25">
      <c r="A383" s="42" t="s">
        <v>1655</v>
      </c>
      <c r="B383" cm="1">
        <f t="array" ref="B383">SUMPRODUCT((Registro!$D$2:$D$1568=A383)*Registro!$J$2:$J$1568)</f>
        <v>57885</v>
      </c>
      <c r="C383">
        <v>57885</v>
      </c>
      <c r="D383">
        <f t="shared" si="24"/>
        <v>57885.000382999999</v>
      </c>
      <c r="E383">
        <f t="shared" si="25"/>
        <v>84</v>
      </c>
      <c r="H383" s="14">
        <v>382</v>
      </c>
      <c r="I383" t="str">
        <f t="shared" si="22"/>
        <v>Saavedra, Sebastián de</v>
      </c>
      <c r="J383">
        <f t="shared" si="23"/>
        <v>2386</v>
      </c>
    </row>
    <row r="384" spans="1:10" x14ac:dyDescent="0.25">
      <c r="A384" s="42" t="s">
        <v>1645</v>
      </c>
      <c r="B384" cm="1">
        <f t="array" ref="B384">SUMPRODUCT((Registro!$D$2:$D$1568=A384)*Registro!$J$2:$J$1568)</f>
        <v>68493</v>
      </c>
      <c r="C384">
        <v>68493</v>
      </c>
      <c r="D384">
        <f t="shared" si="24"/>
        <v>68493.000383999999</v>
      </c>
      <c r="E384">
        <f t="shared" si="25"/>
        <v>58</v>
      </c>
      <c r="H384" s="14">
        <v>383</v>
      </c>
      <c r="I384" t="str">
        <f t="shared" si="22"/>
        <v>Concha, Agustín de la</v>
      </c>
      <c r="J384">
        <f t="shared" si="23"/>
        <v>2300</v>
      </c>
    </row>
    <row r="385" spans="1:10" ht="15" customHeight="1" x14ac:dyDescent="0.25">
      <c r="A385" s="42" t="s">
        <v>1683</v>
      </c>
      <c r="B385" cm="1">
        <f t="array" ref="B385">SUMPRODUCT((Registro!$D$2:$D$1568=A385)*Registro!$J$2:$J$1568)</f>
        <v>59077</v>
      </c>
      <c r="C385">
        <v>59077</v>
      </c>
      <c r="D385">
        <f t="shared" si="24"/>
        <v>59077.000384999999</v>
      </c>
      <c r="E385">
        <f t="shared" si="25"/>
        <v>80</v>
      </c>
      <c r="H385" s="14">
        <v>384</v>
      </c>
      <c r="I385" t="str">
        <f t="shared" si="22"/>
        <v>Cueto, Pascual Joseph</v>
      </c>
      <c r="J385">
        <f t="shared" si="23"/>
        <v>2258</v>
      </c>
    </row>
    <row r="386" spans="1:10" x14ac:dyDescent="0.25">
      <c r="A386" s="42" t="s">
        <v>1626</v>
      </c>
      <c r="B386" cm="1">
        <f t="array" ref="B386">SUMPRODUCT((Registro!$D$2:$D$1568=A386)*Registro!$J$2:$J$1568)</f>
        <v>19143</v>
      </c>
      <c r="C386">
        <v>19143</v>
      </c>
      <c r="D386">
        <f t="shared" si="24"/>
        <v>19143.000386</v>
      </c>
      <c r="E386">
        <f t="shared" si="25"/>
        <v>227</v>
      </c>
      <c r="H386" s="14">
        <v>385</v>
      </c>
      <c r="I386" t="str">
        <f t="shared" ref="I386:I449" si="26">INDEX($A$2:$A$1609,MATCH(H386,$E$2:$E$1609,0))</f>
        <v>Masias, Alonso</v>
      </c>
      <c r="J386">
        <f t="shared" ref="J386:J449" si="27">INDEX($B$2:$B$1609,MATCH(H386,$E$2:$E$1609,0))</f>
        <v>2252</v>
      </c>
    </row>
    <row r="387" spans="1:10" ht="15" customHeight="1" x14ac:dyDescent="0.25">
      <c r="A387" s="43" t="s">
        <v>1932</v>
      </c>
      <c r="B387" cm="1">
        <f t="array" ref="B387">SUMPRODUCT((Registro!$D$2:$D$1568=A387)*Registro!$J$2:$J$1568)</f>
        <v>190173</v>
      </c>
      <c r="C387">
        <v>190173</v>
      </c>
      <c r="D387">
        <f t="shared" ref="D387:D450" si="28">C387+0.000001*ROW()</f>
        <v>190173.00038700001</v>
      </c>
      <c r="E387">
        <f t="shared" ref="E387:E450" si="29">_xlfn.RANK.EQ(D387,$D$2:$D$459)</f>
        <v>7</v>
      </c>
      <c r="H387" s="14">
        <v>386</v>
      </c>
      <c r="I387" t="str">
        <f t="shared" si="26"/>
        <v>Moreno de Vílchez, Andrés</v>
      </c>
      <c r="J387">
        <f t="shared" si="27"/>
        <v>2198</v>
      </c>
    </row>
    <row r="388" spans="1:10" ht="15" customHeight="1" x14ac:dyDescent="0.25">
      <c r="A388" s="42" t="s">
        <v>1661</v>
      </c>
      <c r="B388" cm="1">
        <f t="array" ref="B388">SUMPRODUCT((Registro!$D$2:$D$1568=A388)*Registro!$J$2:$J$1568)</f>
        <v>62204</v>
      </c>
      <c r="C388">
        <v>62204</v>
      </c>
      <c r="D388">
        <f t="shared" si="28"/>
        <v>62204.000388</v>
      </c>
      <c r="E388">
        <f t="shared" si="29"/>
        <v>71</v>
      </c>
      <c r="H388" s="14">
        <v>387</v>
      </c>
      <c r="I388" t="str">
        <f t="shared" si="26"/>
        <v>Cabrera, Gil de</v>
      </c>
      <c r="J388">
        <f t="shared" si="27"/>
        <v>2126</v>
      </c>
    </row>
    <row r="389" spans="1:10" x14ac:dyDescent="0.25">
      <c r="A389" s="42" t="s">
        <v>1930</v>
      </c>
      <c r="B389" cm="1">
        <f t="array" ref="B389">SUMPRODUCT((Registro!$D$2:$D$1568=A389)*Registro!$J$2:$J$1568)</f>
        <v>61117</v>
      </c>
      <c r="C389">
        <v>61117</v>
      </c>
      <c r="D389">
        <f t="shared" si="28"/>
        <v>61117.000389000001</v>
      </c>
      <c r="E389">
        <f t="shared" si="29"/>
        <v>75</v>
      </c>
      <c r="H389" s="14">
        <v>388</v>
      </c>
      <c r="I389" t="str">
        <f t="shared" si="26"/>
        <v>Romero, Julián</v>
      </c>
      <c r="J389">
        <f t="shared" si="27"/>
        <v>2100</v>
      </c>
    </row>
    <row r="390" spans="1:10" ht="15" customHeight="1" x14ac:dyDescent="0.25">
      <c r="A390" s="42" t="s">
        <v>1929</v>
      </c>
      <c r="B390" cm="1">
        <f t="array" ref="B390">SUMPRODUCT((Registro!$D$2:$D$1568=A390)*Registro!$J$2:$J$1568)</f>
        <v>9720</v>
      </c>
      <c r="C390">
        <v>9720</v>
      </c>
      <c r="D390">
        <f t="shared" si="28"/>
        <v>9720.0003899999992</v>
      </c>
      <c r="E390">
        <f t="shared" si="29"/>
        <v>288</v>
      </c>
      <c r="H390" s="14">
        <v>389</v>
      </c>
      <c r="I390" t="str">
        <f t="shared" si="26"/>
        <v>Ybarrondo, Pedro de</v>
      </c>
      <c r="J390">
        <f t="shared" si="27"/>
        <v>2000</v>
      </c>
    </row>
    <row r="391" spans="1:10" x14ac:dyDescent="0.25">
      <c r="A391" s="42" t="s">
        <v>1927</v>
      </c>
      <c r="B391" cm="1">
        <f t="array" ref="B391">SUMPRODUCT((Registro!$D$2:$D$1568=A391)*Registro!$J$2:$J$1568)</f>
        <v>20018</v>
      </c>
      <c r="C391">
        <v>20018</v>
      </c>
      <c r="D391">
        <f t="shared" si="28"/>
        <v>20018.000391000001</v>
      </c>
      <c r="E391">
        <f t="shared" si="29"/>
        <v>218</v>
      </c>
      <c r="H391" s="14">
        <v>390</v>
      </c>
      <c r="I391" t="str">
        <f t="shared" si="26"/>
        <v>Rubio de Amuzio, Juan</v>
      </c>
      <c r="J391">
        <f t="shared" si="27"/>
        <v>2000</v>
      </c>
    </row>
    <row r="392" spans="1:10" ht="15" customHeight="1" x14ac:dyDescent="0.25">
      <c r="A392" s="42" t="s">
        <v>1928</v>
      </c>
      <c r="B392" cm="1">
        <f t="array" ref="B392">SUMPRODUCT((Registro!$D$2:$D$1568=A392)*Registro!$J$2:$J$1568)</f>
        <v>19683</v>
      </c>
      <c r="C392">
        <v>19683</v>
      </c>
      <c r="D392">
        <f t="shared" si="28"/>
        <v>19683.000392000002</v>
      </c>
      <c r="E392">
        <f t="shared" si="29"/>
        <v>221</v>
      </c>
      <c r="H392" s="14">
        <v>391</v>
      </c>
      <c r="I392" t="str">
        <f t="shared" si="26"/>
        <v>Rox del Castillo, Isidro</v>
      </c>
      <c r="J392">
        <f t="shared" si="27"/>
        <v>2000</v>
      </c>
    </row>
    <row r="393" spans="1:10" x14ac:dyDescent="0.25">
      <c r="A393" s="42" t="s">
        <v>1719</v>
      </c>
      <c r="B393" cm="1">
        <f t="array" ref="B393">SUMPRODUCT((Registro!$D$2:$D$1568=A393)*Registro!$J$2:$J$1568)</f>
        <v>7303</v>
      </c>
      <c r="C393">
        <v>7303</v>
      </c>
      <c r="D393">
        <f t="shared" si="28"/>
        <v>7303.0003930000003</v>
      </c>
      <c r="E393">
        <f t="shared" si="29"/>
        <v>316</v>
      </c>
      <c r="H393" s="14">
        <v>392</v>
      </c>
      <c r="I393" t="str">
        <f t="shared" si="26"/>
        <v>Pro León, Mateo de</v>
      </c>
      <c r="J393">
        <f t="shared" si="27"/>
        <v>2000</v>
      </c>
    </row>
    <row r="394" spans="1:10" x14ac:dyDescent="0.25">
      <c r="A394" s="42" t="s">
        <v>1597</v>
      </c>
      <c r="B394" cm="1">
        <f t="array" ref="B394">SUMPRODUCT((Registro!$D$2:$D$1568=A394)*Registro!$J$2:$J$1568)</f>
        <v>16200</v>
      </c>
      <c r="C394">
        <v>16200</v>
      </c>
      <c r="D394">
        <f t="shared" si="28"/>
        <v>16200.000394000001</v>
      </c>
      <c r="E394">
        <f t="shared" si="29"/>
        <v>244</v>
      </c>
      <c r="H394" s="14">
        <v>393</v>
      </c>
      <c r="I394" t="str">
        <f t="shared" si="26"/>
        <v>Pesquera, Diego de</v>
      </c>
      <c r="J394">
        <f t="shared" si="27"/>
        <v>2000</v>
      </c>
    </row>
    <row r="395" spans="1:10" ht="15" customHeight="1" x14ac:dyDescent="0.25">
      <c r="A395" s="42" t="s">
        <v>1933</v>
      </c>
      <c r="B395" cm="1">
        <f t="array" ref="B395">SUMPRODUCT((Registro!$D$2:$D$1568=A395)*Registro!$J$2:$J$1568)</f>
        <v>400</v>
      </c>
      <c r="C395">
        <v>400</v>
      </c>
      <c r="D395">
        <f t="shared" si="28"/>
        <v>400.00039500000003</v>
      </c>
      <c r="E395">
        <f t="shared" si="29"/>
        <v>432</v>
      </c>
      <c r="H395" s="14">
        <v>394</v>
      </c>
      <c r="I395" t="str">
        <f t="shared" si="26"/>
        <v>Morales, Fernando de</v>
      </c>
      <c r="J395">
        <f t="shared" si="27"/>
        <v>2000</v>
      </c>
    </row>
    <row r="396" spans="1:10" x14ac:dyDescent="0.25">
      <c r="A396" s="42" t="s">
        <v>1596</v>
      </c>
      <c r="B396" cm="1">
        <f t="array" ref="B396">SUMPRODUCT((Registro!$D$2:$D$1568=A396)*Registro!$J$2:$J$1568)</f>
        <v>8000</v>
      </c>
      <c r="C396">
        <v>8000</v>
      </c>
      <c r="D396">
        <f t="shared" si="28"/>
        <v>8000.0003960000004</v>
      </c>
      <c r="E396">
        <f t="shared" si="29"/>
        <v>307</v>
      </c>
      <c r="H396" s="14">
        <v>395</v>
      </c>
      <c r="I396" t="str">
        <f t="shared" si="26"/>
        <v>López Bejarano, Pedro</v>
      </c>
      <c r="J396">
        <f t="shared" si="27"/>
        <v>2000</v>
      </c>
    </row>
    <row r="397" spans="1:10" ht="15" customHeight="1" x14ac:dyDescent="0.25">
      <c r="A397" s="42" t="s">
        <v>1607</v>
      </c>
      <c r="B397" cm="1">
        <f t="array" ref="B397">SUMPRODUCT((Registro!$D$2:$D$1568=A397)*Registro!$J$2:$J$1568)</f>
        <v>33539</v>
      </c>
      <c r="C397">
        <v>33539</v>
      </c>
      <c r="D397">
        <f t="shared" si="28"/>
        <v>33539.000397000003</v>
      </c>
      <c r="E397">
        <f t="shared" si="29"/>
        <v>142</v>
      </c>
      <c r="H397" s="14">
        <v>396</v>
      </c>
      <c r="I397" t="str">
        <f t="shared" si="26"/>
        <v>Catalán, Miguel</v>
      </c>
      <c r="J397">
        <f t="shared" si="27"/>
        <v>2000</v>
      </c>
    </row>
    <row r="398" spans="1:10" x14ac:dyDescent="0.25">
      <c r="A398" s="42" t="s">
        <v>1603</v>
      </c>
      <c r="B398" cm="1">
        <f t="array" ref="B398">SUMPRODUCT((Registro!$D$2:$D$1568=A398)*Registro!$J$2:$J$1568)</f>
        <v>28852</v>
      </c>
      <c r="C398">
        <v>28852</v>
      </c>
      <c r="D398">
        <f t="shared" si="28"/>
        <v>28852.000398</v>
      </c>
      <c r="E398">
        <f t="shared" si="29"/>
        <v>157</v>
      </c>
      <c r="H398" s="14">
        <v>397</v>
      </c>
      <c r="I398" t="str">
        <f t="shared" si="26"/>
        <v>Castillo, Juan del</v>
      </c>
      <c r="J398">
        <f t="shared" si="27"/>
        <v>2000</v>
      </c>
    </row>
    <row r="399" spans="1:10" x14ac:dyDescent="0.25">
      <c r="A399" s="42" t="s">
        <v>1640</v>
      </c>
      <c r="B399" cm="1">
        <f t="array" ref="B399">SUMPRODUCT((Registro!$D$2:$D$1568=A399)*Registro!$J$2:$J$1568)</f>
        <v>16416</v>
      </c>
      <c r="C399">
        <v>16416</v>
      </c>
      <c r="D399">
        <f t="shared" si="28"/>
        <v>16416.000399</v>
      </c>
      <c r="E399">
        <f t="shared" si="29"/>
        <v>241</v>
      </c>
      <c r="H399" s="14">
        <v>398</v>
      </c>
      <c r="I399" t="str">
        <f t="shared" si="26"/>
        <v>Cantera, Pedro de la</v>
      </c>
      <c r="J399">
        <f t="shared" si="27"/>
        <v>2000</v>
      </c>
    </row>
    <row r="400" spans="1:10" ht="15" customHeight="1" x14ac:dyDescent="0.25">
      <c r="A400" s="42" t="s">
        <v>1523</v>
      </c>
      <c r="B400" cm="1">
        <f t="array" ref="B400">SUMPRODUCT((Registro!$D$2:$D$1568=A400)*Registro!$J$2:$J$1568)</f>
        <v>288</v>
      </c>
      <c r="C400">
        <v>288</v>
      </c>
      <c r="D400">
        <f t="shared" si="28"/>
        <v>288.00040000000001</v>
      </c>
      <c r="E400">
        <f t="shared" si="29"/>
        <v>440</v>
      </c>
      <c r="H400" s="14">
        <v>399</v>
      </c>
      <c r="I400" t="str">
        <f t="shared" si="26"/>
        <v>Canseco León, Francisco de</v>
      </c>
      <c r="J400">
        <f t="shared" si="27"/>
        <v>2000</v>
      </c>
    </row>
    <row r="401" spans="1:10" x14ac:dyDescent="0.25">
      <c r="A401" s="42" t="s">
        <v>1571</v>
      </c>
      <c r="B401" cm="1">
        <f t="array" ref="B401">SUMPRODUCT((Registro!$D$2:$D$1568=A401)*Registro!$J$2:$J$1568)</f>
        <v>45558</v>
      </c>
      <c r="C401">
        <v>45558</v>
      </c>
      <c r="D401">
        <f t="shared" si="28"/>
        <v>45558.000400999998</v>
      </c>
      <c r="E401">
        <f t="shared" si="29"/>
        <v>104</v>
      </c>
      <c r="H401" s="14">
        <v>400</v>
      </c>
      <c r="I401" t="str">
        <f t="shared" si="26"/>
        <v>Cano Pulgarín, Lorenzo</v>
      </c>
      <c r="J401">
        <f t="shared" si="27"/>
        <v>2000</v>
      </c>
    </row>
    <row r="402" spans="1:10" ht="15" customHeight="1" x14ac:dyDescent="0.25">
      <c r="A402" s="42" t="s">
        <v>1688</v>
      </c>
      <c r="B402" cm="1">
        <f t="array" ref="B402">SUMPRODUCT((Registro!$D$2:$D$1568=A402)*Registro!$J$2:$J$1568)</f>
        <v>1020</v>
      </c>
      <c r="C402">
        <v>1020</v>
      </c>
      <c r="D402">
        <f t="shared" si="28"/>
        <v>1020.000402</v>
      </c>
      <c r="E402">
        <f t="shared" si="29"/>
        <v>412</v>
      </c>
      <c r="H402" s="14">
        <v>401</v>
      </c>
      <c r="I402" t="str">
        <f t="shared" si="26"/>
        <v>Cabrera, Cristóbal de</v>
      </c>
      <c r="J402">
        <f t="shared" si="27"/>
        <v>2000</v>
      </c>
    </row>
    <row r="403" spans="1:10" ht="15" customHeight="1" x14ac:dyDescent="0.25">
      <c r="A403" s="40" t="s">
        <v>1925</v>
      </c>
      <c r="B403" cm="1">
        <f t="array" ref="B403">SUMPRODUCT((Registro!$D$2:$D$1568=A403)*Registro!$J$2:$J$1568)</f>
        <v>30540</v>
      </c>
      <c r="C403">
        <v>30540</v>
      </c>
      <c r="D403">
        <f t="shared" si="28"/>
        <v>30540.000402999998</v>
      </c>
      <c r="E403">
        <f t="shared" si="29"/>
        <v>151</v>
      </c>
      <c r="H403" s="14">
        <v>402</v>
      </c>
      <c r="I403" t="str">
        <f t="shared" si="26"/>
        <v>Bolivar, Pedro de</v>
      </c>
      <c r="J403">
        <f t="shared" si="27"/>
        <v>2000</v>
      </c>
    </row>
    <row r="404" spans="1:10" x14ac:dyDescent="0.25">
      <c r="A404" s="42" t="s">
        <v>1668</v>
      </c>
      <c r="B404" cm="1">
        <f t="array" ref="B404">SUMPRODUCT((Registro!$D$2:$D$1568=A404)*Registro!$J$2:$J$1568)</f>
        <v>43324</v>
      </c>
      <c r="C404">
        <v>43324</v>
      </c>
      <c r="D404">
        <f t="shared" si="28"/>
        <v>43324.000403999999</v>
      </c>
      <c r="E404">
        <f t="shared" si="29"/>
        <v>109</v>
      </c>
      <c r="H404" s="14">
        <v>403</v>
      </c>
      <c r="I404" t="str">
        <f t="shared" si="26"/>
        <v>Echevarría, Sebastián de</v>
      </c>
      <c r="J404">
        <f t="shared" si="27"/>
        <v>1935</v>
      </c>
    </row>
    <row r="405" spans="1:10" ht="15" customHeight="1" x14ac:dyDescent="0.25">
      <c r="A405" s="42" t="s">
        <v>1545</v>
      </c>
      <c r="B405" cm="1">
        <f t="array" ref="B405">SUMPRODUCT((Registro!$D$2:$D$1568=A405)*Registro!$J$2:$J$1568)</f>
        <v>11560</v>
      </c>
      <c r="C405">
        <v>11560</v>
      </c>
      <c r="D405">
        <f t="shared" si="28"/>
        <v>11560.000405000001</v>
      </c>
      <c r="E405">
        <f t="shared" si="29"/>
        <v>270</v>
      </c>
      <c r="H405" s="14">
        <v>404</v>
      </c>
      <c r="I405" t="str">
        <f t="shared" si="26"/>
        <v>Espinosa de los Monteros, Juan</v>
      </c>
      <c r="J405">
        <f t="shared" si="27"/>
        <v>1750</v>
      </c>
    </row>
    <row r="406" spans="1:10" x14ac:dyDescent="0.25">
      <c r="A406" s="42" t="s">
        <v>1739</v>
      </c>
      <c r="B406" cm="1">
        <f t="array" ref="B406">SUMPRODUCT((Registro!$D$2:$D$1568=A406)*Registro!$J$2:$J$1568)</f>
        <v>6901</v>
      </c>
      <c r="C406">
        <v>6901</v>
      </c>
      <c r="D406">
        <f t="shared" si="28"/>
        <v>6901.0004060000001</v>
      </c>
      <c r="E406">
        <f t="shared" si="29"/>
        <v>327</v>
      </c>
      <c r="H406" s="14">
        <v>405</v>
      </c>
      <c r="I406" t="str">
        <f t="shared" si="26"/>
        <v>Chacón, Fernando</v>
      </c>
      <c r="J406">
        <f t="shared" si="27"/>
        <v>1700</v>
      </c>
    </row>
    <row r="407" spans="1:10" ht="15" customHeight="1" x14ac:dyDescent="0.25">
      <c r="A407" s="42" t="s">
        <v>1738</v>
      </c>
      <c r="B407" cm="1">
        <f t="array" ref="B407">SUMPRODUCT((Registro!$D$2:$D$1568=A407)*Registro!$J$2:$J$1568)</f>
        <v>90547</v>
      </c>
      <c r="C407">
        <v>90547</v>
      </c>
      <c r="D407">
        <f t="shared" si="28"/>
        <v>90547.000407</v>
      </c>
      <c r="E407">
        <f t="shared" si="29"/>
        <v>33</v>
      </c>
      <c r="H407" s="14">
        <v>406</v>
      </c>
      <c r="I407" t="str">
        <f t="shared" si="26"/>
        <v>León, Juan de</v>
      </c>
      <c r="J407">
        <f t="shared" si="27"/>
        <v>1660</v>
      </c>
    </row>
    <row r="408" spans="1:10" x14ac:dyDescent="0.25">
      <c r="A408" s="42" t="s">
        <v>1539</v>
      </c>
      <c r="B408" cm="1">
        <f t="array" ref="B408">SUMPRODUCT((Registro!$D$2:$D$1568=A408)*Registro!$J$2:$J$1568)</f>
        <v>13747</v>
      </c>
      <c r="C408">
        <v>13747</v>
      </c>
      <c r="D408">
        <f t="shared" si="28"/>
        <v>13747.000408</v>
      </c>
      <c r="E408">
        <f t="shared" si="29"/>
        <v>256</v>
      </c>
      <c r="H408" s="14">
        <v>407</v>
      </c>
      <c r="I408" t="str">
        <f t="shared" si="26"/>
        <v>Torres, Antonio de</v>
      </c>
      <c r="J408">
        <f t="shared" si="27"/>
        <v>1400</v>
      </c>
    </row>
    <row r="409" spans="1:10" ht="15" customHeight="1" x14ac:dyDescent="0.25">
      <c r="A409" s="42" t="s">
        <v>1924</v>
      </c>
      <c r="B409" cm="1">
        <f t="array" ref="B409">SUMPRODUCT((Registro!$D$2:$D$1568=A409)*Registro!$J$2:$J$1568)</f>
        <v>800</v>
      </c>
      <c r="C409">
        <v>800</v>
      </c>
      <c r="D409">
        <f t="shared" si="28"/>
        <v>800.00040899999999</v>
      </c>
      <c r="E409">
        <f t="shared" si="29"/>
        <v>419</v>
      </c>
      <c r="H409" s="14">
        <v>408</v>
      </c>
      <c r="I409" t="str">
        <f t="shared" si="26"/>
        <v>Rojas, Antonio de</v>
      </c>
      <c r="J409">
        <f t="shared" si="27"/>
        <v>1400</v>
      </c>
    </row>
    <row r="410" spans="1:10" x14ac:dyDescent="0.25">
      <c r="A410" s="42" t="s">
        <v>1742</v>
      </c>
      <c r="B410" cm="1">
        <f t="array" ref="B410">SUMPRODUCT((Registro!$D$2:$D$1568=A410)*Registro!$J$2:$J$1568)</f>
        <v>4000</v>
      </c>
      <c r="C410">
        <v>4000</v>
      </c>
      <c r="D410">
        <f t="shared" si="28"/>
        <v>4000.0004100000001</v>
      </c>
      <c r="E410">
        <f t="shared" si="29"/>
        <v>357</v>
      </c>
      <c r="H410" s="14">
        <v>409</v>
      </c>
      <c r="I410" t="str">
        <f t="shared" si="26"/>
        <v>Román Lozano, Juan</v>
      </c>
      <c r="J410">
        <f t="shared" si="27"/>
        <v>1312</v>
      </c>
    </row>
    <row r="411" spans="1:10" ht="15" customHeight="1" x14ac:dyDescent="0.25">
      <c r="A411" s="42" t="s">
        <v>1657</v>
      </c>
      <c r="B411" cm="1">
        <f t="array" ref="B411">SUMPRODUCT((Registro!$D$2:$D$1568=A411)*Registro!$J$2:$J$1568)</f>
        <v>27020</v>
      </c>
      <c r="C411">
        <v>27020</v>
      </c>
      <c r="D411">
        <f t="shared" si="28"/>
        <v>27020.000411000001</v>
      </c>
      <c r="E411">
        <f t="shared" si="29"/>
        <v>167</v>
      </c>
      <c r="H411" s="14">
        <v>410</v>
      </c>
      <c r="I411" t="str">
        <f t="shared" si="26"/>
        <v>Anescar y Urtasun, Juan Lorenzo de</v>
      </c>
      <c r="J411">
        <f t="shared" si="27"/>
        <v>1100</v>
      </c>
    </row>
    <row r="412" spans="1:10" x14ac:dyDescent="0.25">
      <c r="A412" s="42" t="s">
        <v>1398</v>
      </c>
      <c r="B412" cm="1">
        <f t="array" ref="B412">SUMPRODUCT((Registro!$D$2:$D$1568=A412)*Registro!$J$2:$J$1568)</f>
        <v>145206</v>
      </c>
      <c r="C412">
        <v>145206</v>
      </c>
      <c r="D412">
        <f t="shared" si="28"/>
        <v>145206.00041199999</v>
      </c>
      <c r="E412">
        <f t="shared" si="29"/>
        <v>10</v>
      </c>
      <c r="H412" s="14">
        <v>411</v>
      </c>
      <c r="I412" t="str">
        <f t="shared" si="26"/>
        <v>Rodríguez Pantoja, Francisco</v>
      </c>
      <c r="J412">
        <f t="shared" si="27"/>
        <v>1024</v>
      </c>
    </row>
    <row r="413" spans="1:10" ht="15" customHeight="1" x14ac:dyDescent="0.25">
      <c r="A413" s="40" t="s">
        <v>1411</v>
      </c>
      <c r="B413" cm="1">
        <f t="array" ref="B413">SUMPRODUCT((Registro!$D$2:$D$1568=A413)*Registro!$J$2:$J$1568)</f>
        <v>4434</v>
      </c>
      <c r="C413">
        <v>4434</v>
      </c>
      <c r="D413">
        <f t="shared" si="28"/>
        <v>4434.0004129999998</v>
      </c>
      <c r="E413">
        <f t="shared" si="29"/>
        <v>350</v>
      </c>
      <c r="H413" s="14">
        <v>412</v>
      </c>
      <c r="I413" t="str">
        <f t="shared" si="26"/>
        <v>Silva, Gregorio de</v>
      </c>
      <c r="J413">
        <f t="shared" si="27"/>
        <v>1020</v>
      </c>
    </row>
    <row r="414" spans="1:10" x14ac:dyDescent="0.25">
      <c r="A414" s="40" t="s">
        <v>1407</v>
      </c>
      <c r="B414" cm="1">
        <f t="array" ref="B414">SUMPRODUCT((Registro!$D$2:$D$1568=A414)*Registro!$J$2:$J$1568)</f>
        <v>5000</v>
      </c>
      <c r="C414">
        <v>5000</v>
      </c>
      <c r="D414">
        <f t="shared" si="28"/>
        <v>5000.0004140000001</v>
      </c>
      <c r="E414">
        <f t="shared" si="29"/>
        <v>342</v>
      </c>
      <c r="H414" s="14">
        <v>413</v>
      </c>
      <c r="I414" t="str">
        <f t="shared" si="26"/>
        <v>Lizarriturri, Joseph</v>
      </c>
      <c r="J414">
        <f t="shared" si="27"/>
        <v>1020</v>
      </c>
    </row>
    <row r="415" spans="1:10" ht="15" customHeight="1" x14ac:dyDescent="0.25">
      <c r="A415" s="42" t="s">
        <v>1400</v>
      </c>
      <c r="B415" cm="1">
        <f t="array" ref="B415">SUMPRODUCT((Registro!$D$2:$D$1568=A415)*Registro!$J$2:$J$1568)</f>
        <v>38677</v>
      </c>
      <c r="C415">
        <v>38677</v>
      </c>
      <c r="D415">
        <f t="shared" si="28"/>
        <v>38677.000415000002</v>
      </c>
      <c r="E415">
        <f t="shared" si="29"/>
        <v>123</v>
      </c>
      <c r="H415" s="14">
        <v>414</v>
      </c>
      <c r="I415" t="str">
        <f t="shared" si="26"/>
        <v>Ávila, Juan Luis de</v>
      </c>
      <c r="J415">
        <f t="shared" si="27"/>
        <v>1015</v>
      </c>
    </row>
    <row r="416" spans="1:10" x14ac:dyDescent="0.25">
      <c r="A416" s="42" t="s">
        <v>1515</v>
      </c>
      <c r="B416" cm="1">
        <f t="array" ref="B416">SUMPRODUCT((Registro!$D$2:$D$1568=A416)*Registro!$J$2:$J$1568)</f>
        <v>24758</v>
      </c>
      <c r="C416">
        <v>24758</v>
      </c>
      <c r="D416">
        <f t="shared" si="28"/>
        <v>24758.000415999999</v>
      </c>
      <c r="E416">
        <f t="shared" si="29"/>
        <v>181</v>
      </c>
      <c r="H416" s="14">
        <v>415</v>
      </c>
      <c r="I416" t="str">
        <f t="shared" si="26"/>
        <v>Vega, Juan de la</v>
      </c>
      <c r="J416">
        <f t="shared" si="27"/>
        <v>1000</v>
      </c>
    </row>
    <row r="417" spans="1:10" ht="15" customHeight="1" x14ac:dyDescent="0.25">
      <c r="A417" s="42" t="s">
        <v>1698</v>
      </c>
      <c r="B417" cm="1">
        <f t="array" ref="B417">SUMPRODUCT((Registro!$D$2:$D$1568=A417)*Registro!$J$2:$J$1568)</f>
        <v>1400</v>
      </c>
      <c r="C417">
        <v>1400</v>
      </c>
      <c r="D417">
        <f t="shared" si="28"/>
        <v>1400.000417</v>
      </c>
      <c r="E417">
        <f t="shared" si="29"/>
        <v>407</v>
      </c>
      <c r="H417" s="14">
        <v>416</v>
      </c>
      <c r="I417" t="str">
        <f t="shared" si="26"/>
        <v>Gómez de Lusa, Féliz</v>
      </c>
      <c r="J417">
        <f t="shared" si="27"/>
        <v>1000</v>
      </c>
    </row>
    <row r="418" spans="1:10" x14ac:dyDescent="0.25">
      <c r="A418" s="42" t="s">
        <v>1679</v>
      </c>
      <c r="B418" cm="1">
        <f t="array" ref="B418">SUMPRODUCT((Registro!$D$2:$D$1568=A418)*Registro!$J$2:$J$1568)</f>
        <v>4000</v>
      </c>
      <c r="C418">
        <v>4000</v>
      </c>
      <c r="D418">
        <f t="shared" si="28"/>
        <v>4000.0004180000001</v>
      </c>
      <c r="E418">
        <f t="shared" si="29"/>
        <v>356</v>
      </c>
      <c r="H418" s="14">
        <v>417</v>
      </c>
      <c r="I418" t="str">
        <f t="shared" si="26"/>
        <v>Alcaudete, Alonso de</v>
      </c>
      <c r="J418">
        <f t="shared" si="27"/>
        <v>1000</v>
      </c>
    </row>
    <row r="419" spans="1:10" ht="15" customHeight="1" x14ac:dyDescent="0.25">
      <c r="A419" s="42" t="s">
        <v>1931</v>
      </c>
      <c r="B419" cm="1">
        <f t="array" ref="B419">SUMPRODUCT((Registro!$D$2:$D$1568=A419)*Registro!$J$2:$J$1568)</f>
        <v>51831</v>
      </c>
      <c r="C419">
        <v>51831</v>
      </c>
      <c r="D419">
        <f t="shared" si="28"/>
        <v>51831.000419000004</v>
      </c>
      <c r="E419">
        <f t="shared" si="29"/>
        <v>95</v>
      </c>
      <c r="H419" s="14">
        <v>418</v>
      </c>
      <c r="I419" t="str">
        <f t="shared" si="26"/>
        <v>Ibarra, Magdalena de</v>
      </c>
      <c r="J419">
        <f t="shared" si="27"/>
        <v>850</v>
      </c>
    </row>
    <row r="420" spans="1:10" x14ac:dyDescent="0.25">
      <c r="A420" s="42" t="s">
        <v>1428</v>
      </c>
      <c r="B420" cm="1">
        <f t="array" ref="B420">SUMPRODUCT((Registro!$D$2:$D$1568=A420)*Registro!$J$2:$J$1568)</f>
        <v>11335</v>
      </c>
      <c r="C420">
        <v>11335</v>
      </c>
      <c r="D420">
        <f t="shared" si="28"/>
        <v>11335.00042</v>
      </c>
      <c r="E420">
        <f t="shared" si="29"/>
        <v>271</v>
      </c>
      <c r="H420" s="14">
        <v>419</v>
      </c>
      <c r="I420" t="str">
        <f t="shared" si="26"/>
        <v>Suárez, Manuel</v>
      </c>
      <c r="J420">
        <f t="shared" si="27"/>
        <v>800</v>
      </c>
    </row>
    <row r="421" spans="1:10" ht="15" customHeight="1" x14ac:dyDescent="0.25">
      <c r="A421" s="42" t="s">
        <v>1727</v>
      </c>
      <c r="B421" cm="1">
        <f t="array" ref="B421">SUMPRODUCT((Registro!$D$2:$D$1568=A421)*Registro!$J$2:$J$1568)</f>
        <v>20032</v>
      </c>
      <c r="C421">
        <v>20032</v>
      </c>
      <c r="D421">
        <f t="shared" si="28"/>
        <v>20032.000421000001</v>
      </c>
      <c r="E421">
        <f t="shared" si="29"/>
        <v>216</v>
      </c>
      <c r="H421" s="14">
        <v>420</v>
      </c>
      <c r="I421" t="str">
        <f t="shared" si="26"/>
        <v>Revolledo, Joseph de</v>
      </c>
      <c r="J421">
        <f t="shared" si="27"/>
        <v>800</v>
      </c>
    </row>
    <row r="422" spans="1:10" ht="15" customHeight="1" x14ac:dyDescent="0.25">
      <c r="A422" s="42" t="s">
        <v>1622</v>
      </c>
      <c r="B422" cm="1">
        <f t="array" ref="B422">SUMPRODUCT((Registro!$D$2:$D$1568=A422)*Registro!$J$2:$J$1568)</f>
        <v>130661</v>
      </c>
      <c r="C422">
        <v>130661</v>
      </c>
      <c r="D422">
        <f t="shared" si="28"/>
        <v>130661.000422</v>
      </c>
      <c r="E422">
        <f t="shared" si="29"/>
        <v>14</v>
      </c>
      <c r="H422" s="14">
        <v>421</v>
      </c>
      <c r="I422" t="str">
        <f t="shared" si="26"/>
        <v>Briones Quintanilla, Pedro de</v>
      </c>
      <c r="J422">
        <f t="shared" si="27"/>
        <v>800</v>
      </c>
    </row>
    <row r="423" spans="1:10" x14ac:dyDescent="0.25">
      <c r="A423" s="42" t="s">
        <v>1548</v>
      </c>
      <c r="B423" cm="1">
        <f t="array" ref="B423">SUMPRODUCT((Registro!$D$2:$D$1568=A423)*Registro!$J$2:$J$1568)</f>
        <v>40634</v>
      </c>
      <c r="C423">
        <v>40634</v>
      </c>
      <c r="D423">
        <f t="shared" si="28"/>
        <v>40634.000422999998</v>
      </c>
      <c r="E423">
        <f t="shared" si="29"/>
        <v>116</v>
      </c>
      <c r="H423" s="14">
        <v>422</v>
      </c>
      <c r="I423" t="str">
        <f t="shared" si="26"/>
        <v>Zevallos, Gerónimo de</v>
      </c>
      <c r="J423">
        <f t="shared" si="27"/>
        <v>728</v>
      </c>
    </row>
    <row r="424" spans="1:10" ht="15" customHeight="1" x14ac:dyDescent="0.25">
      <c r="A424" s="42" t="s">
        <v>1560</v>
      </c>
      <c r="B424" cm="1">
        <f t="array" ref="B424">SUMPRODUCT((Registro!$D$2:$D$1568=A424)*Registro!$J$2:$J$1568)</f>
        <v>23819</v>
      </c>
      <c r="C424">
        <v>23819</v>
      </c>
      <c r="D424">
        <f t="shared" si="28"/>
        <v>23819.000424000002</v>
      </c>
      <c r="E424">
        <f t="shared" si="29"/>
        <v>193</v>
      </c>
      <c r="H424" s="14">
        <v>423</v>
      </c>
      <c r="I424" t="str">
        <f t="shared" si="26"/>
        <v>Quirós de León, Joseph</v>
      </c>
      <c r="J424">
        <f t="shared" si="27"/>
        <v>700</v>
      </c>
    </row>
    <row r="425" spans="1:10" x14ac:dyDescent="0.25">
      <c r="A425" s="42" t="s">
        <v>1776</v>
      </c>
      <c r="B425" cm="1">
        <f t="array" ref="B425">SUMPRODUCT((Registro!$D$2:$D$1568=A425)*Registro!$J$2:$J$1568)</f>
        <v>7160</v>
      </c>
      <c r="C425">
        <v>7160</v>
      </c>
      <c r="D425">
        <f t="shared" si="28"/>
        <v>7160.0004250000002</v>
      </c>
      <c r="E425">
        <f t="shared" si="29"/>
        <v>320</v>
      </c>
      <c r="H425" s="14">
        <v>424</v>
      </c>
      <c r="I425" t="str">
        <f t="shared" si="26"/>
        <v>Ruiz de Velasco, Fernando</v>
      </c>
      <c r="J425">
        <f t="shared" si="27"/>
        <v>672</v>
      </c>
    </row>
    <row r="426" spans="1:10" ht="15" customHeight="1" x14ac:dyDescent="0.25">
      <c r="A426" s="42" t="s">
        <v>1591</v>
      </c>
      <c r="B426" cm="1">
        <f t="array" ref="B426">SUMPRODUCT((Registro!$D$2:$D$1568=A426)*Registro!$J$2:$J$1568)</f>
        <v>36421</v>
      </c>
      <c r="C426">
        <v>36421</v>
      </c>
      <c r="D426">
        <f t="shared" si="28"/>
        <v>36421.000425999999</v>
      </c>
      <c r="E426">
        <f t="shared" si="29"/>
        <v>136</v>
      </c>
      <c r="H426" s="14">
        <v>425</v>
      </c>
      <c r="I426" t="str">
        <f t="shared" si="26"/>
        <v>Pérez de Guadamur, Diego</v>
      </c>
      <c r="J426">
        <f t="shared" si="27"/>
        <v>600</v>
      </c>
    </row>
    <row r="427" spans="1:10" x14ac:dyDescent="0.25">
      <c r="A427" s="42" t="s">
        <v>1669</v>
      </c>
      <c r="B427" cm="1">
        <f t="array" ref="B427">SUMPRODUCT((Registro!$D$2:$D$1568=A427)*Registro!$J$2:$J$1568)</f>
        <v>18129</v>
      </c>
      <c r="C427">
        <v>18129</v>
      </c>
      <c r="D427">
        <f t="shared" si="28"/>
        <v>18129.000426999999</v>
      </c>
      <c r="E427">
        <f t="shared" si="29"/>
        <v>235</v>
      </c>
      <c r="H427" s="14">
        <v>426</v>
      </c>
      <c r="I427" t="str">
        <f t="shared" si="26"/>
        <v>Yeves, Diego de</v>
      </c>
      <c r="J427">
        <f t="shared" si="27"/>
        <v>500</v>
      </c>
    </row>
    <row r="428" spans="1:10" ht="15" customHeight="1" x14ac:dyDescent="0.25">
      <c r="A428" s="42" t="s">
        <v>1609</v>
      </c>
      <c r="B428" cm="1">
        <f t="array" ref="B428">SUMPRODUCT((Registro!$D$2:$D$1568=A428)*Registro!$J$2:$J$1568)</f>
        <v>36506</v>
      </c>
      <c r="C428">
        <v>36506</v>
      </c>
      <c r="D428">
        <f t="shared" si="28"/>
        <v>36506.000427999999</v>
      </c>
      <c r="E428">
        <f t="shared" si="29"/>
        <v>135</v>
      </c>
      <c r="H428" s="14">
        <v>427</v>
      </c>
      <c r="I428" t="str">
        <f t="shared" si="26"/>
        <v>Vargas Machuca, Joseph de</v>
      </c>
      <c r="J428">
        <f t="shared" si="27"/>
        <v>500</v>
      </c>
    </row>
    <row r="429" spans="1:10" x14ac:dyDescent="0.25">
      <c r="A429" s="42" t="s">
        <v>1499</v>
      </c>
      <c r="B429" cm="1">
        <f t="array" ref="B429">SUMPRODUCT((Registro!$D$2:$D$1568=A429)*Registro!$J$2:$J$1568)</f>
        <v>74735</v>
      </c>
      <c r="C429">
        <v>74735</v>
      </c>
      <c r="D429">
        <f t="shared" si="28"/>
        <v>74735.000429000007</v>
      </c>
      <c r="E429">
        <f t="shared" si="29"/>
        <v>49</v>
      </c>
      <c r="H429" s="14">
        <v>428</v>
      </c>
      <c r="I429" t="str">
        <f t="shared" si="26"/>
        <v>Rocha, Felipe de la</v>
      </c>
      <c r="J429">
        <f t="shared" si="27"/>
        <v>500</v>
      </c>
    </row>
    <row r="430" spans="1:10" ht="15" customHeight="1" x14ac:dyDescent="0.25">
      <c r="A430" s="42" t="s">
        <v>1605</v>
      </c>
      <c r="B430" cm="1">
        <f t="array" ref="B430">SUMPRODUCT((Registro!$D$2:$D$1568=A430)*Registro!$J$2:$J$1568)</f>
        <v>39541</v>
      </c>
      <c r="C430">
        <v>39541</v>
      </c>
      <c r="D430">
        <f t="shared" si="28"/>
        <v>39541.00043</v>
      </c>
      <c r="E430">
        <f t="shared" si="29"/>
        <v>120</v>
      </c>
      <c r="H430" s="14">
        <v>429</v>
      </c>
      <c r="I430" t="str">
        <f t="shared" si="26"/>
        <v>Valdés, Tomás de</v>
      </c>
      <c r="J430">
        <f t="shared" si="27"/>
        <v>480</v>
      </c>
    </row>
    <row r="431" spans="1:10" x14ac:dyDescent="0.25">
      <c r="A431" s="42" t="s">
        <v>1587</v>
      </c>
      <c r="B431" cm="1">
        <f t="array" ref="B431">SUMPRODUCT((Registro!$D$2:$D$1568=A431)*Registro!$J$2:$J$1568)</f>
        <v>38465</v>
      </c>
      <c r="C431">
        <v>38465</v>
      </c>
      <c r="D431">
        <f t="shared" si="28"/>
        <v>38465.000431</v>
      </c>
      <c r="E431">
        <f t="shared" si="29"/>
        <v>125</v>
      </c>
      <c r="H431" s="14">
        <v>430</v>
      </c>
      <c r="I431" t="str">
        <f t="shared" si="26"/>
        <v>Andrés Francisco</v>
      </c>
      <c r="J431">
        <f t="shared" si="27"/>
        <v>480</v>
      </c>
    </row>
    <row r="432" spans="1:10" ht="15" customHeight="1" x14ac:dyDescent="0.25">
      <c r="A432" s="42" t="s">
        <v>1937</v>
      </c>
      <c r="B432" cm="1">
        <f t="array" ref="B432">SUMPRODUCT((Registro!$D$2:$D$1568=A432)*Registro!$J$2:$J$1568)</f>
        <v>27290</v>
      </c>
      <c r="C432">
        <v>27290</v>
      </c>
      <c r="D432">
        <f t="shared" si="28"/>
        <v>27290.000432000001</v>
      </c>
      <c r="E432">
        <f t="shared" si="29"/>
        <v>166</v>
      </c>
      <c r="H432" s="14">
        <v>431</v>
      </c>
      <c r="I432" t="str">
        <f t="shared" si="26"/>
        <v>Gutiérrez, Gabriel</v>
      </c>
      <c r="J432">
        <f t="shared" si="27"/>
        <v>440</v>
      </c>
    </row>
    <row r="433" spans="1:10" x14ac:dyDescent="0.25">
      <c r="A433" s="42" t="s">
        <v>1939</v>
      </c>
      <c r="B433" cm="1">
        <f t="array" ref="B433">SUMPRODUCT((Registro!$D$2:$D$1568=A433)*Registro!$J$2:$J$1568)</f>
        <v>480</v>
      </c>
      <c r="C433">
        <v>480</v>
      </c>
      <c r="D433">
        <f t="shared" si="28"/>
        <v>480.00043299999999</v>
      </c>
      <c r="E433">
        <f t="shared" si="29"/>
        <v>429</v>
      </c>
      <c r="H433" s="14">
        <v>432</v>
      </c>
      <c r="I433" t="str">
        <f t="shared" si="26"/>
        <v>Santos de Lamadrid, Pedro</v>
      </c>
      <c r="J433">
        <f t="shared" si="27"/>
        <v>400</v>
      </c>
    </row>
    <row r="434" spans="1:10" ht="15" customHeight="1" x14ac:dyDescent="0.25">
      <c r="A434" s="42" t="s">
        <v>1654</v>
      </c>
      <c r="B434" cm="1">
        <f t="array" ref="B434">SUMPRODUCT((Registro!$D$2:$D$1568=A434)*Registro!$J$2:$J$1568)</f>
        <v>62113</v>
      </c>
      <c r="C434">
        <v>62113</v>
      </c>
      <c r="D434">
        <f t="shared" si="28"/>
        <v>62113.000434000001</v>
      </c>
      <c r="E434">
        <f t="shared" si="29"/>
        <v>72</v>
      </c>
      <c r="H434" s="14">
        <v>433</v>
      </c>
      <c r="I434" t="str">
        <f t="shared" si="26"/>
        <v>Juan Mayor</v>
      </c>
      <c r="J434">
        <f t="shared" si="27"/>
        <v>378</v>
      </c>
    </row>
    <row r="435" spans="1:10" x14ac:dyDescent="0.25">
      <c r="A435" s="42" t="s">
        <v>1557</v>
      </c>
      <c r="B435" cm="1">
        <f t="array" ref="B435">SUMPRODUCT((Registro!$D$2:$D$1568=A435)*Registro!$J$2:$J$1568)</f>
        <v>19650</v>
      </c>
      <c r="C435">
        <v>19650</v>
      </c>
      <c r="D435">
        <f t="shared" si="28"/>
        <v>19650.000435000002</v>
      </c>
      <c r="E435">
        <f t="shared" si="29"/>
        <v>223</v>
      </c>
      <c r="H435" s="14">
        <v>434</v>
      </c>
      <c r="I435" t="str">
        <f t="shared" si="26"/>
        <v>Piñero, Juan Antonio de</v>
      </c>
      <c r="J435">
        <f t="shared" si="27"/>
        <v>352</v>
      </c>
    </row>
    <row r="436" spans="1:10" x14ac:dyDescent="0.25">
      <c r="A436" s="42" t="s">
        <v>1702</v>
      </c>
      <c r="B436" cm="1">
        <f t="array" ref="B436">SUMPRODUCT((Registro!$D$2:$D$1568=A436)*Registro!$J$2:$J$1568)</f>
        <v>23520</v>
      </c>
      <c r="C436">
        <v>23520</v>
      </c>
      <c r="D436">
        <f t="shared" si="28"/>
        <v>23520.000435999998</v>
      </c>
      <c r="E436">
        <f t="shared" si="29"/>
        <v>196</v>
      </c>
      <c r="H436" s="14">
        <v>435</v>
      </c>
      <c r="I436" t="str">
        <f t="shared" si="26"/>
        <v>Pérez, Francisco Gaspar</v>
      </c>
      <c r="J436">
        <f t="shared" si="27"/>
        <v>325</v>
      </c>
    </row>
    <row r="437" spans="1:10" ht="15" customHeight="1" x14ac:dyDescent="0.25">
      <c r="A437" s="42" t="s">
        <v>1732</v>
      </c>
      <c r="B437" cm="1">
        <f t="array" ref="B437">SUMPRODUCT((Registro!$D$2:$D$1568=A437)*Registro!$J$2:$J$1568)</f>
        <v>500</v>
      </c>
      <c r="C437">
        <v>500</v>
      </c>
      <c r="D437">
        <f t="shared" si="28"/>
        <v>500.00043699999998</v>
      </c>
      <c r="E437">
        <f t="shared" si="29"/>
        <v>427</v>
      </c>
      <c r="H437" s="14">
        <v>436</v>
      </c>
      <c r="I437" t="str">
        <f t="shared" si="26"/>
        <v>Iglesias, Diego de</v>
      </c>
      <c r="J437">
        <f t="shared" si="27"/>
        <v>320</v>
      </c>
    </row>
    <row r="438" spans="1:10" x14ac:dyDescent="0.25">
      <c r="A438" s="42" t="s">
        <v>1646</v>
      </c>
      <c r="B438" cm="1">
        <f t="array" ref="B438">SUMPRODUCT((Registro!$D$2:$D$1568=A438)*Registro!$J$2:$J$1568)</f>
        <v>16000</v>
      </c>
      <c r="C438">
        <v>16000</v>
      </c>
      <c r="D438">
        <f t="shared" si="28"/>
        <v>16000.000437999999</v>
      </c>
      <c r="E438">
        <f t="shared" si="29"/>
        <v>246</v>
      </c>
      <c r="H438" s="14">
        <v>437</v>
      </c>
      <c r="I438" t="str">
        <f t="shared" si="26"/>
        <v>Lezama, Antonio de</v>
      </c>
      <c r="J438">
        <f t="shared" si="27"/>
        <v>312</v>
      </c>
    </row>
    <row r="439" spans="1:10" ht="15" customHeight="1" x14ac:dyDescent="0.25">
      <c r="A439" s="42" t="s">
        <v>1935</v>
      </c>
      <c r="B439" cm="1">
        <f t="array" ref="B439">SUMPRODUCT((Registro!$D$2:$D$1568=A439)*Registro!$J$2:$J$1568)</f>
        <v>31349</v>
      </c>
      <c r="C439">
        <v>31349</v>
      </c>
      <c r="D439">
        <f t="shared" si="28"/>
        <v>31349.000438999999</v>
      </c>
      <c r="E439">
        <f t="shared" si="29"/>
        <v>146</v>
      </c>
      <c r="H439" s="14">
        <v>438</v>
      </c>
      <c r="I439" t="str">
        <f t="shared" si="26"/>
        <v>Flores Pardo, Salvador de</v>
      </c>
      <c r="J439">
        <f t="shared" si="27"/>
        <v>300</v>
      </c>
    </row>
    <row r="440" spans="1:10" ht="15" customHeight="1" x14ac:dyDescent="0.25">
      <c r="A440" s="42" t="s">
        <v>1592</v>
      </c>
      <c r="B440" cm="1">
        <f t="array" ref="B440">SUMPRODUCT((Registro!$D$2:$D$1568=A440)*Registro!$J$2:$J$1568)</f>
        <v>21223</v>
      </c>
      <c r="C440">
        <v>21223</v>
      </c>
      <c r="D440">
        <f t="shared" si="28"/>
        <v>21223.00044</v>
      </c>
      <c r="E440">
        <f t="shared" si="29"/>
        <v>207</v>
      </c>
      <c r="H440" s="14">
        <v>439</v>
      </c>
      <c r="I440" t="str">
        <f t="shared" si="26"/>
        <v>Acuña, Francisco de</v>
      </c>
      <c r="J440">
        <f t="shared" si="27"/>
        <v>296</v>
      </c>
    </row>
    <row r="441" spans="1:10" x14ac:dyDescent="0.25">
      <c r="A441" s="42" t="s">
        <v>1412</v>
      </c>
      <c r="B441" cm="1">
        <f t="array" ref="B441">SUMPRODUCT((Registro!$D$2:$D$1568=A441)*Registro!$J$2:$J$1568)</f>
        <v>1000</v>
      </c>
      <c r="C441">
        <v>1000</v>
      </c>
      <c r="D441">
        <f t="shared" si="28"/>
        <v>1000.000441</v>
      </c>
      <c r="E441">
        <f t="shared" si="29"/>
        <v>415</v>
      </c>
      <c r="H441" s="14">
        <v>440</v>
      </c>
      <c r="I441" t="str">
        <f t="shared" si="26"/>
        <v>Serrano, Joseph</v>
      </c>
      <c r="J441">
        <f t="shared" si="27"/>
        <v>288</v>
      </c>
    </row>
    <row r="442" spans="1:10" ht="15" customHeight="1" x14ac:dyDescent="0.25">
      <c r="A442" s="42" t="s">
        <v>1938</v>
      </c>
      <c r="B442" cm="1">
        <f t="array" ref="B442">SUMPRODUCT((Registro!$D$2:$D$1568=A442)*Registro!$J$2:$J$1568)</f>
        <v>21918</v>
      </c>
      <c r="C442">
        <v>21918</v>
      </c>
      <c r="D442">
        <f t="shared" si="28"/>
        <v>21918.000442</v>
      </c>
      <c r="E442">
        <f t="shared" si="29"/>
        <v>203</v>
      </c>
      <c r="H442" s="14">
        <v>441</v>
      </c>
      <c r="I442" t="str">
        <f t="shared" si="26"/>
        <v>Padrón de Betancur, Juan</v>
      </c>
      <c r="J442">
        <f t="shared" si="27"/>
        <v>288</v>
      </c>
    </row>
    <row r="443" spans="1:10" ht="15" customHeight="1" x14ac:dyDescent="0.25">
      <c r="A443" s="40" t="s">
        <v>1634</v>
      </c>
      <c r="B443" cm="1">
        <f t="array" ref="B443">SUMPRODUCT((Registro!$D$2:$D$1568=A443)*Registro!$J$2:$J$1568)</f>
        <v>23497</v>
      </c>
      <c r="C443">
        <v>23497</v>
      </c>
      <c r="D443">
        <f t="shared" si="28"/>
        <v>23497.000443000001</v>
      </c>
      <c r="E443">
        <f t="shared" si="29"/>
        <v>197</v>
      </c>
      <c r="H443" s="14">
        <v>442</v>
      </c>
      <c r="I443" t="str">
        <f t="shared" si="26"/>
        <v>Montoro, Andrés de</v>
      </c>
      <c r="J443">
        <f t="shared" si="27"/>
        <v>272</v>
      </c>
    </row>
    <row r="444" spans="1:10" x14ac:dyDescent="0.25">
      <c r="A444" s="42" t="s">
        <v>1676</v>
      </c>
      <c r="B444" cm="1">
        <f t="array" ref="B444">SUMPRODUCT((Registro!$D$2:$D$1568=A444)*Registro!$J$2:$J$1568)</f>
        <v>67126</v>
      </c>
      <c r="C444">
        <v>67126</v>
      </c>
      <c r="D444">
        <f t="shared" si="28"/>
        <v>67126.000444000005</v>
      </c>
      <c r="E444">
        <f t="shared" si="29"/>
        <v>61</v>
      </c>
      <c r="H444" s="14">
        <v>443</v>
      </c>
      <c r="I444" t="str">
        <f t="shared" si="26"/>
        <v>Paredes, Francisco de</v>
      </c>
      <c r="J444">
        <f t="shared" si="27"/>
        <v>250</v>
      </c>
    </row>
    <row r="445" spans="1:10" ht="15" customHeight="1" x14ac:dyDescent="0.25">
      <c r="A445" s="51" t="s">
        <v>1600</v>
      </c>
      <c r="B445" cm="1">
        <f t="array" ref="B445">SUMPRODUCT((Registro!$D$2:$D$1568=A445)*Registro!$J$2:$J$1568)</f>
        <v>4056</v>
      </c>
      <c r="C445">
        <v>4056</v>
      </c>
      <c r="D445">
        <f t="shared" si="28"/>
        <v>4056.0004450000001</v>
      </c>
      <c r="E445">
        <f t="shared" si="29"/>
        <v>354</v>
      </c>
      <c r="H445" s="14">
        <v>444</v>
      </c>
      <c r="I445" t="str">
        <f t="shared" si="26"/>
        <v>Copero, Antonio</v>
      </c>
      <c r="J445">
        <f t="shared" si="27"/>
        <v>250</v>
      </c>
    </row>
    <row r="446" spans="1:10" x14ac:dyDescent="0.25">
      <c r="A446" s="42" t="s">
        <v>1705</v>
      </c>
      <c r="B446" cm="1">
        <f t="array" ref="B446">SUMPRODUCT((Registro!$D$2:$D$1568=A446)*Registro!$J$2:$J$1568)</f>
        <v>21400</v>
      </c>
      <c r="C446">
        <v>21400</v>
      </c>
      <c r="D446">
        <f t="shared" si="28"/>
        <v>21400.000445999998</v>
      </c>
      <c r="E446">
        <f t="shared" si="29"/>
        <v>205</v>
      </c>
      <c r="H446" s="14">
        <v>445</v>
      </c>
      <c r="I446" t="str">
        <f t="shared" si="26"/>
        <v>Barrera, Joseph de la</v>
      </c>
      <c r="J446">
        <f t="shared" si="27"/>
        <v>248</v>
      </c>
    </row>
    <row r="447" spans="1:10" ht="15" customHeight="1" x14ac:dyDescent="0.25">
      <c r="A447" s="41" t="s">
        <v>1589</v>
      </c>
      <c r="B447" cm="1">
        <f t="array" ref="B447">SUMPRODUCT((Registro!$D$2:$D$1568=A447)*Registro!$J$2:$J$1568)</f>
        <v>145067</v>
      </c>
      <c r="C447">
        <v>145067</v>
      </c>
      <c r="D447">
        <f t="shared" si="28"/>
        <v>145067.000447</v>
      </c>
      <c r="E447">
        <f t="shared" si="29"/>
        <v>11</v>
      </c>
      <c r="H447" s="14">
        <v>446</v>
      </c>
      <c r="I447" t="str">
        <f t="shared" si="26"/>
        <v>Mendoza, Antonio de</v>
      </c>
      <c r="J447">
        <f t="shared" si="27"/>
        <v>240</v>
      </c>
    </row>
    <row r="448" spans="1:10" x14ac:dyDescent="0.25">
      <c r="A448" s="41" t="s">
        <v>1710</v>
      </c>
      <c r="B448" cm="1">
        <f t="array" ref="B448">SUMPRODUCT((Registro!$D$2:$D$1568=A448)*Registro!$J$2:$J$1568)</f>
        <v>200</v>
      </c>
      <c r="C448">
        <v>200</v>
      </c>
      <c r="D448">
        <f t="shared" si="28"/>
        <v>200.00044800000001</v>
      </c>
      <c r="E448">
        <f t="shared" si="29"/>
        <v>447</v>
      </c>
      <c r="H448" s="14">
        <v>447</v>
      </c>
      <c r="I448" t="str">
        <f t="shared" si="26"/>
        <v>Vizueta, Alonso de</v>
      </c>
      <c r="J448">
        <f t="shared" si="27"/>
        <v>200</v>
      </c>
    </row>
    <row r="449" spans="1:10" ht="15" customHeight="1" x14ac:dyDescent="0.25">
      <c r="A449" s="42" t="s">
        <v>1713</v>
      </c>
      <c r="B449" cm="1">
        <f t="array" ref="B449">SUMPRODUCT((Registro!$D$2:$D$1568=A449)*Registro!$J$2:$J$1568)</f>
        <v>2000</v>
      </c>
      <c r="C449">
        <v>2000</v>
      </c>
      <c r="D449">
        <f t="shared" si="28"/>
        <v>2000.0004489999999</v>
      </c>
      <c r="E449">
        <f t="shared" si="29"/>
        <v>389</v>
      </c>
      <c r="H449" s="14">
        <v>448</v>
      </c>
      <c r="I449" t="str">
        <f t="shared" si="26"/>
        <v>Romero Parrilla, Lucas</v>
      </c>
      <c r="J449">
        <f t="shared" si="27"/>
        <v>200</v>
      </c>
    </row>
    <row r="450" spans="1:10" x14ac:dyDescent="0.25">
      <c r="A450" s="42" t="s">
        <v>1943</v>
      </c>
      <c r="B450" cm="1">
        <f t="array" ref="B450">SUMPRODUCT((Registro!$D$2:$D$1568=A450)*Registro!$J$2:$J$1568)</f>
        <v>71834</v>
      </c>
      <c r="C450">
        <v>71834</v>
      </c>
      <c r="D450">
        <f t="shared" si="28"/>
        <v>71834.000450000007</v>
      </c>
      <c r="E450">
        <f t="shared" si="29"/>
        <v>51</v>
      </c>
      <c r="H450" s="14">
        <v>449</v>
      </c>
      <c r="I450" t="str">
        <f t="shared" ref="I450:I459" si="30">INDEX($A$2:$A$1609,MATCH(H450,$E$2:$E$1609,0))</f>
        <v>Pérez de la Hermosa, Francisco</v>
      </c>
      <c r="J450">
        <f t="shared" ref="J450:J459" si="31">INDEX($B$2:$B$1609,MATCH(H450,$E$2:$E$1609,0))</f>
        <v>200</v>
      </c>
    </row>
    <row r="451" spans="1:10" ht="15" customHeight="1" x14ac:dyDescent="0.25">
      <c r="A451" s="42" t="s">
        <v>1728</v>
      </c>
      <c r="B451" cm="1">
        <f t="array" ref="B451">SUMPRODUCT((Registro!$D$2:$D$1568=A451)*Registro!$J$2:$J$1568)</f>
        <v>500</v>
      </c>
      <c r="C451">
        <v>500</v>
      </c>
      <c r="D451">
        <f t="shared" ref="D451:D459" si="32">C451+0.000001*ROW()</f>
        <v>500.000451</v>
      </c>
      <c r="E451">
        <f t="shared" ref="E451:E459" si="33">_xlfn.RANK.EQ(D451,$D$2:$D$459)</f>
        <v>426</v>
      </c>
      <c r="H451" s="14">
        <v>450</v>
      </c>
      <c r="I451" t="str">
        <f t="shared" si="30"/>
        <v>Ahumada, Bartolomé de</v>
      </c>
      <c r="J451">
        <f t="shared" si="31"/>
        <v>192</v>
      </c>
    </row>
    <row r="452" spans="1:10" x14ac:dyDescent="0.25">
      <c r="A452" s="42" t="s">
        <v>1658</v>
      </c>
      <c r="B452" cm="1">
        <f t="array" ref="B452">SUMPRODUCT((Registro!$D$2:$D$1568=A452)*Registro!$J$2:$J$1568)</f>
        <v>79303</v>
      </c>
      <c r="C452">
        <v>79303</v>
      </c>
      <c r="D452">
        <f t="shared" si="32"/>
        <v>79303.000451999993</v>
      </c>
      <c r="E452">
        <f t="shared" si="33"/>
        <v>43</v>
      </c>
      <c r="H452" s="14">
        <v>451</v>
      </c>
      <c r="I452" t="str">
        <f t="shared" si="30"/>
        <v>Correa, Joseph</v>
      </c>
      <c r="J452">
        <f t="shared" si="31"/>
        <v>168</v>
      </c>
    </row>
    <row r="453" spans="1:10" ht="15" customHeight="1" x14ac:dyDescent="0.25">
      <c r="A453" s="42" t="s">
        <v>1562</v>
      </c>
      <c r="B453" cm="1">
        <f t="array" ref="B453">SUMPRODUCT((Registro!$D$2:$D$1568=A453)*Registro!$J$2:$J$1568)</f>
        <v>82392</v>
      </c>
      <c r="C453">
        <v>82392</v>
      </c>
      <c r="D453">
        <f t="shared" si="32"/>
        <v>82392.000453000001</v>
      </c>
      <c r="E453">
        <f t="shared" si="33"/>
        <v>39</v>
      </c>
      <c r="H453" s="14">
        <v>452</v>
      </c>
      <c r="I453" t="str">
        <f t="shared" si="30"/>
        <v>Pineda, Isidro de</v>
      </c>
      <c r="J453">
        <f t="shared" si="31"/>
        <v>128</v>
      </c>
    </row>
    <row r="454" spans="1:10" x14ac:dyDescent="0.25">
      <c r="A454" s="42" t="s">
        <v>1940</v>
      </c>
      <c r="B454" cm="1">
        <f t="array" ref="B454">SUMPRODUCT((Registro!$D$2:$D$1568=A454)*Registro!$J$2:$J$1568)</f>
        <v>7771</v>
      </c>
      <c r="C454">
        <v>7771</v>
      </c>
      <c r="D454">
        <f>C454+0.000001*ROW()</f>
        <v>7771.000454</v>
      </c>
      <c r="E454">
        <f t="shared" si="33"/>
        <v>313</v>
      </c>
      <c r="H454" s="14">
        <v>453</v>
      </c>
      <c r="I454" t="str">
        <f t="shared" si="30"/>
        <v>León, Julian de</v>
      </c>
      <c r="J454">
        <f t="shared" si="31"/>
        <v>100</v>
      </c>
    </row>
    <row r="455" spans="1:10" ht="15" customHeight="1" x14ac:dyDescent="0.25">
      <c r="A455" s="42" t="s">
        <v>1942</v>
      </c>
      <c r="B455" cm="1">
        <f t="array" ref="B455">SUMPRODUCT((Registro!$D$2:$D$1568=A455)*Registro!$J$2:$J$1568)</f>
        <v>8064</v>
      </c>
      <c r="C455">
        <v>8064</v>
      </c>
      <c r="D455">
        <f t="shared" si="32"/>
        <v>8064.0004550000003</v>
      </c>
      <c r="E455">
        <f t="shared" si="33"/>
        <v>305</v>
      </c>
      <c r="H455" s="14">
        <v>454</v>
      </c>
      <c r="I455" t="str">
        <f t="shared" si="30"/>
        <v>Fernández de la Sota, Juan</v>
      </c>
      <c r="J455">
        <f t="shared" si="31"/>
        <v>100</v>
      </c>
    </row>
    <row r="456" spans="1:10" x14ac:dyDescent="0.25">
      <c r="A456" s="42" t="s">
        <v>1946</v>
      </c>
      <c r="B456" cm="1">
        <f t="array" ref="B456">SUMPRODUCT((Registro!$D$2:$D$1568=A456)*Registro!$J$2:$J$1568)</f>
        <v>728</v>
      </c>
      <c r="C456">
        <v>728</v>
      </c>
      <c r="D456">
        <f t="shared" si="32"/>
        <v>728.00045599999999</v>
      </c>
      <c r="E456">
        <f t="shared" si="33"/>
        <v>422</v>
      </c>
      <c r="H456" s="14">
        <v>455</v>
      </c>
      <c r="I456" t="str">
        <f t="shared" si="30"/>
        <v>Barrionuevo, Antonio de</v>
      </c>
      <c r="J456">
        <f t="shared" si="31"/>
        <v>56</v>
      </c>
    </row>
    <row r="457" spans="1:10" ht="15" customHeight="1" x14ac:dyDescent="0.25">
      <c r="A457" s="42" t="s">
        <v>1947</v>
      </c>
      <c r="B457" cm="1">
        <f t="array" ref="B457">SUMPRODUCT((Registro!$D$2:$D$1568=A457)*Registro!$J$2:$J$1568)</f>
        <v>23864</v>
      </c>
      <c r="C457">
        <v>23864</v>
      </c>
      <c r="D457">
        <f t="shared" si="32"/>
        <v>23864.000456999998</v>
      </c>
      <c r="E457">
        <f t="shared" si="33"/>
        <v>189</v>
      </c>
      <c r="H457" s="14">
        <v>456</v>
      </c>
      <c r="I457" t="str">
        <f t="shared" si="30"/>
        <v>García Corrales, Gabriel</v>
      </c>
      <c r="J457">
        <f t="shared" si="31"/>
        <v>48</v>
      </c>
    </row>
    <row r="458" spans="1:10" x14ac:dyDescent="0.25">
      <c r="A458" s="42" t="s">
        <v>1941</v>
      </c>
      <c r="B458" cm="1">
        <f t="array" ref="B458">SUMPRODUCT((Registro!$D$2:$D$1568=A458)*Registro!$J$2:$J$1568)</f>
        <v>43016</v>
      </c>
      <c r="C458">
        <v>43016</v>
      </c>
      <c r="D458">
        <f t="shared" si="32"/>
        <v>43016.000458000002</v>
      </c>
      <c r="E458">
        <f t="shared" si="33"/>
        <v>110</v>
      </c>
      <c r="H458" s="14">
        <v>457</v>
      </c>
      <c r="I458" t="str">
        <f t="shared" si="30"/>
        <v>Pérez, Pablo</v>
      </c>
      <c r="J458">
        <f t="shared" si="31"/>
        <v>0</v>
      </c>
    </row>
    <row r="459" spans="1:10" ht="15" customHeight="1" x14ac:dyDescent="0.25">
      <c r="A459" s="42" t="s">
        <v>1667</v>
      </c>
      <c r="B459" cm="1">
        <f t="array" ref="B459">SUMPRODUCT((Registro!$D$2:$D$1568=A459)*Registro!$J$2:$J$1568)</f>
        <v>51934</v>
      </c>
      <c r="C459">
        <v>51934</v>
      </c>
      <c r="D459">
        <f t="shared" si="32"/>
        <v>51934.000459000003</v>
      </c>
      <c r="E459">
        <f t="shared" si="33"/>
        <v>94</v>
      </c>
      <c r="H459" s="14">
        <v>458</v>
      </c>
      <c r="I459" t="str">
        <f t="shared" si="30"/>
        <v>Alzamora Ursino, Joseph de</v>
      </c>
      <c r="J459">
        <f t="shared" si="31"/>
        <v>0</v>
      </c>
    </row>
    <row r="460" spans="1:10" ht="15" customHeight="1" x14ac:dyDescent="0.25"/>
    <row r="462" spans="1:10" ht="15" customHeight="1" x14ac:dyDescent="0.25"/>
    <row r="464" spans="1:10" ht="15" customHeight="1" x14ac:dyDescent="0.25"/>
    <row r="466" spans="2:2" ht="15" customHeight="1" x14ac:dyDescent="0.25"/>
    <row r="467" spans="2:2" ht="15" customHeight="1" x14ac:dyDescent="0.25"/>
    <row r="469" spans="2:2" ht="15" customHeight="1" x14ac:dyDescent="0.25"/>
    <row r="470" spans="2:2" ht="15" customHeight="1" x14ac:dyDescent="0.25"/>
    <row r="472" spans="2:2" ht="15" customHeight="1" x14ac:dyDescent="0.25"/>
    <row r="474" spans="2:2" ht="15" customHeight="1" x14ac:dyDescent="0.25"/>
    <row r="476" spans="2:2" ht="15" customHeight="1" x14ac:dyDescent="0.25"/>
    <row r="478" spans="2:2" ht="15" customHeight="1" x14ac:dyDescent="0.25"/>
    <row r="479" spans="2:2" x14ac:dyDescent="0.25">
      <c r="B479" s="15"/>
    </row>
    <row r="480" spans="2:2" x14ac:dyDescent="0.25">
      <c r="B480" s="15"/>
    </row>
    <row r="481" spans="2:18" x14ac:dyDescent="0.25">
      <c r="B481" s="15"/>
    </row>
    <row r="482" spans="2:18" x14ac:dyDescent="0.25">
      <c r="B482" s="15"/>
    </row>
    <row r="483" spans="2:18" x14ac:dyDescent="0.25">
      <c r="B483" s="15"/>
    </row>
    <row r="484" spans="2:18" x14ac:dyDescent="0.25">
      <c r="B484" s="15"/>
    </row>
    <row r="485" spans="2:18" x14ac:dyDescent="0.25">
      <c r="B485" s="15"/>
    </row>
    <row r="486" spans="2:18" x14ac:dyDescent="0.25">
      <c r="B486" s="15"/>
    </row>
    <row r="487" spans="2:18" x14ac:dyDescent="0.25">
      <c r="B487" s="15"/>
    </row>
    <row r="488" spans="2:18" x14ac:dyDescent="0.25">
      <c r="B488" s="15"/>
      <c r="H488" s="22"/>
    </row>
    <row r="489" spans="2:18" x14ac:dyDescent="0.25">
      <c r="B489" s="15"/>
    </row>
    <row r="490" spans="2:18" x14ac:dyDescent="0.25">
      <c r="B490" s="15"/>
    </row>
    <row r="491" spans="2:18" x14ac:dyDescent="0.25">
      <c r="B491" s="15"/>
    </row>
    <row r="492" spans="2:18" x14ac:dyDescent="0.25">
      <c r="B492" s="15"/>
    </row>
    <row r="493" spans="2:18" x14ac:dyDescent="0.25">
      <c r="B493" s="15"/>
    </row>
    <row r="494" spans="2:18" x14ac:dyDescent="0.25">
      <c r="B494" s="15"/>
    </row>
    <row r="495" spans="2:18" x14ac:dyDescent="0.25">
      <c r="B495" s="15"/>
    </row>
    <row r="496" spans="2:18" x14ac:dyDescent="0.25">
      <c r="B496" s="15"/>
      <c r="H496" s="67"/>
      <c r="I496" s="67"/>
      <c r="J496" s="67"/>
      <c r="K496" s="67"/>
      <c r="L496" s="67"/>
      <c r="M496" s="67"/>
      <c r="N496" s="67"/>
      <c r="O496" s="67"/>
      <c r="P496" s="67"/>
      <c r="Q496" s="67"/>
      <c r="R496" s="67"/>
    </row>
    <row r="497" spans="2:18" x14ac:dyDescent="0.25">
      <c r="B497" s="15"/>
      <c r="I497" s="14"/>
      <c r="J497" s="67"/>
      <c r="K497" s="67"/>
    </row>
    <row r="498" spans="2:18" x14ac:dyDescent="0.25">
      <c r="B498" s="15"/>
      <c r="I498" s="14"/>
      <c r="J498" s="67"/>
      <c r="K498" s="67"/>
    </row>
    <row r="499" spans="2:18" x14ac:dyDescent="0.25">
      <c r="B499" s="15"/>
      <c r="I499" s="23"/>
      <c r="J499" s="66"/>
      <c r="K499" s="66"/>
    </row>
    <row r="500" spans="2:18" x14ac:dyDescent="0.25">
      <c r="B500" s="15"/>
      <c r="H500" s="67"/>
      <c r="I500" s="66"/>
      <c r="J500" s="66"/>
      <c r="K500" s="66"/>
      <c r="L500" s="67"/>
      <c r="P500" s="67"/>
      <c r="Q500" s="67"/>
      <c r="R500" s="67"/>
    </row>
    <row r="501" spans="2:18" x14ac:dyDescent="0.25">
      <c r="B501" s="15"/>
      <c r="H501" s="67"/>
      <c r="I501" s="66"/>
      <c r="J501" s="66"/>
      <c r="K501" s="66"/>
      <c r="L501" s="67"/>
      <c r="P501" s="67"/>
      <c r="Q501" s="67"/>
      <c r="R501" s="67"/>
    </row>
    <row r="502" spans="2:18" x14ac:dyDescent="0.25">
      <c r="B502" s="15"/>
      <c r="H502" s="67"/>
      <c r="I502" s="66"/>
      <c r="J502" s="66"/>
      <c r="K502" s="66"/>
      <c r="L502" s="67"/>
      <c r="P502" s="67"/>
      <c r="Q502" s="67"/>
      <c r="R502" s="67"/>
    </row>
    <row r="503" spans="2:18" x14ac:dyDescent="0.25">
      <c r="B503" s="15"/>
      <c r="H503" s="67"/>
      <c r="I503" s="66"/>
      <c r="J503" s="66"/>
      <c r="K503" s="66"/>
      <c r="L503" s="67"/>
      <c r="P503" s="67"/>
      <c r="Q503" s="67"/>
      <c r="R503" s="67"/>
    </row>
    <row r="504" spans="2:18" x14ac:dyDescent="0.25">
      <c r="B504" s="15"/>
      <c r="H504" s="67"/>
      <c r="I504" s="66"/>
      <c r="J504" s="66"/>
      <c r="K504" s="66"/>
      <c r="L504" s="67"/>
      <c r="P504" s="67"/>
      <c r="Q504" s="67"/>
      <c r="R504" s="67"/>
    </row>
    <row r="505" spans="2:18" x14ac:dyDescent="0.25">
      <c r="B505" s="15"/>
      <c r="I505" s="23"/>
      <c r="J505" s="66"/>
      <c r="K505" s="66"/>
    </row>
    <row r="506" spans="2:18" x14ac:dyDescent="0.25">
      <c r="B506" s="15"/>
    </row>
    <row r="507" spans="2:18" x14ac:dyDescent="0.25">
      <c r="B507" s="15"/>
    </row>
    <row r="508" spans="2:18" x14ac:dyDescent="0.25">
      <c r="B508" s="15"/>
    </row>
    <row r="509" spans="2:18" x14ac:dyDescent="0.25">
      <c r="B509" s="15"/>
    </row>
    <row r="510" spans="2:18" x14ac:dyDescent="0.25">
      <c r="B510" s="15"/>
    </row>
    <row r="511" spans="2:18" x14ac:dyDescent="0.25">
      <c r="B511" s="15"/>
    </row>
    <row r="512" spans="2:18" x14ac:dyDescent="0.25">
      <c r="B512" s="15"/>
    </row>
    <row r="513" spans="2:2" x14ac:dyDescent="0.25">
      <c r="B513" s="15"/>
    </row>
    <row r="514" spans="2:2" x14ac:dyDescent="0.25">
      <c r="B514" s="15"/>
    </row>
    <row r="515" spans="2:2" x14ac:dyDescent="0.25">
      <c r="B515" s="15"/>
    </row>
    <row r="516" spans="2:2" x14ac:dyDescent="0.25">
      <c r="B516" s="15"/>
    </row>
    <row r="517" spans="2:2" x14ac:dyDescent="0.25">
      <c r="B517" s="15"/>
    </row>
    <row r="518" spans="2:2" x14ac:dyDescent="0.25">
      <c r="B518" s="15"/>
    </row>
    <row r="519" spans="2:2" x14ac:dyDescent="0.25">
      <c r="B519" s="15"/>
    </row>
    <row r="520" spans="2:2" x14ac:dyDescent="0.25">
      <c r="B520" s="15"/>
    </row>
    <row r="521" spans="2:2" x14ac:dyDescent="0.25">
      <c r="B521" s="15"/>
    </row>
    <row r="522" spans="2:2" x14ac:dyDescent="0.25">
      <c r="B522" s="15"/>
    </row>
    <row r="523" spans="2:2" x14ac:dyDescent="0.25">
      <c r="B523" s="15"/>
    </row>
    <row r="524" spans="2:2" x14ac:dyDescent="0.25">
      <c r="B524" s="15"/>
    </row>
    <row r="525" spans="2:2" x14ac:dyDescent="0.25">
      <c r="B525" s="15"/>
    </row>
    <row r="526" spans="2:2" x14ac:dyDescent="0.25">
      <c r="B526" s="15"/>
    </row>
    <row r="527" spans="2:2" x14ac:dyDescent="0.25">
      <c r="B527" s="15"/>
    </row>
    <row r="528" spans="2:2" x14ac:dyDescent="0.25">
      <c r="B528" s="15"/>
    </row>
    <row r="529" spans="2:2" x14ac:dyDescent="0.25">
      <c r="B529" s="15"/>
    </row>
    <row r="530" spans="2:2" x14ac:dyDescent="0.25">
      <c r="B530" s="15"/>
    </row>
    <row r="531" spans="2:2" x14ac:dyDescent="0.25">
      <c r="B531" s="15"/>
    </row>
    <row r="532" spans="2:2" x14ac:dyDescent="0.25">
      <c r="B532" s="15"/>
    </row>
    <row r="533" spans="2:2" x14ac:dyDescent="0.25">
      <c r="B533" s="15"/>
    </row>
    <row r="534" spans="2:2" x14ac:dyDescent="0.25">
      <c r="B534" s="15"/>
    </row>
    <row r="535" spans="2:2" x14ac:dyDescent="0.25">
      <c r="B535" s="15"/>
    </row>
    <row r="536" spans="2:2" x14ac:dyDescent="0.25">
      <c r="B536" s="15"/>
    </row>
    <row r="537" spans="2:2" x14ac:dyDescent="0.25">
      <c r="B537" s="15"/>
    </row>
    <row r="538" spans="2:2" x14ac:dyDescent="0.25">
      <c r="B538" s="15"/>
    </row>
    <row r="539" spans="2:2" x14ac:dyDescent="0.25">
      <c r="B539" s="15"/>
    </row>
    <row r="540" spans="2:2" x14ac:dyDescent="0.25">
      <c r="B540" s="15"/>
    </row>
    <row r="541" spans="2:2" x14ac:dyDescent="0.25">
      <c r="B541" s="15"/>
    </row>
    <row r="542" spans="2:2" x14ac:dyDescent="0.25">
      <c r="B542" s="15"/>
    </row>
    <row r="543" spans="2:2" x14ac:dyDescent="0.25">
      <c r="B543" s="15"/>
    </row>
    <row r="544" spans="2:2" x14ac:dyDescent="0.25">
      <c r="B544" s="15"/>
    </row>
    <row r="545" spans="2:2" x14ac:dyDescent="0.25">
      <c r="B545" s="15"/>
    </row>
    <row r="546" spans="2:2" x14ac:dyDescent="0.25">
      <c r="B546" s="15"/>
    </row>
    <row r="547" spans="2:2" x14ac:dyDescent="0.25">
      <c r="B547" s="15"/>
    </row>
    <row r="548" spans="2:2" x14ac:dyDescent="0.25">
      <c r="B548" s="15"/>
    </row>
    <row r="549" spans="2:2" x14ac:dyDescent="0.25">
      <c r="B549" s="15"/>
    </row>
    <row r="550" spans="2:2" x14ac:dyDescent="0.25">
      <c r="B550" s="15"/>
    </row>
    <row r="551" spans="2:2" x14ac:dyDescent="0.25">
      <c r="B551" s="15"/>
    </row>
    <row r="552" spans="2:2" x14ac:dyDescent="0.25">
      <c r="B552" s="15"/>
    </row>
    <row r="553" spans="2:2" x14ac:dyDescent="0.25">
      <c r="B553" s="15"/>
    </row>
    <row r="554" spans="2:2" x14ac:dyDescent="0.25">
      <c r="B554" s="15"/>
    </row>
    <row r="555" spans="2:2" x14ac:dyDescent="0.25">
      <c r="B555" s="15"/>
    </row>
    <row r="556" spans="2:2" x14ac:dyDescent="0.25">
      <c r="B556" s="15"/>
    </row>
    <row r="557" spans="2:2" x14ac:dyDescent="0.25">
      <c r="B557" s="15"/>
    </row>
    <row r="558" spans="2:2" x14ac:dyDescent="0.25">
      <c r="B558" s="15"/>
    </row>
    <row r="559" spans="2:2" x14ac:dyDescent="0.25">
      <c r="B559" s="15"/>
    </row>
    <row r="560" spans="2:2" x14ac:dyDescent="0.25">
      <c r="B560" s="15"/>
    </row>
    <row r="561" spans="2:2" x14ac:dyDescent="0.25">
      <c r="B561" s="15"/>
    </row>
    <row r="562" spans="2:2" x14ac:dyDescent="0.25">
      <c r="B562" s="15"/>
    </row>
    <row r="563" spans="2:2" x14ac:dyDescent="0.25">
      <c r="B563" s="15"/>
    </row>
    <row r="564" spans="2:2" x14ac:dyDescent="0.25">
      <c r="B564" s="15"/>
    </row>
    <row r="565" spans="2:2" x14ac:dyDescent="0.25">
      <c r="B565" s="15"/>
    </row>
    <row r="566" spans="2:2" x14ac:dyDescent="0.25">
      <c r="B566" s="15"/>
    </row>
    <row r="567" spans="2:2" x14ac:dyDescent="0.25">
      <c r="B567" s="15"/>
    </row>
    <row r="568" spans="2:2" x14ac:dyDescent="0.25">
      <c r="B568" s="15"/>
    </row>
    <row r="569" spans="2:2" x14ac:dyDescent="0.25">
      <c r="B569" s="15"/>
    </row>
    <row r="570" spans="2:2" x14ac:dyDescent="0.25">
      <c r="B570" s="15"/>
    </row>
    <row r="571" spans="2:2" x14ac:dyDescent="0.25">
      <c r="B571" s="15"/>
    </row>
    <row r="572" spans="2:2" x14ac:dyDescent="0.25">
      <c r="B572" s="15"/>
    </row>
    <row r="573" spans="2:2" x14ac:dyDescent="0.25">
      <c r="B573" s="15"/>
    </row>
    <row r="574" spans="2:2" x14ac:dyDescent="0.25">
      <c r="B574" s="15"/>
    </row>
    <row r="575" spans="2:2" x14ac:dyDescent="0.25">
      <c r="B575" s="15"/>
    </row>
    <row r="576" spans="2:2" x14ac:dyDescent="0.25">
      <c r="B576" s="15"/>
    </row>
    <row r="577" spans="2:2" x14ac:dyDescent="0.25">
      <c r="B577" s="15"/>
    </row>
    <row r="578" spans="2:2" x14ac:dyDescent="0.25">
      <c r="B578" s="15"/>
    </row>
    <row r="579" spans="2:2" x14ac:dyDescent="0.25">
      <c r="B579" s="15"/>
    </row>
    <row r="580" spans="2:2" x14ac:dyDescent="0.25">
      <c r="B580" s="15"/>
    </row>
    <row r="581" spans="2:2" x14ac:dyDescent="0.25">
      <c r="B581" s="15"/>
    </row>
    <row r="582" spans="2:2" x14ac:dyDescent="0.25">
      <c r="B582" s="15"/>
    </row>
    <row r="583" spans="2:2" x14ac:dyDescent="0.25">
      <c r="B583" s="15"/>
    </row>
    <row r="584" spans="2:2" x14ac:dyDescent="0.25">
      <c r="B584" s="15"/>
    </row>
    <row r="585" spans="2:2" x14ac:dyDescent="0.25">
      <c r="B585" s="15"/>
    </row>
    <row r="586" spans="2:2" x14ac:dyDescent="0.25">
      <c r="B586" s="15"/>
    </row>
    <row r="587" spans="2:2" x14ac:dyDescent="0.25">
      <c r="B587" s="15"/>
    </row>
    <row r="588" spans="2:2" x14ac:dyDescent="0.25">
      <c r="B588" s="15"/>
    </row>
    <row r="589" spans="2:2" x14ac:dyDescent="0.25">
      <c r="B589" s="15"/>
    </row>
    <row r="590" spans="2:2" x14ac:dyDescent="0.25">
      <c r="B590" s="15"/>
    </row>
    <row r="591" spans="2:2" x14ac:dyDescent="0.25">
      <c r="B591" s="15"/>
    </row>
    <row r="592" spans="2:2" x14ac:dyDescent="0.25">
      <c r="B592" s="15"/>
    </row>
    <row r="593" spans="2:2" x14ac:dyDescent="0.25">
      <c r="B593" s="15"/>
    </row>
    <row r="594" spans="2:2" x14ac:dyDescent="0.25">
      <c r="B594" s="15"/>
    </row>
    <row r="595" spans="2:2" x14ac:dyDescent="0.25">
      <c r="B595" s="15"/>
    </row>
    <row r="596" spans="2:2" x14ac:dyDescent="0.25">
      <c r="B596" s="15"/>
    </row>
    <row r="597" spans="2:2" x14ac:dyDescent="0.25">
      <c r="B597" s="15"/>
    </row>
    <row r="598" spans="2:2" x14ac:dyDescent="0.25">
      <c r="B598" s="15"/>
    </row>
    <row r="599" spans="2:2" x14ac:dyDescent="0.25">
      <c r="B599" s="15"/>
    </row>
    <row r="600" spans="2:2" x14ac:dyDescent="0.25">
      <c r="B600" s="15"/>
    </row>
    <row r="601" spans="2:2" x14ac:dyDescent="0.25">
      <c r="B601" s="15"/>
    </row>
    <row r="602" spans="2:2" x14ac:dyDescent="0.25">
      <c r="B602" s="15"/>
    </row>
    <row r="603" spans="2:2" x14ac:dyDescent="0.25">
      <c r="B603" s="15"/>
    </row>
    <row r="604" spans="2:2" x14ac:dyDescent="0.25">
      <c r="B604" s="15"/>
    </row>
    <row r="605" spans="2:2" x14ac:dyDescent="0.25">
      <c r="B605" s="15"/>
    </row>
    <row r="606" spans="2:2" x14ac:dyDescent="0.25">
      <c r="B606" s="15"/>
    </row>
    <row r="607" spans="2:2" x14ac:dyDescent="0.25">
      <c r="B607" s="15"/>
    </row>
    <row r="608" spans="2:2" x14ac:dyDescent="0.25">
      <c r="B608" s="15"/>
    </row>
    <row r="609" spans="2:2" x14ac:dyDescent="0.25">
      <c r="B609" s="15"/>
    </row>
    <row r="610" spans="2:2" x14ac:dyDescent="0.25">
      <c r="B610" s="15"/>
    </row>
    <row r="611" spans="2:2" x14ac:dyDescent="0.25">
      <c r="B611" s="15"/>
    </row>
    <row r="612" spans="2:2" x14ac:dyDescent="0.25">
      <c r="B612" s="15"/>
    </row>
    <row r="613" spans="2:2" x14ac:dyDescent="0.25">
      <c r="B613" s="15"/>
    </row>
    <row r="614" spans="2:2" x14ac:dyDescent="0.25">
      <c r="B614" s="15"/>
    </row>
    <row r="615" spans="2:2" x14ac:dyDescent="0.25">
      <c r="B615" s="15"/>
    </row>
    <row r="616" spans="2:2" x14ac:dyDescent="0.25">
      <c r="B616" s="15"/>
    </row>
    <row r="617" spans="2:2" x14ac:dyDescent="0.25">
      <c r="B617" s="15"/>
    </row>
    <row r="618" spans="2:2" x14ac:dyDescent="0.25">
      <c r="B618" s="15"/>
    </row>
    <row r="619" spans="2:2" x14ac:dyDescent="0.25">
      <c r="B619" s="15"/>
    </row>
    <row r="620" spans="2:2" x14ac:dyDescent="0.25">
      <c r="B620" s="15"/>
    </row>
    <row r="621" spans="2:2" x14ac:dyDescent="0.25">
      <c r="B621" s="15"/>
    </row>
    <row r="622" spans="2:2" x14ac:dyDescent="0.25">
      <c r="B622" s="15"/>
    </row>
    <row r="623" spans="2:2" x14ac:dyDescent="0.25">
      <c r="B623" s="15"/>
    </row>
    <row r="624" spans="2:2" x14ac:dyDescent="0.25">
      <c r="B624" s="15"/>
    </row>
    <row r="625" spans="2:2" x14ac:dyDescent="0.25">
      <c r="B625" s="15"/>
    </row>
    <row r="626" spans="2:2" x14ac:dyDescent="0.25">
      <c r="B626" s="15"/>
    </row>
    <row r="627" spans="2:2" x14ac:dyDescent="0.25">
      <c r="B627" s="15"/>
    </row>
    <row r="628" spans="2:2" x14ac:dyDescent="0.25">
      <c r="B628" s="15"/>
    </row>
    <row r="629" spans="2:2" x14ac:dyDescent="0.25">
      <c r="B629" s="15"/>
    </row>
    <row r="630" spans="2:2" x14ac:dyDescent="0.25">
      <c r="B630" s="15"/>
    </row>
    <row r="631" spans="2:2" x14ac:dyDescent="0.25">
      <c r="B631" s="15"/>
    </row>
    <row r="632" spans="2:2" x14ac:dyDescent="0.25">
      <c r="B632" s="15"/>
    </row>
    <row r="633" spans="2:2" x14ac:dyDescent="0.25">
      <c r="B633" s="15"/>
    </row>
    <row r="634" spans="2:2" x14ac:dyDescent="0.25">
      <c r="B634" s="15"/>
    </row>
    <row r="635" spans="2:2" x14ac:dyDescent="0.25">
      <c r="B635" s="15"/>
    </row>
    <row r="636" spans="2:2" x14ac:dyDescent="0.25">
      <c r="B636" s="15"/>
    </row>
    <row r="637" spans="2:2" x14ac:dyDescent="0.25">
      <c r="B637" s="15"/>
    </row>
    <row r="638" spans="2:2" x14ac:dyDescent="0.25">
      <c r="B638" s="15"/>
    </row>
    <row r="639" spans="2:2" x14ac:dyDescent="0.25">
      <c r="B639" s="15"/>
    </row>
    <row r="640" spans="2:2" x14ac:dyDescent="0.25">
      <c r="B640" s="15"/>
    </row>
    <row r="641" spans="2:2" x14ac:dyDescent="0.25">
      <c r="B641" s="15"/>
    </row>
    <row r="642" spans="2:2" x14ac:dyDescent="0.25">
      <c r="B642" s="15"/>
    </row>
    <row r="643" spans="2:2" x14ac:dyDescent="0.25">
      <c r="B643" s="15"/>
    </row>
    <row r="644" spans="2:2" x14ac:dyDescent="0.25">
      <c r="B644" s="15"/>
    </row>
    <row r="645" spans="2:2" x14ac:dyDescent="0.25">
      <c r="B645" s="15"/>
    </row>
    <row r="646" spans="2:2" x14ac:dyDescent="0.25">
      <c r="B646" s="15"/>
    </row>
    <row r="647" spans="2:2" x14ac:dyDescent="0.25">
      <c r="B647" s="15"/>
    </row>
    <row r="648" spans="2:2" x14ac:dyDescent="0.25">
      <c r="B648" s="15"/>
    </row>
    <row r="649" spans="2:2" x14ac:dyDescent="0.25">
      <c r="B649" s="15"/>
    </row>
    <row r="650" spans="2:2" x14ac:dyDescent="0.25">
      <c r="B650" s="15"/>
    </row>
    <row r="651" spans="2:2" x14ac:dyDescent="0.25">
      <c r="B651" s="15"/>
    </row>
    <row r="652" spans="2:2" x14ac:dyDescent="0.25">
      <c r="B652" s="15"/>
    </row>
    <row r="653" spans="2:2" x14ac:dyDescent="0.25">
      <c r="B653" s="15"/>
    </row>
    <row r="654" spans="2:2" x14ac:dyDescent="0.25">
      <c r="B654" s="15"/>
    </row>
    <row r="655" spans="2:2" x14ac:dyDescent="0.25">
      <c r="B655" s="15"/>
    </row>
    <row r="656" spans="2:2" x14ac:dyDescent="0.25">
      <c r="B656" s="15"/>
    </row>
    <row r="657" spans="2:2" x14ac:dyDescent="0.25">
      <c r="B657" s="15"/>
    </row>
    <row r="658" spans="2:2" x14ac:dyDescent="0.25">
      <c r="B658" s="15"/>
    </row>
    <row r="659" spans="2:2" x14ac:dyDescent="0.25">
      <c r="B659" s="15"/>
    </row>
    <row r="660" spans="2:2" x14ac:dyDescent="0.25">
      <c r="B660" s="15"/>
    </row>
    <row r="661" spans="2:2" x14ac:dyDescent="0.25">
      <c r="B661" s="15"/>
    </row>
    <row r="662" spans="2:2" x14ac:dyDescent="0.25">
      <c r="B662" s="15"/>
    </row>
    <row r="663" spans="2:2" x14ac:dyDescent="0.25">
      <c r="B663" s="15"/>
    </row>
    <row r="664" spans="2:2" x14ac:dyDescent="0.25">
      <c r="B664" s="15"/>
    </row>
    <row r="665" spans="2:2" x14ac:dyDescent="0.25">
      <c r="B665" s="15"/>
    </row>
    <row r="666" spans="2:2" x14ac:dyDescent="0.25">
      <c r="B666" s="15"/>
    </row>
    <row r="667" spans="2:2" x14ac:dyDescent="0.25">
      <c r="B667" s="15"/>
    </row>
    <row r="668" spans="2:2" x14ac:dyDescent="0.25">
      <c r="B668" s="15"/>
    </row>
    <row r="669" spans="2:2" x14ac:dyDescent="0.25">
      <c r="B669" s="15"/>
    </row>
    <row r="670" spans="2:2" x14ac:dyDescent="0.25">
      <c r="B670" s="15"/>
    </row>
    <row r="671" spans="2:2" x14ac:dyDescent="0.25">
      <c r="B671" s="15"/>
    </row>
    <row r="672" spans="2:2" x14ac:dyDescent="0.25">
      <c r="B672" s="15"/>
    </row>
    <row r="673" spans="2:2" x14ac:dyDescent="0.25">
      <c r="B673" s="15"/>
    </row>
    <row r="674" spans="2:2" x14ac:dyDescent="0.25">
      <c r="B674" s="15"/>
    </row>
    <row r="675" spans="2:2" x14ac:dyDescent="0.25">
      <c r="B675" s="15"/>
    </row>
    <row r="676" spans="2:2" x14ac:dyDescent="0.25">
      <c r="B676" s="15"/>
    </row>
    <row r="677" spans="2:2" x14ac:dyDescent="0.25">
      <c r="B677" s="15"/>
    </row>
    <row r="678" spans="2:2" x14ac:dyDescent="0.25">
      <c r="B678" s="15"/>
    </row>
    <row r="679" spans="2:2" x14ac:dyDescent="0.25">
      <c r="B679" s="15"/>
    </row>
    <row r="680" spans="2:2" x14ac:dyDescent="0.25">
      <c r="B680" s="15"/>
    </row>
    <row r="681" spans="2:2" x14ac:dyDescent="0.25">
      <c r="B681" s="15"/>
    </row>
    <row r="682" spans="2:2" x14ac:dyDescent="0.25">
      <c r="B682" s="15"/>
    </row>
    <row r="683" spans="2:2" x14ac:dyDescent="0.25">
      <c r="B683" s="15"/>
    </row>
    <row r="684" spans="2:2" x14ac:dyDescent="0.25">
      <c r="B684" s="15"/>
    </row>
    <row r="685" spans="2:2" x14ac:dyDescent="0.25">
      <c r="B685" s="15"/>
    </row>
    <row r="686" spans="2:2" x14ac:dyDescent="0.25">
      <c r="B686" s="15"/>
    </row>
    <row r="687" spans="2:2" x14ac:dyDescent="0.25">
      <c r="B687" s="15"/>
    </row>
    <row r="688" spans="2:2" x14ac:dyDescent="0.25">
      <c r="B688" s="15"/>
    </row>
    <row r="689" spans="2:2" x14ac:dyDescent="0.25">
      <c r="B689" s="15"/>
    </row>
    <row r="690" spans="2:2" x14ac:dyDescent="0.25">
      <c r="B690" s="15"/>
    </row>
    <row r="691" spans="2:2" x14ac:dyDescent="0.25">
      <c r="B691" s="15"/>
    </row>
    <row r="692" spans="2:2" x14ac:dyDescent="0.25">
      <c r="B692" s="15"/>
    </row>
    <row r="693" spans="2:2" x14ac:dyDescent="0.25">
      <c r="B693" s="15"/>
    </row>
    <row r="694" spans="2:2" x14ac:dyDescent="0.25">
      <c r="B694" s="15"/>
    </row>
    <row r="695" spans="2:2" x14ac:dyDescent="0.25">
      <c r="B695" s="15"/>
    </row>
    <row r="696" spans="2:2" x14ac:dyDescent="0.25">
      <c r="B696" s="15"/>
    </row>
    <row r="697" spans="2:2" x14ac:dyDescent="0.25">
      <c r="B697" s="15"/>
    </row>
    <row r="698" spans="2:2" x14ac:dyDescent="0.25">
      <c r="B698" s="15"/>
    </row>
    <row r="699" spans="2:2" x14ac:dyDescent="0.25">
      <c r="B699" s="15"/>
    </row>
    <row r="700" spans="2:2" x14ac:dyDescent="0.25">
      <c r="B700" s="15"/>
    </row>
    <row r="701" spans="2:2" x14ac:dyDescent="0.25">
      <c r="B701" s="15"/>
    </row>
    <row r="702" spans="2:2" x14ac:dyDescent="0.25">
      <c r="B702" s="15"/>
    </row>
    <row r="703" spans="2:2" x14ac:dyDescent="0.25">
      <c r="B703" s="15"/>
    </row>
    <row r="704" spans="2:2" x14ac:dyDescent="0.25">
      <c r="B704" s="15"/>
    </row>
    <row r="705" spans="2:2" x14ac:dyDescent="0.25">
      <c r="B705" s="15"/>
    </row>
    <row r="706" spans="2:2" x14ac:dyDescent="0.25">
      <c r="B706" s="15"/>
    </row>
    <row r="707" spans="2:2" x14ac:dyDescent="0.25">
      <c r="B707" s="15"/>
    </row>
    <row r="708" spans="2:2" x14ac:dyDescent="0.25">
      <c r="B708" s="15"/>
    </row>
    <row r="709" spans="2:2" x14ac:dyDescent="0.25">
      <c r="B709" s="15"/>
    </row>
    <row r="710" spans="2:2" x14ac:dyDescent="0.25">
      <c r="B710" s="15"/>
    </row>
    <row r="711" spans="2:2" x14ac:dyDescent="0.25">
      <c r="B711" s="15"/>
    </row>
    <row r="712" spans="2:2" x14ac:dyDescent="0.25">
      <c r="B712" s="15"/>
    </row>
    <row r="713" spans="2:2" x14ac:dyDescent="0.25">
      <c r="B713" s="15"/>
    </row>
    <row r="714" spans="2:2" x14ac:dyDescent="0.25">
      <c r="B714" s="15"/>
    </row>
    <row r="715" spans="2:2" x14ac:dyDescent="0.25">
      <c r="B715" s="15"/>
    </row>
    <row r="716" spans="2:2" x14ac:dyDescent="0.25">
      <c r="B716" s="15"/>
    </row>
    <row r="717" spans="2:2" x14ac:dyDescent="0.25">
      <c r="B717" s="15"/>
    </row>
    <row r="718" spans="2:2" x14ac:dyDescent="0.25">
      <c r="B718" s="15"/>
    </row>
    <row r="719" spans="2:2" x14ac:dyDescent="0.25">
      <c r="B719" s="15"/>
    </row>
    <row r="720" spans="2:2" x14ac:dyDescent="0.25">
      <c r="B720" s="15"/>
    </row>
    <row r="721" spans="2:2" x14ac:dyDescent="0.25">
      <c r="B721" s="15"/>
    </row>
    <row r="722" spans="2:2" x14ac:dyDescent="0.25">
      <c r="B722" s="15"/>
    </row>
    <row r="723" spans="2:2" x14ac:dyDescent="0.25">
      <c r="B723" s="15"/>
    </row>
    <row r="724" spans="2:2" x14ac:dyDescent="0.25">
      <c r="B724" s="15"/>
    </row>
    <row r="725" spans="2:2" x14ac:dyDescent="0.25">
      <c r="B725" s="15"/>
    </row>
    <row r="726" spans="2:2" x14ac:dyDescent="0.25">
      <c r="B726" s="15"/>
    </row>
    <row r="727" spans="2:2" x14ac:dyDescent="0.25">
      <c r="B727" s="15"/>
    </row>
    <row r="728" spans="2:2" x14ac:dyDescent="0.25">
      <c r="B728" s="15"/>
    </row>
    <row r="729" spans="2:2" x14ac:dyDescent="0.25">
      <c r="B729" s="15"/>
    </row>
    <row r="730" spans="2:2" x14ac:dyDescent="0.25">
      <c r="B730" s="15"/>
    </row>
    <row r="731" spans="2:2" x14ac:dyDescent="0.25">
      <c r="B731" s="15"/>
    </row>
    <row r="732" spans="2:2" x14ac:dyDescent="0.25">
      <c r="B732" s="15"/>
    </row>
    <row r="733" spans="2:2" x14ac:dyDescent="0.25">
      <c r="B733" s="15"/>
    </row>
    <row r="734" spans="2:2" x14ac:dyDescent="0.25">
      <c r="B734" s="15"/>
    </row>
    <row r="735" spans="2:2" x14ac:dyDescent="0.25">
      <c r="B735" s="15"/>
    </row>
    <row r="736" spans="2:2" x14ac:dyDescent="0.25">
      <c r="B736" s="15"/>
    </row>
    <row r="737" spans="2:2" x14ac:dyDescent="0.25">
      <c r="B737" s="15"/>
    </row>
    <row r="738" spans="2:2" x14ac:dyDescent="0.25">
      <c r="B738" s="15"/>
    </row>
    <row r="739" spans="2:2" x14ac:dyDescent="0.25">
      <c r="B739" s="15"/>
    </row>
    <row r="740" spans="2:2" x14ac:dyDescent="0.25">
      <c r="B740" s="15"/>
    </row>
    <row r="741" spans="2:2" x14ac:dyDescent="0.25">
      <c r="B741" s="15"/>
    </row>
    <row r="742" spans="2:2" x14ac:dyDescent="0.25">
      <c r="B742" s="15"/>
    </row>
    <row r="743" spans="2:2" x14ac:dyDescent="0.25">
      <c r="B743" s="15"/>
    </row>
    <row r="744" spans="2:2" x14ac:dyDescent="0.25">
      <c r="B744" s="15"/>
    </row>
    <row r="745" spans="2:2" x14ac:dyDescent="0.25">
      <c r="B745" s="15"/>
    </row>
    <row r="746" spans="2:2" x14ac:dyDescent="0.25">
      <c r="B746" s="15"/>
    </row>
    <row r="747" spans="2:2" x14ac:dyDescent="0.25">
      <c r="B747" s="15"/>
    </row>
    <row r="748" spans="2:2" x14ac:dyDescent="0.25">
      <c r="B748" s="15"/>
    </row>
    <row r="749" spans="2:2" x14ac:dyDescent="0.25">
      <c r="B749" s="15"/>
    </row>
    <row r="750" spans="2:2" x14ac:dyDescent="0.25">
      <c r="B750" s="15"/>
    </row>
    <row r="751" spans="2:2" x14ac:dyDescent="0.25">
      <c r="B751" s="15"/>
    </row>
    <row r="752" spans="2:2" x14ac:dyDescent="0.25">
      <c r="B752" s="15"/>
    </row>
    <row r="753" spans="2:2" x14ac:dyDescent="0.25">
      <c r="B753" s="15"/>
    </row>
    <row r="754" spans="2:2" x14ac:dyDescent="0.25">
      <c r="B754" s="15"/>
    </row>
    <row r="755" spans="2:2" x14ac:dyDescent="0.25">
      <c r="B755" s="15"/>
    </row>
    <row r="756" spans="2:2" x14ac:dyDescent="0.25">
      <c r="B756" s="15"/>
    </row>
    <row r="757" spans="2:2" x14ac:dyDescent="0.25">
      <c r="B757" s="15"/>
    </row>
    <row r="758" spans="2:2" x14ac:dyDescent="0.25">
      <c r="B758" s="15"/>
    </row>
    <row r="759" spans="2:2" x14ac:dyDescent="0.25">
      <c r="B759" s="15"/>
    </row>
    <row r="760" spans="2:2" x14ac:dyDescent="0.25">
      <c r="B760" s="15"/>
    </row>
    <row r="761" spans="2:2" x14ac:dyDescent="0.25">
      <c r="B761" s="15"/>
    </row>
    <row r="762" spans="2:2" x14ac:dyDescent="0.25">
      <c r="B762" s="15"/>
    </row>
    <row r="763" spans="2:2" x14ac:dyDescent="0.25">
      <c r="B763" s="15"/>
    </row>
    <row r="764" spans="2:2" x14ac:dyDescent="0.25">
      <c r="B764" s="15"/>
    </row>
    <row r="765" spans="2:2" x14ac:dyDescent="0.25">
      <c r="B765" s="15"/>
    </row>
    <row r="766" spans="2:2" x14ac:dyDescent="0.25">
      <c r="B766" s="15"/>
    </row>
    <row r="767" spans="2:2" x14ac:dyDescent="0.25">
      <c r="B767" s="15"/>
    </row>
    <row r="768" spans="2:2" x14ac:dyDescent="0.25">
      <c r="B768" s="15"/>
    </row>
    <row r="769" spans="2:2" x14ac:dyDescent="0.25">
      <c r="B769" s="15"/>
    </row>
    <row r="770" spans="2:2" x14ac:dyDescent="0.25">
      <c r="B770" s="15"/>
    </row>
    <row r="771" spans="2:2" x14ac:dyDescent="0.25">
      <c r="B771" s="15"/>
    </row>
    <row r="772" spans="2:2" x14ac:dyDescent="0.25">
      <c r="B772" s="15"/>
    </row>
    <row r="773" spans="2:2" x14ac:dyDescent="0.25">
      <c r="B773" s="15"/>
    </row>
    <row r="774" spans="2:2" x14ac:dyDescent="0.25">
      <c r="B774" s="15"/>
    </row>
    <row r="775" spans="2:2" x14ac:dyDescent="0.25">
      <c r="B775" s="15"/>
    </row>
    <row r="776" spans="2:2" x14ac:dyDescent="0.25">
      <c r="B776" s="15"/>
    </row>
    <row r="777" spans="2:2" x14ac:dyDescent="0.25">
      <c r="B777" s="15"/>
    </row>
    <row r="778" spans="2:2" x14ac:dyDescent="0.25">
      <c r="B778" s="15"/>
    </row>
    <row r="779" spans="2:2" x14ac:dyDescent="0.25">
      <c r="B779" s="15"/>
    </row>
    <row r="780" spans="2:2" x14ac:dyDescent="0.25">
      <c r="B780" s="15"/>
    </row>
    <row r="781" spans="2:2" x14ac:dyDescent="0.25">
      <c r="B781" s="15"/>
    </row>
    <row r="782" spans="2:2" x14ac:dyDescent="0.25">
      <c r="B782" s="15"/>
    </row>
    <row r="783" spans="2:2" x14ac:dyDescent="0.25">
      <c r="B783" s="15"/>
    </row>
    <row r="784" spans="2:2" x14ac:dyDescent="0.25">
      <c r="B784" s="15"/>
    </row>
    <row r="785" spans="2:2" x14ac:dyDescent="0.25">
      <c r="B785" s="15"/>
    </row>
    <row r="786" spans="2:2" x14ac:dyDescent="0.25">
      <c r="B786" s="15"/>
    </row>
    <row r="787" spans="2:2" x14ac:dyDescent="0.25">
      <c r="B787" s="15"/>
    </row>
    <row r="788" spans="2:2" x14ac:dyDescent="0.25">
      <c r="B788" s="15"/>
    </row>
    <row r="789" spans="2:2" x14ac:dyDescent="0.25">
      <c r="B789" s="15"/>
    </row>
    <row r="790" spans="2:2" x14ac:dyDescent="0.25">
      <c r="B790" s="15"/>
    </row>
    <row r="791" spans="2:2" x14ac:dyDescent="0.25">
      <c r="B791" s="15"/>
    </row>
    <row r="792" spans="2:2" x14ac:dyDescent="0.25">
      <c r="B792" s="15"/>
    </row>
    <row r="793" spans="2:2" x14ac:dyDescent="0.25">
      <c r="B793" s="15"/>
    </row>
    <row r="794" spans="2:2" x14ac:dyDescent="0.25">
      <c r="B794" s="15"/>
    </row>
    <row r="795" spans="2:2" x14ac:dyDescent="0.25">
      <c r="B795" s="15"/>
    </row>
    <row r="796" spans="2:2" x14ac:dyDescent="0.25">
      <c r="B796" s="15"/>
    </row>
    <row r="797" spans="2:2" x14ac:dyDescent="0.25">
      <c r="B797" s="15"/>
    </row>
    <row r="798" spans="2:2" x14ac:dyDescent="0.25">
      <c r="B798" s="15"/>
    </row>
    <row r="799" spans="2:2" x14ac:dyDescent="0.25">
      <c r="B799" s="15"/>
    </row>
    <row r="800" spans="2:2" x14ac:dyDescent="0.25">
      <c r="B800" s="15"/>
    </row>
    <row r="801" spans="2:2" x14ac:dyDescent="0.25">
      <c r="B801" s="15"/>
    </row>
    <row r="802" spans="2:2" x14ac:dyDescent="0.25">
      <c r="B802" s="15"/>
    </row>
    <row r="803" spans="2:2" x14ac:dyDescent="0.25">
      <c r="B803" s="15"/>
    </row>
    <row r="804" spans="2:2" x14ac:dyDescent="0.25">
      <c r="B804" s="15"/>
    </row>
    <row r="805" spans="2:2" x14ac:dyDescent="0.25">
      <c r="B805" s="15"/>
    </row>
    <row r="806" spans="2:2" x14ac:dyDescent="0.25">
      <c r="B806" s="15"/>
    </row>
    <row r="807" spans="2:2" x14ac:dyDescent="0.25">
      <c r="B807" s="15"/>
    </row>
    <row r="808" spans="2:2" x14ac:dyDescent="0.25">
      <c r="B808" s="15"/>
    </row>
    <row r="809" spans="2:2" x14ac:dyDescent="0.25">
      <c r="B809" s="15"/>
    </row>
    <row r="810" spans="2:2" x14ac:dyDescent="0.25">
      <c r="B810" s="15"/>
    </row>
    <row r="811" spans="2:2" x14ac:dyDescent="0.25">
      <c r="B811" s="15"/>
    </row>
    <row r="812" spans="2:2" x14ac:dyDescent="0.25">
      <c r="B812" s="15"/>
    </row>
    <row r="813" spans="2:2" x14ac:dyDescent="0.25">
      <c r="B813" s="15"/>
    </row>
    <row r="814" spans="2:2" x14ac:dyDescent="0.25">
      <c r="B814" s="15"/>
    </row>
    <row r="815" spans="2:2" x14ac:dyDescent="0.25">
      <c r="B815" s="15"/>
    </row>
    <row r="816" spans="2:2" x14ac:dyDescent="0.25">
      <c r="B816" s="15"/>
    </row>
    <row r="817" spans="2:2" x14ac:dyDescent="0.25">
      <c r="B817" s="15"/>
    </row>
    <row r="818" spans="2:2" x14ac:dyDescent="0.25">
      <c r="B818" s="15"/>
    </row>
    <row r="819" spans="2:2" x14ac:dyDescent="0.25">
      <c r="B819" s="15"/>
    </row>
    <row r="820" spans="2:2" x14ac:dyDescent="0.25">
      <c r="B820" s="15"/>
    </row>
    <row r="821" spans="2:2" x14ac:dyDescent="0.25">
      <c r="B821" s="15"/>
    </row>
    <row r="822" spans="2:2" x14ac:dyDescent="0.25">
      <c r="B822" s="15"/>
    </row>
    <row r="823" spans="2:2" x14ac:dyDescent="0.25">
      <c r="B823" s="15"/>
    </row>
    <row r="824" spans="2:2" x14ac:dyDescent="0.25">
      <c r="B824" s="15"/>
    </row>
    <row r="825" spans="2:2" x14ac:dyDescent="0.25">
      <c r="B825" s="15"/>
    </row>
    <row r="826" spans="2:2" x14ac:dyDescent="0.25">
      <c r="B826" s="15"/>
    </row>
    <row r="827" spans="2:2" x14ac:dyDescent="0.25">
      <c r="B827" s="15"/>
    </row>
    <row r="828" spans="2:2" x14ac:dyDescent="0.25">
      <c r="B828" s="15"/>
    </row>
    <row r="829" spans="2:2" x14ac:dyDescent="0.25">
      <c r="B829" s="15"/>
    </row>
    <row r="830" spans="2:2" x14ac:dyDescent="0.25">
      <c r="B830" s="15"/>
    </row>
    <row r="831" spans="2:2" x14ac:dyDescent="0.25">
      <c r="B831" s="15"/>
    </row>
    <row r="832" spans="2:2" x14ac:dyDescent="0.25">
      <c r="B832" s="15"/>
    </row>
    <row r="833" spans="2:2" x14ac:dyDescent="0.25">
      <c r="B833" s="15"/>
    </row>
    <row r="834" spans="2:2" x14ac:dyDescent="0.25">
      <c r="B834" s="15"/>
    </row>
    <row r="835" spans="2:2" x14ac:dyDescent="0.25">
      <c r="B835" s="15"/>
    </row>
    <row r="836" spans="2:2" x14ac:dyDescent="0.25">
      <c r="B836" s="15"/>
    </row>
    <row r="837" spans="2:2" x14ac:dyDescent="0.25">
      <c r="B837" s="15"/>
    </row>
    <row r="838" spans="2:2" x14ac:dyDescent="0.25">
      <c r="B838" s="15"/>
    </row>
    <row r="839" spans="2:2" x14ac:dyDescent="0.25">
      <c r="B839" s="15"/>
    </row>
    <row r="840" spans="2:2" x14ac:dyDescent="0.25">
      <c r="B840" s="15"/>
    </row>
    <row r="841" spans="2:2" x14ac:dyDescent="0.25">
      <c r="B841" s="15"/>
    </row>
    <row r="842" spans="2:2" x14ac:dyDescent="0.25">
      <c r="B842" s="15"/>
    </row>
    <row r="843" spans="2:2" x14ac:dyDescent="0.25">
      <c r="B843" s="15"/>
    </row>
    <row r="844" spans="2:2" x14ac:dyDescent="0.25">
      <c r="B844" s="15"/>
    </row>
    <row r="845" spans="2:2" x14ac:dyDescent="0.25">
      <c r="B845" s="15"/>
    </row>
    <row r="846" spans="2:2" x14ac:dyDescent="0.25">
      <c r="B846" s="15"/>
    </row>
    <row r="847" spans="2:2" x14ac:dyDescent="0.25">
      <c r="B847" s="15"/>
    </row>
    <row r="848" spans="2:2" x14ac:dyDescent="0.25">
      <c r="B848" s="15"/>
    </row>
    <row r="849" spans="2:2" x14ac:dyDescent="0.25">
      <c r="B849" s="15"/>
    </row>
    <row r="850" spans="2:2" x14ac:dyDescent="0.25">
      <c r="B850" s="15"/>
    </row>
    <row r="851" spans="2:2" x14ac:dyDescent="0.25">
      <c r="B851" s="15"/>
    </row>
    <row r="852" spans="2:2" x14ac:dyDescent="0.25">
      <c r="B852" s="15"/>
    </row>
    <row r="853" spans="2:2" x14ac:dyDescent="0.25">
      <c r="B853" s="15"/>
    </row>
    <row r="854" spans="2:2" x14ac:dyDescent="0.25">
      <c r="B854" s="15"/>
    </row>
    <row r="855" spans="2:2" x14ac:dyDescent="0.25">
      <c r="B855" s="15"/>
    </row>
    <row r="856" spans="2:2" x14ac:dyDescent="0.25">
      <c r="B856" s="15"/>
    </row>
    <row r="857" spans="2:2" x14ac:dyDescent="0.25">
      <c r="B857" s="15"/>
    </row>
    <row r="858" spans="2:2" x14ac:dyDescent="0.25">
      <c r="B858" s="15"/>
    </row>
    <row r="859" spans="2:2" x14ac:dyDescent="0.25">
      <c r="B859" s="15"/>
    </row>
    <row r="860" spans="2:2" x14ac:dyDescent="0.25">
      <c r="B860" s="15"/>
    </row>
    <row r="861" spans="2:2" x14ac:dyDescent="0.25">
      <c r="B861" s="15"/>
    </row>
    <row r="862" spans="2:2" x14ac:dyDescent="0.25">
      <c r="B862" s="15"/>
    </row>
    <row r="863" spans="2:2" x14ac:dyDescent="0.25">
      <c r="B863" s="15"/>
    </row>
    <row r="864" spans="2:2" x14ac:dyDescent="0.25">
      <c r="B864" s="15"/>
    </row>
    <row r="865" spans="2:2" x14ac:dyDescent="0.25">
      <c r="B865" s="15"/>
    </row>
    <row r="866" spans="2:2" x14ac:dyDescent="0.25">
      <c r="B866" s="15"/>
    </row>
    <row r="867" spans="2:2" x14ac:dyDescent="0.25">
      <c r="B867" s="15"/>
    </row>
    <row r="868" spans="2:2" x14ac:dyDescent="0.25">
      <c r="B868" s="15"/>
    </row>
    <row r="869" spans="2:2" x14ac:dyDescent="0.25">
      <c r="B869" s="15"/>
    </row>
    <row r="870" spans="2:2" x14ac:dyDescent="0.25">
      <c r="B870" s="15"/>
    </row>
    <row r="871" spans="2:2" x14ac:dyDescent="0.25">
      <c r="B871" s="15"/>
    </row>
    <row r="872" spans="2:2" x14ac:dyDescent="0.25">
      <c r="B872" s="15"/>
    </row>
    <row r="873" spans="2:2" x14ac:dyDescent="0.25">
      <c r="B873" s="15"/>
    </row>
    <row r="874" spans="2:2" x14ac:dyDescent="0.25">
      <c r="B874" s="15"/>
    </row>
    <row r="875" spans="2:2" x14ac:dyDescent="0.25">
      <c r="B875" s="15"/>
    </row>
    <row r="876" spans="2:2" x14ac:dyDescent="0.25">
      <c r="B876" s="15"/>
    </row>
    <row r="877" spans="2:2" x14ac:dyDescent="0.25">
      <c r="B877" s="15"/>
    </row>
    <row r="878" spans="2:2" x14ac:dyDescent="0.25">
      <c r="B878" s="15"/>
    </row>
    <row r="879" spans="2:2" x14ac:dyDescent="0.25">
      <c r="B879" s="15"/>
    </row>
    <row r="880" spans="2:2" x14ac:dyDescent="0.25">
      <c r="B880" s="15"/>
    </row>
    <row r="881" spans="2:2" x14ac:dyDescent="0.25">
      <c r="B881" s="15"/>
    </row>
    <row r="882" spans="2:2" x14ac:dyDescent="0.25">
      <c r="B882" s="15"/>
    </row>
    <row r="883" spans="2:2" x14ac:dyDescent="0.25">
      <c r="B883" s="15"/>
    </row>
    <row r="884" spans="2:2" x14ac:dyDescent="0.25">
      <c r="B884" s="15"/>
    </row>
    <row r="885" spans="2:2" x14ac:dyDescent="0.25">
      <c r="B885" s="15"/>
    </row>
    <row r="886" spans="2:2" x14ac:dyDescent="0.25">
      <c r="B886" s="15"/>
    </row>
    <row r="887" spans="2:2" x14ac:dyDescent="0.25">
      <c r="B887" s="15"/>
    </row>
    <row r="888" spans="2:2" x14ac:dyDescent="0.25">
      <c r="B888" s="15"/>
    </row>
    <row r="889" spans="2:2" x14ac:dyDescent="0.25">
      <c r="B889" s="15"/>
    </row>
    <row r="890" spans="2:2" x14ac:dyDescent="0.25">
      <c r="B890" s="15"/>
    </row>
    <row r="891" spans="2:2" x14ac:dyDescent="0.25">
      <c r="B891" s="15"/>
    </row>
    <row r="892" spans="2:2" x14ac:dyDescent="0.25">
      <c r="B892" s="15"/>
    </row>
    <row r="893" spans="2:2" x14ac:dyDescent="0.25">
      <c r="B893" s="15"/>
    </row>
    <row r="894" spans="2:2" x14ac:dyDescent="0.25">
      <c r="B894" s="15"/>
    </row>
    <row r="895" spans="2:2" x14ac:dyDescent="0.25">
      <c r="B895" s="15"/>
    </row>
    <row r="896" spans="2:2" x14ac:dyDescent="0.25">
      <c r="B896" s="15"/>
    </row>
    <row r="897" spans="2:2" x14ac:dyDescent="0.25">
      <c r="B897" s="15"/>
    </row>
    <row r="898" spans="2:2" x14ac:dyDescent="0.25">
      <c r="B898" s="15"/>
    </row>
    <row r="899" spans="2:2" x14ac:dyDescent="0.25">
      <c r="B899" s="15"/>
    </row>
    <row r="900" spans="2:2" x14ac:dyDescent="0.25">
      <c r="B900" s="15"/>
    </row>
    <row r="901" spans="2:2" x14ac:dyDescent="0.25">
      <c r="B901" s="15"/>
    </row>
    <row r="902" spans="2:2" x14ac:dyDescent="0.25">
      <c r="B902" s="15"/>
    </row>
    <row r="903" spans="2:2" x14ac:dyDescent="0.25">
      <c r="B903" s="15"/>
    </row>
    <row r="904" spans="2:2" x14ac:dyDescent="0.25">
      <c r="B904" s="15"/>
    </row>
    <row r="905" spans="2:2" x14ac:dyDescent="0.25">
      <c r="B905" s="15"/>
    </row>
    <row r="906" spans="2:2" x14ac:dyDescent="0.25">
      <c r="B906" s="15"/>
    </row>
    <row r="907" spans="2:2" x14ac:dyDescent="0.25">
      <c r="B907" s="15"/>
    </row>
    <row r="908" spans="2:2" x14ac:dyDescent="0.25">
      <c r="B908" s="15"/>
    </row>
    <row r="909" spans="2:2" x14ac:dyDescent="0.25">
      <c r="B909" s="15"/>
    </row>
    <row r="910" spans="2:2" x14ac:dyDescent="0.25">
      <c r="B910" s="15"/>
    </row>
    <row r="911" spans="2:2" x14ac:dyDescent="0.25">
      <c r="B911" s="15"/>
    </row>
    <row r="912" spans="2:2" x14ac:dyDescent="0.25">
      <c r="B912" s="15"/>
    </row>
    <row r="913" spans="2:2" x14ac:dyDescent="0.25">
      <c r="B913" s="15"/>
    </row>
    <row r="914" spans="2:2" x14ac:dyDescent="0.25">
      <c r="B914" s="15"/>
    </row>
    <row r="915" spans="2:2" x14ac:dyDescent="0.25">
      <c r="B915" s="15"/>
    </row>
    <row r="916" spans="2:2" x14ac:dyDescent="0.25">
      <c r="B916" s="15"/>
    </row>
    <row r="917" spans="2:2" x14ac:dyDescent="0.25">
      <c r="B917" s="15"/>
    </row>
    <row r="918" spans="2:2" x14ac:dyDescent="0.25">
      <c r="B918" s="15"/>
    </row>
    <row r="919" spans="2:2" x14ac:dyDescent="0.25">
      <c r="B919" s="15"/>
    </row>
    <row r="920" spans="2:2" x14ac:dyDescent="0.25">
      <c r="B920" s="15"/>
    </row>
    <row r="921" spans="2:2" x14ac:dyDescent="0.25">
      <c r="B921" s="15"/>
    </row>
    <row r="922" spans="2:2" x14ac:dyDescent="0.25">
      <c r="B922" s="15"/>
    </row>
    <row r="923" spans="2:2" x14ac:dyDescent="0.25">
      <c r="B923" s="15"/>
    </row>
    <row r="924" spans="2:2" x14ac:dyDescent="0.25">
      <c r="B924" s="15"/>
    </row>
    <row r="925" spans="2:2" x14ac:dyDescent="0.25">
      <c r="B925" s="15"/>
    </row>
    <row r="926" spans="2:2" x14ac:dyDescent="0.25">
      <c r="B926" s="15"/>
    </row>
    <row r="927" spans="2:2" x14ac:dyDescent="0.25">
      <c r="B927" s="15"/>
    </row>
    <row r="928" spans="2:2" x14ac:dyDescent="0.25">
      <c r="B928" s="15"/>
    </row>
    <row r="929" spans="2:2" x14ac:dyDescent="0.25">
      <c r="B929" s="15"/>
    </row>
    <row r="930" spans="2:2" x14ac:dyDescent="0.25">
      <c r="B930" s="15"/>
    </row>
    <row r="931" spans="2:2" x14ac:dyDescent="0.25">
      <c r="B931" s="15"/>
    </row>
    <row r="932" spans="2:2" x14ac:dyDescent="0.25">
      <c r="B932" s="15"/>
    </row>
    <row r="933" spans="2:2" x14ac:dyDescent="0.25">
      <c r="B933" s="15"/>
    </row>
    <row r="934" spans="2:2" x14ac:dyDescent="0.25">
      <c r="B934" s="15"/>
    </row>
    <row r="935" spans="2:2" x14ac:dyDescent="0.25">
      <c r="B935" s="15"/>
    </row>
    <row r="936" spans="2:2" x14ac:dyDescent="0.25">
      <c r="B936" s="15"/>
    </row>
    <row r="937" spans="2:2" x14ac:dyDescent="0.25">
      <c r="B937" s="15"/>
    </row>
    <row r="938" spans="2:2" x14ac:dyDescent="0.25">
      <c r="B938" s="15"/>
    </row>
    <row r="939" spans="2:2" x14ac:dyDescent="0.25">
      <c r="B939" s="15"/>
    </row>
    <row r="940" spans="2:2" x14ac:dyDescent="0.25">
      <c r="B940" s="15"/>
    </row>
    <row r="941" spans="2:2" x14ac:dyDescent="0.25">
      <c r="B941" s="15"/>
    </row>
    <row r="942" spans="2:2" x14ac:dyDescent="0.25">
      <c r="B942" s="15"/>
    </row>
    <row r="943" spans="2:2" x14ac:dyDescent="0.25">
      <c r="B943" s="15"/>
    </row>
    <row r="944" spans="2:2" x14ac:dyDescent="0.25">
      <c r="B944" s="15"/>
    </row>
    <row r="945" spans="2:2" x14ac:dyDescent="0.25">
      <c r="B945" s="15"/>
    </row>
    <row r="946" spans="2:2" x14ac:dyDescent="0.25">
      <c r="B946" s="15"/>
    </row>
    <row r="947" spans="2:2" x14ac:dyDescent="0.25">
      <c r="B947" s="15"/>
    </row>
    <row r="948" spans="2:2" x14ac:dyDescent="0.25">
      <c r="B948" s="15"/>
    </row>
    <row r="949" spans="2:2" x14ac:dyDescent="0.25">
      <c r="B949" s="15"/>
    </row>
    <row r="950" spans="2:2" x14ac:dyDescent="0.25">
      <c r="B950" s="15"/>
    </row>
    <row r="951" spans="2:2" x14ac:dyDescent="0.25">
      <c r="B951" s="15"/>
    </row>
    <row r="952" spans="2:2" x14ac:dyDescent="0.25">
      <c r="B952" s="15"/>
    </row>
    <row r="953" spans="2:2" x14ac:dyDescent="0.25">
      <c r="B953" s="15"/>
    </row>
    <row r="954" spans="2:2" x14ac:dyDescent="0.25">
      <c r="B954" s="15"/>
    </row>
    <row r="955" spans="2:2" x14ac:dyDescent="0.25">
      <c r="B955" s="15"/>
    </row>
    <row r="956" spans="2:2" x14ac:dyDescent="0.25">
      <c r="B956" s="15"/>
    </row>
    <row r="957" spans="2:2" x14ac:dyDescent="0.25">
      <c r="B957" s="15"/>
    </row>
    <row r="958" spans="2:2" x14ac:dyDescent="0.25">
      <c r="B958" s="15"/>
    </row>
    <row r="959" spans="2:2" x14ac:dyDescent="0.25">
      <c r="B959" s="15"/>
    </row>
    <row r="960" spans="2:2" x14ac:dyDescent="0.25">
      <c r="B960" s="15"/>
    </row>
    <row r="961" spans="2:2" x14ac:dyDescent="0.25">
      <c r="B961" s="15"/>
    </row>
    <row r="962" spans="2:2" x14ac:dyDescent="0.25">
      <c r="B962" s="15"/>
    </row>
    <row r="963" spans="2:2" x14ac:dyDescent="0.25">
      <c r="B963" s="15"/>
    </row>
    <row r="964" spans="2:2" x14ac:dyDescent="0.25">
      <c r="B964" s="15"/>
    </row>
    <row r="965" spans="2:2" x14ac:dyDescent="0.25">
      <c r="B965" s="15"/>
    </row>
    <row r="966" spans="2:2" x14ac:dyDescent="0.25">
      <c r="B966" s="15"/>
    </row>
    <row r="967" spans="2:2" x14ac:dyDescent="0.25">
      <c r="B967" s="15"/>
    </row>
    <row r="968" spans="2:2" x14ac:dyDescent="0.25">
      <c r="B968" s="15"/>
    </row>
    <row r="969" spans="2:2" x14ac:dyDescent="0.25">
      <c r="B969" s="15"/>
    </row>
    <row r="970" spans="2:2" x14ac:dyDescent="0.25">
      <c r="B970" s="15"/>
    </row>
    <row r="971" spans="2:2" x14ac:dyDescent="0.25">
      <c r="B971" s="15"/>
    </row>
    <row r="972" spans="2:2" x14ac:dyDescent="0.25">
      <c r="B972" s="15"/>
    </row>
    <row r="973" spans="2:2" x14ac:dyDescent="0.25">
      <c r="B973" s="15"/>
    </row>
    <row r="974" spans="2:2" x14ac:dyDescent="0.25">
      <c r="B974" s="15"/>
    </row>
    <row r="975" spans="2:2" x14ac:dyDescent="0.25">
      <c r="B975" s="15"/>
    </row>
    <row r="976" spans="2:2" x14ac:dyDescent="0.25">
      <c r="B976" s="15"/>
    </row>
    <row r="977" spans="2:2" x14ac:dyDescent="0.25">
      <c r="B977" s="15"/>
    </row>
    <row r="978" spans="2:2" x14ac:dyDescent="0.25">
      <c r="B978" s="15"/>
    </row>
    <row r="979" spans="2:2" x14ac:dyDescent="0.25">
      <c r="B979" s="15"/>
    </row>
    <row r="980" spans="2:2" x14ac:dyDescent="0.25">
      <c r="B980" s="15"/>
    </row>
    <row r="981" spans="2:2" x14ac:dyDescent="0.25">
      <c r="B981" s="15"/>
    </row>
    <row r="982" spans="2:2" x14ac:dyDescent="0.25">
      <c r="B982" s="15"/>
    </row>
    <row r="983" spans="2:2" x14ac:dyDescent="0.25">
      <c r="B983" s="15"/>
    </row>
    <row r="984" spans="2:2" x14ac:dyDescent="0.25">
      <c r="B984" s="15"/>
    </row>
    <row r="985" spans="2:2" x14ac:dyDescent="0.25">
      <c r="B985" s="15"/>
    </row>
    <row r="986" spans="2:2" x14ac:dyDescent="0.25">
      <c r="B986" s="15"/>
    </row>
    <row r="987" spans="2:2" x14ac:dyDescent="0.25">
      <c r="B987" s="15"/>
    </row>
    <row r="988" spans="2:2" x14ac:dyDescent="0.25">
      <c r="B988" s="15"/>
    </row>
    <row r="989" spans="2:2" x14ac:dyDescent="0.25">
      <c r="B989" s="15"/>
    </row>
    <row r="990" spans="2:2" x14ac:dyDescent="0.25">
      <c r="B990" s="15"/>
    </row>
    <row r="991" spans="2:2" x14ac:dyDescent="0.25">
      <c r="B991" s="15"/>
    </row>
    <row r="992" spans="2:2" x14ac:dyDescent="0.25">
      <c r="B992" s="15"/>
    </row>
    <row r="993" spans="2:2" x14ac:dyDescent="0.25">
      <c r="B993" s="15"/>
    </row>
    <row r="994" spans="2:2" x14ac:dyDescent="0.25">
      <c r="B994" s="15"/>
    </row>
    <row r="995" spans="2:2" x14ac:dyDescent="0.25">
      <c r="B995" s="15"/>
    </row>
    <row r="996" spans="2:2" x14ac:dyDescent="0.25">
      <c r="B996" s="15"/>
    </row>
    <row r="997" spans="2:2" x14ac:dyDescent="0.25">
      <c r="B997" s="15"/>
    </row>
    <row r="998" spans="2:2" x14ac:dyDescent="0.25">
      <c r="B998" s="15"/>
    </row>
    <row r="999" spans="2:2" x14ac:dyDescent="0.25">
      <c r="B999" s="15"/>
    </row>
    <row r="1000" spans="2:2" x14ac:dyDescent="0.25">
      <c r="B1000" s="15"/>
    </row>
    <row r="1001" spans="2:2" x14ac:dyDescent="0.25">
      <c r="B1001" s="15"/>
    </row>
    <row r="1002" spans="2:2" x14ac:dyDescent="0.25">
      <c r="B1002" s="15"/>
    </row>
    <row r="1003" spans="2:2" x14ac:dyDescent="0.25">
      <c r="B1003" s="15"/>
    </row>
    <row r="1004" spans="2:2" x14ac:dyDescent="0.25">
      <c r="B1004" s="15"/>
    </row>
    <row r="1005" spans="2:2" x14ac:dyDescent="0.25">
      <c r="B1005" s="15"/>
    </row>
    <row r="1006" spans="2:2" x14ac:dyDescent="0.25">
      <c r="B1006" s="15"/>
    </row>
    <row r="1007" spans="2:2" x14ac:dyDescent="0.25">
      <c r="B1007" s="15"/>
    </row>
    <row r="1008" spans="2:2" x14ac:dyDescent="0.25">
      <c r="B1008" s="15"/>
    </row>
    <row r="1009" spans="2:2" x14ac:dyDescent="0.25">
      <c r="B1009" s="15"/>
    </row>
    <row r="1010" spans="2:2" x14ac:dyDescent="0.25">
      <c r="B1010" s="15"/>
    </row>
    <row r="1011" spans="2:2" x14ac:dyDescent="0.25">
      <c r="B1011" s="15"/>
    </row>
    <row r="1012" spans="2:2" x14ac:dyDescent="0.25">
      <c r="B1012" s="15"/>
    </row>
    <row r="1013" spans="2:2" x14ac:dyDescent="0.25">
      <c r="B1013" s="15"/>
    </row>
    <row r="1014" spans="2:2" x14ac:dyDescent="0.25">
      <c r="B1014" s="15"/>
    </row>
    <row r="1015" spans="2:2" x14ac:dyDescent="0.25">
      <c r="B1015" s="15"/>
    </row>
    <row r="1016" spans="2:2" x14ac:dyDescent="0.25">
      <c r="B1016" s="15"/>
    </row>
    <row r="1017" spans="2:2" x14ac:dyDescent="0.25">
      <c r="B1017" s="15"/>
    </row>
    <row r="1018" spans="2:2" x14ac:dyDescent="0.25">
      <c r="B1018" s="15"/>
    </row>
    <row r="1019" spans="2:2" x14ac:dyDescent="0.25">
      <c r="B1019" s="15"/>
    </row>
    <row r="1020" spans="2:2" x14ac:dyDescent="0.25">
      <c r="B1020" s="15"/>
    </row>
    <row r="1021" spans="2:2" x14ac:dyDescent="0.25">
      <c r="B1021" s="15"/>
    </row>
    <row r="1022" spans="2:2" x14ac:dyDescent="0.25">
      <c r="B1022" s="15"/>
    </row>
    <row r="1023" spans="2:2" x14ac:dyDescent="0.25">
      <c r="B1023" s="15"/>
    </row>
    <row r="1024" spans="2:2" x14ac:dyDescent="0.25">
      <c r="B1024" s="15"/>
    </row>
    <row r="1025" spans="2:2" x14ac:dyDescent="0.25">
      <c r="B1025" s="15"/>
    </row>
    <row r="1026" spans="2:2" x14ac:dyDescent="0.25">
      <c r="B1026" s="15"/>
    </row>
    <row r="1027" spans="2:2" x14ac:dyDescent="0.25">
      <c r="B1027" s="15"/>
    </row>
    <row r="1028" spans="2:2" x14ac:dyDescent="0.25">
      <c r="B1028" s="15"/>
    </row>
    <row r="1029" spans="2:2" x14ac:dyDescent="0.25">
      <c r="B1029" s="15"/>
    </row>
    <row r="1030" spans="2:2" x14ac:dyDescent="0.25">
      <c r="B1030" s="15"/>
    </row>
    <row r="1031" spans="2:2" x14ac:dyDescent="0.25">
      <c r="B1031" s="15"/>
    </row>
    <row r="1032" spans="2:2" x14ac:dyDescent="0.25">
      <c r="B1032" s="15"/>
    </row>
    <row r="1033" spans="2:2" x14ac:dyDescent="0.25">
      <c r="B1033" s="15"/>
    </row>
    <row r="1034" spans="2:2" x14ac:dyDescent="0.25">
      <c r="B1034" s="15"/>
    </row>
    <row r="1035" spans="2:2" x14ac:dyDescent="0.25">
      <c r="B1035" s="15"/>
    </row>
    <row r="1036" spans="2:2" x14ac:dyDescent="0.25">
      <c r="B1036" s="15"/>
    </row>
    <row r="1037" spans="2:2" x14ac:dyDescent="0.25">
      <c r="B1037" s="15"/>
    </row>
    <row r="1038" spans="2:2" x14ac:dyDescent="0.25">
      <c r="B1038" s="15"/>
    </row>
    <row r="1039" spans="2:2" x14ac:dyDescent="0.25">
      <c r="B1039" s="15"/>
    </row>
    <row r="1040" spans="2:2" x14ac:dyDescent="0.25">
      <c r="B1040" s="15"/>
    </row>
    <row r="1041" spans="2:2" x14ac:dyDescent="0.25">
      <c r="B1041" s="15"/>
    </row>
    <row r="1042" spans="2:2" x14ac:dyDescent="0.25">
      <c r="B1042" s="15"/>
    </row>
    <row r="1043" spans="2:2" x14ac:dyDescent="0.25">
      <c r="B1043" s="15"/>
    </row>
    <row r="1044" spans="2:2" x14ac:dyDescent="0.25">
      <c r="B1044" s="15"/>
    </row>
    <row r="1045" spans="2:2" x14ac:dyDescent="0.25">
      <c r="B1045" s="15"/>
    </row>
    <row r="1046" spans="2:2" x14ac:dyDescent="0.25">
      <c r="B1046" s="15"/>
    </row>
    <row r="1047" spans="2:2" x14ac:dyDescent="0.25">
      <c r="B1047" s="15"/>
    </row>
    <row r="1048" spans="2:2" x14ac:dyDescent="0.25">
      <c r="B1048" s="15"/>
    </row>
    <row r="1049" spans="2:2" x14ac:dyDescent="0.25">
      <c r="B1049" s="15"/>
    </row>
    <row r="1050" spans="2:2" x14ac:dyDescent="0.25">
      <c r="B1050" s="15"/>
    </row>
    <row r="1051" spans="2:2" x14ac:dyDescent="0.25">
      <c r="B1051" s="15"/>
    </row>
    <row r="1052" spans="2:2" x14ac:dyDescent="0.25">
      <c r="B1052" s="15"/>
    </row>
    <row r="1053" spans="2:2" x14ac:dyDescent="0.25">
      <c r="B1053" s="15"/>
    </row>
    <row r="1054" spans="2:2" x14ac:dyDescent="0.25">
      <c r="B1054" s="15"/>
    </row>
    <row r="1055" spans="2:2" x14ac:dyDescent="0.25">
      <c r="B1055" s="15"/>
    </row>
    <row r="1056" spans="2:2" x14ac:dyDescent="0.25">
      <c r="B1056" s="15"/>
    </row>
    <row r="1057" spans="2:2" x14ac:dyDescent="0.25">
      <c r="B1057" s="15"/>
    </row>
    <row r="1058" spans="2:2" x14ac:dyDescent="0.25">
      <c r="B1058" s="15"/>
    </row>
    <row r="1059" spans="2:2" x14ac:dyDescent="0.25">
      <c r="B1059" s="15"/>
    </row>
    <row r="1060" spans="2:2" x14ac:dyDescent="0.25">
      <c r="B1060" s="15"/>
    </row>
    <row r="1061" spans="2:2" x14ac:dyDescent="0.25">
      <c r="B1061" s="15"/>
    </row>
    <row r="1062" spans="2:2" x14ac:dyDescent="0.25">
      <c r="B1062" s="15"/>
    </row>
    <row r="1063" spans="2:2" x14ac:dyDescent="0.25">
      <c r="B1063" s="15"/>
    </row>
    <row r="1064" spans="2:2" x14ac:dyDescent="0.25">
      <c r="B1064" s="15"/>
    </row>
    <row r="1065" spans="2:2" x14ac:dyDescent="0.25">
      <c r="B1065" s="15"/>
    </row>
    <row r="1066" spans="2:2" x14ac:dyDescent="0.25">
      <c r="B1066" s="15"/>
    </row>
    <row r="1067" spans="2:2" x14ac:dyDescent="0.25">
      <c r="B1067" s="15"/>
    </row>
    <row r="1068" spans="2:2" x14ac:dyDescent="0.25">
      <c r="B1068" s="15"/>
    </row>
    <row r="1069" spans="2:2" x14ac:dyDescent="0.25">
      <c r="B1069" s="15"/>
    </row>
    <row r="1070" spans="2:2" x14ac:dyDescent="0.25">
      <c r="B1070" s="15"/>
    </row>
    <row r="1071" spans="2:2" x14ac:dyDescent="0.25">
      <c r="B1071" s="15"/>
    </row>
    <row r="1072" spans="2:2" x14ac:dyDescent="0.25">
      <c r="B1072" s="15"/>
    </row>
    <row r="1073" spans="2:2" x14ac:dyDescent="0.25">
      <c r="B1073" s="15"/>
    </row>
    <row r="1074" spans="2:2" x14ac:dyDescent="0.25">
      <c r="B1074" s="15"/>
    </row>
    <row r="1075" spans="2:2" x14ac:dyDescent="0.25">
      <c r="B1075" s="15"/>
    </row>
    <row r="1076" spans="2:2" x14ac:dyDescent="0.25">
      <c r="B1076" s="15"/>
    </row>
    <row r="1077" spans="2:2" x14ac:dyDescent="0.25">
      <c r="B1077" s="15"/>
    </row>
    <row r="1078" spans="2:2" x14ac:dyDescent="0.25">
      <c r="B1078" s="15"/>
    </row>
    <row r="1079" spans="2:2" x14ac:dyDescent="0.25">
      <c r="B1079" s="15"/>
    </row>
    <row r="1080" spans="2:2" x14ac:dyDescent="0.25">
      <c r="B1080" s="15"/>
    </row>
    <row r="1081" spans="2:2" x14ac:dyDescent="0.25">
      <c r="B1081" s="15"/>
    </row>
    <row r="1082" spans="2:2" x14ac:dyDescent="0.25">
      <c r="B1082" s="15"/>
    </row>
    <row r="1083" spans="2:2" x14ac:dyDescent="0.25">
      <c r="B1083" s="15"/>
    </row>
    <row r="1084" spans="2:2" x14ac:dyDescent="0.25">
      <c r="B1084" s="15"/>
    </row>
    <row r="1085" spans="2:2" x14ac:dyDescent="0.25">
      <c r="B1085" s="15"/>
    </row>
    <row r="1086" spans="2:2" x14ac:dyDescent="0.25">
      <c r="B1086" s="15"/>
    </row>
    <row r="1087" spans="2:2" x14ac:dyDescent="0.25">
      <c r="B1087" s="15"/>
    </row>
    <row r="1088" spans="2:2" x14ac:dyDescent="0.25">
      <c r="B1088" s="15"/>
    </row>
    <row r="1089" spans="2:2" x14ac:dyDescent="0.25">
      <c r="B1089" s="15"/>
    </row>
    <row r="1090" spans="2:2" x14ac:dyDescent="0.25">
      <c r="B1090" s="15"/>
    </row>
    <row r="1091" spans="2:2" x14ac:dyDescent="0.25">
      <c r="B1091" s="15"/>
    </row>
    <row r="1092" spans="2:2" x14ac:dyDescent="0.25">
      <c r="B1092" s="15"/>
    </row>
    <row r="1093" spans="2:2" x14ac:dyDescent="0.25">
      <c r="B1093" s="15"/>
    </row>
    <row r="1094" spans="2:2" x14ac:dyDescent="0.25">
      <c r="B1094" s="15"/>
    </row>
    <row r="1095" spans="2:2" x14ac:dyDescent="0.25">
      <c r="B1095" s="15"/>
    </row>
    <row r="1096" spans="2:2" x14ac:dyDescent="0.25">
      <c r="B1096" s="15"/>
    </row>
    <row r="1097" spans="2:2" x14ac:dyDescent="0.25">
      <c r="B1097" s="15"/>
    </row>
    <row r="1098" spans="2:2" x14ac:dyDescent="0.25">
      <c r="B1098" s="15"/>
    </row>
    <row r="1099" spans="2:2" x14ac:dyDescent="0.25">
      <c r="B1099" s="15"/>
    </row>
    <row r="1100" spans="2:2" x14ac:dyDescent="0.25">
      <c r="B1100" s="15"/>
    </row>
    <row r="1101" spans="2:2" x14ac:dyDescent="0.25">
      <c r="B1101" s="15"/>
    </row>
    <row r="1102" spans="2:2" x14ac:dyDescent="0.25">
      <c r="B1102" s="15"/>
    </row>
    <row r="1103" spans="2:2" x14ac:dyDescent="0.25">
      <c r="B1103" s="15"/>
    </row>
    <row r="1104" spans="2:2" x14ac:dyDescent="0.25">
      <c r="B1104" s="15"/>
    </row>
    <row r="1105" spans="2:2" x14ac:dyDescent="0.25">
      <c r="B1105" s="15"/>
    </row>
    <row r="1106" spans="2:2" x14ac:dyDescent="0.25">
      <c r="B1106" s="15"/>
    </row>
    <row r="1107" spans="2:2" x14ac:dyDescent="0.25">
      <c r="B1107" s="15"/>
    </row>
    <row r="1108" spans="2:2" x14ac:dyDescent="0.25">
      <c r="B1108" s="15"/>
    </row>
    <row r="1109" spans="2:2" x14ac:dyDescent="0.25">
      <c r="B1109" s="15"/>
    </row>
    <row r="1110" spans="2:2" x14ac:dyDescent="0.25">
      <c r="B1110" s="15"/>
    </row>
    <row r="1111" spans="2:2" x14ac:dyDescent="0.25">
      <c r="B1111" s="15"/>
    </row>
    <row r="1112" spans="2:2" x14ac:dyDescent="0.25">
      <c r="B1112" s="15"/>
    </row>
    <row r="1113" spans="2:2" x14ac:dyDescent="0.25">
      <c r="B1113" s="15"/>
    </row>
    <row r="1114" spans="2:2" x14ac:dyDescent="0.25">
      <c r="B1114" s="15"/>
    </row>
    <row r="1115" spans="2:2" x14ac:dyDescent="0.25">
      <c r="B1115" s="15"/>
    </row>
    <row r="1116" spans="2:2" x14ac:dyDescent="0.25">
      <c r="B1116" s="15"/>
    </row>
    <row r="1117" spans="2:2" x14ac:dyDescent="0.25">
      <c r="B1117" s="15"/>
    </row>
    <row r="1118" spans="2:2" x14ac:dyDescent="0.25">
      <c r="B1118" s="15"/>
    </row>
    <row r="1119" spans="2:2" x14ac:dyDescent="0.25">
      <c r="B1119" s="15"/>
    </row>
    <row r="1120" spans="2:2" x14ac:dyDescent="0.25">
      <c r="B1120" s="15"/>
    </row>
    <row r="1121" spans="2:2" x14ac:dyDescent="0.25">
      <c r="B1121" s="15"/>
    </row>
    <row r="1122" spans="2:2" x14ac:dyDescent="0.25">
      <c r="B1122" s="15"/>
    </row>
    <row r="1123" spans="2:2" x14ac:dyDescent="0.25">
      <c r="B1123" s="15"/>
    </row>
    <row r="1124" spans="2:2" x14ac:dyDescent="0.25">
      <c r="B1124" s="15"/>
    </row>
    <row r="1125" spans="2:2" x14ac:dyDescent="0.25">
      <c r="B1125" s="15"/>
    </row>
    <row r="1126" spans="2:2" x14ac:dyDescent="0.25">
      <c r="B1126" s="15"/>
    </row>
    <row r="1127" spans="2:2" x14ac:dyDescent="0.25">
      <c r="B1127" s="15"/>
    </row>
    <row r="1128" spans="2:2" x14ac:dyDescent="0.25">
      <c r="B1128" s="15"/>
    </row>
    <row r="1129" spans="2:2" x14ac:dyDescent="0.25">
      <c r="B1129" s="15"/>
    </row>
    <row r="1130" spans="2:2" x14ac:dyDescent="0.25">
      <c r="B1130" s="15"/>
    </row>
    <row r="1131" spans="2:2" x14ac:dyDescent="0.25">
      <c r="B1131" s="15"/>
    </row>
    <row r="1132" spans="2:2" x14ac:dyDescent="0.25">
      <c r="B1132" s="15"/>
    </row>
    <row r="1133" spans="2:2" x14ac:dyDescent="0.25">
      <c r="B1133" s="15"/>
    </row>
    <row r="1134" spans="2:2" x14ac:dyDescent="0.25">
      <c r="B1134" s="15"/>
    </row>
    <row r="1135" spans="2:2" x14ac:dyDescent="0.25">
      <c r="B1135" s="15"/>
    </row>
    <row r="1136" spans="2:2" x14ac:dyDescent="0.25">
      <c r="B1136" s="15"/>
    </row>
    <row r="1137" spans="2:2" x14ac:dyDescent="0.25">
      <c r="B1137" s="15"/>
    </row>
    <row r="1138" spans="2:2" x14ac:dyDescent="0.25">
      <c r="B1138" s="15"/>
    </row>
    <row r="1139" spans="2:2" x14ac:dyDescent="0.25">
      <c r="B1139" s="15"/>
    </row>
    <row r="1140" spans="2:2" x14ac:dyDescent="0.25">
      <c r="B1140" s="15"/>
    </row>
    <row r="1141" spans="2:2" x14ac:dyDescent="0.25">
      <c r="B1141" s="15"/>
    </row>
    <row r="1142" spans="2:2" x14ac:dyDescent="0.25">
      <c r="B1142" s="15"/>
    </row>
    <row r="1143" spans="2:2" x14ac:dyDescent="0.25">
      <c r="B1143" s="15"/>
    </row>
    <row r="1144" spans="2:2" x14ac:dyDescent="0.25">
      <c r="B1144" s="15"/>
    </row>
    <row r="1145" spans="2:2" x14ac:dyDescent="0.25">
      <c r="B1145" s="15"/>
    </row>
    <row r="1146" spans="2:2" x14ac:dyDescent="0.25">
      <c r="B1146" s="15"/>
    </row>
    <row r="1147" spans="2:2" x14ac:dyDescent="0.25">
      <c r="B1147" s="15"/>
    </row>
    <row r="1148" spans="2:2" x14ac:dyDescent="0.25">
      <c r="B1148" s="15"/>
    </row>
    <row r="1149" spans="2:2" x14ac:dyDescent="0.25">
      <c r="B1149" s="15"/>
    </row>
    <row r="1150" spans="2:2" x14ac:dyDescent="0.25">
      <c r="B1150" s="15"/>
    </row>
    <row r="1151" spans="2:2" x14ac:dyDescent="0.25">
      <c r="B1151" s="15"/>
    </row>
    <row r="1152" spans="2:2" x14ac:dyDescent="0.25">
      <c r="B1152" s="15"/>
    </row>
    <row r="1153" spans="2:2" x14ac:dyDescent="0.25">
      <c r="B1153" s="15"/>
    </row>
    <row r="1154" spans="2:2" x14ac:dyDescent="0.25">
      <c r="B1154" s="15"/>
    </row>
    <row r="1155" spans="2:2" x14ac:dyDescent="0.25">
      <c r="B1155" s="15"/>
    </row>
    <row r="1156" spans="2:2" x14ac:dyDescent="0.25">
      <c r="B1156" s="15"/>
    </row>
    <row r="1157" spans="2:2" x14ac:dyDescent="0.25">
      <c r="B1157" s="15"/>
    </row>
    <row r="1158" spans="2:2" x14ac:dyDescent="0.25">
      <c r="B1158" s="15"/>
    </row>
    <row r="1159" spans="2:2" x14ac:dyDescent="0.25">
      <c r="B1159" s="15"/>
    </row>
    <row r="1160" spans="2:2" x14ac:dyDescent="0.25">
      <c r="B1160" s="15"/>
    </row>
    <row r="1161" spans="2:2" x14ac:dyDescent="0.25">
      <c r="B1161" s="15"/>
    </row>
    <row r="1162" spans="2:2" x14ac:dyDescent="0.25">
      <c r="B1162" s="15"/>
    </row>
    <row r="1163" spans="2:2" x14ac:dyDescent="0.25">
      <c r="B1163" s="15"/>
    </row>
    <row r="1164" spans="2:2" x14ac:dyDescent="0.25">
      <c r="B1164" s="15"/>
    </row>
    <row r="1165" spans="2:2" x14ac:dyDescent="0.25">
      <c r="B1165" s="15"/>
    </row>
    <row r="1166" spans="2:2" x14ac:dyDescent="0.25">
      <c r="B1166" s="15"/>
    </row>
    <row r="1167" spans="2:2" x14ac:dyDescent="0.25">
      <c r="B1167" s="15"/>
    </row>
    <row r="1168" spans="2:2" x14ac:dyDescent="0.25">
      <c r="B1168" s="15"/>
    </row>
    <row r="1169" spans="2:2" x14ac:dyDescent="0.25">
      <c r="B1169" s="15"/>
    </row>
    <row r="1170" spans="2:2" x14ac:dyDescent="0.25">
      <c r="B1170" s="15"/>
    </row>
    <row r="1171" spans="2:2" x14ac:dyDescent="0.25">
      <c r="B1171" s="15"/>
    </row>
    <row r="1172" spans="2:2" x14ac:dyDescent="0.25">
      <c r="B1172" s="15"/>
    </row>
    <row r="1173" spans="2:2" x14ac:dyDescent="0.25">
      <c r="B1173" s="15"/>
    </row>
    <row r="1174" spans="2:2" x14ac:dyDescent="0.25">
      <c r="B1174" s="15"/>
    </row>
    <row r="1175" spans="2:2" x14ac:dyDescent="0.25">
      <c r="B1175" s="15"/>
    </row>
    <row r="1176" spans="2:2" x14ac:dyDescent="0.25">
      <c r="B1176" s="15"/>
    </row>
    <row r="1177" spans="2:2" x14ac:dyDescent="0.25">
      <c r="B1177" s="15"/>
    </row>
    <row r="1178" spans="2:2" x14ac:dyDescent="0.25">
      <c r="B1178" s="15"/>
    </row>
    <row r="1179" spans="2:2" x14ac:dyDescent="0.25">
      <c r="B1179" s="15"/>
    </row>
    <row r="1180" spans="2:2" x14ac:dyDescent="0.25">
      <c r="B1180" s="15"/>
    </row>
    <row r="1181" spans="2:2" x14ac:dyDescent="0.25">
      <c r="B1181" s="15"/>
    </row>
    <row r="1182" spans="2:2" x14ac:dyDescent="0.25">
      <c r="B1182" s="15"/>
    </row>
    <row r="1183" spans="2:2" x14ac:dyDescent="0.25">
      <c r="B1183" s="15"/>
    </row>
    <row r="1184" spans="2:2" x14ac:dyDescent="0.25">
      <c r="B1184" s="15"/>
    </row>
    <row r="1185" spans="2:2" x14ac:dyDescent="0.25">
      <c r="B1185" s="15"/>
    </row>
    <row r="1186" spans="2:2" x14ac:dyDescent="0.25">
      <c r="B1186" s="15"/>
    </row>
    <row r="1187" spans="2:2" x14ac:dyDescent="0.25">
      <c r="B1187" s="15"/>
    </row>
    <row r="1188" spans="2:2" x14ac:dyDescent="0.25">
      <c r="B1188" s="15"/>
    </row>
    <row r="1189" spans="2:2" x14ac:dyDescent="0.25">
      <c r="B1189" s="15"/>
    </row>
    <row r="1190" spans="2:2" x14ac:dyDescent="0.25">
      <c r="B1190" s="15"/>
    </row>
    <row r="1191" spans="2:2" x14ac:dyDescent="0.25">
      <c r="B1191" s="15"/>
    </row>
    <row r="1192" spans="2:2" x14ac:dyDescent="0.25">
      <c r="B1192" s="15"/>
    </row>
    <row r="1193" spans="2:2" x14ac:dyDescent="0.25">
      <c r="B1193" s="15"/>
    </row>
    <row r="1194" spans="2:2" x14ac:dyDescent="0.25">
      <c r="B1194" s="15"/>
    </row>
    <row r="1195" spans="2:2" x14ac:dyDescent="0.25">
      <c r="B1195" s="15"/>
    </row>
    <row r="1196" spans="2:2" x14ac:dyDescent="0.25">
      <c r="B1196" s="15"/>
    </row>
    <row r="1197" spans="2:2" x14ac:dyDescent="0.25">
      <c r="B1197" s="15"/>
    </row>
    <row r="1198" spans="2:2" x14ac:dyDescent="0.25">
      <c r="B1198" s="15"/>
    </row>
    <row r="1199" spans="2:2" x14ac:dyDescent="0.25">
      <c r="B1199" s="15"/>
    </row>
    <row r="1200" spans="2:2" x14ac:dyDescent="0.25">
      <c r="B1200" s="15"/>
    </row>
    <row r="1201" spans="2:2" x14ac:dyDescent="0.25">
      <c r="B1201" s="15"/>
    </row>
    <row r="1202" spans="2:2" x14ac:dyDescent="0.25">
      <c r="B1202" s="15"/>
    </row>
    <row r="1203" spans="2:2" x14ac:dyDescent="0.25">
      <c r="B1203" s="15"/>
    </row>
    <row r="1204" spans="2:2" x14ac:dyDescent="0.25">
      <c r="B1204" s="15"/>
    </row>
    <row r="1205" spans="2:2" x14ac:dyDescent="0.25">
      <c r="B1205" s="15"/>
    </row>
    <row r="1206" spans="2:2" x14ac:dyDescent="0.25">
      <c r="B1206" s="15"/>
    </row>
    <row r="1207" spans="2:2" x14ac:dyDescent="0.25">
      <c r="B1207" s="15"/>
    </row>
    <row r="1208" spans="2:2" x14ac:dyDescent="0.25">
      <c r="B1208" s="15"/>
    </row>
    <row r="1209" spans="2:2" x14ac:dyDescent="0.25">
      <c r="B1209" s="15"/>
    </row>
    <row r="1210" spans="2:2" x14ac:dyDescent="0.25">
      <c r="B1210" s="15"/>
    </row>
    <row r="1211" spans="2:2" x14ac:dyDescent="0.25">
      <c r="B1211" s="15"/>
    </row>
    <row r="1212" spans="2:2" x14ac:dyDescent="0.25">
      <c r="B1212" s="15"/>
    </row>
    <row r="1213" spans="2:2" x14ac:dyDescent="0.25">
      <c r="B1213" s="15"/>
    </row>
    <row r="1214" spans="2:2" x14ac:dyDescent="0.25">
      <c r="B1214" s="15"/>
    </row>
    <row r="1215" spans="2:2" x14ac:dyDescent="0.25">
      <c r="B1215" s="15"/>
    </row>
    <row r="1216" spans="2:2" x14ac:dyDescent="0.25">
      <c r="B1216" s="15"/>
    </row>
    <row r="1217" spans="2:2" x14ac:dyDescent="0.25">
      <c r="B1217" s="15"/>
    </row>
    <row r="1218" spans="2:2" x14ac:dyDescent="0.25">
      <c r="B1218" s="15"/>
    </row>
    <row r="1219" spans="2:2" x14ac:dyDescent="0.25">
      <c r="B1219" s="15"/>
    </row>
    <row r="1220" spans="2:2" x14ac:dyDescent="0.25">
      <c r="B1220" s="15"/>
    </row>
    <row r="1221" spans="2:2" x14ac:dyDescent="0.25">
      <c r="B1221" s="15"/>
    </row>
    <row r="1222" spans="2:2" x14ac:dyDescent="0.25">
      <c r="B1222" s="15"/>
    </row>
    <row r="1223" spans="2:2" x14ac:dyDescent="0.25">
      <c r="B1223" s="15"/>
    </row>
    <row r="1224" spans="2:2" x14ac:dyDescent="0.25">
      <c r="B1224" s="15"/>
    </row>
    <row r="1225" spans="2:2" x14ac:dyDescent="0.25">
      <c r="B1225" s="15"/>
    </row>
    <row r="1226" spans="2:2" x14ac:dyDescent="0.25">
      <c r="B1226" s="15"/>
    </row>
    <row r="1227" spans="2:2" x14ac:dyDescent="0.25">
      <c r="B1227" s="15"/>
    </row>
    <row r="1228" spans="2:2" x14ac:dyDescent="0.25">
      <c r="B1228" s="15"/>
    </row>
    <row r="1229" spans="2:2" x14ac:dyDescent="0.25">
      <c r="B1229" s="15"/>
    </row>
    <row r="1230" spans="2:2" x14ac:dyDescent="0.25">
      <c r="B1230" s="15"/>
    </row>
    <row r="1231" spans="2:2" x14ac:dyDescent="0.25">
      <c r="B1231" s="15"/>
    </row>
    <row r="1232" spans="2:2" x14ac:dyDescent="0.25">
      <c r="B1232" s="15"/>
    </row>
    <row r="1233" spans="2:2" x14ac:dyDescent="0.25">
      <c r="B1233" s="15"/>
    </row>
    <row r="1234" spans="2:2" x14ac:dyDescent="0.25">
      <c r="B1234" s="15"/>
    </row>
    <row r="1235" spans="2:2" x14ac:dyDescent="0.25">
      <c r="B1235" s="15"/>
    </row>
    <row r="1236" spans="2:2" x14ac:dyDescent="0.25">
      <c r="B1236" s="15"/>
    </row>
    <row r="1237" spans="2:2" x14ac:dyDescent="0.25">
      <c r="B1237" s="15"/>
    </row>
    <row r="1238" spans="2:2" x14ac:dyDescent="0.25">
      <c r="B1238" s="15"/>
    </row>
    <row r="1239" spans="2:2" x14ac:dyDescent="0.25">
      <c r="B1239" s="15"/>
    </row>
    <row r="1240" spans="2:2" x14ac:dyDescent="0.25">
      <c r="B1240" s="15"/>
    </row>
    <row r="1241" spans="2:2" x14ac:dyDescent="0.25">
      <c r="B1241" s="15"/>
    </row>
    <row r="1242" spans="2:2" x14ac:dyDescent="0.25">
      <c r="B1242" s="15"/>
    </row>
    <row r="1243" spans="2:2" x14ac:dyDescent="0.25">
      <c r="B1243" s="15"/>
    </row>
    <row r="1244" spans="2:2" x14ac:dyDescent="0.25">
      <c r="B1244" s="15"/>
    </row>
    <row r="1245" spans="2:2" x14ac:dyDescent="0.25">
      <c r="B1245" s="15"/>
    </row>
    <row r="1246" spans="2:2" x14ac:dyDescent="0.25">
      <c r="B1246" s="15"/>
    </row>
    <row r="1247" spans="2:2" x14ac:dyDescent="0.25">
      <c r="B1247" s="15"/>
    </row>
    <row r="1248" spans="2:2" x14ac:dyDescent="0.25">
      <c r="B1248" s="15"/>
    </row>
    <row r="1249" spans="2:2" x14ac:dyDescent="0.25">
      <c r="B1249" s="15"/>
    </row>
    <row r="1250" spans="2:2" x14ac:dyDescent="0.25">
      <c r="B1250" s="15"/>
    </row>
    <row r="1251" spans="2:2" x14ac:dyDescent="0.25">
      <c r="B1251" s="15"/>
    </row>
    <row r="1252" spans="2:2" x14ac:dyDescent="0.25">
      <c r="B1252" s="15"/>
    </row>
    <row r="1253" spans="2:2" x14ac:dyDescent="0.25">
      <c r="B1253" s="15"/>
    </row>
    <row r="1254" spans="2:2" x14ac:dyDescent="0.25">
      <c r="B1254" s="15"/>
    </row>
    <row r="1255" spans="2:2" x14ac:dyDescent="0.25">
      <c r="B1255" s="15"/>
    </row>
    <row r="1256" spans="2:2" x14ac:dyDescent="0.25">
      <c r="B1256" s="15"/>
    </row>
    <row r="1257" spans="2:2" x14ac:dyDescent="0.25">
      <c r="B1257" s="15"/>
    </row>
    <row r="1258" spans="2:2" x14ac:dyDescent="0.25">
      <c r="B1258" s="15"/>
    </row>
    <row r="1259" spans="2:2" x14ac:dyDescent="0.25">
      <c r="B1259" s="15"/>
    </row>
    <row r="1260" spans="2:2" x14ac:dyDescent="0.25">
      <c r="B1260" s="15"/>
    </row>
    <row r="1261" spans="2:2" x14ac:dyDescent="0.25">
      <c r="B1261" s="15"/>
    </row>
    <row r="1262" spans="2:2" x14ac:dyDescent="0.25">
      <c r="B1262" s="15"/>
    </row>
    <row r="1263" spans="2:2" x14ac:dyDescent="0.25">
      <c r="B1263" s="15"/>
    </row>
    <row r="1264" spans="2:2" x14ac:dyDescent="0.25">
      <c r="B1264" s="15"/>
    </row>
    <row r="1265" spans="2:2" x14ac:dyDescent="0.25">
      <c r="B1265" s="15"/>
    </row>
    <row r="1266" spans="2:2" x14ac:dyDescent="0.25">
      <c r="B1266" s="15"/>
    </row>
    <row r="1267" spans="2:2" x14ac:dyDescent="0.25">
      <c r="B1267" s="15"/>
    </row>
    <row r="1268" spans="2:2" x14ac:dyDescent="0.25">
      <c r="B1268" s="15"/>
    </row>
    <row r="1269" spans="2:2" x14ac:dyDescent="0.25">
      <c r="B1269" s="15"/>
    </row>
    <row r="1270" spans="2:2" x14ac:dyDescent="0.25">
      <c r="B1270" s="15"/>
    </row>
    <row r="1271" spans="2:2" x14ac:dyDescent="0.25">
      <c r="B1271" s="15"/>
    </row>
    <row r="1272" spans="2:2" x14ac:dyDescent="0.25">
      <c r="B1272" s="15"/>
    </row>
    <row r="1273" spans="2:2" x14ac:dyDescent="0.25">
      <c r="B1273" s="15"/>
    </row>
    <row r="1274" spans="2:2" x14ac:dyDescent="0.25">
      <c r="B1274" s="15"/>
    </row>
    <row r="1275" spans="2:2" x14ac:dyDescent="0.25">
      <c r="B1275" s="15"/>
    </row>
    <row r="1276" spans="2:2" x14ac:dyDescent="0.25">
      <c r="B1276" s="15"/>
    </row>
    <row r="1277" spans="2:2" x14ac:dyDescent="0.25">
      <c r="B1277" s="15"/>
    </row>
    <row r="1278" spans="2:2" x14ac:dyDescent="0.25">
      <c r="B1278" s="15"/>
    </row>
    <row r="1279" spans="2:2" x14ac:dyDescent="0.25">
      <c r="B1279" s="15"/>
    </row>
    <row r="1280" spans="2:2" x14ac:dyDescent="0.25">
      <c r="B1280" s="15"/>
    </row>
    <row r="1281" spans="2:2" x14ac:dyDescent="0.25">
      <c r="B1281" s="15"/>
    </row>
    <row r="1282" spans="2:2" x14ac:dyDescent="0.25">
      <c r="B1282" s="15"/>
    </row>
    <row r="1283" spans="2:2" x14ac:dyDescent="0.25">
      <c r="B1283" s="15"/>
    </row>
    <row r="1284" spans="2:2" x14ac:dyDescent="0.25">
      <c r="B1284" s="15"/>
    </row>
    <row r="1285" spans="2:2" x14ac:dyDescent="0.25">
      <c r="B1285" s="15"/>
    </row>
    <row r="1286" spans="2:2" x14ac:dyDescent="0.25">
      <c r="B1286" s="15"/>
    </row>
    <row r="1287" spans="2:2" x14ac:dyDescent="0.25">
      <c r="B1287" s="15"/>
    </row>
    <row r="1288" spans="2:2" x14ac:dyDescent="0.25">
      <c r="B1288" s="15"/>
    </row>
    <row r="1289" spans="2:2" x14ac:dyDescent="0.25">
      <c r="B1289" s="15"/>
    </row>
    <row r="1290" spans="2:2" x14ac:dyDescent="0.25">
      <c r="B1290" s="15"/>
    </row>
    <row r="1291" spans="2:2" x14ac:dyDescent="0.25">
      <c r="B1291" s="15"/>
    </row>
    <row r="1292" spans="2:2" x14ac:dyDescent="0.25">
      <c r="B1292" s="15"/>
    </row>
    <row r="1293" spans="2:2" x14ac:dyDescent="0.25">
      <c r="B1293" s="15"/>
    </row>
    <row r="1294" spans="2:2" x14ac:dyDescent="0.25">
      <c r="B1294" s="15"/>
    </row>
    <row r="1295" spans="2:2" x14ac:dyDescent="0.25">
      <c r="B1295" s="15"/>
    </row>
    <row r="1296" spans="2:2" x14ac:dyDescent="0.25">
      <c r="B1296" s="15"/>
    </row>
    <row r="1297" spans="2:2" x14ac:dyDescent="0.25">
      <c r="B1297" s="15"/>
    </row>
    <row r="1298" spans="2:2" x14ac:dyDescent="0.25">
      <c r="B1298" s="15"/>
    </row>
    <row r="1299" spans="2:2" x14ac:dyDescent="0.25">
      <c r="B1299" s="15"/>
    </row>
    <row r="1300" spans="2:2" x14ac:dyDescent="0.25">
      <c r="B1300" s="15"/>
    </row>
    <row r="1301" spans="2:2" x14ac:dyDescent="0.25">
      <c r="B1301" s="15"/>
    </row>
    <row r="1302" spans="2:2" x14ac:dyDescent="0.25">
      <c r="B1302" s="15"/>
    </row>
    <row r="1303" spans="2:2" x14ac:dyDescent="0.25">
      <c r="B1303" s="15"/>
    </row>
    <row r="1304" spans="2:2" x14ac:dyDescent="0.25">
      <c r="B1304" s="15"/>
    </row>
    <row r="1305" spans="2:2" x14ac:dyDescent="0.25">
      <c r="B1305" s="15"/>
    </row>
    <row r="1306" spans="2:2" x14ac:dyDescent="0.25">
      <c r="B1306" s="15"/>
    </row>
    <row r="1307" spans="2:2" x14ac:dyDescent="0.25">
      <c r="B1307" s="15"/>
    </row>
    <row r="1308" spans="2:2" x14ac:dyDescent="0.25">
      <c r="B1308" s="15"/>
    </row>
    <row r="1309" spans="2:2" x14ac:dyDescent="0.25">
      <c r="B1309" s="15"/>
    </row>
    <row r="1310" spans="2:2" x14ac:dyDescent="0.25">
      <c r="B1310" s="15"/>
    </row>
    <row r="1311" spans="2:2" x14ac:dyDescent="0.25">
      <c r="B1311" s="15"/>
    </row>
    <row r="1312" spans="2:2" x14ac:dyDescent="0.25">
      <c r="B1312" s="15"/>
    </row>
    <row r="1313" spans="2:2" x14ac:dyDescent="0.25">
      <c r="B1313" s="15"/>
    </row>
    <row r="1314" spans="2:2" x14ac:dyDescent="0.25">
      <c r="B1314" s="15"/>
    </row>
    <row r="1315" spans="2:2" x14ac:dyDescent="0.25">
      <c r="B1315" s="15"/>
    </row>
    <row r="1316" spans="2:2" x14ac:dyDescent="0.25">
      <c r="B1316" s="15"/>
    </row>
    <row r="1317" spans="2:2" x14ac:dyDescent="0.25">
      <c r="B1317" s="15"/>
    </row>
    <row r="1318" spans="2:2" x14ac:dyDescent="0.25">
      <c r="B1318" s="15"/>
    </row>
    <row r="1319" spans="2:2" x14ac:dyDescent="0.25">
      <c r="B1319" s="15"/>
    </row>
    <row r="1320" spans="2:2" x14ac:dyDescent="0.25">
      <c r="B1320" s="15"/>
    </row>
    <row r="1321" spans="2:2" x14ac:dyDescent="0.25">
      <c r="B1321" s="15"/>
    </row>
    <row r="1322" spans="2:2" x14ac:dyDescent="0.25">
      <c r="B1322" s="15"/>
    </row>
    <row r="1323" spans="2:2" x14ac:dyDescent="0.25">
      <c r="B1323" s="15"/>
    </row>
    <row r="1324" spans="2:2" x14ac:dyDescent="0.25">
      <c r="B1324" s="15"/>
    </row>
    <row r="1325" spans="2:2" x14ac:dyDescent="0.25">
      <c r="B1325" s="15"/>
    </row>
    <row r="1326" spans="2:2" x14ac:dyDescent="0.25">
      <c r="B1326" s="15"/>
    </row>
    <row r="1327" spans="2:2" x14ac:dyDescent="0.25">
      <c r="B1327" s="15"/>
    </row>
    <row r="1328" spans="2:2" x14ac:dyDescent="0.25">
      <c r="B1328" s="15"/>
    </row>
    <row r="1329" spans="2:2" x14ac:dyDescent="0.25">
      <c r="B1329" s="15"/>
    </row>
    <row r="1330" spans="2:2" x14ac:dyDescent="0.25">
      <c r="B1330" s="15"/>
    </row>
    <row r="1331" spans="2:2" x14ac:dyDescent="0.25">
      <c r="B1331" s="15"/>
    </row>
    <row r="1332" spans="2:2" x14ac:dyDescent="0.25">
      <c r="B1332" s="15"/>
    </row>
    <row r="1333" spans="2:2" x14ac:dyDescent="0.25">
      <c r="B1333" s="15"/>
    </row>
    <row r="1334" spans="2:2" x14ac:dyDescent="0.25">
      <c r="B1334" s="15"/>
    </row>
    <row r="1335" spans="2:2" x14ac:dyDescent="0.25">
      <c r="B1335" s="15"/>
    </row>
    <row r="1336" spans="2:2" x14ac:dyDescent="0.25">
      <c r="B1336" s="15"/>
    </row>
    <row r="1337" spans="2:2" x14ac:dyDescent="0.25">
      <c r="B1337" s="15"/>
    </row>
    <row r="1338" spans="2:2" x14ac:dyDescent="0.25">
      <c r="B1338" s="15"/>
    </row>
    <row r="1339" spans="2:2" x14ac:dyDescent="0.25">
      <c r="B1339" s="15"/>
    </row>
    <row r="1340" spans="2:2" x14ac:dyDescent="0.25">
      <c r="B1340" s="15"/>
    </row>
    <row r="1341" spans="2:2" x14ac:dyDescent="0.25">
      <c r="B1341" s="15"/>
    </row>
    <row r="1342" spans="2:2" x14ac:dyDescent="0.25">
      <c r="B1342" s="15"/>
    </row>
    <row r="1343" spans="2:2" x14ac:dyDescent="0.25">
      <c r="B1343" s="15"/>
    </row>
    <row r="1344" spans="2:2" x14ac:dyDescent="0.25">
      <c r="B1344" s="15"/>
    </row>
    <row r="1345" spans="2:2" x14ac:dyDescent="0.25">
      <c r="B1345" s="15"/>
    </row>
    <row r="1346" spans="2:2" x14ac:dyDescent="0.25">
      <c r="B1346" s="15"/>
    </row>
    <row r="1347" spans="2:2" x14ac:dyDescent="0.25">
      <c r="B1347" s="15"/>
    </row>
    <row r="1348" spans="2:2" x14ac:dyDescent="0.25">
      <c r="B1348" s="15"/>
    </row>
    <row r="1349" spans="2:2" x14ac:dyDescent="0.25">
      <c r="B1349" s="15"/>
    </row>
    <row r="1350" spans="2:2" x14ac:dyDescent="0.25">
      <c r="B1350" s="15"/>
    </row>
    <row r="1351" spans="2:2" x14ac:dyDescent="0.25">
      <c r="B1351" s="15"/>
    </row>
    <row r="1352" spans="2:2" x14ac:dyDescent="0.25">
      <c r="B1352" s="15"/>
    </row>
    <row r="1353" spans="2:2" x14ac:dyDescent="0.25">
      <c r="B1353" s="15"/>
    </row>
    <row r="1354" spans="2:2" x14ac:dyDescent="0.25">
      <c r="B1354" s="15"/>
    </row>
    <row r="1355" spans="2:2" x14ac:dyDescent="0.25">
      <c r="B1355" s="15"/>
    </row>
    <row r="1356" spans="2:2" x14ac:dyDescent="0.25">
      <c r="B1356" s="15"/>
    </row>
    <row r="1357" spans="2:2" x14ac:dyDescent="0.25">
      <c r="B1357" s="15"/>
    </row>
    <row r="1358" spans="2:2" x14ac:dyDescent="0.25">
      <c r="B1358" s="15"/>
    </row>
    <row r="1359" spans="2:2" x14ac:dyDescent="0.25">
      <c r="B1359" s="15"/>
    </row>
    <row r="1360" spans="2:2" x14ac:dyDescent="0.25">
      <c r="B1360" s="15"/>
    </row>
    <row r="1361" spans="2:2" x14ac:dyDescent="0.25">
      <c r="B1361" s="15"/>
    </row>
    <row r="1362" spans="2:2" x14ac:dyDescent="0.25">
      <c r="B1362" s="15"/>
    </row>
    <row r="1363" spans="2:2" x14ac:dyDescent="0.25">
      <c r="B1363" s="15"/>
    </row>
    <row r="1364" spans="2:2" x14ac:dyDescent="0.25">
      <c r="B1364" s="15"/>
    </row>
    <row r="1365" spans="2:2" x14ac:dyDescent="0.25">
      <c r="B1365" s="15"/>
    </row>
    <row r="1366" spans="2:2" x14ac:dyDescent="0.25">
      <c r="B1366" s="15"/>
    </row>
    <row r="1367" spans="2:2" x14ac:dyDescent="0.25">
      <c r="B1367" s="15"/>
    </row>
    <row r="1368" spans="2:2" x14ac:dyDescent="0.25">
      <c r="B1368" s="15"/>
    </row>
    <row r="1369" spans="2:2" x14ac:dyDescent="0.25">
      <c r="B1369" s="15"/>
    </row>
    <row r="1370" spans="2:2" x14ac:dyDescent="0.25">
      <c r="B1370" s="15"/>
    </row>
    <row r="1371" spans="2:2" x14ac:dyDescent="0.25">
      <c r="B1371" s="15"/>
    </row>
    <row r="1372" spans="2:2" x14ac:dyDescent="0.25">
      <c r="B1372" s="15"/>
    </row>
    <row r="1373" spans="2:2" x14ac:dyDescent="0.25">
      <c r="B1373" s="15"/>
    </row>
    <row r="1374" spans="2:2" x14ac:dyDescent="0.25">
      <c r="B1374" s="15"/>
    </row>
    <row r="1375" spans="2:2" x14ac:dyDescent="0.25">
      <c r="B1375" s="15"/>
    </row>
    <row r="1376" spans="2:2" x14ac:dyDescent="0.25">
      <c r="B1376" s="15"/>
    </row>
    <row r="1377" spans="2:2" x14ac:dyDescent="0.25">
      <c r="B1377" s="15"/>
    </row>
    <row r="1378" spans="2:2" x14ac:dyDescent="0.25">
      <c r="B1378" s="15"/>
    </row>
    <row r="1379" spans="2:2" x14ac:dyDescent="0.25">
      <c r="B1379" s="15"/>
    </row>
    <row r="1380" spans="2:2" x14ac:dyDescent="0.25">
      <c r="B1380" s="15"/>
    </row>
    <row r="1381" spans="2:2" x14ac:dyDescent="0.25">
      <c r="B1381" s="15"/>
    </row>
    <row r="1382" spans="2:2" x14ac:dyDescent="0.25">
      <c r="B1382" s="15"/>
    </row>
    <row r="1383" spans="2:2" x14ac:dyDescent="0.25">
      <c r="B1383" s="15"/>
    </row>
    <row r="1384" spans="2:2" x14ac:dyDescent="0.25">
      <c r="B1384" s="15"/>
    </row>
    <row r="1385" spans="2:2" x14ac:dyDescent="0.25">
      <c r="B1385" s="15"/>
    </row>
    <row r="1386" spans="2:2" x14ac:dyDescent="0.25">
      <c r="B1386" s="15"/>
    </row>
    <row r="1387" spans="2:2" x14ac:dyDescent="0.25">
      <c r="B1387" s="15"/>
    </row>
    <row r="1388" spans="2:2" x14ac:dyDescent="0.25">
      <c r="B1388" s="15"/>
    </row>
    <row r="1389" spans="2:2" x14ac:dyDescent="0.25">
      <c r="B1389" s="15"/>
    </row>
    <row r="1390" spans="2:2" x14ac:dyDescent="0.25">
      <c r="B1390" s="15"/>
    </row>
    <row r="1391" spans="2:2" x14ac:dyDescent="0.25">
      <c r="B1391" s="15"/>
    </row>
    <row r="1392" spans="2:2" x14ac:dyDescent="0.25">
      <c r="B1392" s="15"/>
    </row>
    <row r="1393" spans="2:2" x14ac:dyDescent="0.25">
      <c r="B1393" s="15"/>
    </row>
    <row r="1394" spans="2:2" x14ac:dyDescent="0.25">
      <c r="B1394" s="15"/>
    </row>
    <row r="1395" spans="2:2" x14ac:dyDescent="0.25">
      <c r="B1395" s="15"/>
    </row>
    <row r="1396" spans="2:2" x14ac:dyDescent="0.25">
      <c r="B1396" s="15"/>
    </row>
    <row r="1397" spans="2:2" x14ac:dyDescent="0.25">
      <c r="B1397" s="15"/>
    </row>
    <row r="1398" spans="2:2" x14ac:dyDescent="0.25">
      <c r="B1398" s="15"/>
    </row>
    <row r="1399" spans="2:2" x14ac:dyDescent="0.25">
      <c r="B1399" s="15"/>
    </row>
    <row r="1400" spans="2:2" x14ac:dyDescent="0.25">
      <c r="B1400" s="15"/>
    </row>
    <row r="1401" spans="2:2" x14ac:dyDescent="0.25">
      <c r="B1401" s="15"/>
    </row>
    <row r="1402" spans="2:2" x14ac:dyDescent="0.25">
      <c r="B1402" s="15"/>
    </row>
    <row r="1403" spans="2:2" x14ac:dyDescent="0.25">
      <c r="B1403" s="15"/>
    </row>
    <row r="1404" spans="2:2" x14ac:dyDescent="0.25">
      <c r="B1404" s="15"/>
    </row>
    <row r="1405" spans="2:2" x14ac:dyDescent="0.25">
      <c r="B1405" s="15"/>
    </row>
    <row r="1406" spans="2:2" x14ac:dyDescent="0.25">
      <c r="B1406" s="15"/>
    </row>
    <row r="1407" spans="2:2" x14ac:dyDescent="0.25">
      <c r="B1407" s="15"/>
    </row>
    <row r="1408" spans="2:2" x14ac:dyDescent="0.25">
      <c r="B1408" s="15"/>
    </row>
    <row r="1409" spans="2:2" x14ac:dyDescent="0.25">
      <c r="B1409" s="15"/>
    </row>
    <row r="1410" spans="2:2" x14ac:dyDescent="0.25">
      <c r="B1410" s="15"/>
    </row>
    <row r="1411" spans="2:2" x14ac:dyDescent="0.25">
      <c r="B1411" s="15"/>
    </row>
    <row r="1412" spans="2:2" x14ac:dyDescent="0.25">
      <c r="B1412" s="15"/>
    </row>
    <row r="1413" spans="2:2" x14ac:dyDescent="0.25">
      <c r="B1413" s="15"/>
    </row>
    <row r="1414" spans="2:2" x14ac:dyDescent="0.25">
      <c r="B1414" s="15"/>
    </row>
    <row r="1415" spans="2:2" x14ac:dyDescent="0.25">
      <c r="B1415" s="15"/>
    </row>
    <row r="1416" spans="2:2" x14ac:dyDescent="0.25">
      <c r="B1416" s="15"/>
    </row>
    <row r="1417" spans="2:2" x14ac:dyDescent="0.25">
      <c r="B1417" s="15"/>
    </row>
    <row r="1418" spans="2:2" x14ac:dyDescent="0.25">
      <c r="B1418" s="15"/>
    </row>
    <row r="1419" spans="2:2" x14ac:dyDescent="0.25">
      <c r="B1419" s="15"/>
    </row>
    <row r="1420" spans="2:2" x14ac:dyDescent="0.25">
      <c r="B1420" s="15"/>
    </row>
    <row r="1421" spans="2:2" x14ac:dyDescent="0.25">
      <c r="B1421" s="15"/>
    </row>
    <row r="1422" spans="2:2" x14ac:dyDescent="0.25">
      <c r="B1422" s="15"/>
    </row>
    <row r="1423" spans="2:2" x14ac:dyDescent="0.25">
      <c r="B1423" s="15"/>
    </row>
    <row r="1424" spans="2:2" x14ac:dyDescent="0.25">
      <c r="B1424" s="15"/>
    </row>
    <row r="1425" spans="2:2" x14ac:dyDescent="0.25">
      <c r="B1425" s="15"/>
    </row>
    <row r="1426" spans="2:2" x14ac:dyDescent="0.25">
      <c r="B1426" s="15"/>
    </row>
    <row r="1427" spans="2:2" x14ac:dyDescent="0.25">
      <c r="B1427" s="15"/>
    </row>
    <row r="1428" spans="2:2" x14ac:dyDescent="0.25">
      <c r="B1428" s="15"/>
    </row>
    <row r="1429" spans="2:2" x14ac:dyDescent="0.25">
      <c r="B1429" s="15"/>
    </row>
    <row r="1430" spans="2:2" x14ac:dyDescent="0.25">
      <c r="B1430" s="15"/>
    </row>
    <row r="1431" spans="2:2" x14ac:dyDescent="0.25">
      <c r="B1431" s="15"/>
    </row>
    <row r="1432" spans="2:2" x14ac:dyDescent="0.25">
      <c r="B1432" s="15"/>
    </row>
    <row r="1433" spans="2:2" x14ac:dyDescent="0.25">
      <c r="B1433" s="15"/>
    </row>
    <row r="1434" spans="2:2" x14ac:dyDescent="0.25">
      <c r="B1434" s="15"/>
    </row>
    <row r="1435" spans="2:2" x14ac:dyDescent="0.25">
      <c r="B1435" s="15"/>
    </row>
    <row r="1436" spans="2:2" x14ac:dyDescent="0.25">
      <c r="B1436" s="15"/>
    </row>
    <row r="1437" spans="2:2" x14ac:dyDescent="0.25">
      <c r="B1437" s="15"/>
    </row>
    <row r="1438" spans="2:2" x14ac:dyDescent="0.25">
      <c r="B1438" s="15"/>
    </row>
    <row r="1439" spans="2:2" x14ac:dyDescent="0.25">
      <c r="B1439" s="15"/>
    </row>
    <row r="1440" spans="2:2" x14ac:dyDescent="0.25">
      <c r="B1440" s="15"/>
    </row>
    <row r="1441" spans="2:2" x14ac:dyDescent="0.25">
      <c r="B1441" s="15"/>
    </row>
    <row r="1442" spans="2:2" x14ac:dyDescent="0.25">
      <c r="B1442" s="15"/>
    </row>
    <row r="1443" spans="2:2" x14ac:dyDescent="0.25">
      <c r="B1443" s="15"/>
    </row>
    <row r="1444" spans="2:2" x14ac:dyDescent="0.25">
      <c r="B1444" s="15"/>
    </row>
    <row r="1445" spans="2:2" x14ac:dyDescent="0.25">
      <c r="B1445" s="15"/>
    </row>
    <row r="1446" spans="2:2" x14ac:dyDescent="0.25">
      <c r="B1446" s="15"/>
    </row>
    <row r="1447" spans="2:2" x14ac:dyDescent="0.25">
      <c r="B1447" s="15"/>
    </row>
    <row r="1448" spans="2:2" x14ac:dyDescent="0.25">
      <c r="B1448" s="15"/>
    </row>
    <row r="1449" spans="2:2" x14ac:dyDescent="0.25">
      <c r="B1449" s="15"/>
    </row>
    <row r="1450" spans="2:2" x14ac:dyDescent="0.25">
      <c r="B1450" s="15"/>
    </row>
    <row r="1451" spans="2:2" x14ac:dyDescent="0.25">
      <c r="B1451" s="15"/>
    </row>
    <row r="1452" spans="2:2" x14ac:dyDescent="0.25">
      <c r="B1452" s="15"/>
    </row>
    <row r="1453" spans="2:2" x14ac:dyDescent="0.25">
      <c r="B1453" s="15"/>
    </row>
    <row r="1454" spans="2:2" x14ac:dyDescent="0.25">
      <c r="B1454" s="15"/>
    </row>
    <row r="1455" spans="2:2" x14ac:dyDescent="0.25">
      <c r="B1455" s="15"/>
    </row>
    <row r="1456" spans="2:2" x14ac:dyDescent="0.25">
      <c r="B1456" s="15"/>
    </row>
    <row r="1457" spans="2:2" x14ac:dyDescent="0.25">
      <c r="B1457" s="15"/>
    </row>
    <row r="1458" spans="2:2" x14ac:dyDescent="0.25">
      <c r="B1458" s="15"/>
    </row>
    <row r="1459" spans="2:2" x14ac:dyDescent="0.25">
      <c r="B1459" s="15"/>
    </row>
    <row r="1460" spans="2:2" x14ac:dyDescent="0.25">
      <c r="B1460" s="15"/>
    </row>
    <row r="1461" spans="2:2" x14ac:dyDescent="0.25">
      <c r="B1461" s="15"/>
    </row>
    <row r="1462" spans="2:2" x14ac:dyDescent="0.25">
      <c r="B1462" s="15"/>
    </row>
    <row r="1463" spans="2:2" x14ac:dyDescent="0.25">
      <c r="B1463" s="15"/>
    </row>
    <row r="1464" spans="2:2" x14ac:dyDescent="0.25">
      <c r="B1464" s="15"/>
    </row>
    <row r="1465" spans="2:2" x14ac:dyDescent="0.25">
      <c r="B1465" s="15"/>
    </row>
    <row r="1466" spans="2:2" x14ac:dyDescent="0.25">
      <c r="B1466" s="15"/>
    </row>
    <row r="1467" spans="2:2" x14ac:dyDescent="0.25">
      <c r="B1467" s="15"/>
    </row>
    <row r="1468" spans="2:2" x14ac:dyDescent="0.25">
      <c r="B1468" s="15"/>
    </row>
    <row r="1469" spans="2:2" x14ac:dyDescent="0.25">
      <c r="B1469" s="15"/>
    </row>
    <row r="1470" spans="2:2" x14ac:dyDescent="0.25">
      <c r="B1470" s="15"/>
    </row>
    <row r="1471" spans="2:2" x14ac:dyDescent="0.25">
      <c r="B1471" s="15"/>
    </row>
    <row r="1472" spans="2:2" x14ac:dyDescent="0.25">
      <c r="B1472" s="15"/>
    </row>
    <row r="1473" spans="2:2" x14ac:dyDescent="0.25">
      <c r="B1473" s="15"/>
    </row>
    <row r="1474" spans="2:2" x14ac:dyDescent="0.25">
      <c r="B1474" s="15"/>
    </row>
    <row r="1475" spans="2:2" x14ac:dyDescent="0.25">
      <c r="B1475" s="15"/>
    </row>
    <row r="1476" spans="2:2" x14ac:dyDescent="0.25">
      <c r="B1476" s="15"/>
    </row>
    <row r="1477" spans="2:2" x14ac:dyDescent="0.25">
      <c r="B1477" s="15"/>
    </row>
    <row r="1478" spans="2:2" x14ac:dyDescent="0.25">
      <c r="B1478" s="15"/>
    </row>
    <row r="1479" spans="2:2" x14ac:dyDescent="0.25">
      <c r="B1479" s="15"/>
    </row>
    <row r="1480" spans="2:2" x14ac:dyDescent="0.25">
      <c r="B1480" s="15"/>
    </row>
    <row r="1481" spans="2:2" x14ac:dyDescent="0.25">
      <c r="B1481" s="15"/>
    </row>
    <row r="1482" spans="2:2" x14ac:dyDescent="0.25">
      <c r="B1482" s="15"/>
    </row>
    <row r="1483" spans="2:2" x14ac:dyDescent="0.25">
      <c r="B1483" s="15"/>
    </row>
    <row r="1484" spans="2:2" x14ac:dyDescent="0.25">
      <c r="B1484" s="15"/>
    </row>
    <row r="1485" spans="2:2" x14ac:dyDescent="0.25">
      <c r="B1485" s="15"/>
    </row>
    <row r="1486" spans="2:2" x14ac:dyDescent="0.25">
      <c r="B1486" s="15"/>
    </row>
    <row r="1487" spans="2:2" x14ac:dyDescent="0.25">
      <c r="B1487" s="15"/>
    </row>
    <row r="1488" spans="2:2" x14ac:dyDescent="0.25">
      <c r="B1488" s="15"/>
    </row>
    <row r="1489" spans="2:2" x14ac:dyDescent="0.25">
      <c r="B1489" s="15"/>
    </row>
    <row r="1490" spans="2:2" x14ac:dyDescent="0.25">
      <c r="B1490" s="15"/>
    </row>
    <row r="1491" spans="2:2" x14ac:dyDescent="0.25">
      <c r="B1491" s="15"/>
    </row>
    <row r="1492" spans="2:2" x14ac:dyDescent="0.25">
      <c r="B1492" s="15"/>
    </row>
    <row r="1493" spans="2:2" x14ac:dyDescent="0.25">
      <c r="B1493" s="15"/>
    </row>
    <row r="1494" spans="2:2" x14ac:dyDescent="0.25">
      <c r="B1494" s="15"/>
    </row>
    <row r="1495" spans="2:2" x14ac:dyDescent="0.25">
      <c r="B1495" s="15"/>
    </row>
    <row r="1496" spans="2:2" x14ac:dyDescent="0.25">
      <c r="B1496" s="15"/>
    </row>
    <row r="1497" spans="2:2" x14ac:dyDescent="0.25">
      <c r="B1497" s="15"/>
    </row>
    <row r="1498" spans="2:2" x14ac:dyDescent="0.25">
      <c r="B1498" s="15"/>
    </row>
    <row r="1499" spans="2:2" x14ac:dyDescent="0.25">
      <c r="B1499" s="15"/>
    </row>
    <row r="1500" spans="2:2" x14ac:dyDescent="0.25">
      <c r="B1500" s="15"/>
    </row>
    <row r="1501" spans="2:2" x14ac:dyDescent="0.25">
      <c r="B1501" s="15"/>
    </row>
    <row r="1502" spans="2:2" x14ac:dyDescent="0.25">
      <c r="B1502" s="15"/>
    </row>
    <row r="1503" spans="2:2" x14ac:dyDescent="0.25">
      <c r="B1503" s="15"/>
    </row>
    <row r="1504" spans="2:2" x14ac:dyDescent="0.25">
      <c r="B1504" s="15"/>
    </row>
    <row r="1505" spans="2:2" x14ac:dyDescent="0.25">
      <c r="B1505" s="15"/>
    </row>
    <row r="1506" spans="2:2" x14ac:dyDescent="0.25">
      <c r="B1506" s="15"/>
    </row>
    <row r="1507" spans="2:2" x14ac:dyDescent="0.25">
      <c r="B1507" s="15"/>
    </row>
    <row r="1508" spans="2:2" x14ac:dyDescent="0.25">
      <c r="B1508" s="15"/>
    </row>
    <row r="1509" spans="2:2" x14ac:dyDescent="0.25">
      <c r="B1509" s="15"/>
    </row>
    <row r="1510" spans="2:2" x14ac:dyDescent="0.25">
      <c r="B1510" s="15"/>
    </row>
    <row r="1511" spans="2:2" x14ac:dyDescent="0.25">
      <c r="B1511" s="15"/>
    </row>
    <row r="1512" spans="2:2" x14ac:dyDescent="0.25">
      <c r="B1512" s="15"/>
    </row>
    <row r="1513" spans="2:2" x14ac:dyDescent="0.25">
      <c r="B1513" s="15"/>
    </row>
    <row r="1514" spans="2:2" x14ac:dyDescent="0.25">
      <c r="B1514" s="15"/>
    </row>
    <row r="1515" spans="2:2" x14ac:dyDescent="0.25">
      <c r="B1515" s="15"/>
    </row>
    <row r="1516" spans="2:2" x14ac:dyDescent="0.25">
      <c r="B1516" s="15"/>
    </row>
    <row r="1517" spans="2:2" x14ac:dyDescent="0.25">
      <c r="B1517" s="15"/>
    </row>
    <row r="1518" spans="2:2" x14ac:dyDescent="0.25">
      <c r="B1518" s="15"/>
    </row>
    <row r="1519" spans="2:2" x14ac:dyDescent="0.25">
      <c r="B1519" s="15"/>
    </row>
    <row r="1520" spans="2:2" x14ac:dyDescent="0.25">
      <c r="B1520" s="15"/>
    </row>
    <row r="1521" spans="2:2" x14ac:dyDescent="0.25">
      <c r="B1521" s="15"/>
    </row>
    <row r="1522" spans="2:2" x14ac:dyDescent="0.25">
      <c r="B1522" s="15"/>
    </row>
    <row r="1523" spans="2:2" x14ac:dyDescent="0.25">
      <c r="B1523" s="15"/>
    </row>
    <row r="1524" spans="2:2" x14ac:dyDescent="0.25">
      <c r="B1524" s="15"/>
    </row>
    <row r="1525" spans="2:2" x14ac:dyDescent="0.25">
      <c r="B1525" s="15"/>
    </row>
    <row r="1526" spans="2:2" x14ac:dyDescent="0.25">
      <c r="B1526" s="15"/>
    </row>
    <row r="1527" spans="2:2" x14ac:dyDescent="0.25">
      <c r="B1527" s="15"/>
    </row>
    <row r="1528" spans="2:2" x14ac:dyDescent="0.25">
      <c r="B1528" s="15"/>
    </row>
    <row r="1529" spans="2:2" x14ac:dyDescent="0.25">
      <c r="B1529" s="15"/>
    </row>
    <row r="1530" spans="2:2" x14ac:dyDescent="0.25">
      <c r="B1530" s="15"/>
    </row>
    <row r="1531" spans="2:2" x14ac:dyDescent="0.25">
      <c r="B1531" s="15"/>
    </row>
    <row r="1532" spans="2:2" x14ac:dyDescent="0.25">
      <c r="B1532" s="15"/>
    </row>
    <row r="1533" spans="2:2" x14ac:dyDescent="0.25">
      <c r="B1533" s="15"/>
    </row>
    <row r="1534" spans="2:2" x14ac:dyDescent="0.25">
      <c r="B1534" s="15"/>
    </row>
    <row r="1535" spans="2:2" x14ac:dyDescent="0.25">
      <c r="B1535" s="15"/>
    </row>
    <row r="1536" spans="2:2" x14ac:dyDescent="0.25">
      <c r="B1536" s="15"/>
    </row>
    <row r="1537" spans="2:2" x14ac:dyDescent="0.25">
      <c r="B1537" s="15"/>
    </row>
    <row r="1538" spans="2:2" x14ac:dyDescent="0.25">
      <c r="B1538" s="15"/>
    </row>
    <row r="1539" spans="2:2" x14ac:dyDescent="0.25">
      <c r="B1539" s="15"/>
    </row>
    <row r="1540" spans="2:2" x14ac:dyDescent="0.25">
      <c r="B1540" s="15"/>
    </row>
    <row r="1541" spans="2:2" x14ac:dyDescent="0.25">
      <c r="B1541" s="15"/>
    </row>
    <row r="1542" spans="2:2" x14ac:dyDescent="0.25">
      <c r="B1542" s="15"/>
    </row>
    <row r="1543" spans="2:2" x14ac:dyDescent="0.25">
      <c r="B1543" s="15"/>
    </row>
    <row r="1544" spans="2:2" x14ac:dyDescent="0.25">
      <c r="B1544" s="15"/>
    </row>
    <row r="1545" spans="2:2" x14ac:dyDescent="0.25">
      <c r="B1545" s="15"/>
    </row>
    <row r="1546" spans="2:2" x14ac:dyDescent="0.25">
      <c r="B1546" s="15"/>
    </row>
    <row r="1547" spans="2:2" x14ac:dyDescent="0.25">
      <c r="B1547" s="15"/>
    </row>
    <row r="1548" spans="2:2" x14ac:dyDescent="0.25">
      <c r="B1548" s="15"/>
    </row>
    <row r="1549" spans="2:2" x14ac:dyDescent="0.25">
      <c r="B1549" s="15"/>
    </row>
    <row r="1550" spans="2:2" x14ac:dyDescent="0.25">
      <c r="B1550" s="15"/>
    </row>
    <row r="1551" spans="2:2" x14ac:dyDescent="0.25">
      <c r="B1551" s="15"/>
    </row>
    <row r="1552" spans="2:2" x14ac:dyDescent="0.25">
      <c r="B1552" s="15"/>
    </row>
    <row r="1553" spans="2:2" x14ac:dyDescent="0.25">
      <c r="B1553" s="15"/>
    </row>
    <row r="1554" spans="2:2" x14ac:dyDescent="0.25">
      <c r="B1554" s="15"/>
    </row>
    <row r="1555" spans="2:2" x14ac:dyDescent="0.25">
      <c r="B1555" s="15"/>
    </row>
    <row r="1556" spans="2:2" x14ac:dyDescent="0.25">
      <c r="B1556" s="15"/>
    </row>
    <row r="1557" spans="2:2" x14ac:dyDescent="0.25">
      <c r="B1557" s="15"/>
    </row>
    <row r="1558" spans="2:2" x14ac:dyDescent="0.25">
      <c r="B1558" s="15"/>
    </row>
    <row r="1559" spans="2:2" x14ac:dyDescent="0.25">
      <c r="B1559" s="15"/>
    </row>
    <row r="1560" spans="2:2" x14ac:dyDescent="0.25">
      <c r="B1560" s="15"/>
    </row>
    <row r="1561" spans="2:2" x14ac:dyDescent="0.25">
      <c r="B1561" s="15"/>
    </row>
    <row r="1562" spans="2:2" x14ac:dyDescent="0.25">
      <c r="B1562" s="15"/>
    </row>
    <row r="1563" spans="2:2" x14ac:dyDescent="0.25">
      <c r="B1563" s="15"/>
    </row>
    <row r="1564" spans="2:2" x14ac:dyDescent="0.25">
      <c r="B1564" s="15"/>
    </row>
    <row r="1565" spans="2:2" x14ac:dyDescent="0.25">
      <c r="B1565" s="15"/>
    </row>
    <row r="1566" spans="2:2" x14ac:dyDescent="0.25">
      <c r="B1566" s="15"/>
    </row>
    <row r="1567" spans="2:2" x14ac:dyDescent="0.25">
      <c r="B1567" s="15"/>
    </row>
    <row r="1568" spans="2:2" x14ac:dyDescent="0.25">
      <c r="B1568" s="15"/>
    </row>
    <row r="1569" spans="2:5" x14ac:dyDescent="0.25">
      <c r="B1569" s="15"/>
    </row>
    <row r="1570" spans="2:5" x14ac:dyDescent="0.25">
      <c r="B1570" s="15" cm="1">
        <f t="array" ref="B1570">SUMPRODUCT((Registro!$D$2:$D$1568=A1570)*Registro!$J$2:$J$1568)</f>
        <v>0</v>
      </c>
    </row>
    <row r="1571" spans="2:5" x14ac:dyDescent="0.25">
      <c r="B1571" s="15" cm="1">
        <f t="array" ref="B1571">SUMPRODUCT((Registro!$D$2:$D$1568=A1571)*Registro!$J$2:$J$1568)</f>
        <v>0</v>
      </c>
    </row>
    <row r="1572" spans="2:5" x14ac:dyDescent="0.25">
      <c r="B1572" s="15" cm="1">
        <f t="array" ref="B1572">SUMPRODUCT((Registro!$D$2:$D$1568=A1572)*Registro!$J$2:$J$1568)</f>
        <v>0</v>
      </c>
    </row>
    <row r="1573" spans="2:5" x14ac:dyDescent="0.25">
      <c r="B1573" s="15" cm="1">
        <f t="array" ref="B1573">SUMPRODUCT((Registro!$D$2:$D$1568=A1573)*Registro!$J$2:$J$1568)</f>
        <v>0</v>
      </c>
    </row>
    <row r="1574" spans="2:5" x14ac:dyDescent="0.25">
      <c r="E1574" s="14"/>
    </row>
  </sheetData>
  <mergeCells count="20">
    <mergeCell ref="U6:W7"/>
    <mergeCell ref="H496:R496"/>
    <mergeCell ref="J497:K497"/>
    <mergeCell ref="J498:K498"/>
    <mergeCell ref="J499:K499"/>
    <mergeCell ref="J505:K505"/>
    <mergeCell ref="P500:P501"/>
    <mergeCell ref="R500:R501"/>
    <mergeCell ref="Q500:Q501"/>
    <mergeCell ref="H502:H504"/>
    <mergeCell ref="L502:L504"/>
    <mergeCell ref="P502:P504"/>
    <mergeCell ref="Q502:Q504"/>
    <mergeCell ref="R502:R504"/>
    <mergeCell ref="H500:H501"/>
    <mergeCell ref="L500:L501"/>
    <mergeCell ref="J500:K501"/>
    <mergeCell ref="I500:I501"/>
    <mergeCell ref="I502:I504"/>
    <mergeCell ref="J502:K504"/>
  </mergeCells>
  <pageMargins left="0.7" right="0.7" top="0.75" bottom="0.75" header="0.3" footer="0.3"/>
  <pageSetup paperSize="9" orientation="portrait"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50944-5A7A-44B0-8315-4FB33FA76B40}">
  <dimension ref="A1:F11"/>
  <sheetViews>
    <sheetView workbookViewId="0">
      <selection activeCell="H4" sqref="H4"/>
    </sheetView>
  </sheetViews>
  <sheetFormatPr baseColWidth="10" defaultRowHeight="15" x14ac:dyDescent="0.25"/>
  <sheetData>
    <row r="1" spans="1:6" ht="15.75" thickBot="1" x14ac:dyDescent="0.3">
      <c r="A1" s="72" t="s">
        <v>1395</v>
      </c>
      <c r="B1" s="72"/>
      <c r="C1" s="72"/>
      <c r="D1" s="72"/>
      <c r="E1" s="72"/>
      <c r="F1" s="72"/>
    </row>
    <row r="2" spans="1:6" ht="30" x14ac:dyDescent="0.25">
      <c r="A2" s="68" t="s">
        <v>1392</v>
      </c>
      <c r="B2" s="68" t="s">
        <v>81</v>
      </c>
      <c r="C2" s="26" t="s">
        <v>128</v>
      </c>
      <c r="D2" s="18">
        <f>SUMIF(Registro!H$2:H$1568, C2,Registro!J$2:J$1568)</f>
        <v>5284391</v>
      </c>
      <c r="E2" s="75">
        <f>SUM(D2:D4)-68023</f>
        <v>14410256</v>
      </c>
      <c r="F2" s="68">
        <f>SUM(E2:E10)</f>
        <v>14778562</v>
      </c>
    </row>
    <row r="3" spans="1:6" ht="30" x14ac:dyDescent="0.25">
      <c r="A3" s="69"/>
      <c r="B3" s="69"/>
      <c r="C3" s="27" t="s">
        <v>131</v>
      </c>
      <c r="D3" s="4">
        <f>SUMIF(Registro!H$2:H$1568, C3,Registro!J$2:J$1568)</f>
        <v>1434708</v>
      </c>
      <c r="E3" s="73"/>
      <c r="F3" s="69"/>
    </row>
    <row r="4" spans="1:6" ht="30" x14ac:dyDescent="0.25">
      <c r="A4" s="69"/>
      <c r="B4" s="69"/>
      <c r="C4" s="27" t="s">
        <v>327</v>
      </c>
      <c r="D4" s="4">
        <f>SUMIF(Registro!H$2:H$1568, C4,Registro!J$2:J$1568)</f>
        <v>7759180</v>
      </c>
      <c r="E4" s="73"/>
      <c r="F4" s="69"/>
    </row>
    <row r="5" spans="1:6" ht="45" x14ac:dyDescent="0.25">
      <c r="A5" s="69"/>
      <c r="B5" s="69" t="s">
        <v>1393</v>
      </c>
      <c r="C5" s="27" t="s">
        <v>1391</v>
      </c>
      <c r="D5" s="4">
        <f>SUMIF(Registro!H$2:H$1568, C5,Registro!J$2:J$1568)</f>
        <v>319675</v>
      </c>
      <c r="E5" s="73">
        <f>SUM(D5:D6)</f>
        <v>325692</v>
      </c>
      <c r="F5" s="69"/>
    </row>
    <row r="6" spans="1:6" ht="30" x14ac:dyDescent="0.25">
      <c r="A6" s="69"/>
      <c r="B6" s="69"/>
      <c r="C6" s="27" t="s">
        <v>1368</v>
      </c>
      <c r="D6" s="4">
        <f>SUMIF(Registro!H$2:H$1568, C6,Registro!J$2:J$1568)</f>
        <v>6017</v>
      </c>
      <c r="E6" s="73"/>
      <c r="F6" s="69"/>
    </row>
    <row r="7" spans="1:6" ht="30" x14ac:dyDescent="0.25">
      <c r="A7" s="69"/>
      <c r="B7" s="69" t="s">
        <v>1394</v>
      </c>
      <c r="C7" s="27" t="s">
        <v>284</v>
      </c>
      <c r="D7" s="4">
        <f>SUMIF(Registro!H$2:H$1568, C7,Registro!J$2:J$1568)</f>
        <v>39150</v>
      </c>
      <c r="E7" s="73">
        <f>SUM(D7:D10)</f>
        <v>42614</v>
      </c>
      <c r="F7" s="69"/>
    </row>
    <row r="8" spans="1:6" x14ac:dyDescent="0.25">
      <c r="A8" s="69"/>
      <c r="B8" s="69"/>
      <c r="C8" s="27" t="s">
        <v>996</v>
      </c>
      <c r="D8" s="4">
        <f>SUMIF(Registro!H$2:H$1568, C8,Registro!J$2:J$1568)</f>
        <v>1264</v>
      </c>
      <c r="E8" s="73"/>
      <c r="F8" s="69"/>
    </row>
    <row r="9" spans="1:6" x14ac:dyDescent="0.25">
      <c r="A9" s="69"/>
      <c r="B9" s="69"/>
      <c r="C9" s="27" t="s">
        <v>1153</v>
      </c>
      <c r="D9" s="4">
        <f>SUMIF(Registro!H$2:H$1568, C9,Registro!J$2:J$1568)</f>
        <v>264</v>
      </c>
      <c r="E9" s="73"/>
      <c r="F9" s="69"/>
    </row>
    <row r="10" spans="1:6" ht="30.75" thickBot="1" x14ac:dyDescent="0.3">
      <c r="A10" s="70"/>
      <c r="B10" s="70"/>
      <c r="C10" s="28" t="s">
        <v>1950</v>
      </c>
      <c r="D10" s="19">
        <f>SUMIF(Registro!H$2:H$1568, C10,Registro!J$2:J$1568)</f>
        <v>1936</v>
      </c>
      <c r="E10" s="74"/>
      <c r="F10" s="70"/>
    </row>
    <row r="11" spans="1:6" x14ac:dyDescent="0.25">
      <c r="A11" s="71" t="s">
        <v>1461</v>
      </c>
      <c r="B11" s="71"/>
      <c r="C11" s="71"/>
      <c r="D11" s="71"/>
      <c r="E11" s="71"/>
      <c r="F11" s="71"/>
    </row>
  </sheetData>
  <mergeCells count="10">
    <mergeCell ref="F2:F10"/>
    <mergeCell ref="A11:F11"/>
    <mergeCell ref="A1:F1"/>
    <mergeCell ref="B2:B4"/>
    <mergeCell ref="B5:B6"/>
    <mergeCell ref="B7:B10"/>
    <mergeCell ref="A2:A10"/>
    <mergeCell ref="E7:E10"/>
    <mergeCell ref="E5:E6"/>
    <mergeCell ref="E2: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Registro</vt:lpstr>
      <vt:lpstr>Mayores exportadores</vt:lpstr>
      <vt:lpstr>Resumen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dc:creator>
  <cp:lastModifiedBy>Enmanuel Montalvo</cp:lastModifiedBy>
  <dcterms:created xsi:type="dcterms:W3CDTF">2017-02-16T16:44:06Z</dcterms:created>
  <dcterms:modified xsi:type="dcterms:W3CDTF">2025-03-02T21:25:59Z</dcterms:modified>
</cp:coreProperties>
</file>