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showInkAnnotation="0"/>
  <mc:AlternateContent xmlns:mc="http://schemas.openxmlformats.org/markup-compatibility/2006">
    <mc:Choice Requires="x15">
      <x15ac:absPath xmlns:x15ac="http://schemas.microsoft.com/office/spreadsheetml/2010/11/ac" url="C:\Users\86152\WeChatProjects\app02\"/>
    </mc:Choice>
  </mc:AlternateContent>
  <xr:revisionPtr revIDLastSave="0" documentId="8_{D5A8D8B8-8455-448B-B3B5-D1AFADF52392}" xr6:coauthVersionLast="47" xr6:coauthVersionMax="47" xr10:uidLastSave="{00000000-0000-0000-0000-000000000000}"/>
  <bookViews>
    <workbookView xWindow="-110" yWindow="-110" windowWidth="19420" windowHeight="11020" xr2:uid="{AAE6B7F7-AAEA-4263-A7BD-9761E9A9986C}"/>
  </bookViews>
  <sheets>
    <sheet name="家庭服务" sheetId="1" r:id="rId1"/>
    <sheet name="汇总" sheetId="2" r:id="rId2"/>
    <sheet name="志愿者服务" sheetId="3" r:id="rId3"/>
  </sheets>
  <calcPr calcId="19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C15" i="1"/>
  <c r="D15" i="1"/>
  <c r="E15" i="1"/>
  <c r="F15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C28" i="1"/>
  <c r="D28" i="1"/>
  <c r="E28" i="1"/>
  <c r="F28" i="1"/>
  <c r="I28" i="1"/>
  <c r="F37" i="1"/>
  <c r="C42" i="1"/>
  <c r="D42" i="1"/>
  <c r="E42" i="1"/>
  <c r="F42" i="1"/>
  <c r="I42" i="1"/>
  <c r="K43" i="1"/>
  <c r="L43" i="1"/>
  <c r="K44" i="1"/>
  <c r="L44" i="1"/>
  <c r="K45" i="1"/>
  <c r="K46" i="1"/>
  <c r="C55" i="1"/>
  <c r="D55" i="1"/>
  <c r="E55" i="1"/>
  <c r="F55" i="1"/>
  <c r="I55" i="1"/>
  <c r="C68" i="1"/>
  <c r="D68" i="1"/>
  <c r="E68" i="1"/>
  <c r="F68" i="1"/>
  <c r="I68" i="1"/>
  <c r="C81" i="1"/>
  <c r="D81" i="1"/>
  <c r="E81" i="1"/>
  <c r="F81" i="1"/>
  <c r="I81" i="1"/>
  <c r="C82" i="1"/>
  <c r="D82" i="1"/>
  <c r="E82" i="1"/>
  <c r="F82" i="1"/>
  <c r="G82" i="1"/>
  <c r="H82" i="1"/>
  <c r="I82" i="1"/>
  <c r="J82" i="1"/>
  <c r="I11" i="2"/>
  <c r="J11" i="2"/>
  <c r="K11" i="2"/>
  <c r="L11" i="2"/>
  <c r="K3" i="3"/>
  <c r="K4" i="3"/>
  <c r="K5" i="3"/>
  <c r="K6" i="3"/>
  <c r="K7" i="3"/>
  <c r="K8" i="3"/>
  <c r="K9" i="3"/>
  <c r="K10" i="3"/>
  <c r="K11" i="3"/>
  <c r="K12" i="3"/>
  <c r="K13" i="3"/>
  <c r="K14" i="3"/>
  <c r="C15" i="3"/>
  <c r="D15" i="3"/>
  <c r="G15" i="3"/>
  <c r="H15" i="3"/>
  <c r="I15" i="3"/>
  <c r="J15" i="3"/>
  <c r="K15" i="3"/>
  <c r="L15" i="3"/>
  <c r="K20" i="3"/>
  <c r="K23" i="3"/>
  <c r="C48" i="3"/>
  <c r="D48" i="3"/>
  <c r="G48" i="3"/>
  <c r="H48" i="3"/>
  <c r="I48" i="3"/>
  <c r="J48" i="3"/>
  <c r="K48" i="3"/>
  <c r="C49" i="3"/>
  <c r="D49" i="3"/>
  <c r="G49" i="3"/>
  <c r="H49" i="3"/>
  <c r="I49" i="3"/>
  <c r="J49" i="3"/>
  <c r="L4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L8" authorId="0" shapeId="0" xr:uid="{586A8E42-CA59-4EF8-A112-D4C891A7B768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1-3月份关怀服务人次279人次</t>
        </r>
      </text>
    </comment>
  </commentList>
</comments>
</file>

<file path=xl/sharedStrings.xml><?xml version="1.0" encoding="utf-8"?>
<sst xmlns="http://schemas.openxmlformats.org/spreadsheetml/2006/main" count="110" uniqueCount="87">
  <si>
    <t>南宁同心源小家服务数据统计</t>
  </si>
  <si>
    <t>序号</t>
  </si>
  <si>
    <t>年月</t>
  </si>
  <si>
    <t>家庭数量</t>
  </si>
  <si>
    <t>入住人数</t>
  </si>
  <si>
    <t>入住天数</t>
  </si>
  <si>
    <t>住宿人次</t>
  </si>
  <si>
    <t>关怀服务人次</t>
  </si>
  <si>
    <t>志愿者陪伴
服务人次</t>
  </si>
  <si>
    <t>服务总人次</t>
  </si>
  <si>
    <t>备注</t>
  </si>
  <si>
    <t>累计入住天数</t>
  </si>
  <si>
    <t>累计服务人次</t>
  </si>
  <si>
    <t>小计</t>
  </si>
  <si>
    <t>2020年接待家庭33户，入住天数320天，服务人次698人。</t>
  </si>
  <si>
    <t>2021年接待家庭33户，入住天数562天，服务人次1288人。</t>
  </si>
  <si>
    <t>2022年接待家庭35户，入住天数809天，服务人次1896人。</t>
  </si>
  <si>
    <t>2023年接待患儿家庭26户，入住天数1923天，服务人次5001人次。</t>
  </si>
  <si>
    <t>截止2024年7月，接待新入住患儿家庭8户，入住天数1103天，住宿服务人次2972人。</t>
  </si>
  <si>
    <t>截止2024年8月，接待新入住患儿家庭10户，2024年入住天数1265天，住宿服务3389人次</t>
  </si>
  <si>
    <t>截止2024年9月，接待新入住患儿家庭11户，2024年入住天数1409天，住宿服务3762人次</t>
  </si>
  <si>
    <t>截止2024年10月，接待新入住患儿家庭12户，2024年入住天数1544天，住宿服务4125人次</t>
  </si>
  <si>
    <t>截止2024年11月，接待新入住患儿家庭13户，2024年入住天数1681天， 住宿服务4519人次。</t>
  </si>
  <si>
    <t>截止2024年12月，接待新入住患儿家庭14户，2024年入住天数1843天，住宿服务人次4944人。</t>
  </si>
  <si>
    <t>截止2025年3月，接待新入住患儿家庭1户，2025年入住天数552天，住宿服务1498人次</t>
  </si>
  <si>
    <t>总合计</t>
  </si>
  <si>
    <t>同心源助医小家服务数据汇总</t>
  </si>
  <si>
    <t>年份</t>
  </si>
  <si>
    <t>桃源小家</t>
  </si>
  <si>
    <t>源爱小家</t>
  </si>
  <si>
    <t>患儿家庭</t>
  </si>
  <si>
    <t>住宿服务人次</t>
  </si>
  <si>
    <t>患儿家庭关怀服务人次</t>
  </si>
  <si>
    <t>2020年</t>
  </si>
  <si>
    <t>2021年</t>
  </si>
  <si>
    <t>2022年</t>
  </si>
  <si>
    <t>2023年</t>
  </si>
  <si>
    <t>2024年</t>
  </si>
  <si>
    <t>2025年</t>
  </si>
  <si>
    <t>合计</t>
  </si>
  <si>
    <t>南宁源爱小家服务数据统计</t>
  </si>
  <si>
    <t>日常关怀</t>
  </si>
  <si>
    <t>生日会/
节日活动</t>
  </si>
  <si>
    <t>患儿情绪疏导</t>
  </si>
  <si>
    <t>家庭关怀</t>
  </si>
  <si>
    <t>志愿者
日常服务</t>
  </si>
  <si>
    <t>志愿者带领兴趣活动</t>
  </si>
  <si>
    <t>志愿者探访</t>
  </si>
  <si>
    <t>小家维护</t>
  </si>
  <si>
    <t>服务时长
（小时）</t>
  </si>
  <si>
    <t>1、小家美食活动做包子
2、</t>
  </si>
  <si>
    <t>广艺志愿者5人</t>
  </si>
  <si>
    <t>义卖爱心集市志愿者
高校志愿者15人
小志愿者20人</t>
  </si>
  <si>
    <t>月饼制作</t>
  </si>
  <si>
    <t>义卖爱心集市3天志愿者50人
线上助力100*3</t>
  </si>
  <si>
    <t>志愿者交流会</t>
  </si>
  <si>
    <t>1、小家生日会（籽玥）
2、冬至聚餐活动
3、圣诞节小家布置</t>
  </si>
  <si>
    <t>1、志愿者带领画缕空画
2、志愿者带孩子外出散步
3、者愿者带领画纸浆画
4、乐奇奥志愿者到小家制作水滴胶手工</t>
  </si>
  <si>
    <t xml:space="preserve">
2、乐奇奥志愿者4人到小家探访
3、志愿者陈裕老师和妈妈小家探访
4、志愿者农燕和孩子探访小家，为小家孩子送新年礼物</t>
  </si>
  <si>
    <t>日常维护</t>
  </si>
  <si>
    <t>服务时长</t>
  </si>
  <si>
    <t xml:space="preserve">1、送文波住院
2、为彬彬到区医院打印报销材料
</t>
  </si>
  <si>
    <t>新春送红包祝福</t>
  </si>
  <si>
    <t xml:space="preserve">志愿者带领做扭扭花制作
</t>
  </si>
  <si>
    <t xml:space="preserve">
志愿者小桢带领绘本分享《小狗彼得》</t>
  </si>
  <si>
    <t>1、接文波出院
2、陪文波去医院咨询医生
3、接广培出院</t>
  </si>
  <si>
    <t>1、青秀山乐游活动
2、元宵节聚餐活动</t>
  </si>
  <si>
    <t>1、志愿者小桢带领4名小志愿者到小家分享绘本《汤圆和饺子》
及元宵灯手工制作分享汤圆</t>
  </si>
  <si>
    <t xml:space="preserve"> </t>
  </si>
  <si>
    <t>志愿者珠珠到小家陪孩子玩</t>
  </si>
  <si>
    <t>志愿者崔哥维修四楼小家洗菜池</t>
  </si>
  <si>
    <t>接待新家庭入住3户</t>
  </si>
  <si>
    <t>源烨结疗</t>
  </si>
  <si>
    <t>志愿者汪莹到小家陪家长聊、陪孩子玩</t>
  </si>
  <si>
    <t>南师大志愿者4人到小家陪孩子玩、做清洁卫生</t>
  </si>
  <si>
    <t>乐奇奥志愿者到小家陪伴孩子、做清洁服务</t>
  </si>
  <si>
    <t>母亲节妈妈喘息一小时微心愿</t>
  </si>
  <si>
    <t>志愿者分享情绪价值</t>
  </si>
  <si>
    <t>儿童节+手工+儿童节礼物</t>
  </si>
  <si>
    <t>林炳翔生日会</t>
  </si>
  <si>
    <t>云粟结疗</t>
  </si>
  <si>
    <t>美食聚餐做包子活动</t>
  </si>
  <si>
    <t>乐奇奥志愿服务队到小家探访</t>
  </si>
  <si>
    <t>父亲节绘本分享+画画</t>
  </si>
  <si>
    <t>劳雄彬+石培雯生日会</t>
  </si>
  <si>
    <t>小种子生命美育志愿者到小家烟花活动</t>
  </si>
  <si>
    <t>立秋画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</si>
</sst>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E4D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0" borderId="1" xfId="0" applyBorder="1">
      <alignment vertical="center"/>
    </xf>
    <xf numFmtId="57" fontId="0" fillId="0" borderId="1" xfId="0" applyNumberFormat="1" applyBorder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57" fontId="0" fillId="3" borderId="1" xfId="0" applyNumberFormat="1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vertical="center" wrapText="1"/>
    </xf>
    <xf numFmtId="0" fontId="0" fillId="2" borderId="1" xfId="0" applyFill="1" applyBorder="1">
      <alignment vertical="center"/>
    </xf>
    <xf numFmtId="0" fontId="0" fillId="2" borderId="1" xfId="0" applyFont="1" applyFill="1" applyBorder="1">
      <alignment vertical="center"/>
    </xf>
    <xf numFmtId="0" fontId="0" fillId="2" borderId="1" xfId="0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5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57" fontId="0" fillId="3" borderId="1" xfId="0" applyNumberFormat="1" applyFont="1" applyFill="1" applyBorder="1">
      <alignment vertical="center"/>
    </xf>
    <xf numFmtId="0" fontId="0" fillId="6" borderId="1" xfId="0" applyFill="1" applyBorder="1">
      <alignment vertical="center"/>
    </xf>
    <xf numFmtId="0" fontId="0" fillId="0" borderId="0" xfId="0" applyAlignment="1">
      <alignment horizontal="center" vertical="center" wrapText="1"/>
    </xf>
    <xf numFmtId="0" fontId="0" fillId="4" borderId="0" xfId="0" applyFill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同心源助医小家历年服务数据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汇总!$I$2</c:f>
              <c:strCache>
                <c:ptCount val="1"/>
                <c:pt idx="0">
                  <c:v>患儿家庭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60000"/>
                    <a:lumOff val="40000"/>
                  </a:schemeClr>
                </a:gs>
                <a:gs pos="10000">
                  <a:schemeClr val="accent1">
                    <a:lumMod val="60000"/>
                    <a:lumOff val="40000"/>
                  </a:schemeClr>
                </a:gs>
                <a:gs pos="40000">
                  <a:schemeClr val="accent1">
                    <a:lumMod val="60000"/>
                    <a:lumOff val="40000"/>
                  </a:schemeClr>
                </a:gs>
                <a:gs pos="30000">
                  <a:schemeClr val="accent1">
                    <a:lumMod val="40000"/>
                    <a:lumOff val="60000"/>
                  </a:schemeClr>
                </a:gs>
                <a:gs pos="100000">
                  <a:schemeClr val="accent1">
                    <a:lumMod val="75000"/>
                    <a:alpha val="50000"/>
                  </a:schemeClr>
                </a:gs>
                <a:gs pos="9000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汇总!$A$3:$B$6</c:f>
              <c:multiLvlStrCache>
                <c:ptCount val="4"/>
                <c:lvl>
                  <c:pt idx="0">
                    <c:v>2020年</c:v>
                  </c:pt>
                  <c:pt idx="1">
                    <c:v>2021年</c:v>
                  </c:pt>
                  <c:pt idx="2">
                    <c:v>2022年</c:v>
                  </c:pt>
                  <c:pt idx="3">
                    <c:v>2023年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</c:lvl>
              </c:multiLvlStrCache>
            </c:multiLvlStrRef>
          </c:cat>
          <c:val>
            <c:numRef>
              <c:f>汇总!$I$3:$I$6</c:f>
              <c:numCache>
                <c:formatCode>General</c:formatCode>
                <c:ptCount val="4"/>
                <c:pt idx="0">
                  <c:v>33</c:v>
                </c:pt>
                <c:pt idx="1">
                  <c:v>33</c:v>
                </c:pt>
                <c:pt idx="2">
                  <c:v>35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2-408B-8059-BF31BDB76D28}"/>
            </c:ext>
          </c:extLst>
        </c:ser>
        <c:ser>
          <c:idx val="1"/>
          <c:order val="1"/>
          <c:tx>
            <c:strRef>
              <c:f>汇总!$J$2</c:f>
              <c:strCache>
                <c:ptCount val="1"/>
                <c:pt idx="0">
                  <c:v>入住天数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60000"/>
                    <a:lumOff val="40000"/>
                  </a:schemeClr>
                </a:gs>
                <a:gs pos="10000">
                  <a:schemeClr val="accent2">
                    <a:lumMod val="60000"/>
                    <a:lumOff val="40000"/>
                  </a:schemeClr>
                </a:gs>
                <a:gs pos="40000">
                  <a:schemeClr val="accent2">
                    <a:lumMod val="60000"/>
                    <a:lumOff val="40000"/>
                  </a:schemeClr>
                </a:gs>
                <a:gs pos="26000">
                  <a:schemeClr val="accent2">
                    <a:lumMod val="40000"/>
                    <a:lumOff val="60000"/>
                  </a:schemeClr>
                </a:gs>
                <a:gs pos="90000">
                  <a:srgbClr val="ED8A27"/>
                </a:gs>
                <a:gs pos="100000">
                  <a:schemeClr val="accent2">
                    <a:lumMod val="75000"/>
                    <a:alpha val="50000"/>
                  </a:schemeClr>
                </a:gs>
              </a:gsLst>
              <a:lin ang="0" scaled="1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chemeClr val="accent2">
                      <a:lumMod val="60000"/>
                      <a:lumOff val="40000"/>
                    </a:schemeClr>
                  </a:gs>
                  <a:gs pos="10000">
                    <a:schemeClr val="accent2">
                      <a:lumMod val="60000"/>
                      <a:lumOff val="40000"/>
                    </a:schemeClr>
                  </a:gs>
                  <a:gs pos="40000">
                    <a:schemeClr val="accent2">
                      <a:lumMod val="60000"/>
                      <a:lumOff val="40000"/>
                    </a:schemeClr>
                  </a:gs>
                  <a:gs pos="26000">
                    <a:schemeClr val="accent2">
                      <a:lumMod val="40000"/>
                      <a:lumOff val="60000"/>
                    </a:schemeClr>
                  </a:gs>
                  <a:gs pos="90000">
                    <a:schemeClr val="accent2">
                      <a:lumMod val="75000"/>
                    </a:schemeClr>
                  </a:gs>
                  <a:gs pos="100000">
                    <a:schemeClr val="accent2">
                      <a:lumMod val="75000"/>
                      <a:alpha val="50000"/>
                    </a:schemeClr>
                  </a:gs>
                </a:gsLst>
                <a:lin ang="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E2-408B-8059-BF31BDB76D2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汇总!$A$3:$B$6</c:f>
              <c:multiLvlStrCache>
                <c:ptCount val="4"/>
                <c:lvl>
                  <c:pt idx="0">
                    <c:v>2020年</c:v>
                  </c:pt>
                  <c:pt idx="1">
                    <c:v>2021年</c:v>
                  </c:pt>
                  <c:pt idx="2">
                    <c:v>2022年</c:v>
                  </c:pt>
                  <c:pt idx="3">
                    <c:v>2023年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</c:lvl>
              </c:multiLvlStrCache>
            </c:multiLvlStrRef>
          </c:cat>
          <c:val>
            <c:numRef>
              <c:f>汇总!$J$3:$J$6</c:f>
              <c:numCache>
                <c:formatCode>General</c:formatCode>
                <c:ptCount val="4"/>
                <c:pt idx="0">
                  <c:v>320</c:v>
                </c:pt>
                <c:pt idx="1">
                  <c:v>562</c:v>
                </c:pt>
                <c:pt idx="2">
                  <c:v>809</c:v>
                </c:pt>
                <c:pt idx="3">
                  <c:v>1923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E2-408B-8059-BF31BDB76D28}"/>
            </c:ext>
          </c:extLst>
        </c:ser>
        <c:ser>
          <c:idx val="2"/>
          <c:order val="2"/>
          <c:tx>
            <c:strRef>
              <c:f>汇总!$K$2</c:f>
              <c:strCache>
                <c:ptCount val="1"/>
                <c:pt idx="0">
                  <c:v>住宿服务人次</c:v>
                </c:pt>
              </c:strCache>
            </c:strRef>
          </c:tx>
          <c:spPr>
            <a:gradFill>
              <a:gsLst>
                <a:gs pos="90000">
                  <a:schemeClr val="accent3">
                    <a:lumMod val="75000"/>
                  </a:schemeClr>
                </a:gs>
                <a:gs pos="0">
                  <a:schemeClr val="accent3">
                    <a:lumMod val="60000"/>
                    <a:lumOff val="40000"/>
                  </a:schemeClr>
                </a:gs>
                <a:gs pos="10000">
                  <a:schemeClr val="accent3">
                    <a:lumMod val="60000"/>
                    <a:lumOff val="40000"/>
                  </a:schemeClr>
                </a:gs>
                <a:gs pos="40000">
                  <a:schemeClr val="accent3">
                    <a:lumMod val="60000"/>
                    <a:lumOff val="40000"/>
                  </a:schemeClr>
                </a:gs>
                <a:gs pos="26000">
                  <a:schemeClr val="accent3">
                    <a:lumMod val="40000"/>
                    <a:lumOff val="60000"/>
                  </a:schemeClr>
                </a:gs>
                <a:gs pos="100000">
                  <a:schemeClr val="accent3">
                    <a:lumMod val="75000"/>
                    <a:alpha val="50000"/>
                  </a:schemeClr>
                </a:gs>
              </a:gsLst>
              <a:lin ang="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汇总!$A$3:$B$6</c:f>
              <c:multiLvlStrCache>
                <c:ptCount val="4"/>
                <c:lvl>
                  <c:pt idx="0">
                    <c:v>2020年</c:v>
                  </c:pt>
                  <c:pt idx="1">
                    <c:v>2021年</c:v>
                  </c:pt>
                  <c:pt idx="2">
                    <c:v>2022年</c:v>
                  </c:pt>
                  <c:pt idx="3">
                    <c:v>2023年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</c:lvl>
              </c:multiLvlStrCache>
            </c:multiLvlStrRef>
          </c:cat>
          <c:val>
            <c:numRef>
              <c:f>汇总!$K$3:$K$6</c:f>
              <c:numCache>
                <c:formatCode>General</c:formatCode>
                <c:ptCount val="4"/>
                <c:pt idx="0">
                  <c:v>698</c:v>
                </c:pt>
                <c:pt idx="1">
                  <c:v>1288</c:v>
                </c:pt>
                <c:pt idx="2">
                  <c:v>1896</c:v>
                </c:pt>
                <c:pt idx="3">
                  <c:v>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E2-408B-8059-BF31BDB76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386704"/>
        <c:axId val="1"/>
      </c:barChart>
      <c:catAx>
        <c:axId val="125386704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50000"/>
                  <a:lumOff val="50000"/>
                  <a:alpha val="30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50000"/>
                <a:lumOff val="50000"/>
                <a:alpha val="30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2538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895611671556791"/>
          <c:y val="0.20870206279290726"/>
          <c:w val="0.44343495911861508"/>
          <c:h val="6.3045414802024066E-2"/>
        </c:manualLayout>
      </c:layout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lumMod val="50000"/>
          <a:lumOff val="50000"/>
          <a:alpha val="25000"/>
        </a:schemeClr>
      </a:solidFill>
      <a:prstDash val="solid"/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1</xdr:row>
      <xdr:rowOff>107950</xdr:rowOff>
    </xdr:from>
    <xdr:to>
      <xdr:col>20</xdr:col>
      <xdr:colOff>101600</xdr:colOff>
      <xdr:row>10</xdr:row>
      <xdr:rowOff>107950</xdr:rowOff>
    </xdr:to>
    <xdr:graphicFrame macro="">
      <xdr:nvGraphicFramePr>
        <xdr:cNvPr id="1143" name="图表 2" descr="7b0a202020202263686172745265734964223a20223230343736333435220a7d0a">
          <a:extLst>
            <a:ext uri="{FF2B5EF4-FFF2-40B4-BE49-F238E27FC236}">
              <a16:creationId xmlns:a16="http://schemas.microsoft.com/office/drawing/2014/main" id="{ACD0F96F-D93B-3137-58FF-0D3705E49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多彩-03">
    <a:dk1>
      <a:srgbClr val="000000"/>
    </a:dk1>
    <a:lt1>
      <a:srgbClr val="FFFFFF"/>
    </a:lt1>
    <a:dk2>
      <a:srgbClr val="000000"/>
    </a:dk2>
    <a:lt2>
      <a:srgbClr val="FEFFFF"/>
    </a:lt2>
    <a:accent1>
      <a:srgbClr val="6EC62E"/>
    </a:accent1>
    <a:accent2>
      <a:srgbClr val="FC9D3D"/>
    </a:accent2>
    <a:accent3>
      <a:srgbClr val="FC7299"/>
    </a:accent3>
    <a:accent4>
      <a:srgbClr val="4E81FF"/>
    </a:accent4>
    <a:accent5>
      <a:srgbClr val="FA5F5F"/>
    </a:accent5>
    <a:accent6>
      <a:srgbClr val="AC6DFF"/>
    </a:accent6>
    <a:hlink>
      <a:srgbClr val="304FFE"/>
    </a:hlink>
    <a:folHlink>
      <a:srgbClr val="00A3F4"/>
    </a:folHlink>
  </a:clrScheme>
  <a:fontScheme name="微软雅黑">
    <a:majorFont>
      <a:latin typeface="Arial"/>
      <a:ea typeface="微软雅黑"/>
      <a:cs typeface=""/>
    </a:majorFont>
    <a:minorFont>
      <a:latin typeface="Arial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38C94-25D3-484E-B7CE-E7A1374AD4DD}">
  <dimension ref="A1:R82"/>
  <sheetViews>
    <sheetView tabSelected="1" zoomScaleSheetLayoutView="100" workbookViewId="0">
      <pane xSplit="2" ySplit="2" topLeftCell="C58" activePane="bottomRight" state="frozen"/>
      <selection pane="topRight"/>
      <selection pane="bottomLeft"/>
      <selection pane="bottomRight" activeCell="E64" sqref="E64"/>
    </sheetView>
  </sheetViews>
  <sheetFormatPr defaultColWidth="9" defaultRowHeight="15" x14ac:dyDescent="0.25"/>
  <cols>
    <col min="1" max="1" width="5.08203125" customWidth="1"/>
    <col min="2" max="2" width="11.5" bestFit="1" customWidth="1"/>
    <col min="3" max="3" width="12.58203125" customWidth="1"/>
    <col min="4" max="4" width="13.25" customWidth="1"/>
    <col min="5" max="5" width="12.58203125" customWidth="1"/>
    <col min="6" max="9" width="14.5" customWidth="1"/>
    <col min="11" max="11" width="12.58203125" customWidth="1"/>
    <col min="12" max="12" width="14.33203125" customWidth="1"/>
    <col min="13" max="13" width="12.58203125" bestFit="1" customWidth="1"/>
  </cols>
  <sheetData>
    <row r="1" spans="1:15" ht="22" customHeight="1" x14ac:dyDescent="0.25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</row>
    <row r="2" spans="1:15" s="19" customFormat="1" ht="30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22" t="s">
        <v>8</v>
      </c>
      <c r="I2" s="3" t="s">
        <v>9</v>
      </c>
      <c r="J2" s="3" t="s">
        <v>10</v>
      </c>
      <c r="K2" s="25" t="s">
        <v>11</v>
      </c>
      <c r="L2" s="25" t="s">
        <v>12</v>
      </c>
    </row>
    <row r="3" spans="1:15" ht="21" customHeight="1" x14ac:dyDescent="0.25">
      <c r="A3" s="5"/>
      <c r="B3" s="6">
        <v>43831</v>
      </c>
      <c r="C3" s="5"/>
      <c r="D3" s="5"/>
      <c r="E3" s="5"/>
      <c r="F3" s="5"/>
      <c r="G3" s="5"/>
      <c r="H3" s="5"/>
      <c r="I3" s="5">
        <f>F3+G3+H3</f>
        <v>0</v>
      </c>
      <c r="J3" s="5"/>
    </row>
    <row r="4" spans="1:15" ht="21" customHeight="1" x14ac:dyDescent="0.25">
      <c r="A4" s="5"/>
      <c r="B4" s="6">
        <v>43862</v>
      </c>
      <c r="C4" s="5"/>
      <c r="D4" s="5"/>
      <c r="E4" s="5"/>
      <c r="F4" s="5"/>
      <c r="G4" s="5"/>
      <c r="H4" s="5"/>
      <c r="I4" s="5">
        <f t="shared" ref="I4:I14" si="0">F4+G4+H4</f>
        <v>0</v>
      </c>
      <c r="J4" s="5"/>
    </row>
    <row r="5" spans="1:15" ht="21" customHeight="1" x14ac:dyDescent="0.25">
      <c r="A5" s="5"/>
      <c r="B5" s="6">
        <v>43891</v>
      </c>
      <c r="C5" s="5"/>
      <c r="D5" s="5"/>
      <c r="E5" s="5"/>
      <c r="F5" s="5"/>
      <c r="G5" s="5"/>
      <c r="H5" s="5"/>
      <c r="I5" s="5">
        <f t="shared" si="0"/>
        <v>0</v>
      </c>
      <c r="J5" s="5"/>
    </row>
    <row r="6" spans="1:15" ht="21" customHeight="1" x14ac:dyDescent="0.25">
      <c r="A6" s="5"/>
      <c r="B6" s="6">
        <v>43922</v>
      </c>
      <c r="C6" s="5"/>
      <c r="D6" s="5"/>
      <c r="E6" s="5"/>
      <c r="F6" s="5"/>
      <c r="G6" s="5"/>
      <c r="H6" s="5"/>
      <c r="I6" s="5">
        <f t="shared" si="0"/>
        <v>0</v>
      </c>
      <c r="J6" s="5"/>
    </row>
    <row r="7" spans="1:15" ht="21" customHeight="1" x14ac:dyDescent="0.25">
      <c r="A7" s="5"/>
      <c r="B7" s="6">
        <v>43952</v>
      </c>
      <c r="C7" s="5"/>
      <c r="D7" s="5"/>
      <c r="E7" s="5"/>
      <c r="F7" s="5"/>
      <c r="G7" s="5"/>
      <c r="H7" s="5"/>
      <c r="I7" s="5">
        <f t="shared" si="0"/>
        <v>0</v>
      </c>
      <c r="J7" s="5"/>
    </row>
    <row r="8" spans="1:15" ht="21" customHeight="1" x14ac:dyDescent="0.25">
      <c r="A8" s="5"/>
      <c r="B8" s="6">
        <v>43983</v>
      </c>
      <c r="C8" s="5">
        <v>5</v>
      </c>
      <c r="D8" s="5">
        <v>10</v>
      </c>
      <c r="E8" s="5">
        <v>59</v>
      </c>
      <c r="F8" s="5">
        <v>118</v>
      </c>
      <c r="G8" s="5"/>
      <c r="H8" s="5"/>
      <c r="I8" s="5">
        <f t="shared" si="0"/>
        <v>118</v>
      </c>
      <c r="J8" s="5"/>
    </row>
    <row r="9" spans="1:15" ht="21" customHeight="1" x14ac:dyDescent="0.25">
      <c r="A9" s="5"/>
      <c r="B9" s="6">
        <v>44013</v>
      </c>
      <c r="C9" s="5">
        <v>8</v>
      </c>
      <c r="D9" s="5">
        <v>17</v>
      </c>
      <c r="E9" s="5">
        <v>22</v>
      </c>
      <c r="F9" s="5">
        <v>57</v>
      </c>
      <c r="G9" s="5"/>
      <c r="H9" s="5"/>
      <c r="I9" s="5">
        <f t="shared" si="0"/>
        <v>57</v>
      </c>
      <c r="J9" s="5"/>
    </row>
    <row r="10" spans="1:15" ht="21" customHeight="1" x14ac:dyDescent="0.25">
      <c r="A10" s="5"/>
      <c r="B10" s="6">
        <v>44044</v>
      </c>
      <c r="C10" s="5">
        <v>20</v>
      </c>
      <c r="D10" s="5">
        <v>37</v>
      </c>
      <c r="E10" s="5">
        <v>65</v>
      </c>
      <c r="F10" s="5">
        <v>143</v>
      </c>
      <c r="G10" s="5"/>
      <c r="H10" s="5"/>
      <c r="I10" s="5">
        <f t="shared" si="0"/>
        <v>143</v>
      </c>
      <c r="J10" s="5"/>
    </row>
    <row r="11" spans="1:15" ht="21" customHeight="1" x14ac:dyDescent="0.25">
      <c r="A11" s="5"/>
      <c r="B11" s="6">
        <v>44075</v>
      </c>
      <c r="C11" s="5">
        <v>11</v>
      </c>
      <c r="D11" s="5">
        <v>24</v>
      </c>
      <c r="E11" s="5">
        <v>37</v>
      </c>
      <c r="F11" s="5">
        <v>83</v>
      </c>
      <c r="G11" s="5"/>
      <c r="H11" s="5"/>
      <c r="I11" s="5">
        <f t="shared" si="0"/>
        <v>83</v>
      </c>
      <c r="J11" s="5"/>
    </row>
    <row r="12" spans="1:15" ht="21" customHeight="1" x14ac:dyDescent="0.25">
      <c r="A12" s="5"/>
      <c r="B12" s="6">
        <v>44105</v>
      </c>
      <c r="C12" s="5">
        <v>15</v>
      </c>
      <c r="D12" s="5">
        <v>28</v>
      </c>
      <c r="E12" s="5">
        <v>42</v>
      </c>
      <c r="F12" s="5">
        <v>96</v>
      </c>
      <c r="G12" s="5"/>
      <c r="H12" s="5"/>
      <c r="I12" s="5">
        <f t="shared" si="0"/>
        <v>96</v>
      </c>
      <c r="J12" s="5"/>
    </row>
    <row r="13" spans="1:15" ht="21" customHeight="1" x14ac:dyDescent="0.25">
      <c r="A13" s="5"/>
      <c r="B13" s="6">
        <v>44136</v>
      </c>
      <c r="C13" s="5">
        <v>18</v>
      </c>
      <c r="D13" s="5">
        <v>39</v>
      </c>
      <c r="E13" s="5">
        <v>57</v>
      </c>
      <c r="F13" s="5">
        <v>125</v>
      </c>
      <c r="G13" s="5"/>
      <c r="H13" s="5"/>
      <c r="I13" s="5">
        <f t="shared" si="0"/>
        <v>125</v>
      </c>
      <c r="J13" s="5"/>
    </row>
    <row r="14" spans="1:15" ht="21" customHeight="1" x14ac:dyDescent="0.25">
      <c r="A14" s="5"/>
      <c r="B14" s="6">
        <v>44166</v>
      </c>
      <c r="C14" s="5">
        <v>11</v>
      </c>
      <c r="D14" s="5">
        <v>22</v>
      </c>
      <c r="E14" s="5">
        <v>38</v>
      </c>
      <c r="F14" s="5">
        <v>76</v>
      </c>
      <c r="G14" s="5"/>
      <c r="H14" s="5"/>
      <c r="I14" s="5">
        <f t="shared" si="0"/>
        <v>76</v>
      </c>
      <c r="J14" s="5"/>
    </row>
    <row r="15" spans="1:15" ht="21" customHeight="1" x14ac:dyDescent="0.25">
      <c r="A15" s="5"/>
      <c r="B15" s="9" t="s">
        <v>13</v>
      </c>
      <c r="C15" s="10">
        <f>SUM(C8:C14)</f>
        <v>88</v>
      </c>
      <c r="D15" s="10">
        <f>SUM(D8:D14)</f>
        <v>177</v>
      </c>
      <c r="E15" s="10">
        <f>SUM(E8:E14)</f>
        <v>320</v>
      </c>
      <c r="F15" s="10">
        <f>SUM(F8:F14)</f>
        <v>698</v>
      </c>
      <c r="G15" s="10"/>
      <c r="H15" s="10"/>
      <c r="I15" s="10">
        <f>SUM(I3:I14)</f>
        <v>698</v>
      </c>
      <c r="J15" s="10"/>
      <c r="K15" s="18" t="s">
        <v>14</v>
      </c>
      <c r="L15" s="18"/>
      <c r="M15" s="18"/>
      <c r="N15" s="18"/>
      <c r="O15" s="18"/>
    </row>
    <row r="16" spans="1:15" ht="21" customHeight="1" x14ac:dyDescent="0.25">
      <c r="A16" s="5"/>
      <c r="B16" s="6">
        <v>44197</v>
      </c>
      <c r="C16" s="5">
        <v>12</v>
      </c>
      <c r="D16" s="5">
        <v>25</v>
      </c>
      <c r="E16" s="5">
        <v>60</v>
      </c>
      <c r="F16" s="5">
        <v>122</v>
      </c>
      <c r="G16" s="5"/>
      <c r="H16" s="5"/>
      <c r="I16" s="5">
        <f t="shared" ref="I16:I27" si="1">F16+G16+H16</f>
        <v>122</v>
      </c>
      <c r="J16" s="5"/>
    </row>
    <row r="17" spans="1:15" ht="21" customHeight="1" x14ac:dyDescent="0.25">
      <c r="A17" s="5"/>
      <c r="B17" s="6">
        <v>44228</v>
      </c>
      <c r="C17" s="5">
        <v>9</v>
      </c>
      <c r="D17" s="5">
        <v>20</v>
      </c>
      <c r="E17" s="5">
        <v>30</v>
      </c>
      <c r="F17" s="5">
        <v>68</v>
      </c>
      <c r="G17" s="5"/>
      <c r="H17" s="5"/>
      <c r="I17" s="5">
        <f t="shared" si="1"/>
        <v>68</v>
      </c>
      <c r="J17" s="5"/>
    </row>
    <row r="18" spans="1:15" ht="21" customHeight="1" x14ac:dyDescent="0.25">
      <c r="A18" s="5"/>
      <c r="B18" s="6">
        <v>44256</v>
      </c>
      <c r="C18" s="5">
        <v>12</v>
      </c>
      <c r="D18" s="5">
        <v>26</v>
      </c>
      <c r="E18" s="5">
        <v>25</v>
      </c>
      <c r="F18" s="5">
        <v>53</v>
      </c>
      <c r="G18" s="5"/>
      <c r="H18" s="5"/>
      <c r="I18" s="5">
        <f t="shared" si="1"/>
        <v>53</v>
      </c>
      <c r="J18" s="5"/>
    </row>
    <row r="19" spans="1:15" ht="21" customHeight="1" x14ac:dyDescent="0.25">
      <c r="A19" s="5"/>
      <c r="B19" s="6">
        <v>44287</v>
      </c>
      <c r="C19" s="5">
        <v>11</v>
      </c>
      <c r="D19" s="5">
        <v>23</v>
      </c>
      <c r="E19" s="5">
        <v>59</v>
      </c>
      <c r="F19" s="5">
        <v>134</v>
      </c>
      <c r="G19" s="5"/>
      <c r="H19" s="5"/>
      <c r="I19" s="5">
        <f t="shared" si="1"/>
        <v>134</v>
      </c>
      <c r="J19" s="5"/>
    </row>
    <row r="20" spans="1:15" ht="21" customHeight="1" x14ac:dyDescent="0.25">
      <c r="A20" s="5"/>
      <c r="B20" s="6">
        <v>44317</v>
      </c>
      <c r="C20" s="5">
        <v>9</v>
      </c>
      <c r="D20" s="5">
        <v>19</v>
      </c>
      <c r="E20" s="5">
        <v>24</v>
      </c>
      <c r="F20" s="5">
        <v>50</v>
      </c>
      <c r="G20" s="5"/>
      <c r="H20" s="5"/>
      <c r="I20" s="5">
        <f t="shared" si="1"/>
        <v>50</v>
      </c>
      <c r="J20" s="5"/>
    </row>
    <row r="21" spans="1:15" ht="21" customHeight="1" x14ac:dyDescent="0.25">
      <c r="A21" s="5"/>
      <c r="B21" s="6">
        <v>44348</v>
      </c>
      <c r="C21" s="5">
        <v>8</v>
      </c>
      <c r="D21" s="5">
        <v>17</v>
      </c>
      <c r="E21" s="5">
        <v>21</v>
      </c>
      <c r="F21" s="5">
        <v>53</v>
      </c>
      <c r="G21" s="5"/>
      <c r="H21" s="5"/>
      <c r="I21" s="5">
        <f t="shared" si="1"/>
        <v>53</v>
      </c>
      <c r="J21" s="5"/>
    </row>
    <row r="22" spans="1:15" ht="21" customHeight="1" x14ac:dyDescent="0.25">
      <c r="A22" s="5"/>
      <c r="B22" s="6">
        <v>44378</v>
      </c>
      <c r="C22" s="5">
        <v>12</v>
      </c>
      <c r="D22" s="5">
        <v>29</v>
      </c>
      <c r="E22" s="5">
        <v>96</v>
      </c>
      <c r="F22" s="5">
        <v>253</v>
      </c>
      <c r="G22" s="5"/>
      <c r="H22" s="5"/>
      <c r="I22" s="5">
        <f t="shared" si="1"/>
        <v>253</v>
      </c>
      <c r="J22" s="5"/>
    </row>
    <row r="23" spans="1:15" ht="21" customHeight="1" x14ac:dyDescent="0.25">
      <c r="A23" s="5"/>
      <c r="B23" s="6">
        <v>44409</v>
      </c>
      <c r="C23" s="5">
        <v>4</v>
      </c>
      <c r="D23" s="5">
        <v>5</v>
      </c>
      <c r="E23" s="5">
        <v>19</v>
      </c>
      <c r="F23" s="5">
        <v>45</v>
      </c>
      <c r="G23" s="5"/>
      <c r="H23" s="5"/>
      <c r="I23" s="5">
        <f t="shared" si="1"/>
        <v>45</v>
      </c>
      <c r="J23" s="5"/>
    </row>
    <row r="24" spans="1:15" ht="21" customHeight="1" x14ac:dyDescent="0.25">
      <c r="A24" s="5"/>
      <c r="B24" s="6">
        <v>44440</v>
      </c>
      <c r="C24" s="5">
        <v>13</v>
      </c>
      <c r="D24" s="5">
        <v>27</v>
      </c>
      <c r="E24" s="5">
        <v>71</v>
      </c>
      <c r="F24" s="5">
        <v>145</v>
      </c>
      <c r="G24" s="5"/>
      <c r="H24" s="5"/>
      <c r="I24" s="5">
        <f t="shared" si="1"/>
        <v>145</v>
      </c>
      <c r="J24" s="5"/>
    </row>
    <row r="25" spans="1:15" ht="21" customHeight="1" x14ac:dyDescent="0.25">
      <c r="A25" s="5"/>
      <c r="B25" s="6">
        <v>44470</v>
      </c>
      <c r="C25" s="5">
        <v>10</v>
      </c>
      <c r="D25" s="5">
        <v>22</v>
      </c>
      <c r="E25" s="5">
        <v>73</v>
      </c>
      <c r="F25" s="5">
        <v>178</v>
      </c>
      <c r="G25" s="5"/>
      <c r="H25" s="5"/>
      <c r="I25" s="5">
        <f t="shared" si="1"/>
        <v>178</v>
      </c>
      <c r="J25" s="5"/>
    </row>
    <row r="26" spans="1:15" ht="21" customHeight="1" x14ac:dyDescent="0.25">
      <c r="A26" s="5"/>
      <c r="B26" s="6">
        <v>44501</v>
      </c>
      <c r="C26" s="5">
        <v>11</v>
      </c>
      <c r="D26" s="5">
        <v>24</v>
      </c>
      <c r="E26" s="5">
        <v>38</v>
      </c>
      <c r="F26" s="5">
        <v>83</v>
      </c>
      <c r="G26" s="5"/>
      <c r="H26" s="5"/>
      <c r="I26" s="5">
        <f t="shared" si="1"/>
        <v>83</v>
      </c>
      <c r="J26" s="5"/>
    </row>
    <row r="27" spans="1:15" ht="21" customHeight="1" x14ac:dyDescent="0.25">
      <c r="A27" s="5"/>
      <c r="B27" s="6">
        <v>44531</v>
      </c>
      <c r="C27" s="5">
        <v>10</v>
      </c>
      <c r="D27" s="5">
        <v>20</v>
      </c>
      <c r="E27" s="5">
        <v>46</v>
      </c>
      <c r="F27" s="5">
        <v>104</v>
      </c>
      <c r="G27" s="5"/>
      <c r="H27" s="5"/>
      <c r="I27" s="5">
        <f t="shared" si="1"/>
        <v>104</v>
      </c>
      <c r="J27" s="5"/>
    </row>
    <row r="28" spans="1:15" ht="21" customHeight="1" x14ac:dyDescent="0.25">
      <c r="A28" s="5"/>
      <c r="B28" s="10" t="s">
        <v>13</v>
      </c>
      <c r="C28" s="10">
        <f>SUM(C16:C27)</f>
        <v>121</v>
      </c>
      <c r="D28" s="10">
        <f>SUM(D16:D27)</f>
        <v>257</v>
      </c>
      <c r="E28" s="10">
        <f>SUM(E16:E27)</f>
        <v>562</v>
      </c>
      <c r="F28" s="10">
        <f>SUM(F16:F27)</f>
        <v>1288</v>
      </c>
      <c r="G28" s="10"/>
      <c r="H28" s="10"/>
      <c r="I28" s="10">
        <f>SUM(I16:I27)</f>
        <v>1288</v>
      </c>
      <c r="J28" s="10"/>
      <c r="K28" s="18" t="s">
        <v>15</v>
      </c>
      <c r="L28" s="18"/>
      <c r="M28" s="18"/>
      <c r="N28" s="18"/>
      <c r="O28" s="18"/>
    </row>
    <row r="29" spans="1:15" ht="21" customHeight="1" x14ac:dyDescent="0.25">
      <c r="A29" s="5"/>
      <c r="B29" s="6">
        <v>44562</v>
      </c>
      <c r="C29" s="5">
        <v>6</v>
      </c>
      <c r="D29" s="5">
        <v>14</v>
      </c>
      <c r="E29" s="5">
        <v>65</v>
      </c>
      <c r="F29" s="5">
        <v>166</v>
      </c>
      <c r="G29" s="5"/>
      <c r="H29" s="5"/>
      <c r="I29" s="5"/>
      <c r="J29" s="5"/>
    </row>
    <row r="30" spans="1:15" ht="21" customHeight="1" x14ac:dyDescent="0.25">
      <c r="A30" s="5"/>
      <c r="B30" s="6">
        <v>44593</v>
      </c>
      <c r="C30" s="5">
        <v>4</v>
      </c>
      <c r="D30" s="5">
        <v>12</v>
      </c>
      <c r="E30" s="5">
        <v>26</v>
      </c>
      <c r="F30" s="5">
        <v>75</v>
      </c>
      <c r="G30" s="5"/>
      <c r="H30" s="5"/>
      <c r="I30" s="5"/>
      <c r="J30" s="5"/>
    </row>
    <row r="31" spans="1:15" ht="21" customHeight="1" x14ac:dyDescent="0.25">
      <c r="A31" s="5"/>
      <c r="B31" s="6">
        <v>44621</v>
      </c>
      <c r="C31" s="5">
        <v>10</v>
      </c>
      <c r="D31" s="5">
        <v>23</v>
      </c>
      <c r="E31" s="5">
        <v>75</v>
      </c>
      <c r="F31" s="5">
        <v>203</v>
      </c>
      <c r="G31" s="5"/>
      <c r="H31" s="5"/>
      <c r="I31" s="5"/>
      <c r="J31" s="5"/>
    </row>
    <row r="32" spans="1:15" ht="21" customHeight="1" x14ac:dyDescent="0.25">
      <c r="A32" s="5"/>
      <c r="B32" s="6">
        <v>44652</v>
      </c>
      <c r="C32" s="5">
        <v>10</v>
      </c>
      <c r="D32" s="5">
        <v>22</v>
      </c>
      <c r="E32" s="5">
        <v>77</v>
      </c>
      <c r="F32" s="5">
        <v>185</v>
      </c>
      <c r="G32" s="5"/>
      <c r="H32" s="5"/>
      <c r="I32" s="5"/>
      <c r="J32" s="5"/>
    </row>
    <row r="33" spans="1:18" ht="21" customHeight="1" x14ac:dyDescent="0.25">
      <c r="A33" s="5"/>
      <c r="B33" s="6">
        <v>44682</v>
      </c>
      <c r="C33" s="5">
        <v>4</v>
      </c>
      <c r="D33" s="5">
        <v>9</v>
      </c>
      <c r="E33" s="5">
        <v>20</v>
      </c>
      <c r="F33" s="5">
        <v>53</v>
      </c>
      <c r="G33" s="5"/>
      <c r="H33" s="5"/>
      <c r="I33" s="5"/>
      <c r="J33" s="5"/>
    </row>
    <row r="34" spans="1:18" ht="21" customHeight="1" x14ac:dyDescent="0.25">
      <c r="A34" s="5"/>
      <c r="B34" s="6">
        <v>44713</v>
      </c>
      <c r="C34" s="5">
        <v>6</v>
      </c>
      <c r="D34" s="5">
        <v>13</v>
      </c>
      <c r="E34" s="5">
        <v>76</v>
      </c>
      <c r="F34" s="5">
        <v>169</v>
      </c>
      <c r="G34" s="5"/>
      <c r="H34" s="5"/>
      <c r="I34" s="5"/>
      <c r="J34" s="5"/>
    </row>
    <row r="35" spans="1:18" ht="21" hidden="1" customHeight="1" x14ac:dyDescent="0.25">
      <c r="A35" s="10"/>
      <c r="B35" s="23" t="s">
        <v>13</v>
      </c>
      <c r="C35" s="10"/>
      <c r="D35" s="10"/>
      <c r="E35" s="10"/>
      <c r="F35" s="10"/>
      <c r="G35" s="10"/>
      <c r="H35" s="10"/>
      <c r="I35" s="10"/>
      <c r="J35" s="10"/>
    </row>
    <row r="36" spans="1:18" ht="21" customHeight="1" x14ac:dyDescent="0.25">
      <c r="A36" s="5"/>
      <c r="B36" s="6">
        <v>44743</v>
      </c>
      <c r="C36" s="5">
        <v>5</v>
      </c>
      <c r="D36" s="5">
        <v>11</v>
      </c>
      <c r="E36" s="5">
        <v>95</v>
      </c>
      <c r="F36" s="5">
        <v>221</v>
      </c>
      <c r="G36" s="5"/>
      <c r="H36" s="5"/>
      <c r="I36" s="5"/>
      <c r="J36" s="5"/>
    </row>
    <row r="37" spans="1:18" ht="21" customHeight="1" x14ac:dyDescent="0.25">
      <c r="A37" s="5"/>
      <c r="B37" s="6">
        <v>44774</v>
      </c>
      <c r="C37" s="5">
        <v>9</v>
      </c>
      <c r="D37" s="5">
        <v>18</v>
      </c>
      <c r="E37" s="5">
        <v>79</v>
      </c>
      <c r="F37" s="5">
        <f>154+6</f>
        <v>160</v>
      </c>
      <c r="G37" s="5"/>
      <c r="H37" s="5"/>
      <c r="I37" s="5"/>
      <c r="J37" s="5"/>
    </row>
    <row r="38" spans="1:18" ht="21" customHeight="1" x14ac:dyDescent="0.25">
      <c r="A38" s="5"/>
      <c r="B38" s="6">
        <v>44805</v>
      </c>
      <c r="C38" s="5">
        <v>7</v>
      </c>
      <c r="D38" s="5">
        <v>14</v>
      </c>
      <c r="E38" s="5">
        <v>71</v>
      </c>
      <c r="F38" s="5">
        <v>142</v>
      </c>
      <c r="G38" s="5"/>
      <c r="H38" s="5"/>
      <c r="I38" s="5"/>
      <c r="J38" s="5"/>
    </row>
    <row r="39" spans="1:18" ht="21" customHeight="1" x14ac:dyDescent="0.25">
      <c r="A39" s="5"/>
      <c r="B39" s="6">
        <v>44835</v>
      </c>
      <c r="C39" s="5">
        <v>8</v>
      </c>
      <c r="D39" s="5">
        <v>17</v>
      </c>
      <c r="E39" s="5">
        <v>79</v>
      </c>
      <c r="F39" s="5">
        <v>179</v>
      </c>
      <c r="G39" s="5"/>
      <c r="H39" s="5"/>
      <c r="I39" s="5"/>
      <c r="J39" s="5"/>
    </row>
    <row r="40" spans="1:18" ht="21" customHeight="1" x14ac:dyDescent="0.25">
      <c r="A40" s="5"/>
      <c r="B40" s="6">
        <v>44866</v>
      </c>
      <c r="C40" s="5">
        <v>6</v>
      </c>
      <c r="D40" s="5">
        <v>14</v>
      </c>
      <c r="E40" s="5">
        <v>78</v>
      </c>
      <c r="F40" s="5">
        <v>181</v>
      </c>
      <c r="G40" s="5"/>
      <c r="H40" s="5"/>
      <c r="I40" s="5"/>
      <c r="J40" s="5"/>
      <c r="K40" s="18"/>
      <c r="L40" s="18"/>
      <c r="M40" s="18"/>
      <c r="N40" s="18"/>
      <c r="O40" s="18"/>
      <c r="P40" s="18"/>
      <c r="Q40" s="18"/>
      <c r="R40" s="18"/>
    </row>
    <row r="41" spans="1:18" ht="21" customHeight="1" x14ac:dyDescent="0.25">
      <c r="A41" s="5"/>
      <c r="B41" s="6">
        <v>44896</v>
      </c>
      <c r="C41" s="5">
        <v>5</v>
      </c>
      <c r="D41" s="5">
        <v>14</v>
      </c>
      <c r="E41" s="5">
        <v>68</v>
      </c>
      <c r="F41" s="5">
        <v>162</v>
      </c>
      <c r="G41" s="5"/>
      <c r="H41" s="5"/>
      <c r="I41" s="5"/>
      <c r="J41" s="5"/>
      <c r="K41">
        <v>1691</v>
      </c>
      <c r="L41">
        <v>3882</v>
      </c>
    </row>
    <row r="42" spans="1:18" ht="21" customHeight="1" x14ac:dyDescent="0.25">
      <c r="A42" s="24"/>
      <c r="B42" s="24" t="s">
        <v>13</v>
      </c>
      <c r="C42" s="24">
        <f>SUM(C29:C41)</f>
        <v>80</v>
      </c>
      <c r="D42" s="24">
        <f>SUM(D29:D41)</f>
        <v>181</v>
      </c>
      <c r="E42" s="24">
        <f>SUM(E29:E41)</f>
        <v>809</v>
      </c>
      <c r="F42" s="24">
        <f>SUM(F29:F41)</f>
        <v>1896</v>
      </c>
      <c r="G42" s="24"/>
      <c r="H42" s="24"/>
      <c r="I42" s="24">
        <f>SUM(I29:I41)</f>
        <v>0</v>
      </c>
      <c r="J42" s="24"/>
      <c r="K42" s="26" t="s">
        <v>16</v>
      </c>
      <c r="L42" s="26"/>
      <c r="M42" s="26"/>
      <c r="N42" s="26"/>
      <c r="O42" s="26"/>
    </row>
    <row r="43" spans="1:18" ht="21" customHeight="1" x14ac:dyDescent="0.25">
      <c r="A43" s="5"/>
      <c r="B43" s="6">
        <v>44927</v>
      </c>
      <c r="C43" s="5">
        <v>7</v>
      </c>
      <c r="D43" s="5">
        <v>18</v>
      </c>
      <c r="E43" s="5">
        <v>37</v>
      </c>
      <c r="F43" s="5">
        <v>94</v>
      </c>
      <c r="G43" s="5"/>
      <c r="H43" s="5"/>
      <c r="I43" s="5"/>
      <c r="J43" s="5"/>
      <c r="K43">
        <f>K41+E43</f>
        <v>1728</v>
      </c>
      <c r="L43">
        <f>L41+F43</f>
        <v>3976</v>
      </c>
    </row>
    <row r="44" spans="1:18" ht="21" customHeight="1" x14ac:dyDescent="0.25">
      <c r="A44" s="5"/>
      <c r="B44" s="6">
        <v>44958</v>
      </c>
      <c r="C44" s="5">
        <v>14</v>
      </c>
      <c r="D44" s="5">
        <v>31</v>
      </c>
      <c r="E44" s="5">
        <v>146</v>
      </c>
      <c r="F44" s="5">
        <v>327</v>
      </c>
      <c r="G44" s="5"/>
      <c r="H44" s="5"/>
      <c r="I44" s="5"/>
      <c r="J44" s="5"/>
      <c r="K44">
        <f>K43+E44</f>
        <v>1874</v>
      </c>
      <c r="L44">
        <f>L43+F44</f>
        <v>4303</v>
      </c>
    </row>
    <row r="45" spans="1:18" ht="21" customHeight="1" x14ac:dyDescent="0.25">
      <c r="A45" s="5"/>
      <c r="B45" s="6">
        <v>44986</v>
      </c>
      <c r="C45" s="5">
        <v>8</v>
      </c>
      <c r="D45" s="5">
        <v>20</v>
      </c>
      <c r="E45" s="5">
        <v>119</v>
      </c>
      <c r="F45" s="5">
        <v>338</v>
      </c>
      <c r="G45" s="5"/>
      <c r="H45" s="5"/>
      <c r="I45" s="5"/>
      <c r="J45" s="5"/>
      <c r="K45">
        <f>K44+E45</f>
        <v>1993</v>
      </c>
    </row>
    <row r="46" spans="1:18" ht="21" customHeight="1" x14ac:dyDescent="0.25">
      <c r="A46" s="5"/>
      <c r="B46" s="6">
        <v>45017</v>
      </c>
      <c r="C46" s="5">
        <v>8</v>
      </c>
      <c r="D46" s="5">
        <v>17</v>
      </c>
      <c r="E46" s="5">
        <v>126</v>
      </c>
      <c r="F46" s="5">
        <v>338</v>
      </c>
      <c r="G46" s="5"/>
      <c r="H46" s="5"/>
      <c r="I46" s="5"/>
      <c r="J46" s="5"/>
      <c r="K46">
        <f>K45+E46</f>
        <v>2119</v>
      </c>
    </row>
    <row r="47" spans="1:18" ht="21" customHeight="1" x14ac:dyDescent="0.25">
      <c r="A47" s="5"/>
      <c r="B47" s="6">
        <v>45047</v>
      </c>
      <c r="C47" s="5">
        <v>8</v>
      </c>
      <c r="D47" s="5">
        <v>21</v>
      </c>
      <c r="E47" s="5">
        <v>193</v>
      </c>
      <c r="F47" s="5">
        <v>515</v>
      </c>
      <c r="G47" s="5"/>
      <c r="H47" s="5"/>
      <c r="I47" s="5"/>
      <c r="J47" s="5"/>
    </row>
    <row r="48" spans="1:18" ht="21" customHeight="1" x14ac:dyDescent="0.25">
      <c r="A48" s="5"/>
      <c r="B48" s="6">
        <v>45078</v>
      </c>
      <c r="C48" s="5">
        <v>7</v>
      </c>
      <c r="D48" s="5">
        <v>19</v>
      </c>
      <c r="E48" s="5">
        <v>176</v>
      </c>
      <c r="F48" s="5">
        <v>502</v>
      </c>
      <c r="G48" s="5"/>
      <c r="H48" s="5"/>
      <c r="I48" s="5"/>
      <c r="J48" s="5"/>
    </row>
    <row r="49" spans="1:11" ht="21" customHeight="1" x14ac:dyDescent="0.25">
      <c r="A49" s="5"/>
      <c r="B49" s="6">
        <v>45108</v>
      </c>
      <c r="C49" s="5">
        <v>9</v>
      </c>
      <c r="D49" s="5">
        <v>21</v>
      </c>
      <c r="E49" s="5">
        <v>203</v>
      </c>
      <c r="F49" s="5">
        <v>561</v>
      </c>
      <c r="G49" s="5"/>
      <c r="H49" s="5"/>
      <c r="I49" s="5"/>
      <c r="J49" s="5"/>
    </row>
    <row r="50" spans="1:11" ht="21" customHeight="1" x14ac:dyDescent="0.25">
      <c r="A50" s="5"/>
      <c r="B50" s="6">
        <v>45139</v>
      </c>
      <c r="C50" s="5">
        <v>7</v>
      </c>
      <c r="D50" s="5">
        <v>17</v>
      </c>
      <c r="E50" s="5">
        <v>190</v>
      </c>
      <c r="F50" s="5">
        <v>473</v>
      </c>
      <c r="G50" s="5"/>
      <c r="H50" s="5"/>
      <c r="I50" s="5"/>
      <c r="J50" s="5"/>
    </row>
    <row r="51" spans="1:11" ht="21" customHeight="1" x14ac:dyDescent="0.25">
      <c r="A51" s="5"/>
      <c r="B51" s="6">
        <v>45170</v>
      </c>
      <c r="C51" s="5">
        <v>8</v>
      </c>
      <c r="D51" s="5">
        <v>18</v>
      </c>
      <c r="E51" s="5">
        <v>203</v>
      </c>
      <c r="F51" s="5">
        <v>561</v>
      </c>
      <c r="G51" s="5"/>
      <c r="H51" s="5"/>
      <c r="I51" s="5"/>
      <c r="J51" s="5"/>
    </row>
    <row r="52" spans="1:11" ht="21" customHeight="1" x14ac:dyDescent="0.25">
      <c r="A52" s="5"/>
      <c r="B52" s="6">
        <v>45200</v>
      </c>
      <c r="C52" s="5">
        <v>8</v>
      </c>
      <c r="D52" s="5">
        <v>18</v>
      </c>
      <c r="E52" s="5">
        <v>177</v>
      </c>
      <c r="F52" s="5">
        <v>416</v>
      </c>
      <c r="G52" s="5"/>
      <c r="H52" s="5"/>
      <c r="I52" s="5"/>
      <c r="J52" s="5"/>
    </row>
    <row r="53" spans="1:11" ht="21" customHeight="1" x14ac:dyDescent="0.25">
      <c r="A53" s="5"/>
      <c r="B53" s="6">
        <v>45231</v>
      </c>
      <c r="C53" s="5">
        <v>7</v>
      </c>
      <c r="D53" s="5">
        <v>18</v>
      </c>
      <c r="E53" s="5">
        <v>170</v>
      </c>
      <c r="F53" s="5">
        <v>445</v>
      </c>
      <c r="G53" s="5"/>
      <c r="H53" s="5"/>
      <c r="I53" s="5"/>
      <c r="J53" s="5"/>
    </row>
    <row r="54" spans="1:11" ht="21" customHeight="1" x14ac:dyDescent="0.25">
      <c r="A54" s="5"/>
      <c r="B54" s="6">
        <v>45261</v>
      </c>
      <c r="C54" s="5">
        <v>9</v>
      </c>
      <c r="D54" s="5">
        <v>21</v>
      </c>
      <c r="E54" s="5">
        <v>183</v>
      </c>
      <c r="F54" s="5">
        <v>431</v>
      </c>
      <c r="G54" s="5"/>
      <c r="H54" s="5"/>
      <c r="I54" s="5"/>
      <c r="J54" s="5"/>
    </row>
    <row r="55" spans="1:11" ht="21" customHeight="1" x14ac:dyDescent="0.25">
      <c r="A55" s="10"/>
      <c r="B55" s="10" t="s">
        <v>13</v>
      </c>
      <c r="C55" s="10">
        <f>SUM(C43:C54)</f>
        <v>100</v>
      </c>
      <c r="D55" s="10">
        <f>SUM(D43:D54)</f>
        <v>239</v>
      </c>
      <c r="E55" s="10">
        <f>SUM(E43:E54)</f>
        <v>1923</v>
      </c>
      <c r="F55" s="10">
        <f>SUM(F43:F54)</f>
        <v>5001</v>
      </c>
      <c r="G55" s="10"/>
      <c r="H55" s="10"/>
      <c r="I55" s="10">
        <f>SUM(I43:I54)</f>
        <v>0</v>
      </c>
      <c r="J55" s="10"/>
      <c r="K55" t="s">
        <v>17</v>
      </c>
    </row>
    <row r="56" spans="1:11" ht="21" customHeight="1" x14ac:dyDescent="0.25">
      <c r="A56" s="5"/>
      <c r="B56" s="6">
        <v>45292</v>
      </c>
      <c r="C56" s="5">
        <v>7</v>
      </c>
      <c r="D56" s="5">
        <v>15</v>
      </c>
      <c r="E56" s="5">
        <v>161</v>
      </c>
      <c r="F56" s="5">
        <v>353</v>
      </c>
      <c r="G56" s="5"/>
      <c r="H56" s="5"/>
      <c r="I56" s="5"/>
      <c r="J56" s="5"/>
    </row>
    <row r="57" spans="1:11" ht="21" customHeight="1" x14ac:dyDescent="0.25">
      <c r="A57" s="5"/>
      <c r="B57" s="6">
        <v>45323</v>
      </c>
      <c r="C57" s="5">
        <v>9</v>
      </c>
      <c r="D57" s="5">
        <v>22</v>
      </c>
      <c r="E57" s="5">
        <v>144</v>
      </c>
      <c r="F57" s="5">
        <v>349</v>
      </c>
      <c r="G57" s="5"/>
      <c r="H57" s="5"/>
      <c r="I57" s="5"/>
      <c r="J57" s="5"/>
    </row>
    <row r="58" spans="1:11" ht="21" customHeight="1" x14ac:dyDescent="0.25">
      <c r="A58" s="5"/>
      <c r="B58" s="6">
        <v>45352</v>
      </c>
      <c r="C58" s="5">
        <v>7</v>
      </c>
      <c r="D58" s="5">
        <v>17</v>
      </c>
      <c r="E58" s="5">
        <v>110</v>
      </c>
      <c r="F58" s="5">
        <v>313</v>
      </c>
      <c r="G58" s="5"/>
      <c r="H58" s="5"/>
      <c r="I58" s="5"/>
      <c r="J58" s="5"/>
    </row>
    <row r="59" spans="1:11" ht="21" customHeight="1" x14ac:dyDescent="0.25">
      <c r="A59" s="5"/>
      <c r="B59" s="6">
        <v>45383</v>
      </c>
      <c r="C59" s="5">
        <v>8</v>
      </c>
      <c r="D59" s="5">
        <v>20</v>
      </c>
      <c r="E59" s="5">
        <v>161</v>
      </c>
      <c r="F59" s="5">
        <v>442</v>
      </c>
      <c r="G59" s="5"/>
      <c r="H59" s="5"/>
      <c r="I59" s="5"/>
      <c r="J59" s="5"/>
    </row>
    <row r="60" spans="1:11" ht="21" customHeight="1" x14ac:dyDescent="0.25">
      <c r="A60" s="5"/>
      <c r="B60" s="6">
        <v>45413</v>
      </c>
      <c r="C60" s="5">
        <v>8</v>
      </c>
      <c r="D60" s="5">
        <v>24</v>
      </c>
      <c r="E60" s="5">
        <v>165</v>
      </c>
      <c r="F60" s="5">
        <v>508</v>
      </c>
      <c r="G60" s="5"/>
      <c r="H60" s="5"/>
      <c r="I60" s="5"/>
      <c r="J60" s="5"/>
    </row>
    <row r="61" spans="1:11" ht="21" customHeight="1" x14ac:dyDescent="0.25">
      <c r="A61" s="5"/>
      <c r="B61" s="6">
        <v>45444</v>
      </c>
      <c r="C61" s="5">
        <v>9</v>
      </c>
      <c r="D61" s="5">
        <v>24</v>
      </c>
      <c r="E61" s="5">
        <v>186</v>
      </c>
      <c r="F61" s="5">
        <v>529</v>
      </c>
      <c r="G61" s="5"/>
      <c r="H61" s="5"/>
      <c r="I61" s="5"/>
      <c r="J61" s="5"/>
    </row>
    <row r="62" spans="1:11" ht="21" customHeight="1" x14ac:dyDescent="0.25">
      <c r="A62" s="5"/>
      <c r="B62" s="6">
        <v>45474</v>
      </c>
      <c r="C62" s="5">
        <v>11</v>
      </c>
      <c r="D62" s="5">
        <v>27</v>
      </c>
      <c r="E62" s="5">
        <v>176</v>
      </c>
      <c r="F62" s="5">
        <v>478</v>
      </c>
      <c r="G62" s="5"/>
      <c r="H62" s="5"/>
      <c r="I62" s="5"/>
      <c r="J62" s="5"/>
      <c r="K62" t="s">
        <v>18</v>
      </c>
    </row>
    <row r="63" spans="1:11" ht="21" customHeight="1" x14ac:dyDescent="0.25">
      <c r="A63" s="5"/>
      <c r="B63" s="6">
        <v>45505</v>
      </c>
      <c r="C63" s="5">
        <v>7</v>
      </c>
      <c r="D63" s="5">
        <v>17</v>
      </c>
      <c r="E63" s="5">
        <v>162</v>
      </c>
      <c r="F63" s="5">
        <v>417</v>
      </c>
      <c r="G63" s="5"/>
      <c r="H63" s="5"/>
      <c r="I63" s="5"/>
      <c r="J63" s="5"/>
      <c r="K63" t="s">
        <v>19</v>
      </c>
    </row>
    <row r="64" spans="1:11" ht="21" customHeight="1" x14ac:dyDescent="0.25">
      <c r="A64" s="5"/>
      <c r="B64" s="6">
        <v>45536</v>
      </c>
      <c r="C64" s="5">
        <v>7</v>
      </c>
      <c r="D64" s="5">
        <v>17</v>
      </c>
      <c r="E64" s="5">
        <v>144</v>
      </c>
      <c r="F64" s="5">
        <v>373</v>
      </c>
      <c r="G64" s="5"/>
      <c r="H64" s="5"/>
      <c r="I64" s="5"/>
      <c r="J64" s="5"/>
      <c r="K64" t="s">
        <v>20</v>
      </c>
    </row>
    <row r="65" spans="1:11" ht="21" customHeight="1" x14ac:dyDescent="0.25">
      <c r="A65" s="5"/>
      <c r="B65" s="6">
        <v>45566</v>
      </c>
      <c r="C65" s="5">
        <v>7</v>
      </c>
      <c r="D65" s="5">
        <v>17</v>
      </c>
      <c r="E65" s="5">
        <v>135</v>
      </c>
      <c r="F65" s="5">
        <v>363</v>
      </c>
      <c r="G65" s="5"/>
      <c r="H65" s="5"/>
      <c r="I65" s="5"/>
      <c r="J65" s="5"/>
      <c r="K65" t="s">
        <v>21</v>
      </c>
    </row>
    <row r="66" spans="1:11" ht="21" customHeight="1" x14ac:dyDescent="0.25">
      <c r="A66" s="5"/>
      <c r="B66" s="6">
        <v>45597</v>
      </c>
      <c r="C66" s="5">
        <v>7</v>
      </c>
      <c r="D66" s="5">
        <v>19</v>
      </c>
      <c r="E66" s="5">
        <v>141</v>
      </c>
      <c r="F66" s="5">
        <v>406</v>
      </c>
      <c r="G66" s="5"/>
      <c r="H66" s="5"/>
      <c r="I66" s="5"/>
      <c r="J66" s="5"/>
      <c r="K66" t="s">
        <v>22</v>
      </c>
    </row>
    <row r="67" spans="1:11" ht="21" customHeight="1" x14ac:dyDescent="0.25">
      <c r="A67" s="5"/>
      <c r="B67" s="6">
        <v>45627</v>
      </c>
      <c r="C67" s="5">
        <v>7</v>
      </c>
      <c r="D67" s="5">
        <v>18</v>
      </c>
      <c r="E67" s="5">
        <v>158</v>
      </c>
      <c r="F67" s="5">
        <v>413</v>
      </c>
      <c r="G67" s="5"/>
      <c r="H67" s="5"/>
      <c r="I67" s="5"/>
      <c r="J67" s="5"/>
      <c r="K67" t="s">
        <v>23</v>
      </c>
    </row>
    <row r="68" spans="1:11" ht="21" customHeight="1" x14ac:dyDescent="0.25">
      <c r="A68" s="10"/>
      <c r="B68" s="10" t="s">
        <v>13</v>
      </c>
      <c r="C68" s="10">
        <f t="shared" ref="C68:F68" si="2">SUM(C56:C67)</f>
        <v>94</v>
      </c>
      <c r="D68" s="10">
        <f t="shared" si="2"/>
        <v>237</v>
      </c>
      <c r="E68" s="10">
        <f t="shared" si="2"/>
        <v>1843</v>
      </c>
      <c r="F68" s="10">
        <f t="shared" si="2"/>
        <v>4944</v>
      </c>
      <c r="G68" s="10"/>
      <c r="H68" s="10"/>
      <c r="I68" s="10">
        <f>SUM(I56:I67)</f>
        <v>0</v>
      </c>
      <c r="J68" s="10"/>
    </row>
    <row r="69" spans="1:11" ht="21" customHeight="1" x14ac:dyDescent="0.25">
      <c r="A69" s="5"/>
      <c r="B69" s="6">
        <v>45658</v>
      </c>
      <c r="C69" s="5">
        <v>8</v>
      </c>
      <c r="D69" s="5">
        <v>20</v>
      </c>
      <c r="E69" s="5">
        <v>211</v>
      </c>
      <c r="F69" s="5">
        <v>524</v>
      </c>
      <c r="G69" s="5"/>
      <c r="H69" s="5"/>
      <c r="I69" s="5"/>
      <c r="J69" s="5"/>
    </row>
    <row r="70" spans="1:11" ht="21" customHeight="1" x14ac:dyDescent="0.25">
      <c r="A70" s="5"/>
      <c r="B70" s="6">
        <v>45689</v>
      </c>
      <c r="C70" s="5">
        <v>9</v>
      </c>
      <c r="D70" s="5">
        <v>24</v>
      </c>
      <c r="E70" s="5">
        <v>160</v>
      </c>
      <c r="F70" s="5">
        <v>463</v>
      </c>
      <c r="G70" s="5"/>
      <c r="H70" s="5"/>
      <c r="I70" s="5"/>
      <c r="J70" s="5"/>
    </row>
    <row r="71" spans="1:11" ht="21" customHeight="1" x14ac:dyDescent="0.25">
      <c r="A71" s="5"/>
      <c r="B71" s="6">
        <v>45717</v>
      </c>
      <c r="C71" s="5">
        <v>9</v>
      </c>
      <c r="D71" s="5">
        <v>23</v>
      </c>
      <c r="E71" s="5">
        <v>181</v>
      </c>
      <c r="F71" s="5">
        <v>511</v>
      </c>
      <c r="G71" s="5"/>
      <c r="H71" s="5"/>
      <c r="I71" s="5"/>
      <c r="J71" s="5"/>
      <c r="K71" t="s">
        <v>24</v>
      </c>
    </row>
    <row r="72" spans="1:11" ht="21" customHeight="1" x14ac:dyDescent="0.25">
      <c r="A72" s="5"/>
      <c r="B72" s="6">
        <v>45748</v>
      </c>
      <c r="C72" s="5">
        <v>6</v>
      </c>
      <c r="D72" s="5">
        <v>16</v>
      </c>
      <c r="E72" s="5">
        <v>113</v>
      </c>
      <c r="F72" s="5">
        <v>279</v>
      </c>
      <c r="G72" s="5"/>
      <c r="H72" s="5"/>
      <c r="I72" s="5"/>
      <c r="J72" s="5"/>
    </row>
    <row r="73" spans="1:11" ht="21" customHeight="1" x14ac:dyDescent="0.25">
      <c r="A73" s="5"/>
      <c r="B73" s="6">
        <v>45778</v>
      </c>
      <c r="C73" s="5">
        <v>6</v>
      </c>
      <c r="D73" s="5">
        <v>15</v>
      </c>
      <c r="E73" s="5">
        <v>186</v>
      </c>
      <c r="F73" s="5">
        <v>465</v>
      </c>
      <c r="G73" s="5"/>
      <c r="H73" s="5"/>
      <c r="I73" s="5"/>
      <c r="J73" s="5"/>
    </row>
    <row r="74" spans="1:11" ht="21" customHeight="1" x14ac:dyDescent="0.25">
      <c r="A74" s="5"/>
      <c r="B74" s="6">
        <v>45809</v>
      </c>
      <c r="C74" s="5">
        <v>7</v>
      </c>
      <c r="D74" s="5">
        <v>21</v>
      </c>
      <c r="E74" s="5">
        <v>177</v>
      </c>
      <c r="F74" s="5">
        <v>531</v>
      </c>
      <c r="G74" s="5"/>
      <c r="H74" s="5"/>
      <c r="I74" s="5"/>
      <c r="J74" s="5"/>
    </row>
    <row r="75" spans="1:11" ht="21" customHeight="1" x14ac:dyDescent="0.25">
      <c r="A75" s="5"/>
      <c r="B75" s="6">
        <v>45839</v>
      </c>
      <c r="C75" s="5">
        <v>9</v>
      </c>
      <c r="D75" s="5">
        <v>25</v>
      </c>
      <c r="E75" s="5">
        <v>187</v>
      </c>
      <c r="F75" s="5">
        <v>524</v>
      </c>
      <c r="G75" s="5"/>
      <c r="H75" s="5"/>
      <c r="I75" s="5"/>
      <c r="J75" s="5"/>
    </row>
    <row r="76" spans="1:11" ht="21" customHeight="1" x14ac:dyDescent="0.25">
      <c r="A76" s="5"/>
      <c r="B76" s="6">
        <v>45870</v>
      </c>
      <c r="C76" s="5"/>
      <c r="D76" s="5"/>
      <c r="E76" s="5"/>
      <c r="F76" s="5"/>
      <c r="G76" s="5"/>
      <c r="H76" s="5"/>
      <c r="I76" s="5"/>
      <c r="J76" s="5"/>
    </row>
    <row r="77" spans="1:11" ht="21" customHeight="1" x14ac:dyDescent="0.25">
      <c r="A77" s="5"/>
      <c r="B77" s="6">
        <v>45901</v>
      </c>
      <c r="C77" s="5"/>
      <c r="D77" s="5"/>
      <c r="E77" s="5"/>
      <c r="F77" s="5"/>
      <c r="G77" s="5"/>
      <c r="H77" s="5"/>
      <c r="I77" s="5"/>
      <c r="J77" s="5"/>
    </row>
    <row r="78" spans="1:11" ht="21" customHeight="1" x14ac:dyDescent="0.25">
      <c r="A78" s="5"/>
      <c r="B78" s="6">
        <v>45931</v>
      </c>
      <c r="C78" s="5"/>
      <c r="D78" s="5"/>
      <c r="E78" s="5"/>
      <c r="F78" s="5"/>
      <c r="G78" s="5"/>
      <c r="H78" s="5"/>
      <c r="I78" s="5"/>
      <c r="J78" s="5"/>
    </row>
    <row r="79" spans="1:11" ht="21" customHeight="1" x14ac:dyDescent="0.25">
      <c r="A79" s="5"/>
      <c r="B79" s="6">
        <v>45962</v>
      </c>
      <c r="C79" s="5"/>
      <c r="D79" s="5"/>
      <c r="E79" s="5"/>
      <c r="F79" s="5"/>
      <c r="G79" s="5"/>
      <c r="H79" s="5"/>
      <c r="I79" s="5"/>
      <c r="J79" s="5"/>
    </row>
    <row r="80" spans="1:11" ht="21" customHeight="1" x14ac:dyDescent="0.25">
      <c r="A80" s="5"/>
      <c r="B80" s="6">
        <v>45992</v>
      </c>
      <c r="C80" s="5"/>
      <c r="D80" s="5"/>
      <c r="E80" s="5"/>
      <c r="F80" s="5"/>
      <c r="G80" s="5"/>
      <c r="H80" s="5"/>
      <c r="I80" s="5"/>
      <c r="J80" s="5"/>
    </row>
    <row r="81" spans="1:10" ht="21" customHeight="1" x14ac:dyDescent="0.25">
      <c r="A81" s="10"/>
      <c r="B81" s="10" t="s">
        <v>13</v>
      </c>
      <c r="C81" s="10">
        <f t="shared" ref="C81:F81" si="3">SUM(C69:C80)</f>
        <v>54</v>
      </c>
      <c r="D81" s="10">
        <f t="shared" si="3"/>
        <v>144</v>
      </c>
      <c r="E81" s="10">
        <f t="shared" si="3"/>
        <v>1215</v>
      </c>
      <c r="F81" s="10">
        <f t="shared" si="3"/>
        <v>3297</v>
      </c>
      <c r="G81" s="10"/>
      <c r="H81" s="10"/>
      <c r="I81" s="10">
        <f>SUM(I69:I80)</f>
        <v>0</v>
      </c>
      <c r="J81" s="10"/>
    </row>
    <row r="82" spans="1:10" ht="21" customHeight="1" x14ac:dyDescent="0.25">
      <c r="A82" s="14"/>
      <c r="B82" s="15" t="s">
        <v>25</v>
      </c>
      <c r="C82" s="14">
        <f t="shared" ref="C82:H82" si="4">C15+C28+C35+C42+C55+C68+C81</f>
        <v>537</v>
      </c>
      <c r="D82" s="14">
        <f t="shared" si="4"/>
        <v>1235</v>
      </c>
      <c r="E82" s="14">
        <f t="shared" si="4"/>
        <v>6672</v>
      </c>
      <c r="F82" s="14">
        <f t="shared" si="4"/>
        <v>17124</v>
      </c>
      <c r="G82" s="14">
        <f t="shared" si="4"/>
        <v>0</v>
      </c>
      <c r="H82" s="14">
        <f t="shared" si="4"/>
        <v>0</v>
      </c>
      <c r="I82" s="14">
        <f>I15+I28+I35+I42+I55+I68</f>
        <v>1986</v>
      </c>
      <c r="J82" s="14">
        <f>J15+J28+J35+J42+J55+J68</f>
        <v>0</v>
      </c>
    </row>
  </sheetData>
  <mergeCells count="1">
    <mergeCell ref="A1:J1"/>
  </mergeCells>
  <phoneticPr fontId="4" type="noConversion"/>
  <pageMargins left="0.75" right="0.75" top="1" bottom="1" header="0.51180555555555551" footer="0.51180555555555551"/>
  <pageSetup paperSize="9" orientation="portrait" verticalDpi="360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F521-96BF-443A-8140-3B23FBEC6A90}">
  <dimension ref="A1:M21"/>
  <sheetViews>
    <sheetView topLeftCell="B1" zoomScaleSheetLayoutView="100" workbookViewId="0">
      <selection activeCell="L8" sqref="L8"/>
    </sheetView>
  </sheetViews>
  <sheetFormatPr defaultColWidth="9" defaultRowHeight="15" x14ac:dyDescent="0.25"/>
  <cols>
    <col min="1" max="1" width="6.25" style="19" customWidth="1"/>
    <col min="2" max="8" width="11.83203125" customWidth="1"/>
    <col min="9" max="9" width="10.75" customWidth="1"/>
    <col min="10" max="10" width="14.08203125" customWidth="1"/>
    <col min="11" max="11" width="9.83203125" customWidth="1"/>
    <col min="12" max="12" width="12.58203125" customWidth="1"/>
    <col min="13" max="13" width="14.08203125" customWidth="1"/>
  </cols>
  <sheetData>
    <row r="1" spans="1:13" ht="37" customHeight="1" x14ac:dyDescent="0.25">
      <c r="A1" s="28" t="s">
        <v>26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ht="38" customHeight="1" x14ac:dyDescent="0.25">
      <c r="A2" s="20" t="s">
        <v>1</v>
      </c>
      <c r="B2" s="20" t="s">
        <v>27</v>
      </c>
      <c r="C2" s="29" t="s">
        <v>28</v>
      </c>
      <c r="D2" s="30"/>
      <c r="E2" s="31"/>
      <c r="F2" s="29" t="s">
        <v>29</v>
      </c>
      <c r="G2" s="30"/>
      <c r="H2" s="31"/>
      <c r="I2" s="20" t="s">
        <v>30</v>
      </c>
      <c r="J2" s="20" t="s">
        <v>5</v>
      </c>
      <c r="K2" s="21" t="s">
        <v>31</v>
      </c>
      <c r="L2" s="21" t="s">
        <v>32</v>
      </c>
      <c r="M2" s="20" t="s">
        <v>10</v>
      </c>
    </row>
    <row r="3" spans="1:13" ht="24" customHeight="1" x14ac:dyDescent="0.25">
      <c r="A3" s="20">
        <v>1</v>
      </c>
      <c r="B3" s="20" t="s">
        <v>33</v>
      </c>
      <c r="C3" s="20"/>
      <c r="D3" s="20"/>
      <c r="E3" s="20"/>
      <c r="F3" s="20"/>
      <c r="G3" s="20"/>
      <c r="H3" s="20"/>
      <c r="I3" s="20">
        <v>33</v>
      </c>
      <c r="J3" s="20">
        <v>320</v>
      </c>
      <c r="K3" s="20">
        <v>698</v>
      </c>
      <c r="L3" s="20">
        <v>214</v>
      </c>
      <c r="M3" s="20"/>
    </row>
    <row r="4" spans="1:13" ht="24" customHeight="1" x14ac:dyDescent="0.25">
      <c r="A4" s="20">
        <v>2</v>
      </c>
      <c r="B4" s="20" t="s">
        <v>34</v>
      </c>
      <c r="C4" s="20"/>
      <c r="D4" s="20"/>
      <c r="E4" s="20"/>
      <c r="F4" s="20"/>
      <c r="G4" s="20"/>
      <c r="H4" s="20"/>
      <c r="I4" s="20">
        <v>33</v>
      </c>
      <c r="J4" s="20">
        <v>562</v>
      </c>
      <c r="K4" s="20">
        <v>1288</v>
      </c>
      <c r="L4" s="20">
        <v>451</v>
      </c>
      <c r="M4" s="20"/>
    </row>
    <row r="5" spans="1:13" ht="24" customHeight="1" x14ac:dyDescent="0.25">
      <c r="A5" s="20">
        <v>3</v>
      </c>
      <c r="B5" s="20" t="s">
        <v>35</v>
      </c>
      <c r="C5" s="20"/>
      <c r="D5" s="20"/>
      <c r="E5" s="20"/>
      <c r="F5" s="20"/>
      <c r="G5" s="20"/>
      <c r="H5" s="20"/>
      <c r="I5" s="20">
        <v>35</v>
      </c>
      <c r="J5" s="20">
        <v>809</v>
      </c>
      <c r="K5" s="20">
        <v>1896</v>
      </c>
      <c r="L5" s="20">
        <v>895</v>
      </c>
      <c r="M5" s="20"/>
    </row>
    <row r="6" spans="1:13" ht="24" customHeight="1" x14ac:dyDescent="0.25">
      <c r="A6" s="20">
        <v>4</v>
      </c>
      <c r="B6" s="20" t="s">
        <v>36</v>
      </c>
      <c r="C6" s="20"/>
      <c r="D6" s="20"/>
      <c r="E6" s="20"/>
      <c r="F6" s="20"/>
      <c r="G6" s="20"/>
      <c r="H6" s="20"/>
      <c r="I6" s="20">
        <v>26</v>
      </c>
      <c r="J6" s="20">
        <v>1923</v>
      </c>
      <c r="K6" s="20">
        <v>5001</v>
      </c>
      <c r="L6" s="20">
        <v>1655</v>
      </c>
      <c r="M6" s="20"/>
    </row>
    <row r="7" spans="1:13" ht="24" customHeight="1" x14ac:dyDescent="0.25">
      <c r="A7" s="20">
        <v>5</v>
      </c>
      <c r="B7" s="20" t="s">
        <v>37</v>
      </c>
      <c r="C7" s="20"/>
      <c r="D7" s="20"/>
      <c r="E7" s="20"/>
      <c r="F7" s="20"/>
      <c r="G7" s="20"/>
      <c r="H7" s="20"/>
      <c r="I7" s="20">
        <v>14</v>
      </c>
      <c r="J7" s="20">
        <v>1843</v>
      </c>
      <c r="K7" s="20">
        <v>4944</v>
      </c>
      <c r="L7" s="20">
        <v>1645</v>
      </c>
      <c r="M7" s="20"/>
    </row>
    <row r="8" spans="1:13" ht="24" customHeight="1" x14ac:dyDescent="0.25">
      <c r="A8" s="20">
        <v>5</v>
      </c>
      <c r="B8" s="20" t="s">
        <v>38</v>
      </c>
      <c r="C8" s="20"/>
      <c r="D8" s="20"/>
      <c r="E8" s="20"/>
      <c r="F8" s="20"/>
      <c r="G8" s="20"/>
      <c r="H8" s="20"/>
      <c r="I8" s="20">
        <v>1</v>
      </c>
      <c r="J8" s="20">
        <v>552</v>
      </c>
      <c r="K8" s="20">
        <v>1498</v>
      </c>
      <c r="L8" s="20">
        <v>279</v>
      </c>
      <c r="M8" s="20"/>
    </row>
    <row r="9" spans="1:13" ht="24" customHeight="1" x14ac:dyDescent="0.25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</row>
    <row r="10" spans="1:13" ht="24" customHeight="1" x14ac:dyDescent="0.25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</row>
    <row r="11" spans="1:13" ht="24" customHeight="1" x14ac:dyDescent="0.25">
      <c r="A11" s="20"/>
      <c r="B11" s="20" t="s">
        <v>39</v>
      </c>
      <c r="C11" s="20"/>
      <c r="D11" s="20"/>
      <c r="E11" s="20"/>
      <c r="F11" s="20"/>
      <c r="G11" s="20"/>
      <c r="H11" s="20"/>
      <c r="I11" s="20">
        <f>SUM(I3:I10)</f>
        <v>142</v>
      </c>
      <c r="J11" s="20">
        <f>SUM(J3:J10)</f>
        <v>6009</v>
      </c>
      <c r="K11" s="20">
        <f>SUM(K3:K10)</f>
        <v>15325</v>
      </c>
      <c r="L11" s="20">
        <f>SUM(L3:L10)</f>
        <v>5139</v>
      </c>
      <c r="M11" s="20"/>
    </row>
    <row r="12" spans="1:13" ht="24" customHeight="1" x14ac:dyDescent="0.25"/>
    <row r="13" spans="1:13" ht="24" customHeight="1" x14ac:dyDescent="0.25"/>
    <row r="14" spans="1:13" ht="24" customHeight="1" x14ac:dyDescent="0.25"/>
    <row r="15" spans="1:13" ht="24" customHeight="1" x14ac:dyDescent="0.25"/>
    <row r="16" spans="1:13" ht="24" customHeight="1" x14ac:dyDescent="0.25"/>
    <row r="17" ht="24" customHeight="1" x14ac:dyDescent="0.25"/>
    <row r="18" ht="24" customHeight="1" x14ac:dyDescent="0.25"/>
    <row r="19" ht="24" customHeight="1" x14ac:dyDescent="0.25"/>
    <row r="20" ht="24" customHeight="1" x14ac:dyDescent="0.25"/>
    <row r="21" ht="24" customHeight="1" x14ac:dyDescent="0.25"/>
  </sheetData>
  <mergeCells count="3">
    <mergeCell ref="A1:M1"/>
    <mergeCell ref="C2:E2"/>
    <mergeCell ref="F2:H2"/>
  </mergeCells>
  <phoneticPr fontId="4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A7110-24E4-4BD6-95DB-D2EB5527623F}">
  <dimension ref="A1:Q49"/>
  <sheetViews>
    <sheetView topLeftCell="B1" zoomScaleSheetLayoutView="100" workbookViewId="0">
      <pane xSplit="1" ySplit="2" topLeftCell="C36" activePane="bottomRight" state="frozen"/>
      <selection pane="topRight" activeCell="B1" sqref="B1"/>
      <selection pane="bottomLeft" activeCell="B1" sqref="B1"/>
      <selection pane="bottomRight" activeCell="E23" sqref="E23"/>
    </sheetView>
  </sheetViews>
  <sheetFormatPr defaultColWidth="9" defaultRowHeight="15" x14ac:dyDescent="0.25"/>
  <cols>
    <col min="2" max="2" width="11.5" customWidth="1"/>
    <col min="3" max="3" width="20" customWidth="1"/>
    <col min="4" max="5" width="21" style="1" customWidth="1"/>
    <col min="6" max="6" width="17.75" style="1" customWidth="1"/>
    <col min="7" max="7" width="17.25" style="1" customWidth="1"/>
    <col min="8" max="8" width="30.83203125" style="1" customWidth="1"/>
    <col min="9" max="9" width="20.75" customWidth="1"/>
    <col min="10" max="10" width="16.33203125" customWidth="1"/>
    <col min="11" max="11" width="11.33203125" customWidth="1"/>
  </cols>
  <sheetData>
    <row r="1" spans="1:17" ht="22" customHeight="1" x14ac:dyDescent="0.25">
      <c r="A1" s="27" t="s">
        <v>40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</row>
    <row r="2" spans="1:17" ht="29" customHeight="1" x14ac:dyDescent="0.25">
      <c r="A2" s="2" t="s">
        <v>1</v>
      </c>
      <c r="B2" s="3" t="s">
        <v>2</v>
      </c>
      <c r="C2" s="2" t="s">
        <v>41</v>
      </c>
      <c r="D2" s="4" t="s">
        <v>42</v>
      </c>
      <c r="E2" s="4" t="s">
        <v>43</v>
      </c>
      <c r="F2" s="4" t="s">
        <v>44</v>
      </c>
      <c r="G2" s="4" t="s">
        <v>45</v>
      </c>
      <c r="H2" s="4" t="s">
        <v>46</v>
      </c>
      <c r="I2" s="17" t="s">
        <v>47</v>
      </c>
      <c r="J2" s="2" t="s">
        <v>48</v>
      </c>
      <c r="K2" s="17" t="s">
        <v>49</v>
      </c>
      <c r="L2" s="2" t="s">
        <v>10</v>
      </c>
      <c r="M2" s="13"/>
      <c r="N2" s="13"/>
    </row>
    <row r="3" spans="1:17" ht="34" customHeight="1" x14ac:dyDescent="0.25">
      <c r="A3" s="5"/>
      <c r="B3" s="6">
        <v>44927</v>
      </c>
      <c r="C3" s="5">
        <v>24</v>
      </c>
      <c r="D3" s="7" t="s">
        <v>50</v>
      </c>
      <c r="E3" s="7"/>
      <c r="F3" s="7"/>
      <c r="G3" s="7">
        <v>21</v>
      </c>
      <c r="H3" s="7"/>
      <c r="I3" s="5"/>
      <c r="J3" s="5"/>
      <c r="K3" s="5">
        <f t="shared" ref="K3:K9" si="0">21*2</f>
        <v>42</v>
      </c>
      <c r="L3" s="5"/>
    </row>
    <row r="4" spans="1:17" ht="21" customHeight="1" x14ac:dyDescent="0.25">
      <c r="A4" s="5"/>
      <c r="B4" s="6">
        <v>44958</v>
      </c>
      <c r="C4" s="5">
        <v>24</v>
      </c>
      <c r="D4" s="7"/>
      <c r="E4" s="7"/>
      <c r="F4" s="7"/>
      <c r="G4" s="7">
        <v>21</v>
      </c>
      <c r="H4" s="7"/>
      <c r="I4" s="5"/>
      <c r="J4" s="5"/>
      <c r="K4" s="5">
        <f t="shared" si="0"/>
        <v>42</v>
      </c>
      <c r="L4" s="5"/>
    </row>
    <row r="5" spans="1:17" ht="21" customHeight="1" x14ac:dyDescent="0.25">
      <c r="A5" s="5"/>
      <c r="B5" s="6">
        <v>44986</v>
      </c>
      <c r="C5" s="5">
        <v>24</v>
      </c>
      <c r="D5" s="7"/>
      <c r="E5" s="7"/>
      <c r="F5" s="7"/>
      <c r="G5" s="7">
        <v>21</v>
      </c>
      <c r="H5" s="7" t="s">
        <v>51</v>
      </c>
      <c r="I5" s="5"/>
      <c r="J5" s="5"/>
      <c r="K5" s="5">
        <f>5*2+21*2</f>
        <v>52</v>
      </c>
      <c r="L5" s="5"/>
    </row>
    <row r="6" spans="1:17" ht="21" customHeight="1" x14ac:dyDescent="0.25">
      <c r="A6" s="5"/>
      <c r="B6" s="6">
        <v>45017</v>
      </c>
      <c r="C6" s="5">
        <v>24</v>
      </c>
      <c r="D6" s="7"/>
      <c r="E6" s="7"/>
      <c r="F6" s="7"/>
      <c r="G6" s="7">
        <v>21</v>
      </c>
      <c r="H6" s="7"/>
      <c r="I6" s="5"/>
      <c r="J6" s="5"/>
      <c r="K6" s="5">
        <f t="shared" si="0"/>
        <v>42</v>
      </c>
      <c r="L6" s="5"/>
    </row>
    <row r="7" spans="1:17" ht="21" customHeight="1" x14ac:dyDescent="0.25">
      <c r="A7" s="5"/>
      <c r="B7" s="6">
        <v>45047</v>
      </c>
      <c r="C7" s="5">
        <v>24</v>
      </c>
      <c r="D7" s="7"/>
      <c r="E7" s="7"/>
      <c r="F7" s="7"/>
      <c r="G7" s="7">
        <v>21</v>
      </c>
      <c r="H7" s="7"/>
      <c r="I7" s="5"/>
      <c r="J7" s="5"/>
      <c r="K7" s="5">
        <f t="shared" si="0"/>
        <v>42</v>
      </c>
      <c r="L7" s="5"/>
    </row>
    <row r="8" spans="1:17" ht="21" customHeight="1" x14ac:dyDescent="0.25">
      <c r="A8" s="5"/>
      <c r="B8" s="6">
        <v>45078</v>
      </c>
      <c r="C8" s="5">
        <v>24</v>
      </c>
      <c r="D8" s="7"/>
      <c r="E8" s="7"/>
      <c r="F8" s="7"/>
      <c r="G8" s="7">
        <v>21</v>
      </c>
      <c r="H8" s="7"/>
      <c r="I8" s="5"/>
      <c r="J8" s="5"/>
      <c r="K8" s="5">
        <f t="shared" si="0"/>
        <v>42</v>
      </c>
      <c r="L8" s="5"/>
    </row>
    <row r="9" spans="1:17" ht="21" customHeight="1" x14ac:dyDescent="0.25">
      <c r="A9" s="5"/>
      <c r="B9" s="6">
        <v>45108</v>
      </c>
      <c r="C9" s="5">
        <v>24</v>
      </c>
      <c r="D9" s="7"/>
      <c r="E9" s="7"/>
      <c r="F9" s="7"/>
      <c r="G9" s="7">
        <v>21</v>
      </c>
      <c r="H9" s="7"/>
      <c r="I9" s="5"/>
      <c r="J9" s="5"/>
      <c r="K9" s="5">
        <f t="shared" si="0"/>
        <v>42</v>
      </c>
      <c r="L9" s="5"/>
    </row>
    <row r="10" spans="1:17" ht="47" customHeight="1" x14ac:dyDescent="0.25">
      <c r="A10" s="5"/>
      <c r="B10" s="6">
        <v>45139</v>
      </c>
      <c r="C10" s="5">
        <v>24</v>
      </c>
      <c r="D10" s="7"/>
      <c r="E10" s="7"/>
      <c r="F10" s="7"/>
      <c r="G10" s="7">
        <v>21</v>
      </c>
      <c r="H10" s="7" t="s">
        <v>52</v>
      </c>
      <c r="I10" s="5"/>
      <c r="J10" s="5"/>
      <c r="K10" s="5">
        <f>15*5+20*2</f>
        <v>115</v>
      </c>
      <c r="L10" s="5"/>
    </row>
    <row r="11" spans="1:17" ht="40" customHeight="1" x14ac:dyDescent="0.25">
      <c r="A11" s="5"/>
      <c r="B11" s="6">
        <v>45170</v>
      </c>
      <c r="C11" s="5">
        <v>24</v>
      </c>
      <c r="D11" s="7" t="s">
        <v>53</v>
      </c>
      <c r="E11" s="7"/>
      <c r="F11" s="7"/>
      <c r="G11" s="7">
        <v>21</v>
      </c>
      <c r="H11" s="7" t="s">
        <v>54</v>
      </c>
      <c r="I11" s="5"/>
      <c r="J11" s="5"/>
      <c r="K11" s="5">
        <f>50*4+100*3</f>
        <v>500</v>
      </c>
      <c r="L11" s="5"/>
    </row>
    <row r="12" spans="1:17" ht="21" customHeight="1" x14ac:dyDescent="0.25">
      <c r="A12" s="5"/>
      <c r="B12" s="6">
        <v>45200</v>
      </c>
      <c r="C12" s="5">
        <v>24</v>
      </c>
      <c r="D12" s="7" t="s">
        <v>55</v>
      </c>
      <c r="E12" s="7"/>
      <c r="F12" s="7"/>
      <c r="G12" s="7">
        <v>21</v>
      </c>
      <c r="H12" s="7">
        <v>4</v>
      </c>
      <c r="I12" s="5"/>
      <c r="J12" s="5"/>
      <c r="K12" s="5">
        <f>4*2</f>
        <v>8</v>
      </c>
      <c r="L12" s="5"/>
    </row>
    <row r="13" spans="1:17" ht="21" customHeight="1" x14ac:dyDescent="0.25">
      <c r="A13" s="5"/>
      <c r="B13" s="6">
        <v>45231</v>
      </c>
      <c r="C13" s="5">
        <v>24</v>
      </c>
      <c r="D13" s="7"/>
      <c r="E13" s="7"/>
      <c r="F13" s="7"/>
      <c r="G13" s="7">
        <v>21</v>
      </c>
      <c r="H13" s="7">
        <v>4</v>
      </c>
      <c r="I13" s="5"/>
      <c r="J13" s="5"/>
      <c r="K13" s="5">
        <f>4*2</f>
        <v>8</v>
      </c>
      <c r="L13" s="5"/>
    </row>
    <row r="14" spans="1:17" ht="84" customHeight="1" x14ac:dyDescent="0.25">
      <c r="A14" s="5"/>
      <c r="B14" s="6">
        <v>45261</v>
      </c>
      <c r="C14" s="5">
        <v>24</v>
      </c>
      <c r="D14" s="8" t="s">
        <v>56</v>
      </c>
      <c r="E14" s="7"/>
      <c r="F14" s="7"/>
      <c r="G14" s="7">
        <v>21</v>
      </c>
      <c r="H14" s="7" t="s">
        <v>57</v>
      </c>
      <c r="I14" s="8" t="s">
        <v>58</v>
      </c>
      <c r="J14" s="5">
        <v>1</v>
      </c>
      <c r="K14" s="5">
        <f>4*2+2*1+2*1+10*2</f>
        <v>32</v>
      </c>
      <c r="L14" s="5"/>
    </row>
    <row r="15" spans="1:17" ht="21" customHeight="1" x14ac:dyDescent="0.25">
      <c r="A15" s="5"/>
      <c r="B15" s="9" t="s">
        <v>13</v>
      </c>
      <c r="C15" s="10">
        <f>SUM(C3:C14)</f>
        <v>288</v>
      </c>
      <c r="D15" s="11">
        <f>SUM(D8:D14)</f>
        <v>0</v>
      </c>
      <c r="E15" s="11"/>
      <c r="F15" s="11"/>
      <c r="G15" s="11">
        <f t="shared" ref="G15:L15" si="1">SUM(G8:G14)</f>
        <v>147</v>
      </c>
      <c r="H15" s="11">
        <f t="shared" si="1"/>
        <v>8</v>
      </c>
      <c r="I15" s="10">
        <f t="shared" si="1"/>
        <v>0</v>
      </c>
      <c r="J15" s="10">
        <f t="shared" si="1"/>
        <v>1</v>
      </c>
      <c r="K15" s="10">
        <f t="shared" si="1"/>
        <v>747</v>
      </c>
      <c r="L15" s="10">
        <f t="shared" si="1"/>
        <v>0</v>
      </c>
      <c r="M15" s="18"/>
      <c r="N15" s="18"/>
      <c r="O15" s="18"/>
      <c r="P15" s="18"/>
      <c r="Q15" s="18"/>
    </row>
    <row r="16" spans="1:17" ht="29" customHeight="1" x14ac:dyDescent="0.25">
      <c r="A16" s="2" t="s">
        <v>1</v>
      </c>
      <c r="B16" s="3" t="s">
        <v>2</v>
      </c>
      <c r="C16" s="2" t="s">
        <v>41</v>
      </c>
      <c r="D16" s="4" t="s">
        <v>42</v>
      </c>
      <c r="E16" s="4"/>
      <c r="F16" s="4"/>
      <c r="G16" s="4" t="s">
        <v>45</v>
      </c>
      <c r="H16" s="4" t="s">
        <v>46</v>
      </c>
      <c r="I16" s="17" t="s">
        <v>47</v>
      </c>
      <c r="J16" s="2" t="s">
        <v>59</v>
      </c>
      <c r="K16" s="2" t="s">
        <v>60</v>
      </c>
      <c r="L16" s="2" t="s">
        <v>10</v>
      </c>
      <c r="M16" s="13"/>
      <c r="N16" s="13"/>
    </row>
    <row r="17" spans="1:12" ht="52" customHeight="1" x14ac:dyDescent="0.25">
      <c r="A17" s="5"/>
      <c r="B17" s="6">
        <v>45292</v>
      </c>
      <c r="C17" s="8" t="s">
        <v>61</v>
      </c>
      <c r="D17" s="7" t="s">
        <v>62</v>
      </c>
      <c r="E17" s="7"/>
      <c r="F17" s="7"/>
      <c r="G17" s="7"/>
      <c r="H17" s="7" t="s">
        <v>63</v>
      </c>
      <c r="I17" s="5"/>
      <c r="J17" s="5"/>
      <c r="K17" s="5"/>
      <c r="L17" s="5"/>
    </row>
    <row r="18" spans="1:12" ht="23" customHeight="1" x14ac:dyDescent="0.25">
      <c r="A18" s="5"/>
      <c r="B18" s="6"/>
      <c r="C18" s="8"/>
      <c r="D18" s="7"/>
      <c r="E18" s="7"/>
      <c r="F18" s="7"/>
      <c r="G18" s="7"/>
      <c r="H18" s="7"/>
      <c r="I18" s="5"/>
      <c r="J18" s="5"/>
      <c r="K18" s="5"/>
      <c r="L18" s="5"/>
    </row>
    <row r="19" spans="1:12" ht="42" customHeight="1" x14ac:dyDescent="0.25">
      <c r="A19" s="5"/>
      <c r="B19" s="6"/>
      <c r="C19" s="8"/>
      <c r="D19" s="7"/>
      <c r="E19" s="12" t="s">
        <v>64</v>
      </c>
      <c r="F19" s="12"/>
      <c r="G19" s="7"/>
      <c r="I19" s="5"/>
      <c r="J19" s="5"/>
      <c r="K19" s="5">
        <v>3</v>
      </c>
      <c r="L19" s="5"/>
    </row>
    <row r="20" spans="1:12" ht="69" customHeight="1" x14ac:dyDescent="0.25">
      <c r="A20" s="5"/>
      <c r="B20" s="6">
        <v>45323</v>
      </c>
      <c r="C20" s="8" t="s">
        <v>65</v>
      </c>
      <c r="D20" s="8" t="s">
        <v>66</v>
      </c>
      <c r="E20" s="8" t="s">
        <v>67</v>
      </c>
      <c r="F20" s="8"/>
      <c r="G20" s="7"/>
      <c r="I20" s="5"/>
      <c r="J20" s="5"/>
      <c r="K20" s="5">
        <f>5*3</f>
        <v>15</v>
      </c>
      <c r="L20" s="5"/>
    </row>
    <row r="21" spans="1:12" ht="27" customHeight="1" x14ac:dyDescent="0.25">
      <c r="A21" s="5"/>
      <c r="B21" s="6"/>
      <c r="C21" s="8"/>
      <c r="D21" s="7"/>
      <c r="E21" s="7"/>
      <c r="F21" s="7"/>
      <c r="G21" s="7"/>
      <c r="H21" s="7"/>
      <c r="I21" s="5"/>
      <c r="J21" s="5"/>
      <c r="K21" s="5"/>
      <c r="L21" s="5"/>
    </row>
    <row r="22" spans="1:12" ht="28" customHeight="1" x14ac:dyDescent="0.25">
      <c r="A22" s="5"/>
      <c r="B22" s="6"/>
      <c r="C22" s="8"/>
      <c r="D22" s="7"/>
      <c r="E22" s="7"/>
      <c r="F22" s="7"/>
      <c r="G22" s="7"/>
      <c r="H22" s="7" t="s">
        <v>68</v>
      </c>
      <c r="I22" s="5"/>
      <c r="J22" s="5"/>
      <c r="K22" s="5"/>
      <c r="L22" s="5"/>
    </row>
    <row r="23" spans="1:12" ht="21" customHeight="1" x14ac:dyDescent="0.25">
      <c r="A23" s="5"/>
      <c r="B23" s="6">
        <v>45352</v>
      </c>
      <c r="C23" s="5"/>
      <c r="D23" s="7"/>
      <c r="E23" s="7"/>
      <c r="F23" s="7"/>
      <c r="G23" s="7"/>
      <c r="H23" s="7"/>
      <c r="I23" s="5" t="s">
        <v>69</v>
      </c>
      <c r="J23" s="5" t="s">
        <v>70</v>
      </c>
      <c r="K23" s="5">
        <f>2+2</f>
        <v>4</v>
      </c>
      <c r="L23" s="5"/>
    </row>
    <row r="24" spans="1:12" ht="21" customHeight="1" x14ac:dyDescent="0.25">
      <c r="A24" s="5"/>
      <c r="B24" s="6"/>
      <c r="C24" s="5" t="s">
        <v>71</v>
      </c>
      <c r="D24" s="7" t="s">
        <v>72</v>
      </c>
      <c r="E24" s="7"/>
      <c r="F24" s="7"/>
      <c r="G24" s="7"/>
      <c r="H24" s="7"/>
      <c r="I24" s="5" t="s">
        <v>73</v>
      </c>
      <c r="J24" s="5"/>
      <c r="K24" s="5">
        <v>1</v>
      </c>
      <c r="L24" s="5"/>
    </row>
    <row r="25" spans="1:12" ht="47" customHeight="1" x14ac:dyDescent="0.25">
      <c r="A25" s="5"/>
      <c r="B25" s="6"/>
      <c r="C25" s="5"/>
      <c r="D25" s="7"/>
      <c r="E25" s="7"/>
      <c r="H25" s="8" t="s">
        <v>74</v>
      </c>
      <c r="J25" s="5"/>
      <c r="K25" s="5">
        <v>12</v>
      </c>
      <c r="L25" s="5"/>
    </row>
    <row r="26" spans="1:12" ht="21" customHeight="1" x14ac:dyDescent="0.25">
      <c r="A26" s="5"/>
      <c r="B26" s="6"/>
      <c r="C26" s="5"/>
      <c r="D26" s="7"/>
      <c r="E26" s="7"/>
      <c r="F26" s="7"/>
      <c r="G26" s="7"/>
      <c r="H26" s="7"/>
      <c r="I26" s="5"/>
      <c r="J26" s="5"/>
      <c r="K26" s="5"/>
      <c r="L26" s="5"/>
    </row>
    <row r="27" spans="1:12" ht="21" customHeight="1" x14ac:dyDescent="0.25">
      <c r="A27" s="5"/>
      <c r="B27" s="6"/>
      <c r="C27" s="5"/>
      <c r="D27" s="7"/>
      <c r="E27" s="7"/>
      <c r="F27" s="7"/>
      <c r="G27" s="7"/>
      <c r="H27" s="7"/>
      <c r="I27" s="5"/>
      <c r="J27" s="5"/>
      <c r="K27" s="5"/>
      <c r="L27" s="5"/>
    </row>
    <row r="28" spans="1:12" ht="21" customHeight="1" x14ac:dyDescent="0.25">
      <c r="A28" s="5"/>
      <c r="B28" s="6"/>
      <c r="C28" s="5"/>
      <c r="D28" s="7"/>
      <c r="E28" s="7"/>
      <c r="F28" s="7"/>
      <c r="G28" s="7"/>
      <c r="H28" s="7"/>
      <c r="I28" s="5"/>
      <c r="J28" s="5"/>
      <c r="K28" s="5"/>
      <c r="L28" s="5"/>
    </row>
    <row r="29" spans="1:12" ht="21" customHeight="1" x14ac:dyDescent="0.25">
      <c r="A29" s="5"/>
      <c r="B29" s="6"/>
      <c r="C29" s="5"/>
      <c r="D29" s="7"/>
      <c r="E29" s="7"/>
      <c r="F29" s="7"/>
      <c r="G29" s="7"/>
      <c r="H29" s="7"/>
      <c r="I29" s="5"/>
      <c r="J29" s="5"/>
      <c r="K29" s="5"/>
      <c r="L29" s="5"/>
    </row>
    <row r="30" spans="1:12" ht="21" customHeight="1" x14ac:dyDescent="0.25">
      <c r="A30" s="5"/>
      <c r="B30" s="6">
        <v>45383</v>
      </c>
      <c r="C30" s="5"/>
      <c r="D30" s="7"/>
      <c r="E30" s="7"/>
      <c r="F30" s="7"/>
      <c r="G30" s="7"/>
      <c r="H30" s="7"/>
      <c r="I30" s="5"/>
      <c r="J30" s="5"/>
      <c r="K30" s="5"/>
      <c r="L30" s="5"/>
    </row>
    <row r="31" spans="1:12" ht="21" customHeight="1" x14ac:dyDescent="0.25">
      <c r="A31" s="5"/>
      <c r="B31" s="6"/>
      <c r="C31" s="5"/>
      <c r="D31" s="7"/>
      <c r="E31" s="7"/>
      <c r="F31" s="7"/>
      <c r="G31" s="7"/>
      <c r="H31" s="7"/>
      <c r="I31" s="5"/>
      <c r="J31" s="5"/>
      <c r="K31" s="5"/>
      <c r="L31" s="5"/>
    </row>
    <row r="32" spans="1:12" ht="42" customHeight="1" x14ac:dyDescent="0.25">
      <c r="A32" s="5"/>
      <c r="B32" s="6"/>
      <c r="C32" s="5"/>
      <c r="D32" s="7"/>
      <c r="E32" s="7"/>
      <c r="F32" s="7"/>
      <c r="G32" s="7"/>
      <c r="H32" s="8" t="s">
        <v>75</v>
      </c>
      <c r="I32" s="5"/>
      <c r="J32" s="5"/>
      <c r="K32" s="5">
        <v>3</v>
      </c>
      <c r="L32" s="5"/>
    </row>
    <row r="33" spans="1:12" ht="27" customHeight="1" x14ac:dyDescent="0.25">
      <c r="A33" s="5"/>
      <c r="B33" s="6"/>
      <c r="C33" s="5"/>
      <c r="D33" s="7"/>
      <c r="E33" s="7"/>
      <c r="F33" s="7"/>
      <c r="G33" s="7"/>
      <c r="H33" s="7"/>
      <c r="I33" s="5"/>
      <c r="J33" s="5"/>
      <c r="K33" s="5"/>
      <c r="L33" s="5"/>
    </row>
    <row r="34" spans="1:12" ht="21" customHeight="1" x14ac:dyDescent="0.25">
      <c r="A34" s="5"/>
      <c r="B34" s="6"/>
      <c r="C34" s="5"/>
      <c r="D34" s="7"/>
      <c r="E34" s="7"/>
      <c r="F34" s="7"/>
      <c r="G34" s="7"/>
      <c r="H34" s="7"/>
      <c r="I34" s="5"/>
      <c r="J34" s="5"/>
      <c r="K34" s="5"/>
      <c r="L34" s="5"/>
    </row>
    <row r="35" spans="1:12" ht="34" customHeight="1" x14ac:dyDescent="0.25">
      <c r="A35" s="5"/>
      <c r="B35" s="6">
        <v>45413</v>
      </c>
      <c r="C35" s="5"/>
      <c r="D35" s="8" t="s">
        <v>76</v>
      </c>
      <c r="E35" s="7" t="s">
        <v>77</v>
      </c>
      <c r="F35" s="7"/>
      <c r="G35" s="7"/>
      <c r="I35" s="5"/>
      <c r="J35" s="5"/>
      <c r="K35" s="5"/>
      <c r="L35" s="5"/>
    </row>
    <row r="36" spans="1:12" ht="33" customHeight="1" x14ac:dyDescent="0.25">
      <c r="A36" s="5"/>
      <c r="B36" s="6"/>
      <c r="C36" s="5"/>
      <c r="D36" s="8" t="s">
        <v>78</v>
      </c>
      <c r="E36" s="8"/>
      <c r="F36" s="8"/>
      <c r="G36" s="7"/>
      <c r="H36" s="7"/>
      <c r="I36" s="5"/>
      <c r="J36" s="5"/>
      <c r="K36" s="5"/>
      <c r="L36" s="5"/>
    </row>
    <row r="37" spans="1:12" ht="21" customHeight="1" x14ac:dyDescent="0.25">
      <c r="A37" s="5"/>
      <c r="B37" s="6"/>
      <c r="C37" s="5"/>
      <c r="D37" s="7" t="s">
        <v>79</v>
      </c>
      <c r="E37" s="7"/>
      <c r="F37" s="7"/>
      <c r="G37" s="7"/>
      <c r="H37" s="7"/>
      <c r="I37" s="5"/>
      <c r="J37" s="5"/>
      <c r="K37" s="5"/>
      <c r="L37" s="5"/>
    </row>
    <row r="38" spans="1:12" ht="29" customHeight="1" x14ac:dyDescent="0.25">
      <c r="A38" s="5"/>
      <c r="B38" s="6">
        <v>45444</v>
      </c>
      <c r="C38" s="5"/>
      <c r="D38" s="1" t="s">
        <v>80</v>
      </c>
      <c r="F38" s="13" t="s">
        <v>81</v>
      </c>
      <c r="G38" s="7"/>
      <c r="H38" s="7" t="s">
        <v>82</v>
      </c>
      <c r="I38" s="5"/>
      <c r="J38" s="5"/>
      <c r="K38" s="5"/>
      <c r="L38" s="5"/>
    </row>
    <row r="39" spans="1:12" ht="21" customHeight="1" x14ac:dyDescent="0.25">
      <c r="A39" s="5"/>
      <c r="B39" s="6"/>
      <c r="C39" s="5"/>
      <c r="D39" s="7" t="s">
        <v>83</v>
      </c>
      <c r="E39" s="7"/>
      <c r="F39" s="7"/>
      <c r="G39" s="7"/>
      <c r="H39" s="7"/>
      <c r="I39" s="5"/>
      <c r="J39" s="5"/>
      <c r="K39" s="5"/>
      <c r="L39" s="5"/>
    </row>
    <row r="40" spans="1:12" ht="21" customHeight="1" x14ac:dyDescent="0.25">
      <c r="A40" s="5"/>
      <c r="B40" s="6"/>
      <c r="C40" s="5"/>
      <c r="D40" s="7" t="s">
        <v>84</v>
      </c>
      <c r="E40" s="7"/>
      <c r="F40" s="7"/>
      <c r="G40" s="7"/>
      <c r="H40" s="7"/>
      <c r="I40" s="5"/>
      <c r="J40" s="5"/>
      <c r="K40" s="5"/>
      <c r="L40" s="5"/>
    </row>
    <row r="41" spans="1:12" ht="21" customHeight="1" x14ac:dyDescent="0.25">
      <c r="A41" s="5"/>
      <c r="B41" s="6"/>
      <c r="C41" s="5"/>
      <c r="D41" s="7"/>
      <c r="E41" s="7"/>
      <c r="F41" s="7"/>
      <c r="G41" s="7"/>
      <c r="H41" s="7"/>
      <c r="I41" s="5"/>
      <c r="J41" s="5"/>
      <c r="K41" s="5"/>
      <c r="L41" s="5"/>
    </row>
    <row r="42" spans="1:12" ht="33" customHeight="1" x14ac:dyDescent="0.25">
      <c r="A42" s="5"/>
      <c r="B42" s="6">
        <v>45474</v>
      </c>
      <c r="C42" s="5"/>
      <c r="D42" s="7"/>
      <c r="E42" s="8" t="s">
        <v>85</v>
      </c>
      <c r="F42" s="8"/>
      <c r="G42" s="7"/>
      <c r="I42" s="5"/>
      <c r="J42" s="5"/>
      <c r="K42" s="5"/>
      <c r="L42" s="5"/>
    </row>
    <row r="43" spans="1:12" ht="21" customHeight="1" x14ac:dyDescent="0.25">
      <c r="A43" s="5"/>
      <c r="B43" s="6">
        <v>45505</v>
      </c>
      <c r="C43" s="5"/>
      <c r="D43" s="7" t="s">
        <v>86</v>
      </c>
      <c r="E43" s="7"/>
      <c r="F43" s="7"/>
      <c r="G43" s="7"/>
      <c r="H43" s="7"/>
      <c r="I43" s="5"/>
      <c r="J43" s="5"/>
      <c r="K43" s="5"/>
      <c r="L43" s="5"/>
    </row>
    <row r="44" spans="1:12" ht="21" customHeight="1" x14ac:dyDescent="0.25">
      <c r="A44" s="5"/>
      <c r="B44" s="6">
        <v>45536</v>
      </c>
      <c r="C44" s="5"/>
      <c r="D44" s="7"/>
      <c r="E44" s="7"/>
      <c r="F44" s="7"/>
      <c r="G44" s="7"/>
      <c r="H44" s="7"/>
      <c r="I44" s="5"/>
      <c r="J44" s="5"/>
      <c r="K44" s="5"/>
      <c r="L44" s="5"/>
    </row>
    <row r="45" spans="1:12" ht="21" customHeight="1" x14ac:dyDescent="0.25">
      <c r="A45" s="5"/>
      <c r="B45" s="6">
        <v>45566</v>
      </c>
      <c r="C45" s="5"/>
      <c r="D45" s="7"/>
      <c r="E45" s="7"/>
      <c r="F45" s="7"/>
      <c r="G45" s="7"/>
      <c r="H45" s="7"/>
      <c r="I45" s="5"/>
      <c r="J45" s="5"/>
      <c r="K45" s="5"/>
      <c r="L45" s="5"/>
    </row>
    <row r="46" spans="1:12" ht="21" customHeight="1" x14ac:dyDescent="0.25">
      <c r="A46" s="5"/>
      <c r="B46" s="6">
        <v>45597</v>
      </c>
      <c r="C46" s="5"/>
      <c r="D46" s="7"/>
      <c r="E46" s="7"/>
      <c r="F46" s="7"/>
      <c r="G46" s="7"/>
      <c r="H46" s="7"/>
      <c r="I46" s="5"/>
      <c r="J46" s="5"/>
      <c r="K46" s="5"/>
      <c r="L46" s="5"/>
    </row>
    <row r="47" spans="1:12" ht="21" customHeight="1" x14ac:dyDescent="0.25">
      <c r="A47" s="5"/>
      <c r="B47" s="6">
        <v>45627</v>
      </c>
      <c r="C47" s="5"/>
      <c r="D47" s="7"/>
      <c r="E47" s="7"/>
      <c r="F47" s="7"/>
      <c r="G47" s="7"/>
      <c r="H47" s="7"/>
      <c r="I47" s="5"/>
      <c r="J47" s="5"/>
      <c r="K47" s="5"/>
      <c r="L47" s="5"/>
    </row>
    <row r="48" spans="1:12" ht="21" customHeight="1" x14ac:dyDescent="0.25">
      <c r="A48" s="5"/>
      <c r="B48" s="9" t="s">
        <v>13</v>
      </c>
      <c r="C48" s="10">
        <f>SUM(C38:C47)</f>
        <v>0</v>
      </c>
      <c r="D48" s="11">
        <f>SUM(D39:D47)</f>
        <v>0</v>
      </c>
      <c r="E48" s="11"/>
      <c r="F48" s="11"/>
      <c r="G48" s="11">
        <f>SUM(G38:G47)</f>
        <v>0</v>
      </c>
      <c r="H48" s="11">
        <f>SUM(H38:H47)</f>
        <v>0</v>
      </c>
      <c r="I48" s="10">
        <f>SUM(I38:I47)</f>
        <v>0</v>
      </c>
      <c r="J48" s="10">
        <f>SUM(J38:J47)</f>
        <v>0</v>
      </c>
      <c r="K48" s="10">
        <f>SUM(K17:K47)</f>
        <v>38</v>
      </c>
      <c r="L48" s="10"/>
    </row>
    <row r="49" spans="1:12" ht="21" customHeight="1" x14ac:dyDescent="0.25">
      <c r="A49" s="14"/>
      <c r="B49" s="15" t="s">
        <v>25</v>
      </c>
      <c r="C49" s="14">
        <f>C15+C48</f>
        <v>288</v>
      </c>
      <c r="D49" s="16">
        <f>D15+D48</f>
        <v>0</v>
      </c>
      <c r="E49" s="16"/>
      <c r="F49" s="16"/>
      <c r="G49" s="16">
        <f>G15+G48</f>
        <v>147</v>
      </c>
      <c r="H49" s="16">
        <f>H15+H48</f>
        <v>8</v>
      </c>
      <c r="I49" s="14">
        <f>I15+I48</f>
        <v>0</v>
      </c>
      <c r="J49" s="14">
        <f>J15+J48</f>
        <v>1</v>
      </c>
      <c r="K49" s="14"/>
      <c r="L49" s="14">
        <f>L15+L48</f>
        <v>0</v>
      </c>
    </row>
  </sheetData>
  <mergeCells count="1">
    <mergeCell ref="A1:L1"/>
  </mergeCells>
  <phoneticPr fontId="4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家庭服务</vt:lpstr>
      <vt:lpstr>汇总</vt:lpstr>
      <vt:lpstr>志愿者服务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10834253@qq.com</cp:lastModifiedBy>
  <dcterms:created xsi:type="dcterms:W3CDTF">2016-12-02T08:54:00Z</dcterms:created>
  <dcterms:modified xsi:type="dcterms:W3CDTF">2025-08-26T00:08:26Z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A6161F4C654546579DB9620497FC2567</vt:lpwstr>
  </property>
  <property fmtid="{D5CDD505-2E9C-101B-9397-08002B2CF9AE}" pid="4" name="KSOReadingLayout">
    <vt:bool>true</vt:bool>
  </property>
</Properties>
</file>