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o-de-contas-original" sheetId="1" state="visible" r:id="rId2"/>
    <sheet name="selecte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<sst xmlns="http://schemas.openxmlformats.org/spreadsheetml/2006/main" count="614" uniqueCount="234">
  <si>
    <t xml:space="preserve">DF Cons Ativo</t>
  </si>
  <si>
    <t xml:space="preserve">BPA</t>
  </si>
  <si>
    <t xml:space="preserve">Código da Conta</t>
  </si>
  <si>
    <t xml:space="preserve">Descrição da Conta</t>
  </si>
  <si>
    <t xml:space="preserve">itr_cia_aberta_BPA_con_[ANO].csv</t>
  </si>
  <si>
    <t xml:space="preserve">Ativo Total</t>
  </si>
  <si>
    <t xml:space="preserve">Ativo Circulante</t>
  </si>
  <si>
    <t xml:space="preserve">Caixa e Equivalentes de Caixa</t>
  </si>
  <si>
    <t xml:space="preserve">Aplicações Financeiras</t>
  </si>
  <si>
    <t xml:space="preserve">Aplicações Financeiras Avaliadas a Valor Justo através do Resultado</t>
  </si>
  <si>
    <t xml:space="preserve">Títulos Para Negociação</t>
  </si>
  <si>
    <t xml:space="preserve">Títulos Designados a Valor Justo</t>
  </si>
  <si>
    <t xml:space="preserve">Aplicações Financeiras Avaliadas a Valor Justo através de Outros Resultado Abrangentes</t>
  </si>
  <si>
    <t xml:space="preserve">Abrir subníveis (5º nível)</t>
  </si>
  <si>
    <t xml:space="preserve">1.01.02.03</t>
  </si>
  <si>
    <t xml:space="preserve">Aplicações Financeiras Avaliadas ao Custo Amortizado</t>
  </si>
  <si>
    <t xml:space="preserve">Contas a Receber</t>
  </si>
  <si>
    <t xml:space="preserve">Clientes</t>
  </si>
  <si>
    <t xml:space="preserve">Outras Contas a Receber</t>
  </si>
  <si>
    <t xml:space="preserve">Estoques</t>
  </si>
  <si>
    <t xml:space="preserve">Ativos Biológicos</t>
  </si>
  <si>
    <t xml:space="preserve">Tributos a Recuperar</t>
  </si>
  <si>
    <t xml:space="preserve">Tributos Correntes a Recuperar</t>
  </si>
  <si>
    <t xml:space="preserve">Despesas Antecipadas</t>
  </si>
  <si>
    <t xml:space="preserve">Outros Ativos Circulantes</t>
  </si>
  <si>
    <t xml:space="preserve">Ativos Não-Correntes a Venda</t>
  </si>
  <si>
    <t xml:space="preserve">Ativos de Operações Descontinuadas</t>
  </si>
  <si>
    <t xml:space="preserve">Outros</t>
  </si>
  <si>
    <t xml:space="preserve">Ativo Não Circulante</t>
  </si>
  <si>
    <t xml:space="preserve">Ativo Realizável a Longo Prazo</t>
  </si>
  <si>
    <t xml:space="preserve">1.02.01.03</t>
  </si>
  <si>
    <t xml:space="preserve">Tributos Diferidos</t>
  </si>
  <si>
    <t xml:space="preserve">Imposto de Renda e Contribuição Social Diferidos</t>
  </si>
  <si>
    <t xml:space="preserve">Créditos com Partes Relacionadas</t>
  </si>
  <si>
    <t xml:space="preserve">Créditos com Coligadas</t>
  </si>
  <si>
    <t xml:space="preserve">Créditos com Controladores</t>
  </si>
  <si>
    <t xml:space="preserve">Créditos com Outras Partes Relacionadas</t>
  </si>
  <si>
    <t xml:space="preserve">Outros Ativos Não Circulantes</t>
  </si>
  <si>
    <t xml:space="preserve">Investimentos</t>
  </si>
  <si>
    <t xml:space="preserve">Participações Societárias</t>
  </si>
  <si>
    <t xml:space="preserve">Participações em Coligadas</t>
  </si>
  <si>
    <t xml:space="preserve">Participações em Controladas em Conjunto</t>
  </si>
  <si>
    <t xml:space="preserve">Outros Investimentos</t>
  </si>
  <si>
    <t xml:space="preserve">Propriedades para Investimento</t>
  </si>
  <si>
    <t xml:space="preserve">Imobilizado</t>
  </si>
  <si>
    <t xml:space="preserve">Imobilizado em Operação</t>
  </si>
  <si>
    <t xml:space="preserve">Direito de Uso em Arrendamento</t>
  </si>
  <si>
    <t xml:space="preserve">Imobilizado em Andamento</t>
  </si>
  <si>
    <t xml:space="preserve">Intangível</t>
  </si>
  <si>
    <t xml:space="preserve">Intangíveis</t>
  </si>
  <si>
    <t xml:space="preserve">Contrato de Concessão</t>
  </si>
  <si>
    <t xml:space="preserve">1.02.04.02</t>
  </si>
  <si>
    <t xml:space="preserve">Goodwill</t>
  </si>
  <si>
    <t xml:space="preserve">DF Cons Passivo</t>
  </si>
  <si>
    <t xml:space="preserve">BPP</t>
  </si>
  <si>
    <t xml:space="preserve">itr_cia_aberta_BPP_con_[ANO].csv</t>
  </si>
  <si>
    <t xml:space="preserve">Passivo Total</t>
  </si>
  <si>
    <t xml:space="preserve">Passivo Circulante</t>
  </si>
  <si>
    <t xml:space="preserve">Obrigações Sociais e Trabalhistas</t>
  </si>
  <si>
    <t xml:space="preserve">Obrigações Sociais</t>
  </si>
  <si>
    <t xml:space="preserve">Obrigações Trabalhistas</t>
  </si>
  <si>
    <t xml:space="preserve">Fornecedores</t>
  </si>
  <si>
    <t xml:space="preserve">Fornecedores Nacionais</t>
  </si>
  <si>
    <t xml:space="preserve">Fornecedores Estrangeiros</t>
  </si>
  <si>
    <t xml:space="preserve">Obrigações Fiscais</t>
  </si>
  <si>
    <t xml:space="preserve">Obrigações Fiscais Federais</t>
  </si>
  <si>
    <t xml:space="preserve">Imposto de Renda e Contribuição Social a Pagar</t>
  </si>
  <si>
    <t xml:space="preserve">Obrigações Fiscais Estaduais</t>
  </si>
  <si>
    <t xml:space="preserve">Obrigações Fiscais Municipais</t>
  </si>
  <si>
    <t xml:space="preserve">Empréstimos e Financiamentos</t>
  </si>
  <si>
    <t xml:space="preserve">Em Moeda Nacional</t>
  </si>
  <si>
    <t xml:space="preserve">Em Moeda Estrangeira</t>
  </si>
  <si>
    <t xml:space="preserve">Debêntures</t>
  </si>
  <si>
    <t xml:space="preserve">Financiamento por Arrendamento</t>
  </si>
  <si>
    <t xml:space="preserve">Outras Obrigações</t>
  </si>
  <si>
    <t xml:space="preserve">Passivos com Partes Relacionadas</t>
  </si>
  <si>
    <t xml:space="preserve">Débitos com Coligadas</t>
  </si>
  <si>
    <t xml:space="preserve">Débitos com Controladores</t>
  </si>
  <si>
    <t xml:space="preserve">Débitos com Outras Partes Relacionadas</t>
  </si>
  <si>
    <t xml:space="preserve">Dividendos e JCP a Pagar</t>
  </si>
  <si>
    <t xml:space="preserve">Dividendo Mínimo Obrigatório a Pagar</t>
  </si>
  <si>
    <t xml:space="preserve">Obrigações por Pagamentos Baseados em Ações</t>
  </si>
  <si>
    <t xml:space="preserve">Provisões</t>
  </si>
  <si>
    <t xml:space="preserve">Provisões Fiscais Previdenciárias Trabalhistas e Cíveis</t>
  </si>
  <si>
    <t xml:space="preserve">Provisões Fiscais</t>
  </si>
  <si>
    <t xml:space="preserve">Provisões Previdenciárias e Trabalhistas</t>
  </si>
  <si>
    <t xml:space="preserve">Provisões para Benefícios a Empregados</t>
  </si>
  <si>
    <t xml:space="preserve">Provisões Cíveis</t>
  </si>
  <si>
    <t xml:space="preserve">Outras Provisões</t>
  </si>
  <si>
    <t xml:space="preserve">Provisões para Garantias</t>
  </si>
  <si>
    <t xml:space="preserve">Provisões para Reestruturação</t>
  </si>
  <si>
    <t xml:space="preserve">Provisões para Passivos Ambientais e de Desativação</t>
  </si>
  <si>
    <t xml:space="preserve">Passivos sobre Ativos Não-Correntes a Venda e Descontinuados</t>
  </si>
  <si>
    <t xml:space="preserve">Passivos sobre Ativos Não-Correntes a Venda</t>
  </si>
  <si>
    <t xml:space="preserve">Passivos sobre Ativos de Operações Descontinuadas</t>
  </si>
  <si>
    <t xml:space="preserve">Passivo Não Circulante</t>
  </si>
  <si>
    <t xml:space="preserve">Adiantamento para Futuro Aumento de Capital</t>
  </si>
  <si>
    <t xml:space="preserve">Lucros e Receitas a Apropriar</t>
  </si>
  <si>
    <t xml:space="preserve">Lucros a Apropriar</t>
  </si>
  <si>
    <t xml:space="preserve">Receitas a Apropriar</t>
  </si>
  <si>
    <t xml:space="preserve">Subvenções de Investimento a Apropriar</t>
  </si>
  <si>
    <t xml:space="preserve">Patrimônio Líquido Consolidado</t>
  </si>
  <si>
    <t xml:space="preserve">Capital Social Realizado</t>
  </si>
  <si>
    <t xml:space="preserve">Reservas de Capital</t>
  </si>
  <si>
    <t xml:space="preserve">Ágio na Emissão de Ações</t>
  </si>
  <si>
    <t xml:space="preserve">Reserva Especial de Ágio na Incorporação</t>
  </si>
  <si>
    <t xml:space="preserve">Alienação de Bônus de Subscrição</t>
  </si>
  <si>
    <t xml:space="preserve">Opções Outorgadas</t>
  </si>
  <si>
    <t xml:space="preserve">Ações em Tesouraria</t>
  </si>
  <si>
    <t xml:space="preserve">Reservas de Reavaliação</t>
  </si>
  <si>
    <t xml:space="preserve">Reservas de Lucros</t>
  </si>
  <si>
    <t xml:space="preserve">Reserva Legal</t>
  </si>
  <si>
    <t xml:space="preserve">Reserva Estatutária</t>
  </si>
  <si>
    <t xml:space="preserve">Reserva para Contingências</t>
  </si>
  <si>
    <t xml:space="preserve">Reserva de Lucros a Realizar</t>
  </si>
  <si>
    <t xml:space="preserve">Reserva de Retenção de Lucros</t>
  </si>
  <si>
    <t xml:space="preserve">Reserva Especial para Dividendos Não Distribuídos</t>
  </si>
  <si>
    <t xml:space="preserve">Reserva de Incentivos Fiscais</t>
  </si>
  <si>
    <t xml:space="preserve">Dividendo Adicional Proposto</t>
  </si>
  <si>
    <t xml:space="preserve">Lucros/Prejuízos Acumulados</t>
  </si>
  <si>
    <t xml:space="preserve">Ajustes de Avaliação Patrimonial</t>
  </si>
  <si>
    <t xml:space="preserve">Ajustes Acumulados de Conversão</t>
  </si>
  <si>
    <t xml:space="preserve">Outros Resultados Abrangentes</t>
  </si>
  <si>
    <t xml:space="preserve">Participação dos Acionistas Não Controladores</t>
  </si>
  <si>
    <t xml:space="preserve">DF Cons Resultado Período</t>
  </si>
  <si>
    <t xml:space="preserve">DRE</t>
  </si>
  <si>
    <t xml:space="preserve">itr_cia_aberta_DRE_con_[ANO].csv</t>
  </si>
  <si>
    <t xml:space="preserve">Receita de Venda de Bens e/ou Serviços</t>
  </si>
  <si>
    <t xml:space="preserve">Custo dos Bens e/ou Serviços Vendidos</t>
  </si>
  <si>
    <t xml:space="preserve">Resultado Bruto</t>
  </si>
  <si>
    <t xml:space="preserve">Despesas/Receitas Operacionais</t>
  </si>
  <si>
    <t xml:space="preserve">Despesas com Vendas</t>
  </si>
  <si>
    <t xml:space="preserve">Despesas Gerais e Administrativas</t>
  </si>
  <si>
    <t xml:space="preserve">Perdas pela Não Recuperabilidade de Ativos</t>
  </si>
  <si>
    <t xml:space="preserve">Outras Receitas Operacionais</t>
  </si>
  <si>
    <t xml:space="preserve">Outras Despesas Operacionais</t>
  </si>
  <si>
    <t xml:space="preserve">Resultado de Equivalência Patrimonial</t>
  </si>
  <si>
    <t xml:space="preserve">Resultado Antes do Resultado Financeiro e dos Tributos</t>
  </si>
  <si>
    <t xml:space="preserve">Resultado Financeiro</t>
  </si>
  <si>
    <t xml:space="preserve">Receitas Financeiras</t>
  </si>
  <si>
    <t xml:space="preserve">Despesas Financeiras</t>
  </si>
  <si>
    <t xml:space="preserve">Resultado Antes dos Tributos sobre o Lucro</t>
  </si>
  <si>
    <t xml:space="preserve">Imposto de Renda e Contribuição Social sobre o Lucro</t>
  </si>
  <si>
    <t xml:space="preserve">Corrente</t>
  </si>
  <si>
    <t xml:space="preserve">Diferido</t>
  </si>
  <si>
    <t xml:space="preserve">Resultado Líquido das Operações Continuadas</t>
  </si>
  <si>
    <t xml:space="preserve">Resultado Líquido de Operações Descontinuadas</t>
  </si>
  <si>
    <t xml:space="preserve">Lucro/Prejuízo Líquido das Operações Descontinuadas</t>
  </si>
  <si>
    <t xml:space="preserve">Ganhos/Perdas Líquidas sobre Ativos de Operações Descontinuadas</t>
  </si>
  <si>
    <t xml:space="preserve">Lucro/Prejuízo Consolidado do Período</t>
  </si>
  <si>
    <t xml:space="preserve">Atribuído a Sócios da Empresa Controladora</t>
  </si>
  <si>
    <t xml:space="preserve">Atribuído a Sócios Não Controladores</t>
  </si>
  <si>
    <t xml:space="preserve">Lucro por Ação - (Reais / Ação)</t>
  </si>
  <si>
    <t xml:space="preserve">Lucro Básico por Ação</t>
  </si>
  <si>
    <t xml:space="preserve">Lucro Diluído por Ação</t>
  </si>
  <si>
    <t xml:space="preserve">DF Cons Resultado Abrangente</t>
  </si>
  <si>
    <t xml:space="preserve">DRA</t>
  </si>
  <si>
    <t xml:space="preserve">itr_cia_aberta_DRA_con_[ANO].csv</t>
  </si>
  <si>
    <t xml:space="preserve">Lucro Líquido Consolidado do Período</t>
  </si>
  <si>
    <t xml:space="preserve">Resultado Abrangente Consolidado do Período</t>
  </si>
  <si>
    <t xml:space="preserve">DF Cons DMPL</t>
  </si>
  <si>
    <t xml:space="preserve">DMPL</t>
  </si>
  <si>
    <t xml:space="preserve">itr_cia_aberta_DMPL_con_[ANO].csv</t>
  </si>
  <si>
    <t xml:space="preserve">Saldos Iniciais</t>
  </si>
  <si>
    <t xml:space="preserve">Ajustes de Exercícios Anteriores</t>
  </si>
  <si>
    <t xml:space="preserve">Saldos Iniciais Ajustados</t>
  </si>
  <si>
    <t xml:space="preserve">Transações de Capital com os Sócios</t>
  </si>
  <si>
    <t xml:space="preserve">Aumentos de Capital</t>
  </si>
  <si>
    <t xml:space="preserve">Gastos com Emissão de Ações</t>
  </si>
  <si>
    <t xml:space="preserve">Opções Outorgadas Reconhecidas</t>
  </si>
  <si>
    <t xml:space="preserve">Ações em Tesouraria Adquiridas</t>
  </si>
  <si>
    <t xml:space="preserve">Ações em Tesouraria Vendidas</t>
  </si>
  <si>
    <t xml:space="preserve">Dividendos</t>
  </si>
  <si>
    <t xml:space="preserve">Juros sobre Capital Próprio</t>
  </si>
  <si>
    <t xml:space="preserve">Resultado Abrangente Total</t>
  </si>
  <si>
    <t xml:space="preserve">Lucro Líquido do Período</t>
  </si>
  <si>
    <t xml:space="preserve">Ajustes de Instrumentos Financeiros</t>
  </si>
  <si>
    <t xml:space="preserve">Tributos s/ Ajustes Instrumentos Financeiros</t>
  </si>
  <si>
    <t xml:space="preserve">Equiv. Patrim. s/Result. Abrang. Coligadas</t>
  </si>
  <si>
    <t xml:space="preserve">Ajustes de Conversão do Período</t>
  </si>
  <si>
    <t xml:space="preserve">Tributos s/ Ajustes de Conversão do Período</t>
  </si>
  <si>
    <t xml:space="preserve">Reclassificações para o Resultado</t>
  </si>
  <si>
    <t xml:space="preserve">Mutações Internas do Patrimônio Líquido</t>
  </si>
  <si>
    <t xml:space="preserve">Constituição de Reservas</t>
  </si>
  <si>
    <t xml:space="preserve">Realização da Reserva Reavaliação</t>
  </si>
  <si>
    <t xml:space="preserve">Tributos sobre a Realização da Reserva de Reavaliação</t>
  </si>
  <si>
    <t xml:space="preserve">Saldos Finais</t>
  </si>
  <si>
    <t xml:space="preserve">DF Cons DFC (Indireto)</t>
  </si>
  <si>
    <t xml:space="preserve">DFC_MI</t>
  </si>
  <si>
    <t xml:space="preserve">itr_cia_aberta_DFC_MI_con_[ANO].csv</t>
  </si>
  <si>
    <t xml:space="preserve">Caixa Líquido Atividades Operacionais</t>
  </si>
  <si>
    <t xml:space="preserve">Caixa Gerado nas Operações</t>
  </si>
  <si>
    <t xml:space="preserve">Variações nos Ativos e Passivos</t>
  </si>
  <si>
    <t xml:space="preserve">Caixa Líquido Atividades de Investimento</t>
  </si>
  <si>
    <t xml:space="preserve">Caixa Líquido Atividades de Financiamento</t>
  </si>
  <si>
    <t xml:space="preserve">Variação Cambial s/ Caixa e Equivalentes</t>
  </si>
  <si>
    <t xml:space="preserve">Aumento (Redução) de Caixa e Equivalentes</t>
  </si>
  <si>
    <t xml:space="preserve">Saldo Inicial de Caixa e Equivalentes</t>
  </si>
  <si>
    <t xml:space="preserve">Saldo Final de Caixa e Equivalentes</t>
  </si>
  <si>
    <t xml:space="preserve">DF Cons Valor Adicionado</t>
  </si>
  <si>
    <t xml:space="preserve">DVA</t>
  </si>
  <si>
    <t xml:space="preserve">itr_cia_aberta_DVA_con_[ANO].csv</t>
  </si>
  <si>
    <t xml:space="preserve">Receitas</t>
  </si>
  <si>
    <t xml:space="preserve">Vendas de Mercadorias, Produtos e Serviços</t>
  </si>
  <si>
    <t xml:space="preserve">Outras Receitas</t>
  </si>
  <si>
    <t xml:space="preserve">Receitas refs. à Construção de Ativos Próprios</t>
  </si>
  <si>
    <t xml:space="preserve">Provisão/Reversão de Créds. Liquidação Duvidosa</t>
  </si>
  <si>
    <t xml:space="preserve">Insumos Adquiridos de Terceiros</t>
  </si>
  <si>
    <t xml:space="preserve">Custos Prods., Mercs. e Servs. Vendidos</t>
  </si>
  <si>
    <t xml:space="preserve">Materiais, Energia, Servs. de Terceiros e Outros</t>
  </si>
  <si>
    <t xml:space="preserve">Perda/Recuperação de Valores Ativos</t>
  </si>
  <si>
    <t xml:space="preserve">Valor Adicionado Bruto</t>
  </si>
  <si>
    <t xml:space="preserve">Retenções</t>
  </si>
  <si>
    <t xml:space="preserve">Depreciação, Amortização e Exaustão</t>
  </si>
  <si>
    <t xml:space="preserve">Outras</t>
  </si>
  <si>
    <t xml:space="preserve">Valor Adicionado Líquido Produzido</t>
  </si>
  <si>
    <t xml:space="preserve">Vlr Adicionado Recebido em Transferência</t>
  </si>
  <si>
    <t xml:space="preserve">Valor Adicionado Total a Distribuir</t>
  </si>
  <si>
    <t xml:space="preserve">Distribuição do Valor Adicionado</t>
  </si>
  <si>
    <t xml:space="preserve">Pessoal</t>
  </si>
  <si>
    <t xml:space="preserve">Remuneração Direta</t>
  </si>
  <si>
    <t xml:space="preserve">Benefícios</t>
  </si>
  <si>
    <t xml:space="preserve">F.G.T.S.</t>
  </si>
  <si>
    <t xml:space="preserve">Impostos, Taxas e Contribuições</t>
  </si>
  <si>
    <t xml:space="preserve">Federais</t>
  </si>
  <si>
    <t xml:space="preserve">Estaduais</t>
  </si>
  <si>
    <t xml:space="preserve">Municipais</t>
  </si>
  <si>
    <t xml:space="preserve">Remuneração de Capitais de Terceiros</t>
  </si>
  <si>
    <t xml:space="preserve">Juros</t>
  </si>
  <si>
    <t xml:space="preserve">Aluguéis</t>
  </si>
  <si>
    <t xml:space="preserve">Remuneração de Capitais Próprios</t>
  </si>
  <si>
    <t xml:space="preserve">Juros sobre o Capital Próprio</t>
  </si>
  <si>
    <t xml:space="preserve">Lucros Retidos / Prejuízo do Período</t>
  </si>
  <si>
    <t xml:space="preserve">Part. Não Controladores nos Lucros Retidos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</si>
</sst>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99CCFF"/>
      </patternFill>
    </fill>
    <fill>
      <patternFill patternType="solid">
        <fgColor rgb="FFD9E1F2"/>
        <bgColor rgb="FFCC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6" activeCellId="1" sqref="188:188 B25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"/>
    <col collapsed="false" customWidth="true" hidden="false" outlineLevel="0" max="2" min="2" style="1" width="74.45"/>
    <col collapsed="false" customWidth="true" hidden="false" outlineLevel="0" max="3" min="3" style="1" width="33.42"/>
  </cols>
  <sheetData>
    <row r="1" customFormat="false" ht="13.8" hidden="false" customHeight="false" outlineLevel="0" collapsed="false">
      <c r="A1" s="2" t="s">
        <v>0</v>
      </c>
      <c r="B1" s="2"/>
      <c r="C1" s="3" t="s">
        <v>1</v>
      </c>
    </row>
    <row r="2" customFormat="false" ht="13.8" hidden="false" customHeight="false" outlineLevel="0" collapsed="false">
      <c r="A2" s="4" t="s">
        <v>2</v>
      </c>
      <c r="B2" s="5" t="s">
        <v>3</v>
      </c>
      <c r="C2" s="6" t="s">
        <v>4</v>
      </c>
    </row>
    <row r="3" customFormat="false" ht="13.8" hidden="false" customHeight="false" outlineLevel="0" collapsed="false">
      <c r="A3" s="7" t="str">
        <f aca="false">"1"</f>
        <v>1</v>
      </c>
      <c r="B3" s="8" t="s">
        <v>5</v>
      </c>
      <c r="C3" s="9"/>
    </row>
    <row r="4" customFormat="false" ht="13.8" hidden="false" customHeight="false" outlineLevel="0" collapsed="false">
      <c r="A4" s="7" t="str">
        <f aca="false">"1.01"</f>
        <v>1.01</v>
      </c>
      <c r="B4" s="10" t="s">
        <v>6</v>
      </c>
      <c r="C4" s="9"/>
    </row>
    <row r="5" customFormat="false" ht="13.8" hidden="false" customHeight="false" outlineLevel="0" collapsed="false">
      <c r="A5" s="7" t="str">
        <f aca="false">"1.01.01"</f>
        <v>1.01.01</v>
      </c>
      <c r="B5" s="10" t="s">
        <v>7</v>
      </c>
      <c r="C5" s="9"/>
    </row>
    <row r="6" customFormat="false" ht="13.8" hidden="false" customHeight="false" outlineLevel="0" collapsed="false">
      <c r="A6" s="7" t="str">
        <f aca="false">"1.01.02"</f>
        <v>1.01.02</v>
      </c>
      <c r="B6" s="10" t="s">
        <v>8</v>
      </c>
      <c r="C6" s="9"/>
    </row>
    <row r="7" customFormat="false" ht="13.8" hidden="false" customHeight="false" outlineLevel="0" collapsed="false">
      <c r="A7" s="7" t="str">
        <f aca="false">"1.01.02.01"</f>
        <v>1.01.02.01</v>
      </c>
      <c r="B7" s="10" t="s">
        <v>9</v>
      </c>
      <c r="C7" s="9"/>
    </row>
    <row r="8" customFormat="false" ht="13.8" hidden="false" customHeight="false" outlineLevel="0" collapsed="false">
      <c r="A8" s="7" t="str">
        <f aca="false">"1.01.02.01.01"</f>
        <v>1.01.02.01.01</v>
      </c>
      <c r="B8" s="10" t="s">
        <v>10</v>
      </c>
      <c r="C8" s="9"/>
    </row>
    <row r="9" customFormat="false" ht="13.8" hidden="false" customHeight="false" outlineLevel="0" collapsed="false">
      <c r="A9" s="7" t="str">
        <f aca="false">"1.01.02.01.02"</f>
        <v>1.01.02.01.02</v>
      </c>
      <c r="B9" s="10" t="s">
        <v>11</v>
      </c>
      <c r="C9" s="9"/>
    </row>
    <row r="10" customFormat="false" ht="13.8" hidden="false" customHeight="false" outlineLevel="0" collapsed="false">
      <c r="A10" s="7" t="str">
        <f aca="false">"1.01.02.02"</f>
        <v>1.01.02.02</v>
      </c>
      <c r="B10" s="10" t="s">
        <v>12</v>
      </c>
      <c r="C10" s="9" t="s">
        <v>13</v>
      </c>
    </row>
    <row r="11" customFormat="false" ht="13.8" hidden="false" customHeight="false" outlineLevel="0" collapsed="false">
      <c r="A11" s="7" t="s">
        <v>14</v>
      </c>
      <c r="B11" s="10" t="s">
        <v>15</v>
      </c>
      <c r="C11" s="9" t="s">
        <v>13</v>
      </c>
    </row>
    <row r="12" customFormat="false" ht="13.8" hidden="false" customHeight="false" outlineLevel="0" collapsed="false">
      <c r="A12" s="7" t="str">
        <f aca="false">"1.01.03"</f>
        <v>1.01.03</v>
      </c>
      <c r="B12" s="10" t="s">
        <v>16</v>
      </c>
      <c r="C12" s="9"/>
    </row>
    <row r="13" customFormat="false" ht="13.8" hidden="false" customHeight="false" outlineLevel="0" collapsed="false">
      <c r="A13" s="7" t="str">
        <f aca="false">"1.01.03.01"</f>
        <v>1.01.03.01</v>
      </c>
      <c r="B13" s="10" t="s">
        <v>17</v>
      </c>
      <c r="C13" s="9"/>
    </row>
    <row r="14" customFormat="false" ht="13.8" hidden="false" customHeight="false" outlineLevel="0" collapsed="false">
      <c r="A14" s="7" t="str">
        <f aca="false">"1.01.03.02"</f>
        <v>1.01.03.02</v>
      </c>
      <c r="B14" s="10" t="s">
        <v>18</v>
      </c>
      <c r="C14" s="9"/>
    </row>
    <row r="15" customFormat="false" ht="13.8" hidden="false" customHeight="false" outlineLevel="0" collapsed="false">
      <c r="A15" s="7" t="str">
        <f aca="false">"1.01.04"</f>
        <v>1.01.04</v>
      </c>
      <c r="B15" s="10" t="s">
        <v>19</v>
      </c>
      <c r="C15" s="9"/>
    </row>
    <row r="16" customFormat="false" ht="13.8" hidden="false" customHeight="false" outlineLevel="0" collapsed="false">
      <c r="A16" s="7" t="str">
        <f aca="false">"1.01.05"</f>
        <v>1.01.05</v>
      </c>
      <c r="B16" s="10" t="s">
        <v>20</v>
      </c>
      <c r="C16" s="9"/>
    </row>
    <row r="17" customFormat="false" ht="13.8" hidden="false" customHeight="false" outlineLevel="0" collapsed="false">
      <c r="A17" s="7" t="str">
        <f aca="false">"1.01.06"</f>
        <v>1.01.06</v>
      </c>
      <c r="B17" s="10" t="s">
        <v>21</v>
      </c>
      <c r="C17" s="9"/>
    </row>
    <row r="18" customFormat="false" ht="13.8" hidden="false" customHeight="false" outlineLevel="0" collapsed="false">
      <c r="A18" s="7" t="str">
        <f aca="false">"1.01.06.01"</f>
        <v>1.01.06.01</v>
      </c>
      <c r="B18" s="10" t="s">
        <v>22</v>
      </c>
      <c r="C18" s="9"/>
    </row>
    <row r="19" customFormat="false" ht="13.8" hidden="false" customHeight="false" outlineLevel="0" collapsed="false">
      <c r="A19" s="7" t="str">
        <f aca="false">"1.01.07"</f>
        <v>1.01.07</v>
      </c>
      <c r="B19" s="10" t="s">
        <v>23</v>
      </c>
      <c r="C19" s="9"/>
    </row>
    <row r="20" customFormat="false" ht="13.8" hidden="false" customHeight="false" outlineLevel="0" collapsed="false">
      <c r="A20" s="7" t="str">
        <f aca="false">"1.01.08"</f>
        <v>1.01.08</v>
      </c>
      <c r="B20" s="10" t="s">
        <v>24</v>
      </c>
      <c r="C20" s="9"/>
    </row>
    <row r="21" customFormat="false" ht="13.8" hidden="false" customHeight="false" outlineLevel="0" collapsed="false">
      <c r="A21" s="7" t="str">
        <f aca="false">"1.01.08.01"</f>
        <v>1.01.08.01</v>
      </c>
      <c r="B21" s="10" t="s">
        <v>25</v>
      </c>
      <c r="C21" s="9"/>
    </row>
    <row r="22" customFormat="false" ht="13.8" hidden="false" customHeight="false" outlineLevel="0" collapsed="false">
      <c r="A22" s="7" t="str">
        <f aca="false">"1.01.08.02"</f>
        <v>1.01.08.02</v>
      </c>
      <c r="B22" s="10" t="s">
        <v>26</v>
      </c>
      <c r="C22" s="9"/>
    </row>
    <row r="23" customFormat="false" ht="13.8" hidden="false" customHeight="false" outlineLevel="0" collapsed="false">
      <c r="A23" s="7" t="str">
        <f aca="false">"1.01.08.03"</f>
        <v>1.01.08.03</v>
      </c>
      <c r="B23" s="10" t="s">
        <v>27</v>
      </c>
      <c r="C23" s="9"/>
    </row>
    <row r="24" customFormat="false" ht="13.8" hidden="false" customHeight="false" outlineLevel="0" collapsed="false">
      <c r="A24" s="7" t="str">
        <f aca="false">"1.02"</f>
        <v>1.02</v>
      </c>
      <c r="B24" s="10" t="s">
        <v>28</v>
      </c>
      <c r="C24" s="9"/>
    </row>
    <row r="25" customFormat="false" ht="13.8" hidden="false" customHeight="false" outlineLevel="0" collapsed="false">
      <c r="A25" s="7" t="str">
        <f aca="false">"1.02.01"</f>
        <v>1.02.01</v>
      </c>
      <c r="B25" s="10" t="s">
        <v>29</v>
      </c>
      <c r="C25" s="9"/>
    </row>
    <row r="26" customFormat="false" ht="13.8" hidden="false" customHeight="false" outlineLevel="0" collapsed="false">
      <c r="A26" s="7" t="str">
        <f aca="false">"1.02.01.01"</f>
        <v>1.02.01.01</v>
      </c>
      <c r="B26" s="10" t="s">
        <v>9</v>
      </c>
      <c r="C26" s="9"/>
    </row>
    <row r="27" customFormat="false" ht="13.8" hidden="false" customHeight="false" outlineLevel="0" collapsed="false">
      <c r="A27" s="7" t="str">
        <f aca="false">"1.02.01.01.01"</f>
        <v>1.02.01.01.01</v>
      </c>
      <c r="B27" s="10" t="s">
        <v>11</v>
      </c>
      <c r="C27" s="9"/>
    </row>
    <row r="28" customFormat="false" ht="13.8" hidden="false" customHeight="false" outlineLevel="0" collapsed="false">
      <c r="A28" s="7" t="str">
        <f aca="false">"1.02.01.02"</f>
        <v>1.02.01.02</v>
      </c>
      <c r="B28" s="10" t="s">
        <v>12</v>
      </c>
      <c r="C28" s="9" t="s">
        <v>13</v>
      </c>
    </row>
    <row r="29" customFormat="false" ht="13.8" hidden="false" customHeight="false" outlineLevel="0" collapsed="false">
      <c r="A29" s="7" t="s">
        <v>30</v>
      </c>
      <c r="B29" s="10" t="s">
        <v>15</v>
      </c>
      <c r="C29" s="9" t="s">
        <v>13</v>
      </c>
    </row>
    <row r="30" customFormat="false" ht="13.8" hidden="false" customHeight="false" outlineLevel="0" collapsed="false">
      <c r="A30" s="7" t="str">
        <f aca="false">"1.02.01.04"</f>
        <v>1.02.01.04</v>
      </c>
      <c r="B30" s="10" t="s">
        <v>16</v>
      </c>
      <c r="C30" s="9"/>
    </row>
    <row r="31" customFormat="false" ht="13.8" hidden="false" customHeight="false" outlineLevel="0" collapsed="false">
      <c r="A31" s="7" t="str">
        <f aca="false">"1.02.01.04.01"</f>
        <v>1.02.01.04.01</v>
      </c>
      <c r="B31" s="10" t="s">
        <v>17</v>
      </c>
      <c r="C31" s="9"/>
    </row>
    <row r="32" customFormat="false" ht="13.8" hidden="false" customHeight="false" outlineLevel="0" collapsed="false">
      <c r="A32" s="7" t="str">
        <f aca="false">"1.02.01.04.02"</f>
        <v>1.02.01.04.02</v>
      </c>
      <c r="B32" s="10" t="s">
        <v>18</v>
      </c>
      <c r="C32" s="9"/>
    </row>
    <row r="33" customFormat="false" ht="13.8" hidden="false" customHeight="false" outlineLevel="0" collapsed="false">
      <c r="A33" s="7" t="str">
        <f aca="false">"1.02.01.05"</f>
        <v>1.02.01.05</v>
      </c>
      <c r="B33" s="10" t="s">
        <v>19</v>
      </c>
      <c r="C33" s="9"/>
    </row>
    <row r="34" customFormat="false" ht="13.8" hidden="false" customHeight="false" outlineLevel="0" collapsed="false">
      <c r="A34" s="7" t="str">
        <f aca="false">"1.02.01.06"</f>
        <v>1.02.01.06</v>
      </c>
      <c r="B34" s="10" t="s">
        <v>20</v>
      </c>
      <c r="C34" s="9"/>
    </row>
    <row r="35" customFormat="false" ht="13.8" hidden="false" customHeight="false" outlineLevel="0" collapsed="false">
      <c r="A35" s="7" t="str">
        <f aca="false">"1.02.01.07"</f>
        <v>1.02.01.07</v>
      </c>
      <c r="B35" s="10" t="s">
        <v>31</v>
      </c>
      <c r="C35" s="9"/>
    </row>
    <row r="36" customFormat="false" ht="13.8" hidden="false" customHeight="false" outlineLevel="0" collapsed="false">
      <c r="A36" s="7" t="str">
        <f aca="false">"1.02.01.07.01"</f>
        <v>1.02.01.07.01</v>
      </c>
      <c r="B36" s="10" t="s">
        <v>32</v>
      </c>
      <c r="C36" s="9"/>
    </row>
    <row r="37" customFormat="false" ht="13.8" hidden="false" customHeight="false" outlineLevel="0" collapsed="false">
      <c r="A37" s="7" t="str">
        <f aca="false">"1.02.01.08"</f>
        <v>1.02.01.08</v>
      </c>
      <c r="B37" s="10" t="s">
        <v>23</v>
      </c>
      <c r="C37" s="9"/>
    </row>
    <row r="38" customFormat="false" ht="13.8" hidden="false" customHeight="false" outlineLevel="0" collapsed="false">
      <c r="A38" s="7" t="str">
        <f aca="false">"1.02.01.09"</f>
        <v>1.02.01.09</v>
      </c>
      <c r="B38" s="10" t="s">
        <v>33</v>
      </c>
      <c r="C38" s="9"/>
    </row>
    <row r="39" customFormat="false" ht="13.8" hidden="false" customHeight="false" outlineLevel="0" collapsed="false">
      <c r="A39" s="7" t="str">
        <f aca="false">"1.02.01.09.01"</f>
        <v>1.02.01.09.01</v>
      </c>
      <c r="B39" s="10" t="s">
        <v>34</v>
      </c>
      <c r="C39" s="9"/>
    </row>
    <row r="40" customFormat="false" ht="13.8" hidden="false" customHeight="false" outlineLevel="0" collapsed="false">
      <c r="A40" s="7" t="str">
        <f aca="false">"1.02.01.09.03"</f>
        <v>1.02.01.09.03</v>
      </c>
      <c r="B40" s="10" t="s">
        <v>35</v>
      </c>
      <c r="C40" s="9"/>
    </row>
    <row r="41" customFormat="false" ht="13.8" hidden="false" customHeight="false" outlineLevel="0" collapsed="false">
      <c r="A41" s="7" t="str">
        <f aca="false">"1.02.01.09.04"</f>
        <v>1.02.01.09.04</v>
      </c>
      <c r="B41" s="10" t="s">
        <v>36</v>
      </c>
      <c r="C41" s="9"/>
    </row>
    <row r="42" customFormat="false" ht="13.8" hidden="false" customHeight="false" outlineLevel="0" collapsed="false">
      <c r="A42" s="7" t="str">
        <f aca="false">"1.02.01.10"</f>
        <v>1.02.01.10</v>
      </c>
      <c r="B42" s="10" t="s">
        <v>37</v>
      </c>
      <c r="C42" s="9"/>
    </row>
    <row r="43" customFormat="false" ht="13.8" hidden="false" customHeight="false" outlineLevel="0" collapsed="false">
      <c r="A43" s="7" t="str">
        <f aca="false">"1.02.01.10.01"</f>
        <v>1.02.01.10.01</v>
      </c>
      <c r="B43" s="10" t="s">
        <v>25</v>
      </c>
      <c r="C43" s="9"/>
    </row>
    <row r="44" customFormat="false" ht="13.8" hidden="false" customHeight="false" outlineLevel="0" collapsed="false">
      <c r="A44" s="7" t="str">
        <f aca="false">"1.02.01.10.02"</f>
        <v>1.02.01.10.02</v>
      </c>
      <c r="B44" s="10" t="s">
        <v>26</v>
      </c>
      <c r="C44" s="9"/>
    </row>
    <row r="45" customFormat="false" ht="13.8" hidden="false" customHeight="false" outlineLevel="0" collapsed="false">
      <c r="A45" s="7" t="str">
        <f aca="false">"1.02.02"</f>
        <v>1.02.02</v>
      </c>
      <c r="B45" s="10" t="s">
        <v>38</v>
      </c>
      <c r="C45" s="9"/>
    </row>
    <row r="46" customFormat="false" ht="13.8" hidden="false" customHeight="false" outlineLevel="0" collapsed="false">
      <c r="A46" s="7" t="str">
        <f aca="false">"1.02.02.01"</f>
        <v>1.02.02.01</v>
      </c>
      <c r="B46" s="10" t="s">
        <v>39</v>
      </c>
      <c r="C46" s="9"/>
    </row>
    <row r="47" customFormat="false" ht="13.8" hidden="false" customHeight="false" outlineLevel="0" collapsed="false">
      <c r="A47" s="7" t="str">
        <f aca="false">"1.02.02.01.01"</f>
        <v>1.02.02.01.01</v>
      </c>
      <c r="B47" s="10" t="s">
        <v>40</v>
      </c>
      <c r="C47" s="9"/>
    </row>
    <row r="48" customFormat="false" ht="13.8" hidden="false" customHeight="false" outlineLevel="0" collapsed="false">
      <c r="A48" s="7" t="str">
        <f aca="false">"1.02.02.01.04"</f>
        <v>1.02.02.01.04</v>
      </c>
      <c r="B48" s="10" t="s">
        <v>41</v>
      </c>
      <c r="C48" s="9"/>
    </row>
    <row r="49" customFormat="false" ht="13.8" hidden="false" customHeight="false" outlineLevel="0" collapsed="false">
      <c r="A49" s="7" t="str">
        <f aca="false">"1.02.02.01.05"</f>
        <v>1.02.02.01.05</v>
      </c>
      <c r="B49" s="10" t="s">
        <v>42</v>
      </c>
      <c r="C49" s="9"/>
    </row>
    <row r="50" customFormat="false" ht="13.8" hidden="false" customHeight="false" outlineLevel="0" collapsed="false">
      <c r="A50" s="7" t="str">
        <f aca="false">"1.02.02.02"</f>
        <v>1.02.02.02</v>
      </c>
      <c r="B50" s="10" t="s">
        <v>43</v>
      </c>
      <c r="C50" s="9"/>
    </row>
    <row r="51" customFormat="false" ht="13.8" hidden="false" customHeight="false" outlineLevel="0" collapsed="false">
      <c r="A51" s="7" t="str">
        <f aca="false">"1.02.03"</f>
        <v>1.02.03</v>
      </c>
      <c r="B51" s="10" t="s">
        <v>44</v>
      </c>
      <c r="C51" s="9"/>
    </row>
    <row r="52" customFormat="false" ht="13.8" hidden="false" customHeight="false" outlineLevel="0" collapsed="false">
      <c r="A52" s="7" t="str">
        <f aca="false">"1.02.03.01"</f>
        <v>1.02.03.01</v>
      </c>
      <c r="B52" s="10" t="s">
        <v>45</v>
      </c>
      <c r="C52" s="9"/>
    </row>
    <row r="53" customFormat="false" ht="13.8" hidden="false" customHeight="false" outlineLevel="0" collapsed="false">
      <c r="A53" s="7" t="str">
        <f aca="false">"1.02.03.02"</f>
        <v>1.02.03.02</v>
      </c>
      <c r="B53" s="10" t="s">
        <v>46</v>
      </c>
      <c r="C53" s="9"/>
    </row>
    <row r="54" customFormat="false" ht="13.8" hidden="false" customHeight="false" outlineLevel="0" collapsed="false">
      <c r="A54" s="7" t="str">
        <f aca="false">"1.02.03.03"</f>
        <v>1.02.03.03</v>
      </c>
      <c r="B54" s="10" t="s">
        <v>47</v>
      </c>
      <c r="C54" s="9"/>
    </row>
    <row r="55" customFormat="false" ht="13.8" hidden="false" customHeight="false" outlineLevel="0" collapsed="false">
      <c r="A55" s="7" t="str">
        <f aca="false">"1.02.04"</f>
        <v>1.02.04</v>
      </c>
      <c r="B55" s="10" t="s">
        <v>48</v>
      </c>
      <c r="C55" s="9"/>
    </row>
    <row r="56" customFormat="false" ht="13.8" hidden="false" customHeight="false" outlineLevel="0" collapsed="false">
      <c r="A56" s="7" t="str">
        <f aca="false">"1.02.04.01"</f>
        <v>1.02.04.01</v>
      </c>
      <c r="B56" s="10" t="s">
        <v>49</v>
      </c>
      <c r="C56" s="9"/>
    </row>
    <row r="57" customFormat="false" ht="13.8" hidden="false" customHeight="false" outlineLevel="0" collapsed="false">
      <c r="A57" s="7" t="str">
        <f aca="false">"1.02.04.01.01"</f>
        <v>1.02.04.01.01</v>
      </c>
      <c r="B57" s="10" t="s">
        <v>50</v>
      </c>
      <c r="C57" s="9"/>
    </row>
    <row r="58" customFormat="false" ht="13.8" hidden="false" customHeight="false" outlineLevel="0" collapsed="false">
      <c r="A58" s="11" t="s">
        <v>51</v>
      </c>
      <c r="B58" s="12" t="s">
        <v>52</v>
      </c>
      <c r="C58" s="13"/>
    </row>
    <row r="60" customFormat="false" ht="13.8" hidden="false" customHeight="false" outlineLevel="0" collapsed="false">
      <c r="A60" s="2" t="s">
        <v>53</v>
      </c>
      <c r="B60" s="2"/>
      <c r="C60" s="3" t="s">
        <v>54</v>
      </c>
    </row>
    <row r="61" customFormat="false" ht="12.8" hidden="false" customHeight="false" outlineLevel="0" collapsed="false">
      <c r="A61" s="14" t="s">
        <v>2</v>
      </c>
      <c r="B61" s="15" t="s">
        <v>3</v>
      </c>
      <c r="C61" s="16" t="s">
        <v>55</v>
      </c>
    </row>
    <row r="62" customFormat="false" ht="12.8" hidden="false" customHeight="false" outlineLevel="0" collapsed="false">
      <c r="A62" s="17" t="str">
        <f aca="false">"2"</f>
        <v>2</v>
      </c>
      <c r="B62" s="17" t="s">
        <v>56</v>
      </c>
      <c r="C62" s="18"/>
    </row>
    <row r="63" customFormat="false" ht="12.8" hidden="false" customHeight="false" outlineLevel="0" collapsed="false">
      <c r="A63" s="19" t="str">
        <f aca="false">"2.01"</f>
        <v>2.01</v>
      </c>
      <c r="B63" s="19" t="s">
        <v>57</v>
      </c>
      <c r="C63" s="20"/>
    </row>
    <row r="64" customFormat="false" ht="12.8" hidden="false" customHeight="false" outlineLevel="0" collapsed="false">
      <c r="A64" s="19" t="str">
        <f aca="false">"2.01.01"</f>
        <v>2.01.01</v>
      </c>
      <c r="B64" s="19" t="s">
        <v>58</v>
      </c>
      <c r="C64" s="20"/>
    </row>
    <row r="65" customFormat="false" ht="12.8" hidden="false" customHeight="false" outlineLevel="0" collapsed="false">
      <c r="A65" s="19" t="str">
        <f aca="false">"2.01.01.01"</f>
        <v>2.01.01.01</v>
      </c>
      <c r="B65" s="19" t="s">
        <v>59</v>
      </c>
      <c r="C65" s="20"/>
    </row>
    <row r="66" customFormat="false" ht="12.8" hidden="false" customHeight="false" outlineLevel="0" collapsed="false">
      <c r="A66" s="19" t="str">
        <f aca="false">"2.01.01.02"</f>
        <v>2.01.01.02</v>
      </c>
      <c r="B66" s="19" t="s">
        <v>60</v>
      </c>
      <c r="C66" s="20"/>
    </row>
    <row r="67" customFormat="false" ht="12.8" hidden="false" customHeight="false" outlineLevel="0" collapsed="false">
      <c r="A67" s="19" t="str">
        <f aca="false">"2.01.02"</f>
        <v>2.01.02</v>
      </c>
      <c r="B67" s="19" t="s">
        <v>61</v>
      </c>
      <c r="C67" s="20"/>
    </row>
    <row r="68" customFormat="false" ht="12.8" hidden="false" customHeight="false" outlineLevel="0" collapsed="false">
      <c r="A68" s="19" t="str">
        <f aca="false">"2.01.02.01"</f>
        <v>2.01.02.01</v>
      </c>
      <c r="B68" s="19" t="s">
        <v>62</v>
      </c>
      <c r="C68" s="20"/>
    </row>
    <row r="69" customFormat="false" ht="12.8" hidden="false" customHeight="false" outlineLevel="0" collapsed="false">
      <c r="A69" s="19" t="str">
        <f aca="false">"2.01.02.02"</f>
        <v>2.01.02.02</v>
      </c>
      <c r="B69" s="19" t="s">
        <v>63</v>
      </c>
      <c r="C69" s="20"/>
    </row>
    <row r="70" customFormat="false" ht="12.8" hidden="false" customHeight="false" outlineLevel="0" collapsed="false">
      <c r="A70" s="19" t="str">
        <f aca="false">"2.01.03"</f>
        <v>2.01.03</v>
      </c>
      <c r="B70" s="19" t="s">
        <v>64</v>
      </c>
      <c r="C70" s="20"/>
    </row>
    <row r="71" customFormat="false" ht="12.8" hidden="false" customHeight="false" outlineLevel="0" collapsed="false">
      <c r="A71" s="19" t="str">
        <f aca="false">"2.01.03.01"</f>
        <v>2.01.03.01</v>
      </c>
      <c r="B71" s="19" t="s">
        <v>65</v>
      </c>
      <c r="C71" s="20"/>
    </row>
    <row r="72" customFormat="false" ht="12.8" hidden="false" customHeight="false" outlineLevel="0" collapsed="false">
      <c r="A72" s="19" t="str">
        <f aca="false">"2.01.03.01.01"</f>
        <v>2.01.03.01.01</v>
      </c>
      <c r="B72" s="19" t="s">
        <v>66</v>
      </c>
      <c r="C72" s="20"/>
    </row>
    <row r="73" customFormat="false" ht="12.8" hidden="false" customHeight="false" outlineLevel="0" collapsed="false">
      <c r="A73" s="19" t="str">
        <f aca="false">"2.01.03.02"</f>
        <v>2.01.03.02</v>
      </c>
      <c r="B73" s="19" t="s">
        <v>67</v>
      </c>
      <c r="C73" s="20"/>
    </row>
    <row r="74" customFormat="false" ht="12.8" hidden="false" customHeight="false" outlineLevel="0" collapsed="false">
      <c r="A74" s="19" t="str">
        <f aca="false">"2.01.03.03"</f>
        <v>2.01.03.03</v>
      </c>
      <c r="B74" s="19" t="s">
        <v>68</v>
      </c>
      <c r="C74" s="20"/>
    </row>
    <row r="75" customFormat="false" ht="12.8" hidden="false" customHeight="false" outlineLevel="0" collapsed="false">
      <c r="A75" s="19" t="str">
        <f aca="false">"2.01.04"</f>
        <v>2.01.04</v>
      </c>
      <c r="B75" s="19" t="s">
        <v>69</v>
      </c>
      <c r="C75" s="20"/>
    </row>
    <row r="76" customFormat="false" ht="12.8" hidden="false" customHeight="false" outlineLevel="0" collapsed="false">
      <c r="A76" s="19" t="str">
        <f aca="false">"2.01.04.01"</f>
        <v>2.01.04.01</v>
      </c>
      <c r="B76" s="19" t="s">
        <v>69</v>
      </c>
      <c r="C76" s="20"/>
    </row>
    <row r="77" customFormat="false" ht="12.8" hidden="false" customHeight="false" outlineLevel="0" collapsed="false">
      <c r="A77" s="19" t="str">
        <f aca="false">"2.01.04.01.01"</f>
        <v>2.01.04.01.01</v>
      </c>
      <c r="B77" s="19" t="s">
        <v>70</v>
      </c>
      <c r="C77" s="20"/>
    </row>
    <row r="78" customFormat="false" ht="12.8" hidden="false" customHeight="false" outlineLevel="0" collapsed="false">
      <c r="A78" s="19" t="str">
        <f aca="false">"2.01.04.01.02"</f>
        <v>2.01.04.01.02</v>
      </c>
      <c r="B78" s="19" t="s">
        <v>71</v>
      </c>
      <c r="C78" s="20"/>
    </row>
    <row r="79" customFormat="false" ht="12.8" hidden="false" customHeight="false" outlineLevel="0" collapsed="false">
      <c r="A79" s="19" t="str">
        <f aca="false">"2.01.04.02"</f>
        <v>2.01.04.02</v>
      </c>
      <c r="B79" s="19" t="s">
        <v>72</v>
      </c>
      <c r="C79" s="20"/>
    </row>
    <row r="80" customFormat="false" ht="12.8" hidden="false" customHeight="false" outlineLevel="0" collapsed="false">
      <c r="A80" s="19" t="str">
        <f aca="false">"2.01.04.03"</f>
        <v>2.01.04.03</v>
      </c>
      <c r="B80" s="19" t="s">
        <v>73</v>
      </c>
      <c r="C80" s="20"/>
    </row>
    <row r="81" customFormat="false" ht="12.8" hidden="false" customHeight="false" outlineLevel="0" collapsed="false">
      <c r="A81" s="19" t="str">
        <f aca="false">"2.01.05"</f>
        <v>2.01.05</v>
      </c>
      <c r="B81" s="19" t="s">
        <v>74</v>
      </c>
      <c r="C81" s="20"/>
    </row>
    <row r="82" customFormat="false" ht="12.8" hidden="false" customHeight="false" outlineLevel="0" collapsed="false">
      <c r="A82" s="19" t="str">
        <f aca="false">"2.01.05.01"</f>
        <v>2.01.05.01</v>
      </c>
      <c r="B82" s="19" t="s">
        <v>75</v>
      </c>
      <c r="C82" s="20"/>
    </row>
    <row r="83" customFormat="false" ht="12.8" hidden="false" customHeight="false" outlineLevel="0" collapsed="false">
      <c r="A83" s="19" t="str">
        <f aca="false">"2.01.05.01.01"</f>
        <v>2.01.05.01.01</v>
      </c>
      <c r="B83" s="19" t="s">
        <v>76</v>
      </c>
      <c r="C83" s="20"/>
    </row>
    <row r="84" customFormat="false" ht="12.8" hidden="false" customHeight="false" outlineLevel="0" collapsed="false">
      <c r="A84" s="19" t="str">
        <f aca="false">"2.01.05.01.03"</f>
        <v>2.01.05.01.03</v>
      </c>
      <c r="B84" s="19" t="s">
        <v>77</v>
      </c>
      <c r="C84" s="20"/>
    </row>
    <row r="85" customFormat="false" ht="12.8" hidden="false" customHeight="false" outlineLevel="0" collapsed="false">
      <c r="A85" s="19" t="str">
        <f aca="false">"2.01.05.01.04"</f>
        <v>2.01.05.01.04</v>
      </c>
      <c r="B85" s="19" t="s">
        <v>78</v>
      </c>
      <c r="C85" s="20"/>
    </row>
    <row r="86" customFormat="false" ht="12.8" hidden="false" customHeight="false" outlineLevel="0" collapsed="false">
      <c r="A86" s="19" t="str">
        <f aca="false">"2.01.05.02"</f>
        <v>2.01.05.02</v>
      </c>
      <c r="B86" s="19" t="s">
        <v>27</v>
      </c>
      <c r="C86" s="20"/>
    </row>
    <row r="87" customFormat="false" ht="12.8" hidden="false" customHeight="false" outlineLevel="0" collapsed="false">
      <c r="A87" s="19" t="str">
        <f aca="false">"2.01.05.02.01"</f>
        <v>2.01.05.02.01</v>
      </c>
      <c r="B87" s="19" t="s">
        <v>79</v>
      </c>
      <c r="C87" s="20"/>
    </row>
    <row r="88" customFormat="false" ht="12.8" hidden="false" customHeight="false" outlineLevel="0" collapsed="false">
      <c r="A88" s="19" t="str">
        <f aca="false">"2.01.05.02.02"</f>
        <v>2.01.05.02.02</v>
      </c>
      <c r="B88" s="19" t="s">
        <v>80</v>
      </c>
      <c r="C88" s="20"/>
    </row>
    <row r="89" customFormat="false" ht="12.8" hidden="false" customHeight="false" outlineLevel="0" collapsed="false">
      <c r="A89" s="19" t="str">
        <f aca="false">"2.01.05.02.03"</f>
        <v>2.01.05.02.03</v>
      </c>
      <c r="B89" s="19" t="s">
        <v>81</v>
      </c>
      <c r="C89" s="20"/>
    </row>
    <row r="90" customFormat="false" ht="12.8" hidden="false" customHeight="false" outlineLevel="0" collapsed="false">
      <c r="A90" s="19" t="str">
        <f aca="false">"2.01.06"</f>
        <v>2.01.06</v>
      </c>
      <c r="B90" s="19" t="s">
        <v>82</v>
      </c>
      <c r="C90" s="20"/>
    </row>
    <row r="91" customFormat="false" ht="12.8" hidden="false" customHeight="false" outlineLevel="0" collapsed="false">
      <c r="A91" s="19" t="str">
        <f aca="false">"2.01.06.01"</f>
        <v>2.01.06.01</v>
      </c>
      <c r="B91" s="19" t="s">
        <v>83</v>
      </c>
      <c r="C91" s="20"/>
    </row>
    <row r="92" customFormat="false" ht="12.8" hidden="false" customHeight="false" outlineLevel="0" collapsed="false">
      <c r="A92" s="19" t="str">
        <f aca="false">"2.01.06.01.01"</f>
        <v>2.01.06.01.01</v>
      </c>
      <c r="B92" s="19" t="s">
        <v>84</v>
      </c>
      <c r="C92" s="20"/>
    </row>
    <row r="93" customFormat="false" ht="12.8" hidden="false" customHeight="false" outlineLevel="0" collapsed="false">
      <c r="A93" s="19" t="str">
        <f aca="false">"2.01.06.01.02"</f>
        <v>2.01.06.01.02</v>
      </c>
      <c r="B93" s="19" t="s">
        <v>85</v>
      </c>
      <c r="C93" s="20"/>
    </row>
    <row r="94" customFormat="false" ht="12.8" hidden="false" customHeight="false" outlineLevel="0" collapsed="false">
      <c r="A94" s="19" t="str">
        <f aca="false">"2.01.06.01.03"</f>
        <v>2.01.06.01.03</v>
      </c>
      <c r="B94" s="19" t="s">
        <v>86</v>
      </c>
      <c r="C94" s="20"/>
    </row>
    <row r="95" customFormat="false" ht="12.8" hidden="false" customHeight="false" outlineLevel="0" collapsed="false">
      <c r="A95" s="19" t="str">
        <f aca="false">"2.01.06.01.04"</f>
        <v>2.01.06.01.04</v>
      </c>
      <c r="B95" s="19" t="s">
        <v>87</v>
      </c>
      <c r="C95" s="20"/>
    </row>
    <row r="96" customFormat="false" ht="12.8" hidden="false" customHeight="false" outlineLevel="0" collapsed="false">
      <c r="A96" s="19" t="str">
        <f aca="false">"2.01.06.02"</f>
        <v>2.01.06.02</v>
      </c>
      <c r="B96" s="19" t="s">
        <v>88</v>
      </c>
      <c r="C96" s="20"/>
    </row>
    <row r="97" customFormat="false" ht="12.8" hidden="false" customHeight="false" outlineLevel="0" collapsed="false">
      <c r="A97" s="19" t="str">
        <f aca="false">"2.01.06.02.01"</f>
        <v>2.01.06.02.01</v>
      </c>
      <c r="B97" s="19" t="s">
        <v>89</v>
      </c>
      <c r="C97" s="20"/>
    </row>
    <row r="98" customFormat="false" ht="12.8" hidden="false" customHeight="false" outlineLevel="0" collapsed="false">
      <c r="A98" s="19" t="str">
        <f aca="false">"2.01.06.02.02"</f>
        <v>2.01.06.02.02</v>
      </c>
      <c r="B98" s="19" t="s">
        <v>90</v>
      </c>
      <c r="C98" s="20"/>
    </row>
    <row r="99" customFormat="false" ht="12.8" hidden="false" customHeight="false" outlineLevel="0" collapsed="false">
      <c r="A99" s="19" t="str">
        <f aca="false">"2.01.06.02.03"</f>
        <v>2.01.06.02.03</v>
      </c>
      <c r="B99" s="19" t="s">
        <v>91</v>
      </c>
      <c r="C99" s="20"/>
    </row>
    <row r="100" customFormat="false" ht="12.8" hidden="false" customHeight="false" outlineLevel="0" collapsed="false">
      <c r="A100" s="19" t="str">
        <f aca="false">"2.01.07"</f>
        <v>2.01.07</v>
      </c>
      <c r="B100" s="19" t="s">
        <v>92</v>
      </c>
      <c r="C100" s="20"/>
    </row>
    <row r="101" customFormat="false" ht="12.8" hidden="false" customHeight="false" outlineLevel="0" collapsed="false">
      <c r="A101" s="19" t="str">
        <f aca="false">"2.01.07.01"</f>
        <v>2.01.07.01</v>
      </c>
      <c r="B101" s="19" t="s">
        <v>93</v>
      </c>
      <c r="C101" s="20"/>
    </row>
    <row r="102" customFormat="false" ht="12.8" hidden="false" customHeight="false" outlineLevel="0" collapsed="false">
      <c r="A102" s="19" t="str">
        <f aca="false">"2.01.07.02"</f>
        <v>2.01.07.02</v>
      </c>
      <c r="B102" s="19" t="s">
        <v>94</v>
      </c>
      <c r="C102" s="20"/>
    </row>
    <row r="103" customFormat="false" ht="12.8" hidden="false" customHeight="false" outlineLevel="0" collapsed="false">
      <c r="A103" s="19" t="str">
        <f aca="false">"2.02"</f>
        <v>2.02</v>
      </c>
      <c r="B103" s="19" t="s">
        <v>95</v>
      </c>
      <c r="C103" s="20"/>
    </row>
    <row r="104" customFormat="false" ht="12.8" hidden="false" customHeight="false" outlineLevel="0" collapsed="false">
      <c r="A104" s="19" t="str">
        <f aca="false">"2.02.01"</f>
        <v>2.02.01</v>
      </c>
      <c r="B104" s="19" t="s">
        <v>69</v>
      </c>
      <c r="C104" s="20"/>
    </row>
    <row r="105" customFormat="false" ht="12.8" hidden="false" customHeight="false" outlineLevel="0" collapsed="false">
      <c r="A105" s="19" t="str">
        <f aca="false">"2.02.01.01"</f>
        <v>2.02.01.01</v>
      </c>
      <c r="B105" s="19" t="s">
        <v>69</v>
      </c>
      <c r="C105" s="20"/>
    </row>
    <row r="106" customFormat="false" ht="12.8" hidden="false" customHeight="false" outlineLevel="0" collapsed="false">
      <c r="A106" s="19" t="str">
        <f aca="false">"2.02.01.01.01"</f>
        <v>2.02.01.01.01</v>
      </c>
      <c r="B106" s="19" t="s">
        <v>70</v>
      </c>
      <c r="C106" s="20"/>
    </row>
    <row r="107" customFormat="false" ht="12.8" hidden="false" customHeight="false" outlineLevel="0" collapsed="false">
      <c r="A107" s="19" t="str">
        <f aca="false">"2.02.01.01.02"</f>
        <v>2.02.01.01.02</v>
      </c>
      <c r="B107" s="19" t="s">
        <v>71</v>
      </c>
      <c r="C107" s="20"/>
    </row>
    <row r="108" customFormat="false" ht="12.8" hidden="false" customHeight="false" outlineLevel="0" collapsed="false">
      <c r="A108" s="19" t="str">
        <f aca="false">"2.02.01.02"</f>
        <v>2.02.01.02</v>
      </c>
      <c r="B108" s="19" t="s">
        <v>72</v>
      </c>
      <c r="C108" s="20"/>
    </row>
    <row r="109" customFormat="false" ht="12.8" hidden="false" customHeight="false" outlineLevel="0" collapsed="false">
      <c r="A109" s="19" t="str">
        <f aca="false">"2.02.01.03"</f>
        <v>2.02.01.03</v>
      </c>
      <c r="B109" s="19" t="s">
        <v>73</v>
      </c>
      <c r="C109" s="20"/>
    </row>
    <row r="110" customFormat="false" ht="12.8" hidden="false" customHeight="false" outlineLevel="0" collapsed="false">
      <c r="A110" s="19" t="str">
        <f aca="false">"2.02.02"</f>
        <v>2.02.02</v>
      </c>
      <c r="B110" s="19" t="s">
        <v>74</v>
      </c>
      <c r="C110" s="20"/>
    </row>
    <row r="111" customFormat="false" ht="12.8" hidden="false" customHeight="false" outlineLevel="0" collapsed="false">
      <c r="A111" s="19" t="str">
        <f aca="false">"2.02.02.01"</f>
        <v>2.02.02.01</v>
      </c>
      <c r="B111" s="19" t="s">
        <v>75</v>
      </c>
      <c r="C111" s="20"/>
    </row>
    <row r="112" customFormat="false" ht="12.8" hidden="false" customHeight="false" outlineLevel="0" collapsed="false">
      <c r="A112" s="19" t="str">
        <f aca="false">"2.02.02.01.01"</f>
        <v>2.02.02.01.01</v>
      </c>
      <c r="B112" s="19" t="s">
        <v>76</v>
      </c>
      <c r="C112" s="20"/>
    </row>
    <row r="113" customFormat="false" ht="12.8" hidden="false" customHeight="false" outlineLevel="0" collapsed="false">
      <c r="A113" s="19" t="str">
        <f aca="false">"2.02.02.01.03"</f>
        <v>2.02.02.01.03</v>
      </c>
      <c r="B113" s="19" t="s">
        <v>77</v>
      </c>
      <c r="C113" s="20"/>
    </row>
    <row r="114" customFormat="false" ht="12.8" hidden="false" customHeight="false" outlineLevel="0" collapsed="false">
      <c r="A114" s="19" t="str">
        <f aca="false">"2.02.02.01.04"</f>
        <v>2.02.02.01.04</v>
      </c>
      <c r="B114" s="19" t="s">
        <v>78</v>
      </c>
      <c r="C114" s="20"/>
    </row>
    <row r="115" customFormat="false" ht="12.8" hidden="false" customHeight="false" outlineLevel="0" collapsed="false">
      <c r="A115" s="19" t="str">
        <f aca="false">"2.02.02.02"</f>
        <v>2.02.02.02</v>
      </c>
      <c r="B115" s="19" t="s">
        <v>27</v>
      </c>
      <c r="C115" s="20"/>
    </row>
    <row r="116" customFormat="false" ht="12.8" hidden="false" customHeight="false" outlineLevel="0" collapsed="false">
      <c r="A116" s="19" t="str">
        <f aca="false">"2.02.02.02.01"</f>
        <v>2.02.02.02.01</v>
      </c>
      <c r="B116" s="19" t="s">
        <v>81</v>
      </c>
      <c r="C116" s="20"/>
    </row>
    <row r="117" customFormat="false" ht="12.8" hidden="false" customHeight="false" outlineLevel="0" collapsed="false">
      <c r="A117" s="19" t="str">
        <f aca="false">"2.02.02.02.02"</f>
        <v>2.02.02.02.02</v>
      </c>
      <c r="B117" s="19" t="s">
        <v>96</v>
      </c>
      <c r="C117" s="20"/>
    </row>
    <row r="118" customFormat="false" ht="12.8" hidden="false" customHeight="false" outlineLevel="0" collapsed="false">
      <c r="A118" s="19" t="str">
        <f aca="false">"2.02.03"</f>
        <v>2.02.03</v>
      </c>
      <c r="B118" s="19" t="s">
        <v>31</v>
      </c>
      <c r="C118" s="20"/>
    </row>
    <row r="119" customFormat="false" ht="12.8" hidden="false" customHeight="false" outlineLevel="0" collapsed="false">
      <c r="A119" s="19" t="str">
        <f aca="false">"2.02.03.01"</f>
        <v>2.02.03.01</v>
      </c>
      <c r="B119" s="19" t="s">
        <v>32</v>
      </c>
      <c r="C119" s="20"/>
    </row>
    <row r="120" customFormat="false" ht="12.8" hidden="false" customHeight="false" outlineLevel="0" collapsed="false">
      <c r="A120" s="19" t="str">
        <f aca="false">"2.02.04"</f>
        <v>2.02.04</v>
      </c>
      <c r="B120" s="19" t="s">
        <v>82</v>
      </c>
      <c r="C120" s="20"/>
    </row>
    <row r="121" customFormat="false" ht="12.8" hidden="false" customHeight="false" outlineLevel="0" collapsed="false">
      <c r="A121" s="19" t="str">
        <f aca="false">"2.02.04.01"</f>
        <v>2.02.04.01</v>
      </c>
      <c r="B121" s="19" t="s">
        <v>83</v>
      </c>
      <c r="C121" s="20"/>
    </row>
    <row r="122" customFormat="false" ht="12.8" hidden="false" customHeight="false" outlineLevel="0" collapsed="false">
      <c r="A122" s="19" t="str">
        <f aca="false">"2.02.04.01.01"</f>
        <v>2.02.04.01.01</v>
      </c>
      <c r="B122" s="19" t="s">
        <v>84</v>
      </c>
      <c r="C122" s="20"/>
    </row>
    <row r="123" customFormat="false" ht="12.8" hidden="false" customHeight="false" outlineLevel="0" collapsed="false">
      <c r="A123" s="19" t="str">
        <f aca="false">"2.02.04.01.02"</f>
        <v>2.02.04.01.02</v>
      </c>
      <c r="B123" s="19" t="s">
        <v>85</v>
      </c>
      <c r="C123" s="20"/>
    </row>
    <row r="124" customFormat="false" ht="12.8" hidden="false" customHeight="false" outlineLevel="0" collapsed="false">
      <c r="A124" s="19" t="str">
        <f aca="false">"2.02.04.01.03"</f>
        <v>2.02.04.01.03</v>
      </c>
      <c r="B124" s="19" t="s">
        <v>86</v>
      </c>
      <c r="C124" s="20"/>
    </row>
    <row r="125" customFormat="false" ht="12.8" hidden="false" customHeight="false" outlineLevel="0" collapsed="false">
      <c r="A125" s="19" t="str">
        <f aca="false">"2.02.04.01.04"</f>
        <v>2.02.04.01.04</v>
      </c>
      <c r="B125" s="19" t="s">
        <v>87</v>
      </c>
      <c r="C125" s="20"/>
    </row>
    <row r="126" customFormat="false" ht="12.8" hidden="false" customHeight="false" outlineLevel="0" collapsed="false">
      <c r="A126" s="19" t="str">
        <f aca="false">"2.02.04.02"</f>
        <v>2.02.04.02</v>
      </c>
      <c r="B126" s="19" t="s">
        <v>88</v>
      </c>
      <c r="C126" s="20"/>
    </row>
    <row r="127" customFormat="false" ht="12.8" hidden="false" customHeight="false" outlineLevel="0" collapsed="false">
      <c r="A127" s="19" t="str">
        <f aca="false">"2.02.04.02.01"</f>
        <v>2.02.04.02.01</v>
      </c>
      <c r="B127" s="19" t="s">
        <v>89</v>
      </c>
      <c r="C127" s="20"/>
    </row>
    <row r="128" customFormat="false" ht="12.8" hidden="false" customHeight="false" outlineLevel="0" collapsed="false">
      <c r="A128" s="19" t="str">
        <f aca="false">"2.02.04.02.02"</f>
        <v>2.02.04.02.02</v>
      </c>
      <c r="B128" s="19" t="s">
        <v>90</v>
      </c>
      <c r="C128" s="20"/>
    </row>
    <row r="129" customFormat="false" ht="12.8" hidden="false" customHeight="false" outlineLevel="0" collapsed="false">
      <c r="A129" s="19" t="str">
        <f aca="false">"2.02.04.02.03"</f>
        <v>2.02.04.02.03</v>
      </c>
      <c r="B129" s="19" t="s">
        <v>91</v>
      </c>
      <c r="C129" s="20"/>
    </row>
    <row r="130" customFormat="false" ht="12.8" hidden="false" customHeight="false" outlineLevel="0" collapsed="false">
      <c r="A130" s="19" t="str">
        <f aca="false">"2.02.05"</f>
        <v>2.02.05</v>
      </c>
      <c r="B130" s="19" t="s">
        <v>92</v>
      </c>
      <c r="C130" s="20"/>
    </row>
    <row r="131" customFormat="false" ht="12.8" hidden="false" customHeight="false" outlineLevel="0" collapsed="false">
      <c r="A131" s="19" t="str">
        <f aca="false">"2.02.05.01"</f>
        <v>2.02.05.01</v>
      </c>
      <c r="B131" s="19" t="s">
        <v>93</v>
      </c>
      <c r="C131" s="20"/>
    </row>
    <row r="132" customFormat="false" ht="12.8" hidden="false" customHeight="false" outlineLevel="0" collapsed="false">
      <c r="A132" s="19" t="str">
        <f aca="false">"2.02.05.02"</f>
        <v>2.02.05.02</v>
      </c>
      <c r="B132" s="19" t="s">
        <v>94</v>
      </c>
      <c r="C132" s="20"/>
    </row>
    <row r="133" customFormat="false" ht="12.8" hidden="false" customHeight="false" outlineLevel="0" collapsed="false">
      <c r="A133" s="19" t="str">
        <f aca="false">"2.02.06"</f>
        <v>2.02.06</v>
      </c>
      <c r="B133" s="19" t="s">
        <v>97</v>
      </c>
      <c r="C133" s="20"/>
    </row>
    <row r="134" customFormat="false" ht="12.8" hidden="false" customHeight="false" outlineLevel="0" collapsed="false">
      <c r="A134" s="19" t="str">
        <f aca="false">"2.02.06.01"</f>
        <v>2.02.06.01</v>
      </c>
      <c r="B134" s="19" t="s">
        <v>98</v>
      </c>
      <c r="C134" s="20"/>
    </row>
    <row r="135" customFormat="false" ht="12.8" hidden="false" customHeight="false" outlineLevel="0" collapsed="false">
      <c r="A135" s="19" t="str">
        <f aca="false">"2.02.06.02"</f>
        <v>2.02.06.02</v>
      </c>
      <c r="B135" s="19" t="s">
        <v>99</v>
      </c>
      <c r="C135" s="20"/>
    </row>
    <row r="136" customFormat="false" ht="12.8" hidden="false" customHeight="false" outlineLevel="0" collapsed="false">
      <c r="A136" s="19" t="str">
        <f aca="false">"2.02.06.03"</f>
        <v>2.02.06.03</v>
      </c>
      <c r="B136" s="19" t="s">
        <v>100</v>
      </c>
      <c r="C136" s="20"/>
    </row>
    <row r="137" customFormat="false" ht="12.8" hidden="false" customHeight="false" outlineLevel="0" collapsed="false">
      <c r="A137" s="19" t="str">
        <f aca="false">"2.03"</f>
        <v>2.03</v>
      </c>
      <c r="B137" s="19" t="s">
        <v>101</v>
      </c>
      <c r="C137" s="20"/>
    </row>
    <row r="138" customFormat="false" ht="12.8" hidden="false" customHeight="false" outlineLevel="0" collapsed="false">
      <c r="A138" s="19" t="str">
        <f aca="false">"2.03.01"</f>
        <v>2.03.01</v>
      </c>
      <c r="B138" s="19" t="s">
        <v>102</v>
      </c>
      <c r="C138" s="20"/>
    </row>
    <row r="139" customFormat="false" ht="12.8" hidden="false" customHeight="false" outlineLevel="0" collapsed="false">
      <c r="A139" s="19" t="str">
        <f aca="false">"2.03.02"</f>
        <v>2.03.02</v>
      </c>
      <c r="B139" s="19" t="s">
        <v>103</v>
      </c>
      <c r="C139" s="20"/>
    </row>
    <row r="140" customFormat="false" ht="12.8" hidden="false" customHeight="false" outlineLevel="0" collapsed="false">
      <c r="A140" s="19" t="str">
        <f aca="false">"2.03.02.01"</f>
        <v>2.03.02.01</v>
      </c>
      <c r="B140" s="19" t="s">
        <v>104</v>
      </c>
      <c r="C140" s="20"/>
    </row>
    <row r="141" customFormat="false" ht="12.8" hidden="false" customHeight="false" outlineLevel="0" collapsed="false">
      <c r="A141" s="19" t="str">
        <f aca="false">"2.03.02.02"</f>
        <v>2.03.02.02</v>
      </c>
      <c r="B141" s="19" t="s">
        <v>105</v>
      </c>
      <c r="C141" s="20"/>
    </row>
    <row r="142" customFormat="false" ht="12.8" hidden="false" customHeight="false" outlineLevel="0" collapsed="false">
      <c r="A142" s="19" t="str">
        <f aca="false">"2.03.02.03"</f>
        <v>2.03.02.03</v>
      </c>
      <c r="B142" s="19" t="s">
        <v>106</v>
      </c>
      <c r="C142" s="20"/>
    </row>
    <row r="143" customFormat="false" ht="12.8" hidden="false" customHeight="false" outlineLevel="0" collapsed="false">
      <c r="A143" s="19" t="str">
        <f aca="false">"2.03.02.04"</f>
        <v>2.03.02.04</v>
      </c>
      <c r="B143" s="19" t="s">
        <v>107</v>
      </c>
      <c r="C143" s="20"/>
    </row>
    <row r="144" customFormat="false" ht="12.8" hidden="false" customHeight="false" outlineLevel="0" collapsed="false">
      <c r="A144" s="19" t="str">
        <f aca="false">"2.03.02.05"</f>
        <v>2.03.02.05</v>
      </c>
      <c r="B144" s="19" t="s">
        <v>108</v>
      </c>
      <c r="C144" s="20"/>
    </row>
    <row r="145" customFormat="false" ht="12.8" hidden="false" customHeight="false" outlineLevel="0" collapsed="false">
      <c r="A145" s="19" t="str">
        <f aca="false">"2.03.02.06"</f>
        <v>2.03.02.06</v>
      </c>
      <c r="B145" s="19" t="s">
        <v>96</v>
      </c>
      <c r="C145" s="20"/>
    </row>
    <row r="146" customFormat="false" ht="12.8" hidden="false" customHeight="false" outlineLevel="0" collapsed="false">
      <c r="A146" s="19" t="str">
        <f aca="false">"2.03.03"</f>
        <v>2.03.03</v>
      </c>
      <c r="B146" s="19" t="s">
        <v>109</v>
      </c>
      <c r="C146" s="20"/>
    </row>
    <row r="147" customFormat="false" ht="12.8" hidden="false" customHeight="false" outlineLevel="0" collapsed="false">
      <c r="A147" s="19" t="str">
        <f aca="false">"2.03.04"</f>
        <v>2.03.04</v>
      </c>
      <c r="B147" s="19" t="s">
        <v>110</v>
      </c>
      <c r="C147" s="20"/>
    </row>
    <row r="148" customFormat="false" ht="12.8" hidden="false" customHeight="false" outlineLevel="0" collapsed="false">
      <c r="A148" s="19" t="str">
        <f aca="false">"2.03.04.01"</f>
        <v>2.03.04.01</v>
      </c>
      <c r="B148" s="19" t="s">
        <v>111</v>
      </c>
      <c r="C148" s="20"/>
    </row>
    <row r="149" customFormat="false" ht="12.8" hidden="false" customHeight="false" outlineLevel="0" collapsed="false">
      <c r="A149" s="19" t="str">
        <f aca="false">"2.03.04.02"</f>
        <v>2.03.04.02</v>
      </c>
      <c r="B149" s="19" t="s">
        <v>112</v>
      </c>
      <c r="C149" s="20"/>
    </row>
    <row r="150" customFormat="false" ht="12.8" hidden="false" customHeight="false" outlineLevel="0" collapsed="false">
      <c r="A150" s="19" t="str">
        <f aca="false">"2.03.04.03"</f>
        <v>2.03.04.03</v>
      </c>
      <c r="B150" s="19" t="s">
        <v>113</v>
      </c>
      <c r="C150" s="20"/>
    </row>
    <row r="151" customFormat="false" ht="12.8" hidden="false" customHeight="false" outlineLevel="0" collapsed="false">
      <c r="A151" s="19" t="str">
        <f aca="false">"2.03.04.04"</f>
        <v>2.03.04.04</v>
      </c>
      <c r="B151" s="19" t="s">
        <v>114</v>
      </c>
      <c r="C151" s="20"/>
    </row>
    <row r="152" customFormat="false" ht="12.8" hidden="false" customHeight="false" outlineLevel="0" collapsed="false">
      <c r="A152" s="19" t="str">
        <f aca="false">"2.03.04.05"</f>
        <v>2.03.04.05</v>
      </c>
      <c r="B152" s="19" t="s">
        <v>115</v>
      </c>
      <c r="C152" s="20"/>
    </row>
    <row r="153" customFormat="false" ht="12.8" hidden="false" customHeight="false" outlineLevel="0" collapsed="false">
      <c r="A153" s="19" t="str">
        <f aca="false">"2.03.04.06"</f>
        <v>2.03.04.06</v>
      </c>
      <c r="B153" s="19" t="s">
        <v>116</v>
      </c>
      <c r="C153" s="20"/>
    </row>
    <row r="154" customFormat="false" ht="12.8" hidden="false" customHeight="false" outlineLevel="0" collapsed="false">
      <c r="A154" s="19" t="str">
        <f aca="false">"2.03.04.07"</f>
        <v>2.03.04.07</v>
      </c>
      <c r="B154" s="19" t="s">
        <v>117</v>
      </c>
      <c r="C154" s="20"/>
    </row>
    <row r="155" customFormat="false" ht="12.8" hidden="false" customHeight="false" outlineLevel="0" collapsed="false">
      <c r="A155" s="19" t="str">
        <f aca="false">"2.03.04.08"</f>
        <v>2.03.04.08</v>
      </c>
      <c r="B155" s="19" t="s">
        <v>118</v>
      </c>
      <c r="C155" s="20"/>
    </row>
    <row r="156" customFormat="false" ht="12.8" hidden="false" customHeight="false" outlineLevel="0" collapsed="false">
      <c r="A156" s="19" t="str">
        <f aca="false">"2.03.04.09"</f>
        <v>2.03.04.09</v>
      </c>
      <c r="B156" s="19" t="s">
        <v>108</v>
      </c>
      <c r="C156" s="20"/>
    </row>
    <row r="157" customFormat="false" ht="12.8" hidden="false" customHeight="false" outlineLevel="0" collapsed="false">
      <c r="A157" s="19" t="str">
        <f aca="false">"2.03.05"</f>
        <v>2.03.05</v>
      </c>
      <c r="B157" s="19" t="s">
        <v>119</v>
      </c>
      <c r="C157" s="20"/>
    </row>
    <row r="158" customFormat="false" ht="12.8" hidden="false" customHeight="false" outlineLevel="0" collapsed="false">
      <c r="A158" s="19" t="str">
        <f aca="false">"2.03.06"</f>
        <v>2.03.06</v>
      </c>
      <c r="B158" s="19" t="s">
        <v>120</v>
      </c>
      <c r="C158" s="20"/>
    </row>
    <row r="159" customFormat="false" ht="12.8" hidden="false" customHeight="false" outlineLevel="0" collapsed="false">
      <c r="A159" s="19" t="str">
        <f aca="false">"2.03.07"</f>
        <v>2.03.07</v>
      </c>
      <c r="B159" s="19" t="s">
        <v>121</v>
      </c>
      <c r="C159" s="20"/>
    </row>
    <row r="160" customFormat="false" ht="12.8" hidden="false" customHeight="false" outlineLevel="0" collapsed="false">
      <c r="A160" s="19" t="str">
        <f aca="false">"2.03.08"</f>
        <v>2.03.08</v>
      </c>
      <c r="B160" s="19" t="s">
        <v>122</v>
      </c>
      <c r="C160" s="20"/>
    </row>
    <row r="161" customFormat="false" ht="12.8" hidden="false" customHeight="false" outlineLevel="0" collapsed="false">
      <c r="A161" s="21" t="str">
        <f aca="false">"2.03.09"</f>
        <v>2.03.09</v>
      </c>
      <c r="B161" s="21" t="s">
        <v>123</v>
      </c>
      <c r="C161" s="22"/>
    </row>
    <row r="164" customFormat="false" ht="13.8" hidden="false" customHeight="false" outlineLevel="0" collapsed="false">
      <c r="A164" s="2" t="s">
        <v>124</v>
      </c>
      <c r="B164" s="2"/>
      <c r="C164" s="3" t="s">
        <v>125</v>
      </c>
    </row>
    <row r="165" customFormat="false" ht="12.8" hidden="false" customHeight="false" outlineLevel="0" collapsed="false">
      <c r="A165" s="14" t="s">
        <v>2</v>
      </c>
      <c r="B165" s="15" t="s">
        <v>3</v>
      </c>
      <c r="C165" s="16" t="s">
        <v>126</v>
      </c>
    </row>
    <row r="166" customFormat="false" ht="12.8" hidden="false" customHeight="false" outlineLevel="0" collapsed="false">
      <c r="A166" s="17" t="str">
        <f aca="false">"3.01"</f>
        <v>3.01</v>
      </c>
      <c r="B166" s="23" t="s">
        <v>127</v>
      </c>
      <c r="C166" s="18"/>
    </row>
    <row r="167" customFormat="false" ht="12.8" hidden="false" customHeight="false" outlineLevel="0" collapsed="false">
      <c r="A167" s="19" t="str">
        <f aca="false">"3.02"</f>
        <v>3.02</v>
      </c>
      <c r="B167" s="24" t="s">
        <v>128</v>
      </c>
      <c r="C167" s="20"/>
    </row>
    <row r="168" customFormat="false" ht="12.8" hidden="false" customHeight="false" outlineLevel="0" collapsed="false">
      <c r="A168" s="19" t="str">
        <f aca="false">"3.03"</f>
        <v>3.03</v>
      </c>
      <c r="B168" s="24" t="s">
        <v>129</v>
      </c>
      <c r="C168" s="20"/>
    </row>
    <row r="169" customFormat="false" ht="12.8" hidden="false" customHeight="false" outlineLevel="0" collapsed="false">
      <c r="A169" s="19" t="str">
        <f aca="false">"3.04"</f>
        <v>3.04</v>
      </c>
      <c r="B169" s="24" t="s">
        <v>130</v>
      </c>
      <c r="C169" s="20"/>
    </row>
    <row r="170" customFormat="false" ht="12.8" hidden="false" customHeight="false" outlineLevel="0" collapsed="false">
      <c r="A170" s="19" t="str">
        <f aca="false">"3.04.01"</f>
        <v>3.04.01</v>
      </c>
      <c r="B170" s="24" t="s">
        <v>131</v>
      </c>
      <c r="C170" s="20"/>
    </row>
    <row r="171" customFormat="false" ht="12.8" hidden="false" customHeight="false" outlineLevel="0" collapsed="false">
      <c r="A171" s="19" t="str">
        <f aca="false">"3.04.02"</f>
        <v>3.04.02</v>
      </c>
      <c r="B171" s="24" t="s">
        <v>132</v>
      </c>
      <c r="C171" s="20"/>
    </row>
    <row r="172" customFormat="false" ht="12.8" hidden="false" customHeight="false" outlineLevel="0" collapsed="false">
      <c r="A172" s="19" t="str">
        <f aca="false">"3.04.03"</f>
        <v>3.04.03</v>
      </c>
      <c r="B172" s="24" t="s">
        <v>133</v>
      </c>
      <c r="C172" s="20"/>
    </row>
    <row r="173" customFormat="false" ht="12.8" hidden="false" customHeight="false" outlineLevel="0" collapsed="false">
      <c r="A173" s="19" t="str">
        <f aca="false">"3.04.04"</f>
        <v>3.04.04</v>
      </c>
      <c r="B173" s="24" t="s">
        <v>134</v>
      </c>
      <c r="C173" s="20"/>
    </row>
    <row r="174" customFormat="false" ht="12.8" hidden="false" customHeight="false" outlineLevel="0" collapsed="false">
      <c r="A174" s="19" t="str">
        <f aca="false">"3.04.05"</f>
        <v>3.04.05</v>
      </c>
      <c r="B174" s="24" t="s">
        <v>135</v>
      </c>
      <c r="C174" s="20"/>
    </row>
    <row r="175" customFormat="false" ht="12.8" hidden="false" customHeight="false" outlineLevel="0" collapsed="false">
      <c r="A175" s="19" t="str">
        <f aca="false">"3.04.06"</f>
        <v>3.04.06</v>
      </c>
      <c r="B175" s="24" t="s">
        <v>136</v>
      </c>
      <c r="C175" s="20"/>
    </row>
    <row r="176" customFormat="false" ht="12.8" hidden="false" customHeight="false" outlineLevel="0" collapsed="false">
      <c r="A176" s="19" t="str">
        <f aca="false">"3.05"</f>
        <v>3.05</v>
      </c>
      <c r="B176" s="24" t="s">
        <v>137</v>
      </c>
      <c r="C176" s="20"/>
    </row>
    <row r="177" customFormat="false" ht="12.8" hidden="false" customHeight="false" outlineLevel="0" collapsed="false">
      <c r="A177" s="19" t="str">
        <f aca="false">"3.06"</f>
        <v>3.06</v>
      </c>
      <c r="B177" s="24" t="s">
        <v>138</v>
      </c>
      <c r="C177" s="20"/>
    </row>
    <row r="178" customFormat="false" ht="12.8" hidden="false" customHeight="false" outlineLevel="0" collapsed="false">
      <c r="A178" s="19" t="str">
        <f aca="false">"3.06.01"</f>
        <v>3.06.01</v>
      </c>
      <c r="B178" s="24" t="s">
        <v>139</v>
      </c>
      <c r="C178" s="20"/>
    </row>
    <row r="179" customFormat="false" ht="12.8" hidden="false" customHeight="false" outlineLevel="0" collapsed="false">
      <c r="A179" s="19" t="str">
        <f aca="false">"3.06.02"</f>
        <v>3.06.02</v>
      </c>
      <c r="B179" s="24" t="s">
        <v>140</v>
      </c>
      <c r="C179" s="20"/>
    </row>
    <row r="180" customFormat="false" ht="12.8" hidden="false" customHeight="false" outlineLevel="0" collapsed="false">
      <c r="A180" s="19" t="str">
        <f aca="false">"3.07"</f>
        <v>3.07</v>
      </c>
      <c r="B180" s="24" t="s">
        <v>141</v>
      </c>
      <c r="C180" s="20"/>
    </row>
    <row r="181" customFormat="false" ht="12.8" hidden="false" customHeight="false" outlineLevel="0" collapsed="false">
      <c r="A181" s="19" t="str">
        <f aca="false">"3.08"</f>
        <v>3.08</v>
      </c>
      <c r="B181" s="24" t="s">
        <v>142</v>
      </c>
      <c r="C181" s="20"/>
    </row>
    <row r="182" customFormat="false" ht="12.8" hidden="false" customHeight="false" outlineLevel="0" collapsed="false">
      <c r="A182" s="19" t="str">
        <f aca="false">"3.08.01"</f>
        <v>3.08.01</v>
      </c>
      <c r="B182" s="24" t="s">
        <v>143</v>
      </c>
      <c r="C182" s="20"/>
    </row>
    <row r="183" customFormat="false" ht="12.8" hidden="false" customHeight="false" outlineLevel="0" collapsed="false">
      <c r="A183" s="19" t="str">
        <f aca="false">"3.08.02"</f>
        <v>3.08.02</v>
      </c>
      <c r="B183" s="24" t="s">
        <v>144</v>
      </c>
      <c r="C183" s="20"/>
    </row>
    <row r="184" customFormat="false" ht="12.8" hidden="false" customHeight="false" outlineLevel="0" collapsed="false">
      <c r="A184" s="19" t="str">
        <f aca="false">"3.09"</f>
        <v>3.09</v>
      </c>
      <c r="B184" s="24" t="s">
        <v>145</v>
      </c>
      <c r="C184" s="20"/>
    </row>
    <row r="185" customFormat="false" ht="12.8" hidden="false" customHeight="false" outlineLevel="0" collapsed="false">
      <c r="A185" s="19" t="str">
        <f aca="false">"3.10"</f>
        <v>3.10</v>
      </c>
      <c r="B185" s="24" t="s">
        <v>146</v>
      </c>
      <c r="C185" s="20"/>
    </row>
    <row r="186" customFormat="false" ht="12.8" hidden="false" customHeight="false" outlineLevel="0" collapsed="false">
      <c r="A186" s="19" t="str">
        <f aca="false">"3.10.01"</f>
        <v>3.10.01</v>
      </c>
      <c r="B186" s="24" t="s">
        <v>147</v>
      </c>
      <c r="C186" s="20"/>
    </row>
    <row r="187" customFormat="false" ht="12.8" hidden="false" customHeight="false" outlineLevel="0" collapsed="false">
      <c r="A187" s="19" t="str">
        <f aca="false">"3.10.02"</f>
        <v>3.10.02</v>
      </c>
      <c r="B187" s="24" t="s">
        <v>148</v>
      </c>
      <c r="C187" s="20"/>
    </row>
    <row r="188" customFormat="false" ht="12.8" hidden="false" customHeight="false" outlineLevel="0" collapsed="false">
      <c r="A188" s="19" t="str">
        <f aca="false">"3.11"</f>
        <v>3.11</v>
      </c>
      <c r="B188" s="24" t="s">
        <v>149</v>
      </c>
      <c r="C188" s="20"/>
    </row>
    <row r="189" customFormat="false" ht="12.8" hidden="false" customHeight="false" outlineLevel="0" collapsed="false">
      <c r="A189" s="19" t="str">
        <f aca="false">"3.11.01"</f>
        <v>3.11.01</v>
      </c>
      <c r="B189" s="24" t="s">
        <v>150</v>
      </c>
      <c r="C189" s="20"/>
    </row>
    <row r="190" customFormat="false" ht="12.8" hidden="false" customHeight="false" outlineLevel="0" collapsed="false">
      <c r="A190" s="19" t="str">
        <f aca="false">"3.11.02"</f>
        <v>3.11.02</v>
      </c>
      <c r="B190" s="24" t="s">
        <v>151</v>
      </c>
      <c r="C190" s="20"/>
    </row>
    <row r="191" customFormat="false" ht="12.8" hidden="false" customHeight="false" outlineLevel="0" collapsed="false">
      <c r="A191" s="19" t="str">
        <f aca="false">"3.99"</f>
        <v>3.99</v>
      </c>
      <c r="B191" s="24" t="s">
        <v>152</v>
      </c>
      <c r="C191" s="20"/>
    </row>
    <row r="192" customFormat="false" ht="12.8" hidden="false" customHeight="false" outlineLevel="0" collapsed="false">
      <c r="A192" s="19" t="str">
        <f aca="false">"3.99.01"</f>
        <v>3.99.01</v>
      </c>
      <c r="B192" s="24" t="s">
        <v>153</v>
      </c>
      <c r="C192" s="20"/>
    </row>
    <row r="193" customFormat="false" ht="12.8" hidden="false" customHeight="false" outlineLevel="0" collapsed="false">
      <c r="A193" s="19" t="str">
        <f aca="false">"3.99.01.01"</f>
        <v>3.99.01.01</v>
      </c>
      <c r="B193" s="24"/>
      <c r="C193" s="20"/>
    </row>
    <row r="194" customFormat="false" ht="12.8" hidden="false" customHeight="false" outlineLevel="0" collapsed="false">
      <c r="A194" s="19" t="str">
        <f aca="false">"3.99.01.02"</f>
        <v>3.99.01.02</v>
      </c>
      <c r="B194" s="24"/>
      <c r="C194" s="20"/>
    </row>
    <row r="195" customFormat="false" ht="12.8" hidden="false" customHeight="false" outlineLevel="0" collapsed="false">
      <c r="A195" s="19" t="str">
        <f aca="false">"3.99.01.03"</f>
        <v>3.99.01.03</v>
      </c>
      <c r="B195" s="24"/>
      <c r="C195" s="20"/>
    </row>
    <row r="196" customFormat="false" ht="12.8" hidden="false" customHeight="false" outlineLevel="0" collapsed="false">
      <c r="A196" s="19" t="str">
        <f aca="false">"3.99.01.04"</f>
        <v>3.99.01.04</v>
      </c>
      <c r="B196" s="24"/>
      <c r="C196" s="20"/>
    </row>
    <row r="197" customFormat="false" ht="12.8" hidden="false" customHeight="false" outlineLevel="0" collapsed="false">
      <c r="A197" s="19" t="str">
        <f aca="false">"3.99.02"</f>
        <v>3.99.02</v>
      </c>
      <c r="B197" s="24" t="s">
        <v>154</v>
      </c>
      <c r="C197" s="20"/>
    </row>
    <row r="198" customFormat="false" ht="12.8" hidden="false" customHeight="false" outlineLevel="0" collapsed="false">
      <c r="A198" s="19" t="str">
        <f aca="false">"3.99.02.01"</f>
        <v>3.99.02.01</v>
      </c>
      <c r="B198" s="24"/>
      <c r="C198" s="20"/>
    </row>
    <row r="199" customFormat="false" ht="12.8" hidden="false" customHeight="false" outlineLevel="0" collapsed="false">
      <c r="A199" s="19" t="str">
        <f aca="false">"3.99.02.02"</f>
        <v>3.99.02.02</v>
      </c>
      <c r="B199" s="24"/>
      <c r="C199" s="20"/>
    </row>
    <row r="200" customFormat="false" ht="12.8" hidden="false" customHeight="false" outlineLevel="0" collapsed="false">
      <c r="A200" s="19" t="str">
        <f aca="false">"3.99.02.03"</f>
        <v>3.99.02.03</v>
      </c>
      <c r="B200" s="24"/>
      <c r="C200" s="20"/>
    </row>
    <row r="201" customFormat="false" ht="12.8" hidden="false" customHeight="false" outlineLevel="0" collapsed="false">
      <c r="A201" s="21" t="str">
        <f aca="false">"3.99.02.04"</f>
        <v>3.99.02.04</v>
      </c>
      <c r="B201" s="22"/>
      <c r="C201" s="22"/>
    </row>
    <row r="204" customFormat="false" ht="13.8" hidden="false" customHeight="false" outlineLevel="0" collapsed="false">
      <c r="A204" s="2" t="s">
        <v>155</v>
      </c>
      <c r="B204" s="2"/>
      <c r="C204" s="3" t="s">
        <v>156</v>
      </c>
    </row>
    <row r="205" customFormat="false" ht="12.8" hidden="false" customHeight="false" outlineLevel="0" collapsed="false">
      <c r="A205" s="14" t="s">
        <v>2</v>
      </c>
      <c r="B205" s="15" t="s">
        <v>3</v>
      </c>
      <c r="C205" s="16" t="s">
        <v>157</v>
      </c>
    </row>
    <row r="206" customFormat="false" ht="12.8" hidden="false" customHeight="false" outlineLevel="0" collapsed="false">
      <c r="A206" s="25" t="str">
        <f aca="false">"4.01"</f>
        <v>4.01</v>
      </c>
      <c r="B206" s="19" t="s">
        <v>158</v>
      </c>
      <c r="C206" s="20"/>
    </row>
    <row r="207" customFormat="false" ht="12.8" hidden="false" customHeight="false" outlineLevel="0" collapsed="false">
      <c r="A207" s="26" t="str">
        <f aca="false">"4.02"</f>
        <v>4.02</v>
      </c>
      <c r="B207" s="19" t="s">
        <v>122</v>
      </c>
      <c r="C207" s="20"/>
    </row>
    <row r="208" customFormat="false" ht="12.8" hidden="false" customHeight="false" outlineLevel="0" collapsed="false">
      <c r="A208" s="26" t="str">
        <f aca="false">"4.03"</f>
        <v>4.03</v>
      </c>
      <c r="B208" s="19" t="s">
        <v>159</v>
      </c>
      <c r="C208" s="20"/>
    </row>
    <row r="209" customFormat="false" ht="12.8" hidden="false" customHeight="false" outlineLevel="0" collapsed="false">
      <c r="A209" s="26" t="str">
        <f aca="false">"4.03.01"</f>
        <v>4.03.01</v>
      </c>
      <c r="B209" s="19" t="s">
        <v>150</v>
      </c>
      <c r="C209" s="20"/>
    </row>
    <row r="210" customFormat="false" ht="12.8" hidden="false" customHeight="false" outlineLevel="0" collapsed="false">
      <c r="A210" s="27" t="str">
        <f aca="false">"4.03.02"</f>
        <v>4.03.02</v>
      </c>
      <c r="B210" s="21" t="s">
        <v>151</v>
      </c>
      <c r="C210" s="22"/>
    </row>
    <row r="213" customFormat="false" ht="13.8" hidden="false" customHeight="false" outlineLevel="0" collapsed="false">
      <c r="A213" s="2" t="s">
        <v>160</v>
      </c>
      <c r="B213" s="2"/>
      <c r="C213" s="3" t="s">
        <v>161</v>
      </c>
    </row>
    <row r="214" customFormat="false" ht="12.8" hidden="false" customHeight="false" outlineLevel="0" collapsed="false">
      <c r="A214" s="14" t="s">
        <v>2</v>
      </c>
      <c r="B214" s="15" t="s">
        <v>3</v>
      </c>
      <c r="C214" s="16" t="s">
        <v>162</v>
      </c>
    </row>
    <row r="215" customFormat="false" ht="12.8" hidden="false" customHeight="false" outlineLevel="0" collapsed="false">
      <c r="A215" s="17" t="str">
        <f aca="false">"5.01"</f>
        <v>5.01</v>
      </c>
      <c r="B215" s="23" t="s">
        <v>163</v>
      </c>
      <c r="C215" s="18"/>
    </row>
    <row r="216" customFormat="false" ht="12.8" hidden="false" customHeight="false" outlineLevel="0" collapsed="false">
      <c r="A216" s="19" t="str">
        <f aca="false">"5.02"</f>
        <v>5.02</v>
      </c>
      <c r="B216" s="24" t="s">
        <v>164</v>
      </c>
      <c r="C216" s="20"/>
    </row>
    <row r="217" customFormat="false" ht="12.8" hidden="false" customHeight="false" outlineLevel="0" collapsed="false">
      <c r="A217" s="19" t="str">
        <f aca="false">"5.03"</f>
        <v>5.03</v>
      </c>
      <c r="B217" s="24" t="s">
        <v>165</v>
      </c>
      <c r="C217" s="20"/>
    </row>
    <row r="218" customFormat="false" ht="12.8" hidden="false" customHeight="false" outlineLevel="0" collapsed="false">
      <c r="A218" s="19" t="str">
        <f aca="false">"5.04"</f>
        <v>5.04</v>
      </c>
      <c r="B218" s="24" t="s">
        <v>166</v>
      </c>
      <c r="C218" s="20"/>
    </row>
    <row r="219" customFormat="false" ht="12.8" hidden="false" customHeight="false" outlineLevel="0" collapsed="false">
      <c r="A219" s="19" t="str">
        <f aca="false">"5.04.01"</f>
        <v>5.04.01</v>
      </c>
      <c r="B219" s="24" t="s">
        <v>167</v>
      </c>
      <c r="C219" s="20"/>
    </row>
    <row r="220" customFormat="false" ht="12.8" hidden="false" customHeight="false" outlineLevel="0" collapsed="false">
      <c r="A220" s="19" t="str">
        <f aca="false">"5.04.02"</f>
        <v>5.04.02</v>
      </c>
      <c r="B220" s="24" t="s">
        <v>168</v>
      </c>
      <c r="C220" s="20"/>
    </row>
    <row r="221" customFormat="false" ht="12.8" hidden="false" customHeight="false" outlineLevel="0" collapsed="false">
      <c r="A221" s="19" t="str">
        <f aca="false">"5.04.03"</f>
        <v>5.04.03</v>
      </c>
      <c r="B221" s="24" t="s">
        <v>169</v>
      </c>
      <c r="C221" s="20"/>
    </row>
    <row r="222" customFormat="false" ht="12.8" hidden="false" customHeight="false" outlineLevel="0" collapsed="false">
      <c r="A222" s="19" t="str">
        <f aca="false">"5.04.04"</f>
        <v>5.04.04</v>
      </c>
      <c r="B222" s="24" t="s">
        <v>170</v>
      </c>
      <c r="C222" s="20"/>
    </row>
    <row r="223" customFormat="false" ht="12.8" hidden="false" customHeight="false" outlineLevel="0" collapsed="false">
      <c r="A223" s="19" t="str">
        <f aca="false">"5.04.05"</f>
        <v>5.04.05</v>
      </c>
      <c r="B223" s="24" t="s">
        <v>171</v>
      </c>
      <c r="C223" s="20"/>
    </row>
    <row r="224" customFormat="false" ht="12.8" hidden="false" customHeight="false" outlineLevel="0" collapsed="false">
      <c r="A224" s="19" t="str">
        <f aca="false">"5.04.06"</f>
        <v>5.04.06</v>
      </c>
      <c r="B224" s="24" t="s">
        <v>172</v>
      </c>
      <c r="C224" s="20"/>
    </row>
    <row r="225" customFormat="false" ht="12.8" hidden="false" customHeight="false" outlineLevel="0" collapsed="false">
      <c r="A225" s="19" t="str">
        <f aca="false">"5.04.07"</f>
        <v>5.04.07</v>
      </c>
      <c r="B225" s="24" t="s">
        <v>173</v>
      </c>
      <c r="C225" s="20"/>
    </row>
    <row r="226" customFormat="false" ht="12.8" hidden="false" customHeight="false" outlineLevel="0" collapsed="false">
      <c r="A226" s="19" t="str">
        <f aca="false">"5.05"</f>
        <v>5.05</v>
      </c>
      <c r="B226" s="24" t="s">
        <v>174</v>
      </c>
      <c r="C226" s="20"/>
    </row>
    <row r="227" customFormat="false" ht="12.8" hidden="false" customHeight="false" outlineLevel="0" collapsed="false">
      <c r="A227" s="19" t="str">
        <f aca="false">"5.05.01"</f>
        <v>5.05.01</v>
      </c>
      <c r="B227" s="24" t="s">
        <v>175</v>
      </c>
      <c r="C227" s="20"/>
    </row>
    <row r="228" customFormat="false" ht="12.8" hidden="false" customHeight="false" outlineLevel="0" collapsed="false">
      <c r="A228" s="19" t="str">
        <f aca="false">"5.05.02"</f>
        <v>5.05.02</v>
      </c>
      <c r="B228" s="24" t="s">
        <v>122</v>
      </c>
      <c r="C228" s="20"/>
    </row>
    <row r="229" customFormat="false" ht="12.8" hidden="false" customHeight="false" outlineLevel="0" collapsed="false">
      <c r="A229" s="19" t="str">
        <f aca="false">"5.05.02.01"</f>
        <v>5.05.02.01</v>
      </c>
      <c r="B229" s="24" t="s">
        <v>176</v>
      </c>
      <c r="C229" s="20"/>
    </row>
    <row r="230" customFormat="false" ht="12.8" hidden="false" customHeight="false" outlineLevel="0" collapsed="false">
      <c r="A230" s="19" t="str">
        <f aca="false">"5.05.02.02"</f>
        <v>5.05.02.02</v>
      </c>
      <c r="B230" s="24" t="s">
        <v>177</v>
      </c>
      <c r="C230" s="20"/>
    </row>
    <row r="231" customFormat="false" ht="12.8" hidden="false" customHeight="false" outlineLevel="0" collapsed="false">
      <c r="A231" s="19" t="str">
        <f aca="false">"5.05.02.03"</f>
        <v>5.05.02.03</v>
      </c>
      <c r="B231" s="24" t="s">
        <v>178</v>
      </c>
      <c r="C231" s="20"/>
    </row>
    <row r="232" customFormat="false" ht="12.8" hidden="false" customHeight="false" outlineLevel="0" collapsed="false">
      <c r="A232" s="19" t="str">
        <f aca="false">"5.05.02.04"</f>
        <v>5.05.02.04</v>
      </c>
      <c r="B232" s="24" t="s">
        <v>179</v>
      </c>
      <c r="C232" s="20"/>
    </row>
    <row r="233" customFormat="false" ht="12.8" hidden="false" customHeight="false" outlineLevel="0" collapsed="false">
      <c r="A233" s="19" t="str">
        <f aca="false">"5.05.02.05"</f>
        <v>5.05.02.05</v>
      </c>
      <c r="B233" s="24" t="s">
        <v>180</v>
      </c>
      <c r="C233" s="20"/>
    </row>
    <row r="234" customFormat="false" ht="12.8" hidden="false" customHeight="false" outlineLevel="0" collapsed="false">
      <c r="A234" s="19" t="str">
        <f aca="false">"5.05.03"</f>
        <v>5.05.03</v>
      </c>
      <c r="B234" s="24" t="s">
        <v>181</v>
      </c>
      <c r="C234" s="20"/>
    </row>
    <row r="235" customFormat="false" ht="12.8" hidden="false" customHeight="false" outlineLevel="0" collapsed="false">
      <c r="A235" s="19" t="str">
        <f aca="false">"5.05.03.01"</f>
        <v>5.05.03.01</v>
      </c>
      <c r="B235" s="24" t="s">
        <v>176</v>
      </c>
      <c r="C235" s="20"/>
    </row>
    <row r="236" customFormat="false" ht="12.8" hidden="false" customHeight="false" outlineLevel="0" collapsed="false">
      <c r="A236" s="19" t="str">
        <f aca="false">"5.06"</f>
        <v>5.06</v>
      </c>
      <c r="B236" s="24" t="s">
        <v>182</v>
      </c>
      <c r="C236" s="20"/>
    </row>
    <row r="237" customFormat="false" ht="12.8" hidden="false" customHeight="false" outlineLevel="0" collapsed="false">
      <c r="A237" s="19" t="str">
        <f aca="false">"5.06.01"</f>
        <v>5.06.01</v>
      </c>
      <c r="B237" s="24" t="s">
        <v>183</v>
      </c>
      <c r="C237" s="20"/>
    </row>
    <row r="238" customFormat="false" ht="12.8" hidden="false" customHeight="false" outlineLevel="0" collapsed="false">
      <c r="A238" s="19" t="str">
        <f aca="false">"5.06.02"</f>
        <v>5.06.02</v>
      </c>
      <c r="B238" s="24" t="s">
        <v>184</v>
      </c>
      <c r="C238" s="20"/>
    </row>
    <row r="239" customFormat="false" ht="12.8" hidden="false" customHeight="false" outlineLevel="0" collapsed="false">
      <c r="A239" s="19" t="str">
        <f aca="false">"5.06.03"</f>
        <v>5.06.03</v>
      </c>
      <c r="B239" s="24" t="s">
        <v>185</v>
      </c>
      <c r="C239" s="20"/>
    </row>
    <row r="240" customFormat="false" ht="12.8" hidden="false" customHeight="false" outlineLevel="0" collapsed="false">
      <c r="A240" s="21" t="str">
        <f aca="false">"5.07"</f>
        <v>5.07</v>
      </c>
      <c r="B240" s="22" t="s">
        <v>186</v>
      </c>
      <c r="C240" s="22"/>
    </row>
    <row r="243" customFormat="false" ht="13.8" hidden="false" customHeight="false" outlineLevel="0" collapsed="false">
      <c r="A243" s="2" t="s">
        <v>187</v>
      </c>
      <c r="B243" s="2"/>
      <c r="C243" s="3" t="s">
        <v>188</v>
      </c>
    </row>
    <row r="244" customFormat="false" ht="12.8" hidden="false" customHeight="false" outlineLevel="0" collapsed="false">
      <c r="A244" s="14" t="s">
        <v>2</v>
      </c>
      <c r="B244" s="15" t="s">
        <v>3</v>
      </c>
      <c r="C244" s="16" t="s">
        <v>189</v>
      </c>
    </row>
    <row r="245" customFormat="false" ht="12.8" hidden="false" customHeight="false" outlineLevel="0" collapsed="false">
      <c r="A245" s="17" t="str">
        <f aca="false">"6.01"</f>
        <v>6.01</v>
      </c>
      <c r="B245" s="17" t="s">
        <v>190</v>
      </c>
      <c r="C245" s="18"/>
    </row>
    <row r="246" customFormat="false" ht="12.8" hidden="false" customHeight="false" outlineLevel="0" collapsed="false">
      <c r="A246" s="19" t="str">
        <f aca="false">"6.01.01"</f>
        <v>6.01.01</v>
      </c>
      <c r="B246" s="19" t="s">
        <v>191</v>
      </c>
      <c r="C246" s="20"/>
    </row>
    <row r="247" customFormat="false" ht="12.8" hidden="false" customHeight="false" outlineLevel="0" collapsed="false">
      <c r="A247" s="19" t="str">
        <f aca="false">"6.01.02"</f>
        <v>6.01.02</v>
      </c>
      <c r="B247" s="19" t="s">
        <v>192</v>
      </c>
      <c r="C247" s="20"/>
    </row>
    <row r="248" customFormat="false" ht="12.8" hidden="false" customHeight="false" outlineLevel="0" collapsed="false">
      <c r="A248" s="19" t="str">
        <f aca="false">"6.01.03"</f>
        <v>6.01.03</v>
      </c>
      <c r="B248" s="19" t="s">
        <v>27</v>
      </c>
      <c r="C248" s="20"/>
    </row>
    <row r="249" customFormat="false" ht="12.8" hidden="false" customHeight="false" outlineLevel="0" collapsed="false">
      <c r="A249" s="19" t="str">
        <f aca="false">"6.02"</f>
        <v>6.02</v>
      </c>
      <c r="B249" s="19" t="s">
        <v>193</v>
      </c>
      <c r="C249" s="20"/>
    </row>
    <row r="250" customFormat="false" ht="12.8" hidden="false" customHeight="false" outlineLevel="0" collapsed="false">
      <c r="A250" s="19" t="str">
        <f aca="false">"6.03"</f>
        <v>6.03</v>
      </c>
      <c r="B250" s="19" t="s">
        <v>194</v>
      </c>
      <c r="C250" s="20"/>
    </row>
    <row r="251" customFormat="false" ht="12.8" hidden="false" customHeight="false" outlineLevel="0" collapsed="false">
      <c r="A251" s="19" t="str">
        <f aca="false">"6.04"</f>
        <v>6.04</v>
      </c>
      <c r="B251" s="19" t="s">
        <v>195</v>
      </c>
      <c r="C251" s="20"/>
    </row>
    <row r="252" customFormat="false" ht="12.8" hidden="false" customHeight="false" outlineLevel="0" collapsed="false">
      <c r="A252" s="19" t="str">
        <f aca="false">"6.05"</f>
        <v>6.05</v>
      </c>
      <c r="B252" s="19" t="s">
        <v>196</v>
      </c>
      <c r="C252" s="20"/>
    </row>
    <row r="253" customFormat="false" ht="12.8" hidden="false" customHeight="false" outlineLevel="0" collapsed="false">
      <c r="A253" s="19" t="str">
        <f aca="false">"6.05.01"</f>
        <v>6.05.01</v>
      </c>
      <c r="B253" s="19" t="s">
        <v>197</v>
      </c>
      <c r="C253" s="20"/>
    </row>
    <row r="254" customFormat="false" ht="12.8" hidden="false" customHeight="false" outlineLevel="0" collapsed="false">
      <c r="A254" s="21" t="str">
        <f aca="false">"6.05.02"</f>
        <v>6.05.02</v>
      </c>
      <c r="B254" s="21" t="s">
        <v>198</v>
      </c>
      <c r="C254" s="22"/>
    </row>
    <row r="257" customFormat="false" ht="13.8" hidden="false" customHeight="false" outlineLevel="0" collapsed="false">
      <c r="A257" s="2" t="s">
        <v>199</v>
      </c>
      <c r="B257" s="2"/>
      <c r="C257" s="3" t="s">
        <v>200</v>
      </c>
    </row>
    <row r="258" customFormat="false" ht="12.8" hidden="false" customHeight="false" outlineLevel="0" collapsed="false">
      <c r="A258" s="15" t="s">
        <v>2</v>
      </c>
      <c r="B258" s="16" t="s">
        <v>3</v>
      </c>
      <c r="C258" s="16" t="s">
        <v>201</v>
      </c>
    </row>
    <row r="259" customFormat="false" ht="12.8" hidden="false" customHeight="false" outlineLevel="0" collapsed="false">
      <c r="A259" s="17" t="str">
        <f aca="false">"7.01"</f>
        <v>7.01</v>
      </c>
      <c r="B259" s="23" t="s">
        <v>202</v>
      </c>
      <c r="C259" s="18"/>
    </row>
    <row r="260" customFormat="false" ht="12.8" hidden="false" customHeight="false" outlineLevel="0" collapsed="false">
      <c r="A260" s="19" t="str">
        <f aca="false">"7.01.01"</f>
        <v>7.01.01</v>
      </c>
      <c r="B260" s="24" t="s">
        <v>203</v>
      </c>
      <c r="C260" s="20"/>
    </row>
    <row r="261" customFormat="false" ht="12.8" hidden="false" customHeight="false" outlineLevel="0" collapsed="false">
      <c r="A261" s="19" t="str">
        <f aca="false">"7.01.02"</f>
        <v>7.01.02</v>
      </c>
      <c r="B261" s="24" t="s">
        <v>204</v>
      </c>
      <c r="C261" s="20"/>
    </row>
    <row r="262" customFormat="false" ht="12.8" hidden="false" customHeight="false" outlineLevel="0" collapsed="false">
      <c r="A262" s="19" t="str">
        <f aca="false">"7.01.03"</f>
        <v>7.01.03</v>
      </c>
      <c r="B262" s="24" t="s">
        <v>205</v>
      </c>
      <c r="C262" s="20"/>
    </row>
    <row r="263" customFormat="false" ht="12.8" hidden="false" customHeight="false" outlineLevel="0" collapsed="false">
      <c r="A263" s="19" t="str">
        <f aca="false">"7.01.04"</f>
        <v>7.01.04</v>
      </c>
      <c r="B263" s="24" t="s">
        <v>206</v>
      </c>
      <c r="C263" s="20"/>
    </row>
    <row r="264" customFormat="false" ht="12.8" hidden="false" customHeight="false" outlineLevel="0" collapsed="false">
      <c r="A264" s="19" t="str">
        <f aca="false">"7.02"</f>
        <v>7.02</v>
      </c>
      <c r="B264" s="24" t="s">
        <v>207</v>
      </c>
      <c r="C264" s="20"/>
    </row>
    <row r="265" customFormat="false" ht="12.8" hidden="false" customHeight="false" outlineLevel="0" collapsed="false">
      <c r="A265" s="19" t="str">
        <f aca="false">"7.02.01"</f>
        <v>7.02.01</v>
      </c>
      <c r="B265" s="24" t="s">
        <v>208</v>
      </c>
      <c r="C265" s="20"/>
    </row>
    <row r="266" customFormat="false" ht="12.8" hidden="false" customHeight="false" outlineLevel="0" collapsed="false">
      <c r="A266" s="19" t="str">
        <f aca="false">"7.02.02"</f>
        <v>7.02.02</v>
      </c>
      <c r="B266" s="24" t="s">
        <v>209</v>
      </c>
      <c r="C266" s="20"/>
    </row>
    <row r="267" customFormat="false" ht="12.8" hidden="false" customHeight="false" outlineLevel="0" collapsed="false">
      <c r="A267" s="19" t="str">
        <f aca="false">"7.02.03"</f>
        <v>7.02.03</v>
      </c>
      <c r="B267" s="24" t="s">
        <v>210</v>
      </c>
      <c r="C267" s="20"/>
    </row>
    <row r="268" customFormat="false" ht="12.8" hidden="false" customHeight="false" outlineLevel="0" collapsed="false">
      <c r="A268" s="19" t="str">
        <f aca="false">"7.02.04"</f>
        <v>7.02.04</v>
      </c>
      <c r="B268" s="24" t="s">
        <v>27</v>
      </c>
      <c r="C268" s="20"/>
    </row>
    <row r="269" customFormat="false" ht="12.8" hidden="false" customHeight="false" outlineLevel="0" collapsed="false">
      <c r="A269" s="19" t="str">
        <f aca="false">"7.03"</f>
        <v>7.03</v>
      </c>
      <c r="B269" s="24" t="s">
        <v>211</v>
      </c>
      <c r="C269" s="20"/>
    </row>
    <row r="270" customFormat="false" ht="12.8" hidden="false" customHeight="false" outlineLevel="0" collapsed="false">
      <c r="A270" s="19" t="str">
        <f aca="false">"7.04"</f>
        <v>7.04</v>
      </c>
      <c r="B270" s="24" t="s">
        <v>212</v>
      </c>
      <c r="C270" s="20"/>
    </row>
    <row r="271" customFormat="false" ht="12.8" hidden="false" customHeight="false" outlineLevel="0" collapsed="false">
      <c r="A271" s="19" t="str">
        <f aca="false">"7.04.01"</f>
        <v>7.04.01</v>
      </c>
      <c r="B271" s="24" t="s">
        <v>213</v>
      </c>
      <c r="C271" s="20"/>
    </row>
    <row r="272" customFormat="false" ht="12.8" hidden="false" customHeight="false" outlineLevel="0" collapsed="false">
      <c r="A272" s="19" t="str">
        <f aca="false">"7.04.02"</f>
        <v>7.04.02</v>
      </c>
      <c r="B272" s="24" t="s">
        <v>214</v>
      </c>
      <c r="C272" s="20"/>
    </row>
    <row r="273" customFormat="false" ht="12.8" hidden="false" customHeight="false" outlineLevel="0" collapsed="false">
      <c r="A273" s="19" t="str">
        <f aca="false">"7.05"</f>
        <v>7.05</v>
      </c>
      <c r="B273" s="24" t="s">
        <v>215</v>
      </c>
      <c r="C273" s="20"/>
    </row>
    <row r="274" customFormat="false" ht="12.8" hidden="false" customHeight="false" outlineLevel="0" collapsed="false">
      <c r="A274" s="19" t="str">
        <f aca="false">"7.06"</f>
        <v>7.06</v>
      </c>
      <c r="B274" s="24" t="s">
        <v>216</v>
      </c>
      <c r="C274" s="20"/>
    </row>
    <row r="275" customFormat="false" ht="12.8" hidden="false" customHeight="false" outlineLevel="0" collapsed="false">
      <c r="A275" s="19" t="str">
        <f aca="false">"7.06.01"</f>
        <v>7.06.01</v>
      </c>
      <c r="B275" s="24" t="s">
        <v>136</v>
      </c>
      <c r="C275" s="20"/>
    </row>
    <row r="276" customFormat="false" ht="12.8" hidden="false" customHeight="false" outlineLevel="0" collapsed="false">
      <c r="A276" s="19" t="str">
        <f aca="false">"7.06.02"</f>
        <v>7.06.02</v>
      </c>
      <c r="B276" s="24" t="s">
        <v>139</v>
      </c>
      <c r="C276" s="20"/>
    </row>
    <row r="277" customFormat="false" ht="12.8" hidden="false" customHeight="false" outlineLevel="0" collapsed="false">
      <c r="A277" s="19" t="str">
        <f aca="false">"7.06.03"</f>
        <v>7.06.03</v>
      </c>
      <c r="B277" s="24" t="s">
        <v>27</v>
      </c>
      <c r="C277" s="20"/>
    </row>
    <row r="278" customFormat="false" ht="12.8" hidden="false" customHeight="false" outlineLevel="0" collapsed="false">
      <c r="A278" s="19" t="str">
        <f aca="false">"7.07"</f>
        <v>7.07</v>
      </c>
      <c r="B278" s="24" t="s">
        <v>217</v>
      </c>
      <c r="C278" s="20"/>
    </row>
    <row r="279" customFormat="false" ht="12.8" hidden="false" customHeight="false" outlineLevel="0" collapsed="false">
      <c r="A279" s="19" t="str">
        <f aca="false">"7.08"</f>
        <v>7.08</v>
      </c>
      <c r="B279" s="24" t="s">
        <v>218</v>
      </c>
      <c r="C279" s="20"/>
    </row>
    <row r="280" customFormat="false" ht="12.8" hidden="false" customHeight="false" outlineLevel="0" collapsed="false">
      <c r="A280" s="19" t="str">
        <f aca="false">"7.08.01"</f>
        <v>7.08.01</v>
      </c>
      <c r="B280" s="24" t="s">
        <v>219</v>
      </c>
      <c r="C280" s="20"/>
    </row>
    <row r="281" customFormat="false" ht="12.8" hidden="false" customHeight="false" outlineLevel="0" collapsed="false">
      <c r="A281" s="19" t="str">
        <f aca="false">"7.08.01.01"</f>
        <v>7.08.01.01</v>
      </c>
      <c r="B281" s="24" t="s">
        <v>220</v>
      </c>
      <c r="C281" s="20"/>
    </row>
    <row r="282" customFormat="false" ht="12.8" hidden="false" customHeight="false" outlineLevel="0" collapsed="false">
      <c r="A282" s="19" t="str">
        <f aca="false">"7.08.01.02"</f>
        <v>7.08.01.02</v>
      </c>
      <c r="B282" s="24" t="s">
        <v>221</v>
      </c>
      <c r="C282" s="20"/>
    </row>
    <row r="283" customFormat="false" ht="12.8" hidden="false" customHeight="false" outlineLevel="0" collapsed="false">
      <c r="A283" s="19" t="str">
        <f aca="false">"7.08.01.03"</f>
        <v>7.08.01.03</v>
      </c>
      <c r="B283" s="24" t="s">
        <v>222</v>
      </c>
      <c r="C283" s="20"/>
    </row>
    <row r="284" customFormat="false" ht="12.8" hidden="false" customHeight="false" outlineLevel="0" collapsed="false">
      <c r="A284" s="19" t="str">
        <f aca="false">"7.08.01.04"</f>
        <v>7.08.01.04</v>
      </c>
      <c r="B284" s="24" t="s">
        <v>27</v>
      </c>
      <c r="C284" s="20"/>
    </row>
    <row r="285" customFormat="false" ht="12.8" hidden="false" customHeight="false" outlineLevel="0" collapsed="false">
      <c r="A285" s="19" t="str">
        <f aca="false">"7.08.02"</f>
        <v>7.08.02</v>
      </c>
      <c r="B285" s="24" t="s">
        <v>223</v>
      </c>
      <c r="C285" s="20"/>
    </row>
    <row r="286" customFormat="false" ht="12.8" hidden="false" customHeight="false" outlineLevel="0" collapsed="false">
      <c r="A286" s="19" t="str">
        <f aca="false">"7.08.02.01"</f>
        <v>7.08.02.01</v>
      </c>
      <c r="B286" s="24" t="s">
        <v>224</v>
      </c>
      <c r="C286" s="20"/>
    </row>
    <row r="287" customFormat="false" ht="12.8" hidden="false" customHeight="false" outlineLevel="0" collapsed="false">
      <c r="A287" s="19" t="str">
        <f aca="false">"7.08.02.02"</f>
        <v>7.08.02.02</v>
      </c>
      <c r="B287" s="24" t="s">
        <v>225</v>
      </c>
      <c r="C287" s="20"/>
    </row>
    <row r="288" customFormat="false" ht="12.8" hidden="false" customHeight="false" outlineLevel="0" collapsed="false">
      <c r="A288" s="19" t="str">
        <f aca="false">"7.08.02.03"</f>
        <v>7.08.02.03</v>
      </c>
      <c r="B288" s="24" t="s">
        <v>226</v>
      </c>
      <c r="C288" s="20"/>
    </row>
    <row r="289" customFormat="false" ht="12.8" hidden="false" customHeight="false" outlineLevel="0" collapsed="false">
      <c r="A289" s="19" t="str">
        <f aca="false">"7.08.03"</f>
        <v>7.08.03</v>
      </c>
      <c r="B289" s="24" t="s">
        <v>227</v>
      </c>
      <c r="C289" s="20"/>
    </row>
    <row r="290" customFormat="false" ht="12.8" hidden="false" customHeight="false" outlineLevel="0" collapsed="false">
      <c r="A290" s="19" t="str">
        <f aca="false">"7.08.03.01"</f>
        <v>7.08.03.01</v>
      </c>
      <c r="B290" s="24" t="s">
        <v>228</v>
      </c>
      <c r="C290" s="20"/>
    </row>
    <row r="291" customFormat="false" ht="12.8" hidden="false" customHeight="false" outlineLevel="0" collapsed="false">
      <c r="A291" s="19" t="str">
        <f aca="false">"7.08.03.02"</f>
        <v>7.08.03.02</v>
      </c>
      <c r="B291" s="24" t="s">
        <v>229</v>
      </c>
      <c r="C291" s="20"/>
    </row>
    <row r="292" customFormat="false" ht="12.8" hidden="false" customHeight="false" outlineLevel="0" collapsed="false">
      <c r="A292" s="19" t="str">
        <f aca="false">"7.08.03.03"</f>
        <v>7.08.03.03</v>
      </c>
      <c r="B292" s="24" t="s">
        <v>214</v>
      </c>
      <c r="C292" s="20"/>
    </row>
    <row r="293" customFormat="false" ht="12.8" hidden="false" customHeight="false" outlineLevel="0" collapsed="false">
      <c r="A293" s="19" t="str">
        <f aca="false">"7.08.04"</f>
        <v>7.08.04</v>
      </c>
      <c r="B293" s="24" t="s">
        <v>230</v>
      </c>
      <c r="C293" s="20"/>
    </row>
    <row r="294" customFormat="false" ht="12.8" hidden="false" customHeight="false" outlineLevel="0" collapsed="false">
      <c r="A294" s="19" t="str">
        <f aca="false">"7.08.04.01"</f>
        <v>7.08.04.01</v>
      </c>
      <c r="B294" s="24" t="s">
        <v>231</v>
      </c>
      <c r="C294" s="20"/>
    </row>
    <row r="295" customFormat="false" ht="12.8" hidden="false" customHeight="false" outlineLevel="0" collapsed="false">
      <c r="A295" s="19" t="str">
        <f aca="false">"7.08.04.02"</f>
        <v>7.08.04.02</v>
      </c>
      <c r="B295" s="24" t="s">
        <v>172</v>
      </c>
      <c r="C295" s="20"/>
    </row>
    <row r="296" customFormat="false" ht="12.8" hidden="false" customHeight="false" outlineLevel="0" collapsed="false">
      <c r="A296" s="19" t="str">
        <f aca="false">"7.08.04.03"</f>
        <v>7.08.04.03</v>
      </c>
      <c r="B296" s="24" t="s">
        <v>232</v>
      </c>
      <c r="C296" s="20"/>
    </row>
    <row r="297" customFormat="false" ht="12.8" hidden="false" customHeight="false" outlineLevel="0" collapsed="false">
      <c r="A297" s="19" t="str">
        <f aca="false">"7.08.04.04"</f>
        <v>7.08.04.04</v>
      </c>
      <c r="B297" s="24" t="s">
        <v>233</v>
      </c>
      <c r="C297" s="20"/>
    </row>
    <row r="298" customFormat="false" ht="12.8" hidden="false" customHeight="false" outlineLevel="0" collapsed="false">
      <c r="A298" s="21" t="str">
        <f aca="false">"7.08.05"</f>
        <v>7.08.05</v>
      </c>
      <c r="B298" s="22" t="s">
        <v>27</v>
      </c>
      <c r="C298" s="22"/>
    </row>
  </sheetData>
  <mergeCells count="7">
    <mergeCell ref="A1:B1"/>
    <mergeCell ref="A60:B60"/>
    <mergeCell ref="A164:B164"/>
    <mergeCell ref="A204:B204"/>
    <mergeCell ref="A213:B213"/>
    <mergeCell ref="A243:B243"/>
    <mergeCell ref="A257:B2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98"/>
  <sheetViews>
    <sheetView showFormulas="false" showGridLines="true" showRowColHeaders="true" showZeros="true" rightToLeft="false" tabSelected="true" showOutlineSymbols="true" defaultGridColor="true" view="normal" topLeftCell="A280" colorId="64" zoomScale="100" zoomScaleNormal="100" zoomScalePageLayoutView="100" workbookViewId="0">
      <selection pane="topLeft" activeCell="A188" activeCellId="0" sqref="188:18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"/>
    <col collapsed="false" customWidth="true" hidden="false" outlineLevel="0" max="2" min="2" style="1" width="74.45"/>
    <col collapsed="false" customWidth="true" hidden="false" outlineLevel="0" max="3" min="3" style="1" width="33.42"/>
  </cols>
  <sheetData>
    <row r="1" customFormat="false" ht="13.8" hidden="false" customHeight="false" outlineLevel="0" collapsed="false">
      <c r="A1" s="2" t="s">
        <v>0</v>
      </c>
      <c r="B1" s="2"/>
      <c r="C1" s="3" t="s">
        <v>1</v>
      </c>
    </row>
    <row r="2" customFormat="false" ht="13.8" hidden="false" customHeight="false" outlineLevel="0" collapsed="false">
      <c r="A2" s="4" t="s">
        <v>2</v>
      </c>
      <c r="B2" s="5" t="s">
        <v>3</v>
      </c>
      <c r="C2" s="6" t="s">
        <v>4</v>
      </c>
    </row>
    <row r="3" customFormat="false" ht="13.8" hidden="false" customHeight="false" outlineLevel="0" collapsed="false">
      <c r="A3" s="7" t="str">
        <f aca="false">"1"</f>
        <v>1</v>
      </c>
      <c r="B3" s="8" t="s">
        <v>5</v>
      </c>
      <c r="C3" s="9"/>
    </row>
    <row r="4" s="31" customFormat="true" ht="13.8" hidden="false" customHeight="false" outlineLevel="0" collapsed="false">
      <c r="A4" s="28" t="str">
        <f aca="false">"1.01"</f>
        <v>1.01</v>
      </c>
      <c r="B4" s="29" t="s">
        <v>6</v>
      </c>
      <c r="C4" s="30"/>
    </row>
    <row r="5" s="31" customFormat="true" ht="13.8" hidden="false" customHeight="false" outlineLevel="0" collapsed="false">
      <c r="A5" s="28" t="str">
        <f aca="false">"1.01.01"</f>
        <v>1.01.01</v>
      </c>
      <c r="B5" s="29" t="s">
        <v>7</v>
      </c>
      <c r="C5" s="30"/>
    </row>
    <row r="6" customFormat="false" ht="13.8" hidden="false" customHeight="false" outlineLevel="0" collapsed="false">
      <c r="A6" s="7" t="str">
        <f aca="false">"1.01.02"</f>
        <v>1.01.02</v>
      </c>
      <c r="B6" s="10" t="s">
        <v>8</v>
      </c>
      <c r="C6" s="9"/>
    </row>
    <row r="7" customFormat="false" ht="13.8" hidden="false" customHeight="false" outlineLevel="0" collapsed="false">
      <c r="A7" s="7" t="str">
        <f aca="false">"1.01.02.01"</f>
        <v>1.01.02.01</v>
      </c>
      <c r="B7" s="10" t="s">
        <v>9</v>
      </c>
      <c r="C7" s="9"/>
    </row>
    <row r="8" customFormat="false" ht="13.8" hidden="false" customHeight="false" outlineLevel="0" collapsed="false">
      <c r="A8" s="7" t="str">
        <f aca="false">"1.01.02.01.01"</f>
        <v>1.01.02.01.01</v>
      </c>
      <c r="B8" s="10" t="s">
        <v>10</v>
      </c>
      <c r="C8" s="9"/>
    </row>
    <row r="9" customFormat="false" ht="13.8" hidden="false" customHeight="false" outlineLevel="0" collapsed="false">
      <c r="A9" s="7" t="str">
        <f aca="false">"1.01.02.01.02"</f>
        <v>1.01.02.01.02</v>
      </c>
      <c r="B9" s="10" t="s">
        <v>11</v>
      </c>
      <c r="C9" s="9"/>
    </row>
    <row r="10" customFormat="false" ht="13.8" hidden="false" customHeight="false" outlineLevel="0" collapsed="false">
      <c r="A10" s="7" t="str">
        <f aca="false">"1.01.02.02"</f>
        <v>1.01.02.02</v>
      </c>
      <c r="B10" s="10" t="s">
        <v>12</v>
      </c>
      <c r="C10" s="9" t="s">
        <v>13</v>
      </c>
    </row>
    <row r="11" customFormat="false" ht="13.8" hidden="false" customHeight="false" outlineLevel="0" collapsed="false">
      <c r="A11" s="7" t="s">
        <v>14</v>
      </c>
      <c r="B11" s="10" t="s">
        <v>15</v>
      </c>
      <c r="C11" s="9" t="s">
        <v>13</v>
      </c>
    </row>
    <row r="12" s="35" customFormat="true" ht="13.8" hidden="false" customHeight="false" outlineLevel="0" collapsed="false">
      <c r="A12" s="32" t="str">
        <f aca="false">"1.01.03"</f>
        <v>1.01.03</v>
      </c>
      <c r="B12" s="33" t="s">
        <v>16</v>
      </c>
      <c r="C12" s="34"/>
    </row>
    <row r="13" customFormat="false" ht="13.8" hidden="false" customHeight="false" outlineLevel="0" collapsed="false">
      <c r="A13" s="7" t="str">
        <f aca="false">"1.01.03.01"</f>
        <v>1.01.03.01</v>
      </c>
      <c r="B13" s="10" t="s">
        <v>17</v>
      </c>
      <c r="C13" s="9"/>
    </row>
    <row r="14" customFormat="false" ht="13.8" hidden="false" customHeight="false" outlineLevel="0" collapsed="false">
      <c r="A14" s="7" t="str">
        <f aca="false">"1.01.03.02"</f>
        <v>1.01.03.02</v>
      </c>
      <c r="B14" s="10" t="s">
        <v>18</v>
      </c>
      <c r="C14" s="9"/>
    </row>
    <row r="15" s="35" customFormat="true" ht="13.8" hidden="false" customHeight="false" outlineLevel="0" collapsed="false">
      <c r="A15" s="32" t="str">
        <f aca="false">"1.01.04"</f>
        <v>1.01.04</v>
      </c>
      <c r="B15" s="33" t="s">
        <v>19</v>
      </c>
      <c r="C15" s="34"/>
    </row>
    <row r="16" customFormat="false" ht="13.8" hidden="false" customHeight="false" outlineLevel="0" collapsed="false">
      <c r="A16" s="7" t="str">
        <f aca="false">"1.01.05"</f>
        <v>1.01.05</v>
      </c>
      <c r="B16" s="10" t="s">
        <v>20</v>
      </c>
      <c r="C16" s="9"/>
    </row>
    <row r="17" customFormat="false" ht="13.8" hidden="false" customHeight="false" outlineLevel="0" collapsed="false">
      <c r="A17" s="7" t="str">
        <f aca="false">"1.01.06"</f>
        <v>1.01.06</v>
      </c>
      <c r="B17" s="10" t="s">
        <v>21</v>
      </c>
      <c r="C17" s="9"/>
    </row>
    <row r="18" customFormat="false" ht="13.8" hidden="false" customHeight="false" outlineLevel="0" collapsed="false">
      <c r="A18" s="7" t="str">
        <f aca="false">"1.01.06.01"</f>
        <v>1.01.06.01</v>
      </c>
      <c r="B18" s="10" t="s">
        <v>22</v>
      </c>
      <c r="C18" s="9"/>
    </row>
    <row r="19" customFormat="false" ht="13.8" hidden="false" customHeight="false" outlineLevel="0" collapsed="false">
      <c r="A19" s="7" t="str">
        <f aca="false">"1.01.07"</f>
        <v>1.01.07</v>
      </c>
      <c r="B19" s="10" t="s">
        <v>23</v>
      </c>
      <c r="C19" s="9"/>
    </row>
    <row r="20" customFormat="false" ht="13.8" hidden="false" customHeight="false" outlineLevel="0" collapsed="false">
      <c r="A20" s="7" t="str">
        <f aca="false">"1.01.08"</f>
        <v>1.01.08</v>
      </c>
      <c r="B20" s="10" t="s">
        <v>24</v>
      </c>
      <c r="C20" s="9"/>
    </row>
    <row r="21" customFormat="false" ht="13.8" hidden="false" customHeight="false" outlineLevel="0" collapsed="false">
      <c r="A21" s="7" t="str">
        <f aca="false">"1.01.08.01"</f>
        <v>1.01.08.01</v>
      </c>
      <c r="B21" s="10" t="s">
        <v>25</v>
      </c>
      <c r="C21" s="9"/>
    </row>
    <row r="22" customFormat="false" ht="13.8" hidden="false" customHeight="false" outlineLevel="0" collapsed="false">
      <c r="A22" s="7" t="str">
        <f aca="false">"1.01.08.02"</f>
        <v>1.01.08.02</v>
      </c>
      <c r="B22" s="10" t="s">
        <v>26</v>
      </c>
      <c r="C22" s="9"/>
    </row>
    <row r="23" customFormat="false" ht="13.8" hidden="false" customHeight="false" outlineLevel="0" collapsed="false">
      <c r="A23" s="7" t="str">
        <f aca="false">"1.01.08.03"</f>
        <v>1.01.08.03</v>
      </c>
      <c r="B23" s="10" t="s">
        <v>27</v>
      </c>
      <c r="C23" s="9"/>
    </row>
    <row r="24" customFormat="false" ht="13.8" hidden="false" customHeight="false" outlineLevel="0" collapsed="false">
      <c r="A24" s="7" t="str">
        <f aca="false">"1.02"</f>
        <v>1.02</v>
      </c>
      <c r="B24" s="10" t="s">
        <v>28</v>
      </c>
      <c r="C24" s="9"/>
    </row>
    <row r="25" customFormat="false" ht="13.8" hidden="false" customHeight="false" outlineLevel="0" collapsed="false">
      <c r="A25" s="7" t="str">
        <f aca="false">"1.02.01"</f>
        <v>1.02.01</v>
      </c>
      <c r="B25" s="10" t="s">
        <v>29</v>
      </c>
      <c r="C25" s="9"/>
    </row>
    <row r="26" customFormat="false" ht="13.8" hidden="false" customHeight="false" outlineLevel="0" collapsed="false">
      <c r="A26" s="7" t="str">
        <f aca="false">"1.02.01.01"</f>
        <v>1.02.01.01</v>
      </c>
      <c r="B26" s="10" t="s">
        <v>9</v>
      </c>
      <c r="C26" s="9"/>
    </row>
    <row r="27" customFormat="false" ht="13.8" hidden="false" customHeight="false" outlineLevel="0" collapsed="false">
      <c r="A27" s="7" t="str">
        <f aca="false">"1.02.01.01.01"</f>
        <v>1.02.01.01.01</v>
      </c>
      <c r="B27" s="10" t="s">
        <v>11</v>
      </c>
      <c r="C27" s="9"/>
    </row>
    <row r="28" customFormat="false" ht="13.8" hidden="false" customHeight="false" outlineLevel="0" collapsed="false">
      <c r="A28" s="7" t="str">
        <f aca="false">"1.02.01.02"</f>
        <v>1.02.01.02</v>
      </c>
      <c r="B28" s="10" t="s">
        <v>12</v>
      </c>
      <c r="C28" s="9" t="s">
        <v>13</v>
      </c>
    </row>
    <row r="29" customFormat="false" ht="13.8" hidden="false" customHeight="false" outlineLevel="0" collapsed="false">
      <c r="A29" s="7" t="s">
        <v>30</v>
      </c>
      <c r="B29" s="10" t="s">
        <v>15</v>
      </c>
      <c r="C29" s="9" t="s">
        <v>13</v>
      </c>
    </row>
    <row r="30" customFormat="false" ht="13.8" hidden="false" customHeight="false" outlineLevel="0" collapsed="false">
      <c r="A30" s="7" t="str">
        <f aca="false">"1.02.01.04"</f>
        <v>1.02.01.04</v>
      </c>
      <c r="B30" s="10" t="s">
        <v>16</v>
      </c>
      <c r="C30" s="9"/>
    </row>
    <row r="31" customFormat="false" ht="13.8" hidden="false" customHeight="false" outlineLevel="0" collapsed="false">
      <c r="A31" s="7" t="str">
        <f aca="false">"1.02.01.04.01"</f>
        <v>1.02.01.04.01</v>
      </c>
      <c r="B31" s="10" t="s">
        <v>17</v>
      </c>
      <c r="C31" s="9"/>
    </row>
    <row r="32" customFormat="false" ht="13.8" hidden="false" customHeight="false" outlineLevel="0" collapsed="false">
      <c r="A32" s="7" t="str">
        <f aca="false">"1.02.01.04.02"</f>
        <v>1.02.01.04.02</v>
      </c>
      <c r="B32" s="10" t="s">
        <v>18</v>
      </c>
      <c r="C32" s="9"/>
    </row>
    <row r="33" customFormat="false" ht="13.8" hidden="false" customHeight="false" outlineLevel="0" collapsed="false">
      <c r="A33" s="7" t="str">
        <f aca="false">"1.02.01.05"</f>
        <v>1.02.01.05</v>
      </c>
      <c r="B33" s="10" t="s">
        <v>19</v>
      </c>
      <c r="C33" s="9"/>
    </row>
    <row r="34" customFormat="false" ht="13.8" hidden="false" customHeight="false" outlineLevel="0" collapsed="false">
      <c r="A34" s="7" t="str">
        <f aca="false">"1.02.01.06"</f>
        <v>1.02.01.06</v>
      </c>
      <c r="B34" s="10" t="s">
        <v>20</v>
      </c>
      <c r="C34" s="9"/>
    </row>
    <row r="35" customFormat="false" ht="13.8" hidden="false" customHeight="false" outlineLevel="0" collapsed="false">
      <c r="A35" s="7" t="str">
        <f aca="false">"1.02.01.07"</f>
        <v>1.02.01.07</v>
      </c>
      <c r="B35" s="10" t="s">
        <v>31</v>
      </c>
      <c r="C35" s="9"/>
    </row>
    <row r="36" customFormat="false" ht="13.8" hidden="false" customHeight="false" outlineLevel="0" collapsed="false">
      <c r="A36" s="7" t="str">
        <f aca="false">"1.02.01.07.01"</f>
        <v>1.02.01.07.01</v>
      </c>
      <c r="B36" s="10" t="s">
        <v>32</v>
      </c>
      <c r="C36" s="9"/>
    </row>
    <row r="37" customFormat="false" ht="13.8" hidden="false" customHeight="false" outlineLevel="0" collapsed="false">
      <c r="A37" s="7" t="str">
        <f aca="false">"1.02.01.08"</f>
        <v>1.02.01.08</v>
      </c>
      <c r="B37" s="10" t="s">
        <v>23</v>
      </c>
      <c r="C37" s="9"/>
    </row>
    <row r="38" customFormat="false" ht="13.8" hidden="false" customHeight="false" outlineLevel="0" collapsed="false">
      <c r="A38" s="7" t="str">
        <f aca="false">"1.02.01.09"</f>
        <v>1.02.01.09</v>
      </c>
      <c r="B38" s="10" t="s">
        <v>33</v>
      </c>
      <c r="C38" s="9"/>
    </row>
    <row r="39" customFormat="false" ht="13.8" hidden="false" customHeight="false" outlineLevel="0" collapsed="false">
      <c r="A39" s="7" t="str">
        <f aca="false">"1.02.01.09.01"</f>
        <v>1.02.01.09.01</v>
      </c>
      <c r="B39" s="10" t="s">
        <v>34</v>
      </c>
      <c r="C39" s="9"/>
    </row>
    <row r="40" customFormat="false" ht="13.8" hidden="false" customHeight="false" outlineLevel="0" collapsed="false">
      <c r="A40" s="7" t="str">
        <f aca="false">"1.02.01.09.03"</f>
        <v>1.02.01.09.03</v>
      </c>
      <c r="B40" s="10" t="s">
        <v>35</v>
      </c>
      <c r="C40" s="9"/>
    </row>
    <row r="41" customFormat="false" ht="13.8" hidden="false" customHeight="false" outlineLevel="0" collapsed="false">
      <c r="A41" s="7" t="str">
        <f aca="false">"1.02.01.09.04"</f>
        <v>1.02.01.09.04</v>
      </c>
      <c r="B41" s="10" t="s">
        <v>36</v>
      </c>
      <c r="C41" s="9"/>
    </row>
    <row r="42" customFormat="false" ht="13.8" hidden="false" customHeight="false" outlineLevel="0" collapsed="false">
      <c r="A42" s="7" t="str">
        <f aca="false">"1.02.01.10"</f>
        <v>1.02.01.10</v>
      </c>
      <c r="B42" s="10" t="s">
        <v>37</v>
      </c>
      <c r="C42" s="9"/>
    </row>
    <row r="43" customFormat="false" ht="13.8" hidden="false" customHeight="false" outlineLevel="0" collapsed="false">
      <c r="A43" s="7" t="str">
        <f aca="false">"1.02.01.10.01"</f>
        <v>1.02.01.10.01</v>
      </c>
      <c r="B43" s="10" t="s">
        <v>25</v>
      </c>
      <c r="C43" s="9"/>
    </row>
    <row r="44" customFormat="false" ht="13.8" hidden="false" customHeight="false" outlineLevel="0" collapsed="false">
      <c r="A44" s="7" t="str">
        <f aca="false">"1.02.01.10.02"</f>
        <v>1.02.01.10.02</v>
      </c>
      <c r="B44" s="10" t="s">
        <v>26</v>
      </c>
      <c r="C44" s="9"/>
    </row>
    <row r="45" customFormat="false" ht="13.8" hidden="false" customHeight="false" outlineLevel="0" collapsed="false">
      <c r="A45" s="7" t="str">
        <f aca="false">"1.02.02"</f>
        <v>1.02.02</v>
      </c>
      <c r="B45" s="10" t="s">
        <v>38</v>
      </c>
      <c r="C45" s="9"/>
    </row>
    <row r="46" customFormat="false" ht="13.8" hidden="false" customHeight="false" outlineLevel="0" collapsed="false">
      <c r="A46" s="7" t="str">
        <f aca="false">"1.02.02.01"</f>
        <v>1.02.02.01</v>
      </c>
      <c r="B46" s="10" t="s">
        <v>39</v>
      </c>
      <c r="C46" s="9"/>
    </row>
    <row r="47" customFormat="false" ht="13.8" hidden="false" customHeight="false" outlineLevel="0" collapsed="false">
      <c r="A47" s="7" t="str">
        <f aca="false">"1.02.02.01.01"</f>
        <v>1.02.02.01.01</v>
      </c>
      <c r="B47" s="10" t="s">
        <v>40</v>
      </c>
      <c r="C47" s="9"/>
    </row>
    <row r="48" customFormat="false" ht="13.8" hidden="false" customHeight="false" outlineLevel="0" collapsed="false">
      <c r="A48" s="7" t="str">
        <f aca="false">"1.02.02.01.04"</f>
        <v>1.02.02.01.04</v>
      </c>
      <c r="B48" s="10" t="s">
        <v>41</v>
      </c>
      <c r="C48" s="9"/>
    </row>
    <row r="49" customFormat="false" ht="13.8" hidden="false" customHeight="false" outlineLevel="0" collapsed="false">
      <c r="A49" s="7" t="str">
        <f aca="false">"1.02.02.01.05"</f>
        <v>1.02.02.01.05</v>
      </c>
      <c r="B49" s="10" t="s">
        <v>42</v>
      </c>
      <c r="C49" s="9"/>
    </row>
    <row r="50" customFormat="false" ht="13.8" hidden="false" customHeight="false" outlineLevel="0" collapsed="false">
      <c r="A50" s="7" t="str">
        <f aca="false">"1.02.02.02"</f>
        <v>1.02.02.02</v>
      </c>
      <c r="B50" s="10" t="s">
        <v>43</v>
      </c>
      <c r="C50" s="9"/>
    </row>
    <row r="51" s="36" customFormat="true" ht="13.8" hidden="false" customHeight="false" outlineLevel="0" collapsed="false">
      <c r="A51" s="28" t="str">
        <f aca="false">"1.02.03"</f>
        <v>1.02.03</v>
      </c>
      <c r="B51" s="29" t="s">
        <v>44</v>
      </c>
      <c r="C51" s="30"/>
    </row>
    <row r="52" s="35" customFormat="true" ht="13.8" hidden="false" customHeight="false" outlineLevel="0" collapsed="false">
      <c r="A52" s="32" t="str">
        <f aca="false">"1.02.03.01"</f>
        <v>1.02.03.01</v>
      </c>
      <c r="B52" s="33" t="s">
        <v>45</v>
      </c>
      <c r="C52" s="34"/>
    </row>
    <row r="53" s="35" customFormat="true" ht="13.8" hidden="false" customHeight="false" outlineLevel="0" collapsed="false">
      <c r="A53" s="32" t="str">
        <f aca="false">"1.02.03.02"</f>
        <v>1.02.03.02</v>
      </c>
      <c r="B53" s="33" t="s">
        <v>46</v>
      </c>
      <c r="C53" s="34"/>
    </row>
    <row r="54" customFormat="false" ht="13.8" hidden="false" customHeight="false" outlineLevel="0" collapsed="false">
      <c r="A54" s="7" t="str">
        <f aca="false">"1.02.03.03"</f>
        <v>1.02.03.03</v>
      </c>
      <c r="B54" s="10" t="s">
        <v>47</v>
      </c>
      <c r="C54" s="9"/>
    </row>
    <row r="55" customFormat="false" ht="13.8" hidden="false" customHeight="false" outlineLevel="0" collapsed="false">
      <c r="A55" s="7" t="str">
        <f aca="false">"1.02.04"</f>
        <v>1.02.04</v>
      </c>
      <c r="B55" s="10" t="s">
        <v>48</v>
      </c>
      <c r="C55" s="9"/>
    </row>
    <row r="56" customFormat="false" ht="13.8" hidden="false" customHeight="false" outlineLevel="0" collapsed="false">
      <c r="A56" s="7" t="str">
        <f aca="false">"1.02.04.01"</f>
        <v>1.02.04.01</v>
      </c>
      <c r="B56" s="10" t="s">
        <v>49</v>
      </c>
      <c r="C56" s="9"/>
    </row>
    <row r="57" customFormat="false" ht="13.8" hidden="false" customHeight="false" outlineLevel="0" collapsed="false">
      <c r="A57" s="7" t="str">
        <f aca="false">"1.02.04.01.01"</f>
        <v>1.02.04.01.01</v>
      </c>
      <c r="B57" s="10" t="s">
        <v>50</v>
      </c>
      <c r="C57" s="9"/>
    </row>
    <row r="58" customFormat="false" ht="13.8" hidden="false" customHeight="false" outlineLevel="0" collapsed="false">
      <c r="A58" s="11" t="s">
        <v>51</v>
      </c>
      <c r="B58" s="12" t="s">
        <v>52</v>
      </c>
      <c r="C58" s="13"/>
    </row>
    <row r="60" customFormat="false" ht="13.8" hidden="false" customHeight="false" outlineLevel="0" collapsed="false">
      <c r="A60" s="2" t="s">
        <v>53</v>
      </c>
      <c r="B60" s="2"/>
      <c r="C60" s="3" t="s">
        <v>54</v>
      </c>
    </row>
    <row r="61" customFormat="false" ht="12.8" hidden="false" customHeight="false" outlineLevel="0" collapsed="false">
      <c r="A61" s="14" t="s">
        <v>2</v>
      </c>
      <c r="B61" s="15" t="s">
        <v>3</v>
      </c>
      <c r="C61" s="16" t="s">
        <v>55</v>
      </c>
    </row>
    <row r="62" customFormat="false" ht="12.8" hidden="false" customHeight="false" outlineLevel="0" collapsed="false">
      <c r="A62" s="17" t="str">
        <f aca="false">"2"</f>
        <v>2</v>
      </c>
      <c r="B62" s="17" t="s">
        <v>56</v>
      </c>
      <c r="C62" s="23"/>
    </row>
    <row r="63" s="31" customFormat="true" ht="12.8" hidden="false" customHeight="false" outlineLevel="0" collapsed="false">
      <c r="A63" s="37" t="str">
        <f aca="false">"2.01"</f>
        <v>2.01</v>
      </c>
      <c r="B63" s="37" t="s">
        <v>57</v>
      </c>
      <c r="C63" s="38"/>
    </row>
    <row r="64" customFormat="false" ht="12.8" hidden="false" customHeight="false" outlineLevel="0" collapsed="false">
      <c r="A64" s="19" t="str">
        <f aca="false">"2.01.01"</f>
        <v>2.01.01</v>
      </c>
      <c r="B64" s="19" t="s">
        <v>58</v>
      </c>
      <c r="C64" s="24"/>
    </row>
    <row r="65" customFormat="false" ht="12.8" hidden="false" customHeight="false" outlineLevel="0" collapsed="false">
      <c r="A65" s="19" t="str">
        <f aca="false">"2.01.01.01"</f>
        <v>2.01.01.01</v>
      </c>
      <c r="B65" s="19" t="s">
        <v>59</v>
      </c>
      <c r="C65" s="24"/>
    </row>
    <row r="66" customFormat="false" ht="12.8" hidden="false" customHeight="false" outlineLevel="0" collapsed="false">
      <c r="A66" s="19" t="str">
        <f aca="false">"2.01.01.02"</f>
        <v>2.01.01.02</v>
      </c>
      <c r="B66" s="19" t="s">
        <v>60</v>
      </c>
      <c r="C66" s="24"/>
    </row>
    <row r="67" s="35" customFormat="true" ht="12.8" hidden="false" customHeight="false" outlineLevel="0" collapsed="false">
      <c r="A67" s="39" t="str">
        <f aca="false">"2.01.02"</f>
        <v>2.01.02</v>
      </c>
      <c r="B67" s="39" t="s">
        <v>61</v>
      </c>
      <c r="C67" s="40"/>
    </row>
    <row r="68" customFormat="false" ht="12.8" hidden="false" customHeight="false" outlineLevel="0" collapsed="false">
      <c r="A68" s="19" t="str">
        <f aca="false">"2.01.02.01"</f>
        <v>2.01.02.01</v>
      </c>
      <c r="B68" s="19" t="s">
        <v>62</v>
      </c>
      <c r="C68" s="24"/>
    </row>
    <row r="69" customFormat="false" ht="12.8" hidden="false" customHeight="false" outlineLevel="0" collapsed="false">
      <c r="A69" s="19" t="str">
        <f aca="false">"2.01.02.02"</f>
        <v>2.01.02.02</v>
      </c>
      <c r="B69" s="19" t="s">
        <v>63</v>
      </c>
      <c r="C69" s="24"/>
    </row>
    <row r="70" s="35" customFormat="true" ht="12.8" hidden="false" customHeight="false" outlineLevel="0" collapsed="false">
      <c r="A70" s="39" t="str">
        <f aca="false">"2.01.03"</f>
        <v>2.01.03</v>
      </c>
      <c r="B70" s="39" t="s">
        <v>64</v>
      </c>
      <c r="C70" s="40"/>
    </row>
    <row r="71" customFormat="false" ht="12.8" hidden="false" customHeight="false" outlineLevel="0" collapsed="false">
      <c r="A71" s="19" t="str">
        <f aca="false">"2.01.03.01"</f>
        <v>2.01.03.01</v>
      </c>
      <c r="B71" s="19" t="s">
        <v>65</v>
      </c>
      <c r="C71" s="24"/>
    </row>
    <row r="72" customFormat="false" ht="12.8" hidden="false" customHeight="false" outlineLevel="0" collapsed="false">
      <c r="A72" s="19" t="str">
        <f aca="false">"2.01.03.01.01"</f>
        <v>2.01.03.01.01</v>
      </c>
      <c r="B72" s="19" t="s">
        <v>66</v>
      </c>
      <c r="C72" s="24"/>
    </row>
    <row r="73" customFormat="false" ht="12.8" hidden="false" customHeight="false" outlineLevel="0" collapsed="false">
      <c r="A73" s="19" t="str">
        <f aca="false">"2.01.03.02"</f>
        <v>2.01.03.02</v>
      </c>
      <c r="B73" s="19" t="s">
        <v>67</v>
      </c>
      <c r="C73" s="24"/>
    </row>
    <row r="74" customFormat="false" ht="12.8" hidden="false" customHeight="false" outlineLevel="0" collapsed="false">
      <c r="A74" s="19" t="str">
        <f aca="false">"2.01.03.03"</f>
        <v>2.01.03.03</v>
      </c>
      <c r="B74" s="19" t="s">
        <v>68</v>
      </c>
      <c r="C74" s="24"/>
    </row>
    <row r="75" s="31" customFormat="true" ht="12.8" hidden="false" customHeight="false" outlineLevel="0" collapsed="false">
      <c r="A75" s="37" t="str">
        <f aca="false">"2.01.04"</f>
        <v>2.01.04</v>
      </c>
      <c r="B75" s="37" t="s">
        <v>69</v>
      </c>
      <c r="C75" s="38"/>
    </row>
    <row r="76" customFormat="false" ht="12.8" hidden="false" customHeight="false" outlineLevel="0" collapsed="false">
      <c r="A76" s="19" t="str">
        <f aca="false">"2.01.04.01"</f>
        <v>2.01.04.01</v>
      </c>
      <c r="B76" s="19" t="s">
        <v>69</v>
      </c>
      <c r="C76" s="24"/>
    </row>
    <row r="77" customFormat="false" ht="12.8" hidden="false" customHeight="false" outlineLevel="0" collapsed="false">
      <c r="A77" s="19" t="str">
        <f aca="false">"2.01.04.01.01"</f>
        <v>2.01.04.01.01</v>
      </c>
      <c r="B77" s="19" t="s">
        <v>70</v>
      </c>
      <c r="C77" s="24"/>
    </row>
    <row r="78" customFormat="false" ht="12.8" hidden="false" customHeight="false" outlineLevel="0" collapsed="false">
      <c r="A78" s="19" t="str">
        <f aca="false">"2.01.04.01.02"</f>
        <v>2.01.04.01.02</v>
      </c>
      <c r="B78" s="19" t="s">
        <v>71</v>
      </c>
      <c r="C78" s="24"/>
    </row>
    <row r="79" customFormat="false" ht="12.8" hidden="false" customHeight="false" outlineLevel="0" collapsed="false">
      <c r="A79" s="19" t="str">
        <f aca="false">"2.01.04.02"</f>
        <v>2.01.04.02</v>
      </c>
      <c r="B79" s="19" t="s">
        <v>72</v>
      </c>
      <c r="C79" s="24"/>
    </row>
    <row r="80" customFormat="false" ht="12.8" hidden="false" customHeight="false" outlineLevel="0" collapsed="false">
      <c r="A80" s="19" t="str">
        <f aca="false">"2.01.04.03"</f>
        <v>2.01.04.03</v>
      </c>
      <c r="B80" s="19" t="s">
        <v>73</v>
      </c>
      <c r="C80" s="24"/>
    </row>
    <row r="81" customFormat="false" ht="12.8" hidden="false" customHeight="false" outlineLevel="0" collapsed="false">
      <c r="A81" s="19" t="str">
        <f aca="false">"2.01.05"</f>
        <v>2.01.05</v>
      </c>
      <c r="B81" s="19" t="s">
        <v>74</v>
      </c>
      <c r="C81" s="24"/>
    </row>
    <row r="82" customFormat="false" ht="12.8" hidden="false" customHeight="false" outlineLevel="0" collapsed="false">
      <c r="A82" s="19" t="str">
        <f aca="false">"2.01.05.01"</f>
        <v>2.01.05.01</v>
      </c>
      <c r="B82" s="19" t="s">
        <v>75</v>
      </c>
      <c r="C82" s="24"/>
    </row>
    <row r="83" customFormat="false" ht="12.8" hidden="false" customHeight="false" outlineLevel="0" collapsed="false">
      <c r="A83" s="19" t="str">
        <f aca="false">"2.01.05.01.01"</f>
        <v>2.01.05.01.01</v>
      </c>
      <c r="B83" s="19" t="s">
        <v>76</v>
      </c>
      <c r="C83" s="24"/>
    </row>
    <row r="84" customFormat="false" ht="12.8" hidden="false" customHeight="false" outlineLevel="0" collapsed="false">
      <c r="A84" s="19" t="str">
        <f aca="false">"2.01.05.01.03"</f>
        <v>2.01.05.01.03</v>
      </c>
      <c r="B84" s="19" t="s">
        <v>77</v>
      </c>
      <c r="C84" s="24"/>
    </row>
    <row r="85" customFormat="false" ht="12.8" hidden="false" customHeight="false" outlineLevel="0" collapsed="false">
      <c r="A85" s="19" t="str">
        <f aca="false">"2.01.05.01.04"</f>
        <v>2.01.05.01.04</v>
      </c>
      <c r="B85" s="19" t="s">
        <v>78</v>
      </c>
      <c r="C85" s="24"/>
    </row>
    <row r="86" customFormat="false" ht="12.8" hidden="false" customHeight="false" outlineLevel="0" collapsed="false">
      <c r="A86" s="19" t="str">
        <f aca="false">"2.01.05.02"</f>
        <v>2.01.05.02</v>
      </c>
      <c r="B86" s="19" t="s">
        <v>27</v>
      </c>
      <c r="C86" s="24"/>
    </row>
    <row r="87" customFormat="false" ht="12.8" hidden="false" customHeight="false" outlineLevel="0" collapsed="false">
      <c r="A87" s="19" t="str">
        <f aca="false">"2.01.05.02.01"</f>
        <v>2.01.05.02.01</v>
      </c>
      <c r="B87" s="19" t="s">
        <v>79</v>
      </c>
      <c r="C87" s="24"/>
    </row>
    <row r="88" customFormat="false" ht="12.8" hidden="false" customHeight="false" outlineLevel="0" collapsed="false">
      <c r="A88" s="19" t="str">
        <f aca="false">"2.01.05.02.02"</f>
        <v>2.01.05.02.02</v>
      </c>
      <c r="B88" s="19" t="s">
        <v>80</v>
      </c>
      <c r="C88" s="24"/>
    </row>
    <row r="89" customFormat="false" ht="12.8" hidden="false" customHeight="false" outlineLevel="0" collapsed="false">
      <c r="A89" s="19" t="str">
        <f aca="false">"2.01.05.02.03"</f>
        <v>2.01.05.02.03</v>
      </c>
      <c r="B89" s="19" t="s">
        <v>81</v>
      </c>
      <c r="C89" s="24"/>
    </row>
    <row r="90" customFormat="false" ht="12.8" hidden="false" customHeight="false" outlineLevel="0" collapsed="false">
      <c r="A90" s="19" t="str">
        <f aca="false">"2.01.06"</f>
        <v>2.01.06</v>
      </c>
      <c r="B90" s="19" t="s">
        <v>82</v>
      </c>
      <c r="C90" s="24"/>
    </row>
    <row r="91" customFormat="false" ht="12.8" hidden="false" customHeight="false" outlineLevel="0" collapsed="false">
      <c r="A91" s="19" t="str">
        <f aca="false">"2.01.06.01"</f>
        <v>2.01.06.01</v>
      </c>
      <c r="B91" s="19" t="s">
        <v>83</v>
      </c>
      <c r="C91" s="24"/>
    </row>
    <row r="92" customFormat="false" ht="12.8" hidden="false" customHeight="false" outlineLevel="0" collapsed="false">
      <c r="A92" s="19" t="str">
        <f aca="false">"2.01.06.01.01"</f>
        <v>2.01.06.01.01</v>
      </c>
      <c r="B92" s="19" t="s">
        <v>84</v>
      </c>
      <c r="C92" s="24"/>
    </row>
    <row r="93" customFormat="false" ht="12.8" hidden="false" customHeight="false" outlineLevel="0" collapsed="false">
      <c r="A93" s="19" t="str">
        <f aca="false">"2.01.06.01.02"</f>
        <v>2.01.06.01.02</v>
      </c>
      <c r="B93" s="19" t="s">
        <v>85</v>
      </c>
      <c r="C93" s="24"/>
    </row>
    <row r="94" customFormat="false" ht="12.8" hidden="false" customHeight="false" outlineLevel="0" collapsed="false">
      <c r="A94" s="19" t="str">
        <f aca="false">"2.01.06.01.03"</f>
        <v>2.01.06.01.03</v>
      </c>
      <c r="B94" s="19" t="s">
        <v>86</v>
      </c>
      <c r="C94" s="24"/>
    </row>
    <row r="95" customFormat="false" ht="12.8" hidden="false" customHeight="false" outlineLevel="0" collapsed="false">
      <c r="A95" s="19" t="str">
        <f aca="false">"2.01.06.01.04"</f>
        <v>2.01.06.01.04</v>
      </c>
      <c r="B95" s="19" t="s">
        <v>87</v>
      </c>
      <c r="C95" s="24"/>
    </row>
    <row r="96" customFormat="false" ht="12.8" hidden="false" customHeight="false" outlineLevel="0" collapsed="false">
      <c r="A96" s="19" t="str">
        <f aca="false">"2.01.06.02"</f>
        <v>2.01.06.02</v>
      </c>
      <c r="B96" s="19" t="s">
        <v>88</v>
      </c>
      <c r="C96" s="24"/>
    </row>
    <row r="97" customFormat="false" ht="12.8" hidden="false" customHeight="false" outlineLevel="0" collapsed="false">
      <c r="A97" s="19" t="str">
        <f aca="false">"2.01.06.02.01"</f>
        <v>2.01.06.02.01</v>
      </c>
      <c r="B97" s="19" t="s">
        <v>89</v>
      </c>
      <c r="C97" s="24"/>
    </row>
    <row r="98" customFormat="false" ht="12.8" hidden="false" customHeight="false" outlineLevel="0" collapsed="false">
      <c r="A98" s="19" t="str">
        <f aca="false">"2.01.06.02.02"</f>
        <v>2.01.06.02.02</v>
      </c>
      <c r="B98" s="19" t="s">
        <v>90</v>
      </c>
      <c r="C98" s="24"/>
    </row>
    <row r="99" customFormat="false" ht="12.8" hidden="false" customHeight="false" outlineLevel="0" collapsed="false">
      <c r="A99" s="19" t="str">
        <f aca="false">"2.01.06.02.03"</f>
        <v>2.01.06.02.03</v>
      </c>
      <c r="B99" s="19" t="s">
        <v>91</v>
      </c>
      <c r="C99" s="24"/>
    </row>
    <row r="100" customFormat="false" ht="12.8" hidden="false" customHeight="false" outlineLevel="0" collapsed="false">
      <c r="A100" s="19" t="str">
        <f aca="false">"2.01.07"</f>
        <v>2.01.07</v>
      </c>
      <c r="B100" s="19" t="s">
        <v>92</v>
      </c>
      <c r="C100" s="24"/>
    </row>
    <row r="101" customFormat="false" ht="12.8" hidden="false" customHeight="false" outlineLevel="0" collapsed="false">
      <c r="A101" s="19" t="str">
        <f aca="false">"2.01.07.01"</f>
        <v>2.01.07.01</v>
      </c>
      <c r="B101" s="19" t="s">
        <v>93</v>
      </c>
      <c r="C101" s="24"/>
    </row>
    <row r="102" customFormat="false" ht="12.8" hidden="false" customHeight="false" outlineLevel="0" collapsed="false">
      <c r="A102" s="19" t="str">
        <f aca="false">"2.01.07.02"</f>
        <v>2.01.07.02</v>
      </c>
      <c r="B102" s="19" t="s">
        <v>94</v>
      </c>
      <c r="C102" s="24"/>
    </row>
    <row r="103" customFormat="false" ht="12.8" hidden="false" customHeight="false" outlineLevel="0" collapsed="false">
      <c r="A103" s="19" t="str">
        <f aca="false">"2.02"</f>
        <v>2.02</v>
      </c>
      <c r="B103" s="19" t="s">
        <v>95</v>
      </c>
      <c r="C103" s="24"/>
    </row>
    <row r="104" s="36" customFormat="true" ht="12.8" hidden="false" customHeight="false" outlineLevel="0" collapsed="false">
      <c r="A104" s="37" t="str">
        <f aca="false">"2.02.01"</f>
        <v>2.02.01</v>
      </c>
      <c r="B104" s="37" t="s">
        <v>69</v>
      </c>
      <c r="C104" s="41"/>
    </row>
    <row r="105" customFormat="false" ht="12.8" hidden="false" customHeight="false" outlineLevel="0" collapsed="false">
      <c r="A105" s="19" t="str">
        <f aca="false">"2.02.01.01"</f>
        <v>2.02.01.01</v>
      </c>
      <c r="B105" s="19" t="s">
        <v>69</v>
      </c>
      <c r="C105" s="24"/>
    </row>
    <row r="106" customFormat="false" ht="12.8" hidden="false" customHeight="false" outlineLevel="0" collapsed="false">
      <c r="A106" s="19" t="str">
        <f aca="false">"2.02.01.01.01"</f>
        <v>2.02.01.01.01</v>
      </c>
      <c r="B106" s="19" t="s">
        <v>70</v>
      </c>
      <c r="C106" s="24"/>
    </row>
    <row r="107" customFormat="false" ht="12.8" hidden="false" customHeight="false" outlineLevel="0" collapsed="false">
      <c r="A107" s="19" t="str">
        <f aca="false">"2.02.01.01.02"</f>
        <v>2.02.01.01.02</v>
      </c>
      <c r="B107" s="19" t="s">
        <v>71</v>
      </c>
      <c r="C107" s="24"/>
    </row>
    <row r="108" customFormat="false" ht="12.8" hidden="false" customHeight="false" outlineLevel="0" collapsed="false">
      <c r="A108" s="19" t="str">
        <f aca="false">"2.02.01.02"</f>
        <v>2.02.01.02</v>
      </c>
      <c r="B108" s="19" t="s">
        <v>72</v>
      </c>
      <c r="C108" s="24"/>
    </row>
    <row r="109" customFormat="false" ht="12.8" hidden="false" customHeight="false" outlineLevel="0" collapsed="false">
      <c r="A109" s="19" t="str">
        <f aca="false">"2.02.01.03"</f>
        <v>2.02.01.03</v>
      </c>
      <c r="B109" s="19" t="s">
        <v>73</v>
      </c>
      <c r="C109" s="24"/>
    </row>
    <row r="110" customFormat="false" ht="12.8" hidden="false" customHeight="false" outlineLevel="0" collapsed="false">
      <c r="A110" s="19" t="str">
        <f aca="false">"2.02.02"</f>
        <v>2.02.02</v>
      </c>
      <c r="B110" s="19" t="s">
        <v>74</v>
      </c>
      <c r="C110" s="24"/>
    </row>
    <row r="111" customFormat="false" ht="12.8" hidden="false" customHeight="false" outlineLevel="0" collapsed="false">
      <c r="A111" s="19" t="str">
        <f aca="false">"2.02.02.01"</f>
        <v>2.02.02.01</v>
      </c>
      <c r="B111" s="19" t="s">
        <v>75</v>
      </c>
      <c r="C111" s="24"/>
    </row>
    <row r="112" customFormat="false" ht="12.8" hidden="false" customHeight="false" outlineLevel="0" collapsed="false">
      <c r="A112" s="19" t="str">
        <f aca="false">"2.02.02.01.01"</f>
        <v>2.02.02.01.01</v>
      </c>
      <c r="B112" s="19" t="s">
        <v>76</v>
      </c>
      <c r="C112" s="24"/>
    </row>
    <row r="113" customFormat="false" ht="12.8" hidden="false" customHeight="false" outlineLevel="0" collapsed="false">
      <c r="A113" s="19" t="str">
        <f aca="false">"2.02.02.01.03"</f>
        <v>2.02.02.01.03</v>
      </c>
      <c r="B113" s="19" t="s">
        <v>77</v>
      </c>
      <c r="C113" s="24"/>
    </row>
    <row r="114" customFormat="false" ht="12.8" hidden="false" customHeight="false" outlineLevel="0" collapsed="false">
      <c r="A114" s="19" t="str">
        <f aca="false">"2.02.02.01.04"</f>
        <v>2.02.02.01.04</v>
      </c>
      <c r="B114" s="19" t="s">
        <v>78</v>
      </c>
      <c r="C114" s="24"/>
    </row>
    <row r="115" customFormat="false" ht="12.8" hidden="false" customHeight="false" outlineLevel="0" collapsed="false">
      <c r="A115" s="19" t="str">
        <f aca="false">"2.02.02.02"</f>
        <v>2.02.02.02</v>
      </c>
      <c r="B115" s="19" t="s">
        <v>27</v>
      </c>
      <c r="C115" s="24"/>
    </row>
    <row r="116" customFormat="false" ht="12.8" hidden="false" customHeight="false" outlineLevel="0" collapsed="false">
      <c r="A116" s="19" t="str">
        <f aca="false">"2.02.02.02.01"</f>
        <v>2.02.02.02.01</v>
      </c>
      <c r="B116" s="19" t="s">
        <v>81</v>
      </c>
      <c r="C116" s="24"/>
    </row>
    <row r="117" customFormat="false" ht="12.8" hidden="false" customHeight="false" outlineLevel="0" collapsed="false">
      <c r="A117" s="19" t="str">
        <f aca="false">"2.02.02.02.02"</f>
        <v>2.02.02.02.02</v>
      </c>
      <c r="B117" s="19" t="s">
        <v>96</v>
      </c>
      <c r="C117" s="24"/>
    </row>
    <row r="118" customFormat="false" ht="12.8" hidden="false" customHeight="false" outlineLevel="0" collapsed="false">
      <c r="A118" s="19" t="str">
        <f aca="false">"2.02.03"</f>
        <v>2.02.03</v>
      </c>
      <c r="B118" s="19" t="s">
        <v>31</v>
      </c>
      <c r="C118" s="24"/>
    </row>
    <row r="119" customFormat="false" ht="12.8" hidden="false" customHeight="false" outlineLevel="0" collapsed="false">
      <c r="A119" s="19" t="str">
        <f aca="false">"2.02.03.01"</f>
        <v>2.02.03.01</v>
      </c>
      <c r="B119" s="19" t="s">
        <v>32</v>
      </c>
      <c r="C119" s="24"/>
    </row>
    <row r="120" customFormat="false" ht="12.8" hidden="false" customHeight="false" outlineLevel="0" collapsed="false">
      <c r="A120" s="19" t="str">
        <f aca="false">"2.02.04"</f>
        <v>2.02.04</v>
      </c>
      <c r="B120" s="19" t="s">
        <v>82</v>
      </c>
      <c r="C120" s="24"/>
    </row>
    <row r="121" customFormat="false" ht="12.8" hidden="false" customHeight="false" outlineLevel="0" collapsed="false">
      <c r="A121" s="19" t="str">
        <f aca="false">"2.02.04.01"</f>
        <v>2.02.04.01</v>
      </c>
      <c r="B121" s="19" t="s">
        <v>83</v>
      </c>
      <c r="C121" s="24"/>
    </row>
    <row r="122" customFormat="false" ht="12.8" hidden="false" customHeight="false" outlineLevel="0" collapsed="false">
      <c r="A122" s="19" t="str">
        <f aca="false">"2.02.04.01.01"</f>
        <v>2.02.04.01.01</v>
      </c>
      <c r="B122" s="19" t="s">
        <v>84</v>
      </c>
      <c r="C122" s="24"/>
    </row>
    <row r="123" customFormat="false" ht="12.8" hidden="false" customHeight="false" outlineLevel="0" collapsed="false">
      <c r="A123" s="19" t="str">
        <f aca="false">"2.02.04.01.02"</f>
        <v>2.02.04.01.02</v>
      </c>
      <c r="B123" s="19" t="s">
        <v>85</v>
      </c>
      <c r="C123" s="24"/>
    </row>
    <row r="124" customFormat="false" ht="12.8" hidden="false" customHeight="false" outlineLevel="0" collapsed="false">
      <c r="A124" s="19" t="str">
        <f aca="false">"2.02.04.01.03"</f>
        <v>2.02.04.01.03</v>
      </c>
      <c r="B124" s="19" t="s">
        <v>86</v>
      </c>
      <c r="C124" s="24"/>
    </row>
    <row r="125" customFormat="false" ht="12.8" hidden="false" customHeight="false" outlineLevel="0" collapsed="false">
      <c r="A125" s="19" t="str">
        <f aca="false">"2.02.04.01.04"</f>
        <v>2.02.04.01.04</v>
      </c>
      <c r="B125" s="19" t="s">
        <v>87</v>
      </c>
      <c r="C125" s="24"/>
    </row>
    <row r="126" customFormat="false" ht="12.8" hidden="false" customHeight="false" outlineLevel="0" collapsed="false">
      <c r="A126" s="19" t="str">
        <f aca="false">"2.02.04.02"</f>
        <v>2.02.04.02</v>
      </c>
      <c r="B126" s="19" t="s">
        <v>88</v>
      </c>
      <c r="C126" s="24"/>
    </row>
    <row r="127" customFormat="false" ht="12.8" hidden="false" customHeight="false" outlineLevel="0" collapsed="false">
      <c r="A127" s="19" t="str">
        <f aca="false">"2.02.04.02.01"</f>
        <v>2.02.04.02.01</v>
      </c>
      <c r="B127" s="19" t="s">
        <v>89</v>
      </c>
      <c r="C127" s="24"/>
    </row>
    <row r="128" customFormat="false" ht="12.8" hidden="false" customHeight="false" outlineLevel="0" collapsed="false">
      <c r="A128" s="19" t="str">
        <f aca="false">"2.02.04.02.02"</f>
        <v>2.02.04.02.02</v>
      </c>
      <c r="B128" s="19" t="s">
        <v>90</v>
      </c>
      <c r="C128" s="24"/>
    </row>
    <row r="129" customFormat="false" ht="12.8" hidden="false" customHeight="false" outlineLevel="0" collapsed="false">
      <c r="A129" s="19" t="str">
        <f aca="false">"2.02.04.02.03"</f>
        <v>2.02.04.02.03</v>
      </c>
      <c r="B129" s="19" t="s">
        <v>91</v>
      </c>
      <c r="C129" s="24"/>
    </row>
    <row r="130" customFormat="false" ht="12.8" hidden="false" customHeight="false" outlineLevel="0" collapsed="false">
      <c r="A130" s="19" t="str">
        <f aca="false">"2.02.05"</f>
        <v>2.02.05</v>
      </c>
      <c r="B130" s="19" t="s">
        <v>92</v>
      </c>
      <c r="C130" s="24"/>
    </row>
    <row r="131" customFormat="false" ht="12.8" hidden="false" customHeight="false" outlineLevel="0" collapsed="false">
      <c r="A131" s="19" t="str">
        <f aca="false">"2.02.05.01"</f>
        <v>2.02.05.01</v>
      </c>
      <c r="B131" s="19" t="s">
        <v>93</v>
      </c>
      <c r="C131" s="24"/>
    </row>
    <row r="132" customFormat="false" ht="12.8" hidden="false" customHeight="false" outlineLevel="0" collapsed="false">
      <c r="A132" s="19" t="str">
        <f aca="false">"2.02.05.02"</f>
        <v>2.02.05.02</v>
      </c>
      <c r="B132" s="19" t="s">
        <v>94</v>
      </c>
      <c r="C132" s="24"/>
    </row>
    <row r="133" customFormat="false" ht="12.8" hidden="false" customHeight="false" outlineLevel="0" collapsed="false">
      <c r="A133" s="19" t="str">
        <f aca="false">"2.02.06"</f>
        <v>2.02.06</v>
      </c>
      <c r="B133" s="19" t="s">
        <v>97</v>
      </c>
      <c r="C133" s="24"/>
    </row>
    <row r="134" customFormat="false" ht="12.8" hidden="false" customHeight="false" outlineLevel="0" collapsed="false">
      <c r="A134" s="19" t="str">
        <f aca="false">"2.02.06.01"</f>
        <v>2.02.06.01</v>
      </c>
      <c r="B134" s="19" t="s">
        <v>98</v>
      </c>
      <c r="C134" s="24"/>
    </row>
    <row r="135" customFormat="false" ht="12.8" hidden="false" customHeight="false" outlineLevel="0" collapsed="false">
      <c r="A135" s="19" t="str">
        <f aca="false">"2.02.06.02"</f>
        <v>2.02.06.02</v>
      </c>
      <c r="B135" s="19" t="s">
        <v>99</v>
      </c>
      <c r="C135" s="24"/>
    </row>
    <row r="136" customFormat="false" ht="12.8" hidden="false" customHeight="false" outlineLevel="0" collapsed="false">
      <c r="A136" s="19" t="str">
        <f aca="false">"2.02.06.03"</f>
        <v>2.02.06.03</v>
      </c>
      <c r="B136" s="19" t="s">
        <v>100</v>
      </c>
      <c r="C136" s="24"/>
    </row>
    <row r="137" customFormat="false" ht="12.8" hidden="false" customHeight="false" outlineLevel="0" collapsed="false">
      <c r="A137" s="19" t="str">
        <f aca="false">"2.03"</f>
        <v>2.03</v>
      </c>
      <c r="B137" s="19" t="s">
        <v>101</v>
      </c>
      <c r="C137" s="24"/>
    </row>
    <row r="138" customFormat="false" ht="12.8" hidden="false" customHeight="false" outlineLevel="0" collapsed="false">
      <c r="A138" s="19" t="str">
        <f aca="false">"2.03.01"</f>
        <v>2.03.01</v>
      </c>
      <c r="B138" s="19" t="s">
        <v>102</v>
      </c>
      <c r="C138" s="24"/>
    </row>
    <row r="139" customFormat="false" ht="12.8" hidden="false" customHeight="false" outlineLevel="0" collapsed="false">
      <c r="A139" s="19" t="str">
        <f aca="false">"2.03.02"</f>
        <v>2.03.02</v>
      </c>
      <c r="B139" s="19" t="s">
        <v>103</v>
      </c>
      <c r="C139" s="24"/>
    </row>
    <row r="140" customFormat="false" ht="12.8" hidden="false" customHeight="false" outlineLevel="0" collapsed="false">
      <c r="A140" s="19" t="str">
        <f aca="false">"2.03.02.01"</f>
        <v>2.03.02.01</v>
      </c>
      <c r="B140" s="19" t="s">
        <v>104</v>
      </c>
      <c r="C140" s="24"/>
    </row>
    <row r="141" customFormat="false" ht="12.8" hidden="false" customHeight="false" outlineLevel="0" collapsed="false">
      <c r="A141" s="19" t="str">
        <f aca="false">"2.03.02.02"</f>
        <v>2.03.02.02</v>
      </c>
      <c r="B141" s="19" t="s">
        <v>105</v>
      </c>
      <c r="C141" s="24"/>
    </row>
    <row r="142" customFormat="false" ht="12.8" hidden="false" customHeight="false" outlineLevel="0" collapsed="false">
      <c r="A142" s="19" t="str">
        <f aca="false">"2.03.02.03"</f>
        <v>2.03.02.03</v>
      </c>
      <c r="B142" s="19" t="s">
        <v>106</v>
      </c>
      <c r="C142" s="24"/>
    </row>
    <row r="143" customFormat="false" ht="12.8" hidden="false" customHeight="false" outlineLevel="0" collapsed="false">
      <c r="A143" s="19" t="str">
        <f aca="false">"2.03.02.04"</f>
        <v>2.03.02.04</v>
      </c>
      <c r="B143" s="19" t="s">
        <v>107</v>
      </c>
      <c r="C143" s="24"/>
    </row>
    <row r="144" customFormat="false" ht="12.8" hidden="false" customHeight="false" outlineLevel="0" collapsed="false">
      <c r="A144" s="19" t="str">
        <f aca="false">"2.03.02.05"</f>
        <v>2.03.02.05</v>
      </c>
      <c r="B144" s="19" t="s">
        <v>108</v>
      </c>
      <c r="C144" s="24"/>
    </row>
    <row r="145" customFormat="false" ht="12.8" hidden="false" customHeight="false" outlineLevel="0" collapsed="false">
      <c r="A145" s="19" t="str">
        <f aca="false">"2.03.02.06"</f>
        <v>2.03.02.06</v>
      </c>
      <c r="B145" s="19" t="s">
        <v>96</v>
      </c>
      <c r="C145" s="24"/>
    </row>
    <row r="146" customFormat="false" ht="12.8" hidden="false" customHeight="false" outlineLevel="0" collapsed="false">
      <c r="A146" s="19" t="str">
        <f aca="false">"2.03.03"</f>
        <v>2.03.03</v>
      </c>
      <c r="B146" s="19" t="s">
        <v>109</v>
      </c>
      <c r="C146" s="24"/>
    </row>
    <row r="147" customFormat="false" ht="12.8" hidden="false" customHeight="false" outlineLevel="0" collapsed="false">
      <c r="A147" s="19" t="str">
        <f aca="false">"2.03.04"</f>
        <v>2.03.04</v>
      </c>
      <c r="B147" s="19" t="s">
        <v>110</v>
      </c>
      <c r="C147" s="24"/>
    </row>
    <row r="148" customFormat="false" ht="12.8" hidden="false" customHeight="false" outlineLevel="0" collapsed="false">
      <c r="A148" s="19" t="str">
        <f aca="false">"2.03.04.01"</f>
        <v>2.03.04.01</v>
      </c>
      <c r="B148" s="19" t="s">
        <v>111</v>
      </c>
      <c r="C148" s="24"/>
    </row>
    <row r="149" customFormat="false" ht="12.8" hidden="false" customHeight="false" outlineLevel="0" collapsed="false">
      <c r="A149" s="19" t="str">
        <f aca="false">"2.03.04.02"</f>
        <v>2.03.04.02</v>
      </c>
      <c r="B149" s="19" t="s">
        <v>112</v>
      </c>
      <c r="C149" s="24"/>
    </row>
    <row r="150" customFormat="false" ht="12.8" hidden="false" customHeight="false" outlineLevel="0" collapsed="false">
      <c r="A150" s="19" t="str">
        <f aca="false">"2.03.04.03"</f>
        <v>2.03.04.03</v>
      </c>
      <c r="B150" s="19" t="s">
        <v>113</v>
      </c>
      <c r="C150" s="24"/>
    </row>
    <row r="151" customFormat="false" ht="12.8" hidden="false" customHeight="false" outlineLevel="0" collapsed="false">
      <c r="A151" s="19" t="str">
        <f aca="false">"2.03.04.04"</f>
        <v>2.03.04.04</v>
      </c>
      <c r="B151" s="19" t="s">
        <v>114</v>
      </c>
      <c r="C151" s="24"/>
    </row>
    <row r="152" customFormat="false" ht="12.8" hidden="false" customHeight="false" outlineLevel="0" collapsed="false">
      <c r="A152" s="19" t="str">
        <f aca="false">"2.03.04.05"</f>
        <v>2.03.04.05</v>
      </c>
      <c r="B152" s="19" t="s">
        <v>115</v>
      </c>
      <c r="C152" s="24"/>
    </row>
    <row r="153" customFormat="false" ht="12.8" hidden="false" customHeight="false" outlineLevel="0" collapsed="false">
      <c r="A153" s="19" t="str">
        <f aca="false">"2.03.04.06"</f>
        <v>2.03.04.06</v>
      </c>
      <c r="B153" s="19" t="s">
        <v>116</v>
      </c>
      <c r="C153" s="24"/>
    </row>
    <row r="154" customFormat="false" ht="12.8" hidden="false" customHeight="false" outlineLevel="0" collapsed="false">
      <c r="A154" s="19" t="str">
        <f aca="false">"2.03.04.07"</f>
        <v>2.03.04.07</v>
      </c>
      <c r="B154" s="19" t="s">
        <v>117</v>
      </c>
      <c r="C154" s="24"/>
    </row>
    <row r="155" customFormat="false" ht="12.8" hidden="false" customHeight="false" outlineLevel="0" collapsed="false">
      <c r="A155" s="19" t="str">
        <f aca="false">"2.03.04.08"</f>
        <v>2.03.04.08</v>
      </c>
      <c r="B155" s="19" t="s">
        <v>118</v>
      </c>
      <c r="C155" s="24"/>
    </row>
    <row r="156" customFormat="false" ht="12.8" hidden="false" customHeight="false" outlineLevel="0" collapsed="false">
      <c r="A156" s="19" t="str">
        <f aca="false">"2.03.04.09"</f>
        <v>2.03.04.09</v>
      </c>
      <c r="B156" s="19" t="s">
        <v>108</v>
      </c>
      <c r="C156" s="24"/>
    </row>
    <row r="157" customFormat="false" ht="12.8" hidden="false" customHeight="false" outlineLevel="0" collapsed="false">
      <c r="A157" s="19" t="str">
        <f aca="false">"2.03.05"</f>
        <v>2.03.05</v>
      </c>
      <c r="B157" s="19" t="s">
        <v>119</v>
      </c>
      <c r="C157" s="24"/>
    </row>
    <row r="158" customFormat="false" ht="12.8" hidden="false" customHeight="false" outlineLevel="0" collapsed="false">
      <c r="A158" s="19" t="str">
        <f aca="false">"2.03.06"</f>
        <v>2.03.06</v>
      </c>
      <c r="B158" s="19" t="s">
        <v>120</v>
      </c>
      <c r="C158" s="24"/>
    </row>
    <row r="159" customFormat="false" ht="12.8" hidden="false" customHeight="false" outlineLevel="0" collapsed="false">
      <c r="A159" s="19" t="str">
        <f aca="false">"2.03.07"</f>
        <v>2.03.07</v>
      </c>
      <c r="B159" s="19" t="s">
        <v>121</v>
      </c>
      <c r="C159" s="24"/>
    </row>
    <row r="160" customFormat="false" ht="12.8" hidden="false" customHeight="false" outlineLevel="0" collapsed="false">
      <c r="A160" s="19" t="str">
        <f aca="false">"2.03.08"</f>
        <v>2.03.08</v>
      </c>
      <c r="B160" s="19" t="s">
        <v>122</v>
      </c>
      <c r="C160" s="24"/>
    </row>
    <row r="161" customFormat="false" ht="12.8" hidden="false" customHeight="false" outlineLevel="0" collapsed="false">
      <c r="A161" s="21" t="str">
        <f aca="false">"2.03.09"</f>
        <v>2.03.09</v>
      </c>
      <c r="B161" s="21" t="s">
        <v>123</v>
      </c>
      <c r="C161" s="22"/>
    </row>
    <row r="164" customFormat="false" ht="13.8" hidden="false" customHeight="false" outlineLevel="0" collapsed="false">
      <c r="A164" s="2" t="s">
        <v>124</v>
      </c>
      <c r="B164" s="2"/>
      <c r="C164" s="3" t="s">
        <v>125</v>
      </c>
    </row>
    <row r="165" customFormat="false" ht="12.8" hidden="false" customHeight="false" outlineLevel="0" collapsed="false">
      <c r="A165" s="14" t="s">
        <v>2</v>
      </c>
      <c r="B165" s="15" t="s">
        <v>3</v>
      </c>
      <c r="C165" s="16" t="s">
        <v>126</v>
      </c>
    </row>
    <row r="166" customFormat="false" ht="12.8" hidden="false" customHeight="false" outlineLevel="0" collapsed="false">
      <c r="A166" s="17" t="str">
        <f aca="false">"3.01"</f>
        <v>3.01</v>
      </c>
      <c r="B166" s="23" t="s">
        <v>127</v>
      </c>
      <c r="C166" s="23"/>
    </row>
    <row r="167" customFormat="false" ht="12.8" hidden="false" customHeight="false" outlineLevel="0" collapsed="false">
      <c r="A167" s="19" t="str">
        <f aca="false">"3.02"</f>
        <v>3.02</v>
      </c>
      <c r="B167" s="24" t="s">
        <v>128</v>
      </c>
      <c r="C167" s="24"/>
    </row>
    <row r="168" customFormat="false" ht="12.8" hidden="false" customHeight="false" outlineLevel="0" collapsed="false">
      <c r="A168" s="19" t="str">
        <f aca="false">"3.03"</f>
        <v>3.03</v>
      </c>
      <c r="B168" s="24" t="s">
        <v>129</v>
      </c>
      <c r="C168" s="24"/>
    </row>
    <row r="169" customFormat="false" ht="12.8" hidden="false" customHeight="false" outlineLevel="0" collapsed="false">
      <c r="A169" s="19" t="str">
        <f aca="false">"3.04"</f>
        <v>3.04</v>
      </c>
      <c r="B169" s="24" t="s">
        <v>130</v>
      </c>
      <c r="C169" s="24"/>
    </row>
    <row r="170" customFormat="false" ht="12.8" hidden="false" customHeight="false" outlineLevel="0" collapsed="false">
      <c r="A170" s="19" t="str">
        <f aca="false">"3.04.01"</f>
        <v>3.04.01</v>
      </c>
      <c r="B170" s="24" t="s">
        <v>131</v>
      </c>
      <c r="C170" s="24"/>
    </row>
    <row r="171" customFormat="false" ht="12.8" hidden="false" customHeight="false" outlineLevel="0" collapsed="false">
      <c r="A171" s="19" t="str">
        <f aca="false">"3.04.02"</f>
        <v>3.04.02</v>
      </c>
      <c r="B171" s="24" t="s">
        <v>132</v>
      </c>
      <c r="C171" s="24"/>
    </row>
    <row r="172" customFormat="false" ht="12.8" hidden="false" customHeight="false" outlineLevel="0" collapsed="false">
      <c r="A172" s="19" t="str">
        <f aca="false">"3.04.03"</f>
        <v>3.04.03</v>
      </c>
      <c r="B172" s="24" t="s">
        <v>133</v>
      </c>
      <c r="C172" s="24"/>
    </row>
    <row r="173" customFormat="false" ht="12.8" hidden="false" customHeight="false" outlineLevel="0" collapsed="false">
      <c r="A173" s="19" t="str">
        <f aca="false">"3.04.04"</f>
        <v>3.04.04</v>
      </c>
      <c r="B173" s="24" t="s">
        <v>134</v>
      </c>
      <c r="C173" s="24"/>
    </row>
    <row r="174" customFormat="false" ht="12.8" hidden="false" customHeight="false" outlineLevel="0" collapsed="false">
      <c r="A174" s="19" t="str">
        <f aca="false">"3.04.05"</f>
        <v>3.04.05</v>
      </c>
      <c r="B174" s="24" t="s">
        <v>135</v>
      </c>
      <c r="C174" s="24"/>
    </row>
    <row r="175" customFormat="false" ht="12.8" hidden="false" customHeight="false" outlineLevel="0" collapsed="false">
      <c r="A175" s="19" t="str">
        <f aca="false">"3.04.06"</f>
        <v>3.04.06</v>
      </c>
      <c r="B175" s="24" t="s">
        <v>136</v>
      </c>
      <c r="C175" s="24"/>
    </row>
    <row r="176" customFormat="false" ht="12.8" hidden="false" customHeight="false" outlineLevel="0" collapsed="false">
      <c r="A176" s="19" t="str">
        <f aca="false">"3.05"</f>
        <v>3.05</v>
      </c>
      <c r="B176" s="24" t="s">
        <v>137</v>
      </c>
      <c r="C176" s="24"/>
    </row>
    <row r="177" customFormat="false" ht="12.8" hidden="false" customHeight="false" outlineLevel="0" collapsed="false">
      <c r="A177" s="19" t="str">
        <f aca="false">"3.06"</f>
        <v>3.06</v>
      </c>
      <c r="B177" s="24" t="s">
        <v>138</v>
      </c>
      <c r="C177" s="24"/>
    </row>
    <row r="178" customFormat="false" ht="12.8" hidden="false" customHeight="false" outlineLevel="0" collapsed="false">
      <c r="A178" s="19" t="str">
        <f aca="false">"3.06.01"</f>
        <v>3.06.01</v>
      </c>
      <c r="B178" s="24" t="s">
        <v>139</v>
      </c>
      <c r="C178" s="24"/>
    </row>
    <row r="179" customFormat="false" ht="12.8" hidden="false" customHeight="false" outlineLevel="0" collapsed="false">
      <c r="A179" s="19" t="str">
        <f aca="false">"3.06.02"</f>
        <v>3.06.02</v>
      </c>
      <c r="B179" s="24" t="s">
        <v>140</v>
      </c>
      <c r="C179" s="24"/>
    </row>
    <row r="180" customFormat="false" ht="12.8" hidden="false" customHeight="false" outlineLevel="0" collapsed="false">
      <c r="A180" s="19" t="str">
        <f aca="false">"3.07"</f>
        <v>3.07</v>
      </c>
      <c r="B180" s="24" t="s">
        <v>141</v>
      </c>
      <c r="C180" s="24"/>
    </row>
    <row r="181" s="43" customFormat="true" ht="12.8" hidden="false" customHeight="false" outlineLevel="0" collapsed="false">
      <c r="A181" s="39" t="str">
        <f aca="false">"3.08"</f>
        <v>3.08</v>
      </c>
      <c r="B181" s="42" t="s">
        <v>142</v>
      </c>
      <c r="C181" s="42"/>
    </row>
    <row r="182" customFormat="false" ht="12.8" hidden="false" customHeight="false" outlineLevel="0" collapsed="false">
      <c r="A182" s="19" t="str">
        <f aca="false">"3.08.01"</f>
        <v>3.08.01</v>
      </c>
      <c r="B182" s="24" t="s">
        <v>143</v>
      </c>
      <c r="C182" s="24"/>
    </row>
    <row r="183" customFormat="false" ht="12.8" hidden="false" customHeight="false" outlineLevel="0" collapsed="false">
      <c r="A183" s="19" t="str">
        <f aca="false">"3.08.02"</f>
        <v>3.08.02</v>
      </c>
      <c r="B183" s="24" t="s">
        <v>144</v>
      </c>
      <c r="C183" s="24"/>
    </row>
    <row r="184" customFormat="false" ht="12.8" hidden="false" customHeight="false" outlineLevel="0" collapsed="false">
      <c r="A184" s="19" t="str">
        <f aca="false">"3.09"</f>
        <v>3.09</v>
      </c>
      <c r="B184" s="24" t="s">
        <v>145</v>
      </c>
      <c r="C184" s="24"/>
    </row>
    <row r="185" customFormat="false" ht="12.8" hidden="false" customHeight="false" outlineLevel="0" collapsed="false">
      <c r="A185" s="19" t="str">
        <f aca="false">"3.10"</f>
        <v>3.10</v>
      </c>
      <c r="B185" s="24" t="s">
        <v>146</v>
      </c>
      <c r="C185" s="24"/>
    </row>
    <row r="186" customFormat="false" ht="12.8" hidden="false" customHeight="false" outlineLevel="0" collapsed="false">
      <c r="A186" s="19" t="str">
        <f aca="false">"3.10.01"</f>
        <v>3.10.01</v>
      </c>
      <c r="B186" s="24" t="s">
        <v>147</v>
      </c>
      <c r="C186" s="24"/>
    </row>
    <row r="187" customFormat="false" ht="12.8" hidden="false" customHeight="false" outlineLevel="0" collapsed="false">
      <c r="A187" s="19" t="str">
        <f aca="false">"3.10.02"</f>
        <v>3.10.02</v>
      </c>
      <c r="B187" s="24" t="s">
        <v>148</v>
      </c>
      <c r="C187" s="24"/>
    </row>
    <row r="188" s="36" customFormat="true" ht="12.8" hidden="false" customHeight="false" outlineLevel="0" collapsed="false">
      <c r="A188" s="37" t="str">
        <f aca="false">"3.11"</f>
        <v>3.11</v>
      </c>
      <c r="B188" s="41" t="s">
        <v>149</v>
      </c>
      <c r="C188" s="41"/>
    </row>
    <row r="189" s="35" customFormat="true" ht="12.8" hidden="false" customHeight="false" outlineLevel="0" collapsed="false">
      <c r="A189" s="39" t="str">
        <f aca="false">"3.11.01"</f>
        <v>3.11.01</v>
      </c>
      <c r="B189" s="40" t="s">
        <v>150</v>
      </c>
      <c r="C189" s="40"/>
    </row>
    <row r="190" customFormat="false" ht="12.8" hidden="false" customHeight="false" outlineLevel="0" collapsed="false">
      <c r="A190" s="19" t="str">
        <f aca="false">"3.11.02"</f>
        <v>3.11.02</v>
      </c>
      <c r="B190" s="24" t="s">
        <v>151</v>
      </c>
      <c r="C190" s="24"/>
    </row>
    <row r="191" customFormat="false" ht="12.8" hidden="false" customHeight="false" outlineLevel="0" collapsed="false">
      <c r="A191" s="19" t="str">
        <f aca="false">"3.99"</f>
        <v>3.99</v>
      </c>
      <c r="B191" s="24" t="s">
        <v>152</v>
      </c>
      <c r="C191" s="24"/>
    </row>
    <row r="192" customFormat="false" ht="12.8" hidden="false" customHeight="false" outlineLevel="0" collapsed="false">
      <c r="A192" s="19" t="str">
        <f aca="false">"3.99.01"</f>
        <v>3.99.01</v>
      </c>
      <c r="B192" s="24" t="s">
        <v>153</v>
      </c>
      <c r="C192" s="24"/>
    </row>
    <row r="193" customFormat="false" ht="12.8" hidden="false" customHeight="false" outlineLevel="0" collapsed="false">
      <c r="A193" s="19" t="str">
        <f aca="false">"3.99.01.01"</f>
        <v>3.99.01.01</v>
      </c>
      <c r="B193" s="24"/>
      <c r="C193" s="24"/>
    </row>
    <row r="194" customFormat="false" ht="12.8" hidden="false" customHeight="false" outlineLevel="0" collapsed="false">
      <c r="A194" s="19" t="str">
        <f aca="false">"3.99.01.02"</f>
        <v>3.99.01.02</v>
      </c>
      <c r="B194" s="24"/>
      <c r="C194" s="24"/>
    </row>
    <row r="195" customFormat="false" ht="12.8" hidden="false" customHeight="false" outlineLevel="0" collapsed="false">
      <c r="A195" s="19" t="str">
        <f aca="false">"3.99.01.03"</f>
        <v>3.99.01.03</v>
      </c>
      <c r="B195" s="24"/>
      <c r="C195" s="24"/>
    </row>
    <row r="196" customFormat="false" ht="12.8" hidden="false" customHeight="false" outlineLevel="0" collapsed="false">
      <c r="A196" s="19" t="str">
        <f aca="false">"3.99.01.04"</f>
        <v>3.99.01.04</v>
      </c>
      <c r="B196" s="24"/>
      <c r="C196" s="24"/>
    </row>
    <row r="197" customFormat="false" ht="12.8" hidden="false" customHeight="false" outlineLevel="0" collapsed="false">
      <c r="A197" s="19" t="str">
        <f aca="false">"3.99.02"</f>
        <v>3.99.02</v>
      </c>
      <c r="B197" s="24" t="s">
        <v>154</v>
      </c>
      <c r="C197" s="24"/>
    </row>
    <row r="198" customFormat="false" ht="12.8" hidden="false" customHeight="false" outlineLevel="0" collapsed="false">
      <c r="A198" s="19" t="str">
        <f aca="false">"3.99.02.01"</f>
        <v>3.99.02.01</v>
      </c>
      <c r="B198" s="24"/>
      <c r="C198" s="24"/>
    </row>
    <row r="199" customFormat="false" ht="12.8" hidden="false" customHeight="false" outlineLevel="0" collapsed="false">
      <c r="A199" s="19" t="str">
        <f aca="false">"3.99.02.02"</f>
        <v>3.99.02.02</v>
      </c>
      <c r="B199" s="24"/>
      <c r="C199" s="24"/>
    </row>
    <row r="200" customFormat="false" ht="12.8" hidden="false" customHeight="false" outlineLevel="0" collapsed="false">
      <c r="A200" s="19" t="str">
        <f aca="false">"3.99.02.03"</f>
        <v>3.99.02.03</v>
      </c>
      <c r="B200" s="24"/>
      <c r="C200" s="24"/>
    </row>
    <row r="201" customFormat="false" ht="12.8" hidden="false" customHeight="false" outlineLevel="0" collapsed="false">
      <c r="A201" s="21" t="str">
        <f aca="false">"3.99.02.04"</f>
        <v>3.99.02.04</v>
      </c>
      <c r="B201" s="22"/>
      <c r="C201" s="22"/>
    </row>
    <row r="204" customFormat="false" ht="13.8" hidden="false" customHeight="false" outlineLevel="0" collapsed="false">
      <c r="A204" s="2" t="s">
        <v>155</v>
      </c>
      <c r="B204" s="2"/>
      <c r="C204" s="3" t="s">
        <v>156</v>
      </c>
    </row>
    <row r="205" customFormat="false" ht="12.8" hidden="false" customHeight="false" outlineLevel="0" collapsed="false">
      <c r="A205" s="14" t="s">
        <v>2</v>
      </c>
      <c r="B205" s="15" t="s">
        <v>3</v>
      </c>
      <c r="C205" s="16" t="s">
        <v>157</v>
      </c>
    </row>
    <row r="206" customFormat="false" ht="12.8" hidden="false" customHeight="false" outlineLevel="0" collapsed="false">
      <c r="A206" s="25" t="str">
        <f aca="false">"4.01"</f>
        <v>4.01</v>
      </c>
      <c r="B206" s="19" t="s">
        <v>158</v>
      </c>
      <c r="C206" s="24"/>
    </row>
    <row r="207" customFormat="false" ht="12.8" hidden="false" customHeight="false" outlineLevel="0" collapsed="false">
      <c r="A207" s="26" t="str">
        <f aca="false">"4.02"</f>
        <v>4.02</v>
      </c>
      <c r="B207" s="19" t="s">
        <v>122</v>
      </c>
      <c r="C207" s="24"/>
    </row>
    <row r="208" customFormat="false" ht="12.8" hidden="false" customHeight="false" outlineLevel="0" collapsed="false">
      <c r="A208" s="26" t="str">
        <f aca="false">"4.03"</f>
        <v>4.03</v>
      </c>
      <c r="B208" s="19" t="s">
        <v>159</v>
      </c>
      <c r="C208" s="24"/>
    </row>
    <row r="209" customFormat="false" ht="12.8" hidden="false" customHeight="false" outlineLevel="0" collapsed="false">
      <c r="A209" s="26" t="str">
        <f aca="false">"4.03.01"</f>
        <v>4.03.01</v>
      </c>
      <c r="B209" s="19" t="s">
        <v>150</v>
      </c>
      <c r="C209" s="24"/>
    </row>
    <row r="210" customFormat="false" ht="12.8" hidden="false" customHeight="false" outlineLevel="0" collapsed="false">
      <c r="A210" s="27" t="str">
        <f aca="false">"4.03.02"</f>
        <v>4.03.02</v>
      </c>
      <c r="B210" s="21" t="s">
        <v>151</v>
      </c>
      <c r="C210" s="22"/>
    </row>
    <row r="213" customFormat="false" ht="13.8" hidden="false" customHeight="false" outlineLevel="0" collapsed="false">
      <c r="A213" s="2" t="s">
        <v>160</v>
      </c>
      <c r="B213" s="2"/>
      <c r="C213" s="3" t="s">
        <v>161</v>
      </c>
    </row>
    <row r="214" customFormat="false" ht="12.8" hidden="false" customHeight="false" outlineLevel="0" collapsed="false">
      <c r="A214" s="14" t="s">
        <v>2</v>
      </c>
      <c r="B214" s="15" t="s">
        <v>3</v>
      </c>
      <c r="C214" s="16" t="s">
        <v>162</v>
      </c>
    </row>
    <row r="215" customFormat="false" ht="12.8" hidden="false" customHeight="false" outlineLevel="0" collapsed="false">
      <c r="A215" s="17" t="str">
        <f aca="false">"5.01"</f>
        <v>5.01</v>
      </c>
      <c r="B215" s="23" t="s">
        <v>163</v>
      </c>
      <c r="C215" s="23"/>
    </row>
    <row r="216" customFormat="false" ht="12.8" hidden="false" customHeight="false" outlineLevel="0" collapsed="false">
      <c r="A216" s="19" t="str">
        <f aca="false">"5.02"</f>
        <v>5.02</v>
      </c>
      <c r="B216" s="24" t="s">
        <v>164</v>
      </c>
      <c r="C216" s="24"/>
    </row>
    <row r="217" customFormat="false" ht="12.8" hidden="false" customHeight="false" outlineLevel="0" collapsed="false">
      <c r="A217" s="19" t="str">
        <f aca="false">"5.03"</f>
        <v>5.03</v>
      </c>
      <c r="B217" s="24" t="s">
        <v>165</v>
      </c>
      <c r="C217" s="24"/>
    </row>
    <row r="218" customFormat="false" ht="12.8" hidden="false" customHeight="false" outlineLevel="0" collapsed="false">
      <c r="A218" s="19" t="str">
        <f aca="false">"5.04"</f>
        <v>5.04</v>
      </c>
      <c r="B218" s="24" t="s">
        <v>166</v>
      </c>
      <c r="C218" s="24"/>
    </row>
    <row r="219" customFormat="false" ht="12.8" hidden="false" customHeight="false" outlineLevel="0" collapsed="false">
      <c r="A219" s="19" t="str">
        <f aca="false">"5.04.01"</f>
        <v>5.04.01</v>
      </c>
      <c r="B219" s="24" t="s">
        <v>167</v>
      </c>
      <c r="C219" s="24"/>
    </row>
    <row r="220" customFormat="false" ht="12.8" hidden="false" customHeight="false" outlineLevel="0" collapsed="false">
      <c r="A220" s="19" t="str">
        <f aca="false">"5.04.02"</f>
        <v>5.04.02</v>
      </c>
      <c r="B220" s="24" t="s">
        <v>168</v>
      </c>
      <c r="C220" s="24"/>
    </row>
    <row r="221" customFormat="false" ht="12.8" hidden="false" customHeight="false" outlineLevel="0" collapsed="false">
      <c r="A221" s="19" t="str">
        <f aca="false">"5.04.03"</f>
        <v>5.04.03</v>
      </c>
      <c r="B221" s="24" t="s">
        <v>169</v>
      </c>
      <c r="C221" s="24"/>
    </row>
    <row r="222" customFormat="false" ht="12.8" hidden="false" customHeight="false" outlineLevel="0" collapsed="false">
      <c r="A222" s="19" t="str">
        <f aca="false">"5.04.04"</f>
        <v>5.04.04</v>
      </c>
      <c r="B222" s="24" t="s">
        <v>170</v>
      </c>
      <c r="C222" s="24"/>
    </row>
    <row r="223" customFormat="false" ht="12.8" hidden="false" customHeight="false" outlineLevel="0" collapsed="false">
      <c r="A223" s="19" t="str">
        <f aca="false">"5.04.05"</f>
        <v>5.04.05</v>
      </c>
      <c r="B223" s="24" t="s">
        <v>171</v>
      </c>
      <c r="C223" s="24"/>
    </row>
    <row r="224" customFormat="false" ht="12.8" hidden="false" customHeight="false" outlineLevel="0" collapsed="false">
      <c r="A224" s="19" t="str">
        <f aca="false">"5.04.06"</f>
        <v>5.04.06</v>
      </c>
      <c r="B224" s="24" t="s">
        <v>172</v>
      </c>
      <c r="C224" s="24"/>
    </row>
    <row r="225" customFormat="false" ht="12.8" hidden="false" customHeight="false" outlineLevel="0" collapsed="false">
      <c r="A225" s="19" t="str">
        <f aca="false">"5.04.07"</f>
        <v>5.04.07</v>
      </c>
      <c r="B225" s="24" t="s">
        <v>173</v>
      </c>
      <c r="C225" s="24"/>
    </row>
    <row r="226" customFormat="false" ht="12.8" hidden="false" customHeight="false" outlineLevel="0" collapsed="false">
      <c r="A226" s="19" t="str">
        <f aca="false">"5.05"</f>
        <v>5.05</v>
      </c>
      <c r="B226" s="24" t="s">
        <v>174</v>
      </c>
      <c r="C226" s="24"/>
    </row>
    <row r="227" customFormat="false" ht="12.8" hidden="false" customHeight="false" outlineLevel="0" collapsed="false">
      <c r="A227" s="19" t="str">
        <f aca="false">"5.05.01"</f>
        <v>5.05.01</v>
      </c>
      <c r="B227" s="24" t="s">
        <v>175</v>
      </c>
      <c r="C227" s="24"/>
    </row>
    <row r="228" customFormat="false" ht="12.8" hidden="false" customHeight="false" outlineLevel="0" collapsed="false">
      <c r="A228" s="19" t="str">
        <f aca="false">"5.05.02"</f>
        <v>5.05.02</v>
      </c>
      <c r="B228" s="24" t="s">
        <v>122</v>
      </c>
      <c r="C228" s="24"/>
    </row>
    <row r="229" customFormat="false" ht="12.8" hidden="false" customHeight="false" outlineLevel="0" collapsed="false">
      <c r="A229" s="19" t="str">
        <f aca="false">"5.05.02.01"</f>
        <v>5.05.02.01</v>
      </c>
      <c r="B229" s="24" t="s">
        <v>176</v>
      </c>
      <c r="C229" s="24"/>
    </row>
    <row r="230" customFormat="false" ht="12.8" hidden="false" customHeight="false" outlineLevel="0" collapsed="false">
      <c r="A230" s="19" t="str">
        <f aca="false">"5.05.02.02"</f>
        <v>5.05.02.02</v>
      </c>
      <c r="B230" s="24" t="s">
        <v>177</v>
      </c>
      <c r="C230" s="24"/>
    </row>
    <row r="231" customFormat="false" ht="12.8" hidden="false" customHeight="false" outlineLevel="0" collapsed="false">
      <c r="A231" s="19" t="str">
        <f aca="false">"5.05.02.03"</f>
        <v>5.05.02.03</v>
      </c>
      <c r="B231" s="24" t="s">
        <v>178</v>
      </c>
      <c r="C231" s="24"/>
    </row>
    <row r="232" customFormat="false" ht="12.8" hidden="false" customHeight="false" outlineLevel="0" collapsed="false">
      <c r="A232" s="19" t="str">
        <f aca="false">"5.05.02.04"</f>
        <v>5.05.02.04</v>
      </c>
      <c r="B232" s="24" t="s">
        <v>179</v>
      </c>
      <c r="C232" s="24"/>
    </row>
    <row r="233" customFormat="false" ht="12.8" hidden="false" customHeight="false" outlineLevel="0" collapsed="false">
      <c r="A233" s="19" t="str">
        <f aca="false">"5.05.02.05"</f>
        <v>5.05.02.05</v>
      </c>
      <c r="B233" s="24" t="s">
        <v>180</v>
      </c>
      <c r="C233" s="24"/>
    </row>
    <row r="234" customFormat="false" ht="12.8" hidden="false" customHeight="false" outlineLevel="0" collapsed="false">
      <c r="A234" s="19" t="str">
        <f aca="false">"5.05.03"</f>
        <v>5.05.03</v>
      </c>
      <c r="B234" s="24" t="s">
        <v>181</v>
      </c>
      <c r="C234" s="24"/>
    </row>
    <row r="235" customFormat="false" ht="12.8" hidden="false" customHeight="false" outlineLevel="0" collapsed="false">
      <c r="A235" s="19" t="str">
        <f aca="false">"5.05.03.01"</f>
        <v>5.05.03.01</v>
      </c>
      <c r="B235" s="24" t="s">
        <v>176</v>
      </c>
      <c r="C235" s="24"/>
    </row>
    <row r="236" customFormat="false" ht="12.8" hidden="false" customHeight="false" outlineLevel="0" collapsed="false">
      <c r="A236" s="19" t="str">
        <f aca="false">"5.06"</f>
        <v>5.06</v>
      </c>
      <c r="B236" s="24" t="s">
        <v>182</v>
      </c>
      <c r="C236" s="24"/>
    </row>
    <row r="237" customFormat="false" ht="12.8" hidden="false" customHeight="false" outlineLevel="0" collapsed="false">
      <c r="A237" s="19" t="str">
        <f aca="false">"5.06.01"</f>
        <v>5.06.01</v>
      </c>
      <c r="B237" s="24" t="s">
        <v>183</v>
      </c>
      <c r="C237" s="24"/>
    </row>
    <row r="238" customFormat="false" ht="12.8" hidden="false" customHeight="false" outlineLevel="0" collapsed="false">
      <c r="A238" s="19" t="str">
        <f aca="false">"5.06.02"</f>
        <v>5.06.02</v>
      </c>
      <c r="B238" s="24" t="s">
        <v>184</v>
      </c>
      <c r="C238" s="24"/>
    </row>
    <row r="239" customFormat="false" ht="12.8" hidden="false" customHeight="false" outlineLevel="0" collapsed="false">
      <c r="A239" s="19" t="str">
        <f aca="false">"5.06.03"</f>
        <v>5.06.03</v>
      </c>
      <c r="B239" s="24" t="s">
        <v>185</v>
      </c>
      <c r="C239" s="24"/>
    </row>
    <row r="240" customFormat="false" ht="12.8" hidden="false" customHeight="false" outlineLevel="0" collapsed="false">
      <c r="A240" s="21" t="str">
        <f aca="false">"5.07"</f>
        <v>5.07</v>
      </c>
      <c r="B240" s="22" t="s">
        <v>186</v>
      </c>
      <c r="C240" s="22"/>
    </row>
    <row r="243" customFormat="false" ht="13.8" hidden="false" customHeight="false" outlineLevel="0" collapsed="false">
      <c r="A243" s="2" t="s">
        <v>187</v>
      </c>
      <c r="B243" s="2"/>
      <c r="C243" s="3" t="s">
        <v>188</v>
      </c>
    </row>
    <row r="244" customFormat="false" ht="12.8" hidden="false" customHeight="false" outlineLevel="0" collapsed="false">
      <c r="A244" s="14" t="s">
        <v>2</v>
      </c>
      <c r="B244" s="15" t="s">
        <v>3</v>
      </c>
      <c r="C244" s="16" t="s">
        <v>189</v>
      </c>
    </row>
    <row r="245" customFormat="false" ht="12.8" hidden="false" customHeight="false" outlineLevel="0" collapsed="false">
      <c r="A245" s="17" t="str">
        <f aca="false">"6.01"</f>
        <v>6.01</v>
      </c>
      <c r="B245" s="17" t="s">
        <v>190</v>
      </c>
      <c r="C245" s="23"/>
    </row>
    <row r="246" customFormat="false" ht="12.8" hidden="false" customHeight="false" outlineLevel="0" collapsed="false">
      <c r="A246" s="19" t="str">
        <f aca="false">"6.01.01"</f>
        <v>6.01.01</v>
      </c>
      <c r="B246" s="19" t="s">
        <v>191</v>
      </c>
      <c r="C246" s="24"/>
    </row>
    <row r="247" customFormat="false" ht="12.8" hidden="false" customHeight="false" outlineLevel="0" collapsed="false">
      <c r="A247" s="19" t="str">
        <f aca="false">"6.01.02"</f>
        <v>6.01.02</v>
      </c>
      <c r="B247" s="19" t="s">
        <v>192</v>
      </c>
      <c r="C247" s="24"/>
    </row>
    <row r="248" customFormat="false" ht="12.8" hidden="false" customHeight="false" outlineLevel="0" collapsed="false">
      <c r="A248" s="19" t="str">
        <f aca="false">"6.01.03"</f>
        <v>6.01.03</v>
      </c>
      <c r="B248" s="19" t="s">
        <v>27</v>
      </c>
      <c r="C248" s="24"/>
    </row>
    <row r="249" customFormat="false" ht="12.8" hidden="false" customHeight="false" outlineLevel="0" collapsed="false">
      <c r="A249" s="19" t="str">
        <f aca="false">"6.02"</f>
        <v>6.02</v>
      </c>
      <c r="B249" s="19" t="s">
        <v>193</v>
      </c>
      <c r="C249" s="24"/>
    </row>
    <row r="250" customFormat="false" ht="12.8" hidden="false" customHeight="false" outlineLevel="0" collapsed="false">
      <c r="A250" s="19" t="str">
        <f aca="false">"6.03"</f>
        <v>6.03</v>
      </c>
      <c r="B250" s="19" t="s">
        <v>194</v>
      </c>
      <c r="C250" s="24"/>
    </row>
    <row r="251" customFormat="false" ht="12.8" hidden="false" customHeight="false" outlineLevel="0" collapsed="false">
      <c r="A251" s="19" t="str">
        <f aca="false">"6.04"</f>
        <v>6.04</v>
      </c>
      <c r="B251" s="19" t="s">
        <v>195</v>
      </c>
      <c r="C251" s="24"/>
    </row>
    <row r="252" customFormat="false" ht="12.8" hidden="false" customHeight="false" outlineLevel="0" collapsed="false">
      <c r="A252" s="19" t="str">
        <f aca="false">"6.05"</f>
        <v>6.05</v>
      </c>
      <c r="B252" s="19" t="s">
        <v>196</v>
      </c>
      <c r="C252" s="24"/>
    </row>
    <row r="253" customFormat="false" ht="12.8" hidden="false" customHeight="false" outlineLevel="0" collapsed="false">
      <c r="A253" s="19" t="str">
        <f aca="false">"6.05.01"</f>
        <v>6.05.01</v>
      </c>
      <c r="B253" s="19" t="s">
        <v>197</v>
      </c>
      <c r="C253" s="24"/>
    </row>
    <row r="254" customFormat="false" ht="12.8" hidden="false" customHeight="false" outlineLevel="0" collapsed="false">
      <c r="A254" s="21" t="str">
        <f aca="false">"6.05.02"</f>
        <v>6.05.02</v>
      </c>
      <c r="B254" s="21" t="s">
        <v>198</v>
      </c>
      <c r="C254" s="22"/>
    </row>
    <row r="257" customFormat="false" ht="13.8" hidden="false" customHeight="false" outlineLevel="0" collapsed="false">
      <c r="A257" s="2" t="s">
        <v>199</v>
      </c>
      <c r="B257" s="2"/>
      <c r="C257" s="3" t="s">
        <v>200</v>
      </c>
    </row>
    <row r="258" customFormat="false" ht="12.8" hidden="false" customHeight="false" outlineLevel="0" collapsed="false">
      <c r="A258" s="15" t="s">
        <v>2</v>
      </c>
      <c r="B258" s="16" t="s">
        <v>3</v>
      </c>
      <c r="C258" s="16" t="s">
        <v>201</v>
      </c>
    </row>
    <row r="259" customFormat="false" ht="12.8" hidden="false" customHeight="false" outlineLevel="0" collapsed="false">
      <c r="A259" s="17" t="str">
        <f aca="false">"7.01"</f>
        <v>7.01</v>
      </c>
      <c r="B259" s="23" t="s">
        <v>202</v>
      </c>
      <c r="C259" s="23"/>
    </row>
    <row r="260" customFormat="false" ht="12.8" hidden="false" customHeight="false" outlineLevel="0" collapsed="false">
      <c r="A260" s="19" t="str">
        <f aca="false">"7.01.01"</f>
        <v>7.01.01</v>
      </c>
      <c r="B260" s="24" t="s">
        <v>203</v>
      </c>
      <c r="C260" s="24"/>
    </row>
    <row r="261" customFormat="false" ht="12.8" hidden="false" customHeight="false" outlineLevel="0" collapsed="false">
      <c r="A261" s="19" t="str">
        <f aca="false">"7.01.02"</f>
        <v>7.01.02</v>
      </c>
      <c r="B261" s="24" t="s">
        <v>204</v>
      </c>
      <c r="C261" s="24"/>
    </row>
    <row r="262" customFormat="false" ht="12.8" hidden="false" customHeight="false" outlineLevel="0" collapsed="false">
      <c r="A262" s="19" t="str">
        <f aca="false">"7.01.03"</f>
        <v>7.01.03</v>
      </c>
      <c r="B262" s="24" t="s">
        <v>205</v>
      </c>
      <c r="C262" s="24"/>
    </row>
    <row r="263" customFormat="false" ht="12.8" hidden="false" customHeight="false" outlineLevel="0" collapsed="false">
      <c r="A263" s="19" t="str">
        <f aca="false">"7.01.04"</f>
        <v>7.01.04</v>
      </c>
      <c r="B263" s="24" t="s">
        <v>206</v>
      </c>
      <c r="C263" s="24"/>
    </row>
    <row r="264" customFormat="false" ht="12.8" hidden="false" customHeight="false" outlineLevel="0" collapsed="false">
      <c r="A264" s="19" t="str">
        <f aca="false">"7.02"</f>
        <v>7.02</v>
      </c>
      <c r="B264" s="24" t="s">
        <v>207</v>
      </c>
      <c r="C264" s="24"/>
    </row>
    <row r="265" customFormat="false" ht="12.8" hidden="false" customHeight="false" outlineLevel="0" collapsed="false">
      <c r="A265" s="19" t="str">
        <f aca="false">"7.02.01"</f>
        <v>7.02.01</v>
      </c>
      <c r="B265" s="24" t="s">
        <v>208</v>
      </c>
      <c r="C265" s="24"/>
    </row>
    <row r="266" customFormat="false" ht="12.8" hidden="false" customHeight="false" outlineLevel="0" collapsed="false">
      <c r="A266" s="19" t="str">
        <f aca="false">"7.02.02"</f>
        <v>7.02.02</v>
      </c>
      <c r="B266" s="24" t="s">
        <v>209</v>
      </c>
      <c r="C266" s="24"/>
    </row>
    <row r="267" customFormat="false" ht="12.8" hidden="false" customHeight="false" outlineLevel="0" collapsed="false">
      <c r="A267" s="19" t="str">
        <f aca="false">"7.02.03"</f>
        <v>7.02.03</v>
      </c>
      <c r="B267" s="24" t="s">
        <v>210</v>
      </c>
      <c r="C267" s="24"/>
    </row>
    <row r="268" customFormat="false" ht="12.8" hidden="false" customHeight="false" outlineLevel="0" collapsed="false">
      <c r="A268" s="19" t="str">
        <f aca="false">"7.02.04"</f>
        <v>7.02.04</v>
      </c>
      <c r="B268" s="24" t="s">
        <v>27</v>
      </c>
      <c r="C268" s="24"/>
    </row>
    <row r="269" customFormat="false" ht="12.8" hidden="false" customHeight="false" outlineLevel="0" collapsed="false">
      <c r="A269" s="19" t="str">
        <f aca="false">"7.03"</f>
        <v>7.03</v>
      </c>
      <c r="B269" s="24" t="s">
        <v>211</v>
      </c>
      <c r="C269" s="24"/>
    </row>
    <row r="270" customFormat="false" ht="12.8" hidden="false" customHeight="false" outlineLevel="0" collapsed="false">
      <c r="A270" s="19" t="str">
        <f aca="false">"7.04"</f>
        <v>7.04</v>
      </c>
      <c r="B270" s="24" t="s">
        <v>212</v>
      </c>
      <c r="C270" s="24"/>
    </row>
    <row r="271" s="31" customFormat="true" ht="12.8" hidden="false" customHeight="false" outlineLevel="0" collapsed="false">
      <c r="A271" s="37" t="str">
        <f aca="false">"7.04.01"</f>
        <v>7.04.01</v>
      </c>
      <c r="B271" s="38" t="s">
        <v>213</v>
      </c>
      <c r="C271" s="38"/>
    </row>
    <row r="272" customFormat="false" ht="12.8" hidden="false" customHeight="false" outlineLevel="0" collapsed="false">
      <c r="A272" s="19" t="str">
        <f aca="false">"7.04.02"</f>
        <v>7.04.02</v>
      </c>
      <c r="B272" s="24" t="s">
        <v>214</v>
      </c>
      <c r="C272" s="24"/>
    </row>
    <row r="273" customFormat="false" ht="12.8" hidden="false" customHeight="false" outlineLevel="0" collapsed="false">
      <c r="A273" s="19" t="str">
        <f aca="false">"7.05"</f>
        <v>7.05</v>
      </c>
      <c r="B273" s="24" t="s">
        <v>215</v>
      </c>
      <c r="C273" s="24"/>
    </row>
    <row r="274" customFormat="false" ht="12.8" hidden="false" customHeight="false" outlineLevel="0" collapsed="false">
      <c r="A274" s="19" t="str">
        <f aca="false">"7.06"</f>
        <v>7.06</v>
      </c>
      <c r="B274" s="24" t="s">
        <v>216</v>
      </c>
      <c r="C274" s="24"/>
    </row>
    <row r="275" customFormat="false" ht="12.8" hidden="false" customHeight="false" outlineLevel="0" collapsed="false">
      <c r="A275" s="19" t="str">
        <f aca="false">"7.06.01"</f>
        <v>7.06.01</v>
      </c>
      <c r="B275" s="24" t="s">
        <v>136</v>
      </c>
      <c r="C275" s="24"/>
    </row>
    <row r="276" customFormat="false" ht="12.8" hidden="false" customHeight="false" outlineLevel="0" collapsed="false">
      <c r="A276" s="19" t="str">
        <f aca="false">"7.06.02"</f>
        <v>7.06.02</v>
      </c>
      <c r="B276" s="24" t="s">
        <v>139</v>
      </c>
      <c r="C276" s="24"/>
    </row>
    <row r="277" customFormat="false" ht="12.8" hidden="false" customHeight="false" outlineLevel="0" collapsed="false">
      <c r="A277" s="19" t="str">
        <f aca="false">"7.06.03"</f>
        <v>7.06.03</v>
      </c>
      <c r="B277" s="24" t="s">
        <v>27</v>
      </c>
      <c r="C277" s="24"/>
    </row>
    <row r="278" customFormat="false" ht="12.8" hidden="false" customHeight="false" outlineLevel="0" collapsed="false">
      <c r="A278" s="19" t="str">
        <f aca="false">"7.07"</f>
        <v>7.07</v>
      </c>
      <c r="B278" s="24" t="s">
        <v>217</v>
      </c>
      <c r="C278" s="24"/>
    </row>
    <row r="279" customFormat="false" ht="12.8" hidden="false" customHeight="false" outlineLevel="0" collapsed="false">
      <c r="A279" s="19" t="str">
        <f aca="false">"7.08"</f>
        <v>7.08</v>
      </c>
      <c r="B279" s="24" t="s">
        <v>218</v>
      </c>
      <c r="C279" s="24"/>
    </row>
    <row r="280" customFormat="false" ht="12.8" hidden="false" customHeight="false" outlineLevel="0" collapsed="false">
      <c r="A280" s="19" t="str">
        <f aca="false">"7.08.01"</f>
        <v>7.08.01</v>
      </c>
      <c r="B280" s="24" t="s">
        <v>219</v>
      </c>
      <c r="C280" s="24"/>
    </row>
    <row r="281" customFormat="false" ht="12.8" hidden="false" customHeight="false" outlineLevel="0" collapsed="false">
      <c r="A281" s="19" t="str">
        <f aca="false">"7.08.01.01"</f>
        <v>7.08.01.01</v>
      </c>
      <c r="B281" s="24" t="s">
        <v>220</v>
      </c>
      <c r="C281" s="24"/>
    </row>
    <row r="282" customFormat="false" ht="12.8" hidden="false" customHeight="false" outlineLevel="0" collapsed="false">
      <c r="A282" s="19" t="str">
        <f aca="false">"7.08.01.02"</f>
        <v>7.08.01.02</v>
      </c>
      <c r="B282" s="24" t="s">
        <v>221</v>
      </c>
      <c r="C282" s="24"/>
    </row>
    <row r="283" customFormat="false" ht="12.8" hidden="false" customHeight="false" outlineLevel="0" collapsed="false">
      <c r="A283" s="19" t="str">
        <f aca="false">"7.08.01.03"</f>
        <v>7.08.01.03</v>
      </c>
      <c r="B283" s="24" t="s">
        <v>222</v>
      </c>
      <c r="C283" s="24"/>
    </row>
    <row r="284" customFormat="false" ht="12.8" hidden="false" customHeight="false" outlineLevel="0" collapsed="false">
      <c r="A284" s="19" t="str">
        <f aca="false">"7.08.01.04"</f>
        <v>7.08.01.04</v>
      </c>
      <c r="B284" s="24" t="s">
        <v>27</v>
      </c>
      <c r="C284" s="24"/>
    </row>
    <row r="285" customFormat="false" ht="12.8" hidden="false" customHeight="false" outlineLevel="0" collapsed="false">
      <c r="A285" s="19" t="str">
        <f aca="false">"7.08.02"</f>
        <v>7.08.02</v>
      </c>
      <c r="B285" s="24" t="s">
        <v>223</v>
      </c>
      <c r="C285" s="24"/>
    </row>
    <row r="286" customFormat="false" ht="12.8" hidden="false" customHeight="false" outlineLevel="0" collapsed="false">
      <c r="A286" s="19" t="str">
        <f aca="false">"7.08.02.01"</f>
        <v>7.08.02.01</v>
      </c>
      <c r="B286" s="24" t="s">
        <v>224</v>
      </c>
      <c r="C286" s="24"/>
    </row>
    <row r="287" customFormat="false" ht="12.8" hidden="false" customHeight="false" outlineLevel="0" collapsed="false">
      <c r="A287" s="19" t="str">
        <f aca="false">"7.08.02.02"</f>
        <v>7.08.02.02</v>
      </c>
      <c r="B287" s="24" t="s">
        <v>225</v>
      </c>
      <c r="C287" s="24"/>
    </row>
    <row r="288" customFormat="false" ht="12.8" hidden="false" customHeight="false" outlineLevel="0" collapsed="false">
      <c r="A288" s="19" t="str">
        <f aca="false">"7.08.02.03"</f>
        <v>7.08.02.03</v>
      </c>
      <c r="B288" s="24" t="s">
        <v>226</v>
      </c>
      <c r="C288" s="24"/>
    </row>
    <row r="289" customFormat="false" ht="12.8" hidden="false" customHeight="false" outlineLevel="0" collapsed="false">
      <c r="A289" s="19" t="str">
        <f aca="false">"7.08.03"</f>
        <v>7.08.03</v>
      </c>
      <c r="B289" s="24" t="s">
        <v>227</v>
      </c>
      <c r="C289" s="24"/>
    </row>
    <row r="290" customFormat="false" ht="12.8" hidden="false" customHeight="false" outlineLevel="0" collapsed="false">
      <c r="A290" s="19" t="str">
        <f aca="false">"7.08.03.01"</f>
        <v>7.08.03.01</v>
      </c>
      <c r="B290" s="24" t="s">
        <v>228</v>
      </c>
      <c r="C290" s="24"/>
    </row>
    <row r="291" customFormat="false" ht="12.8" hidden="false" customHeight="false" outlineLevel="0" collapsed="false">
      <c r="A291" s="19" t="str">
        <f aca="false">"7.08.03.02"</f>
        <v>7.08.03.02</v>
      </c>
      <c r="B291" s="24" t="s">
        <v>229</v>
      </c>
      <c r="C291" s="24"/>
    </row>
    <row r="292" customFormat="false" ht="12.8" hidden="false" customHeight="false" outlineLevel="0" collapsed="false">
      <c r="A292" s="19" t="str">
        <f aca="false">"7.08.03.03"</f>
        <v>7.08.03.03</v>
      </c>
      <c r="B292" s="24" t="s">
        <v>214</v>
      </c>
      <c r="C292" s="24"/>
    </row>
    <row r="293" customFormat="false" ht="12.8" hidden="false" customHeight="false" outlineLevel="0" collapsed="false">
      <c r="A293" s="19" t="str">
        <f aca="false">"7.08.04"</f>
        <v>7.08.04</v>
      </c>
      <c r="B293" s="24" t="s">
        <v>230</v>
      </c>
      <c r="C293" s="24"/>
    </row>
    <row r="294" customFormat="false" ht="12.8" hidden="false" customHeight="false" outlineLevel="0" collapsed="false">
      <c r="A294" s="19" t="str">
        <f aca="false">"7.08.04.01"</f>
        <v>7.08.04.01</v>
      </c>
      <c r="B294" s="24" t="s">
        <v>231</v>
      </c>
      <c r="C294" s="24"/>
    </row>
    <row r="295" customFormat="false" ht="12.8" hidden="false" customHeight="false" outlineLevel="0" collapsed="false">
      <c r="A295" s="19" t="str">
        <f aca="false">"7.08.04.02"</f>
        <v>7.08.04.02</v>
      </c>
      <c r="B295" s="24" t="s">
        <v>172</v>
      </c>
      <c r="C295" s="24"/>
    </row>
    <row r="296" customFormat="false" ht="12.8" hidden="false" customHeight="false" outlineLevel="0" collapsed="false">
      <c r="A296" s="19" t="str">
        <f aca="false">"7.08.04.03"</f>
        <v>7.08.04.03</v>
      </c>
      <c r="B296" s="24" t="s">
        <v>232</v>
      </c>
      <c r="C296" s="24"/>
    </row>
    <row r="297" customFormat="false" ht="12.8" hidden="false" customHeight="false" outlineLevel="0" collapsed="false">
      <c r="A297" s="19" t="str">
        <f aca="false">"7.08.04.04"</f>
        <v>7.08.04.04</v>
      </c>
      <c r="B297" s="24" t="s">
        <v>233</v>
      </c>
      <c r="C297" s="24"/>
    </row>
    <row r="298" customFormat="false" ht="12.8" hidden="false" customHeight="false" outlineLevel="0" collapsed="false">
      <c r="A298" s="21" t="str">
        <f aca="false">"7.08.05"</f>
        <v>7.08.05</v>
      </c>
      <c r="B298" s="22" t="s">
        <v>27</v>
      </c>
      <c r="C298" s="22"/>
    </row>
  </sheetData>
  <mergeCells count="7">
    <mergeCell ref="A1:B1"/>
    <mergeCell ref="A60:B60"/>
    <mergeCell ref="A164:B164"/>
    <mergeCell ref="A204:B204"/>
    <mergeCell ref="A213:B213"/>
    <mergeCell ref="A243:B243"/>
    <mergeCell ref="A257:B2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2023-09-19T08:20:18Z</dcterms:created>
  <dc:creator/>
  <dc:description/>
  <dc:language>pt-BR</dc:language>
  <cp:lastModifiedBy/>
  <dcterms:modified xsi:type="dcterms:W3CDTF">2023-09-26T09:39:06Z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