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a0f7d2da4aaaec4/Documents/Sports Analytics/Baseball Project/Submission Items/"/>
    </mc:Choice>
  </mc:AlternateContent>
  <xr:revisionPtr revIDLastSave="199" documentId="8_{0C392514-B1D6-2246-9372-956B7B12276D}" xr6:coauthVersionLast="47" xr6:coauthVersionMax="47" xr10:uidLastSave="{F8D50B83-47C9-B949-B821-4CE9AEA36587}"/>
  <bookViews>
    <workbookView xWindow="760" yWindow="500" windowWidth="28040" windowHeight="17500" xr2:uid="{D6A32B8C-0DCC-884C-AD1A-20ABB47785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7" i="1" l="1"/>
  <c r="T42" i="1"/>
  <c r="T11" i="1"/>
  <c r="AF18" i="1"/>
  <c r="AE18" i="1"/>
  <c r="E19" i="1" s="1"/>
  <c r="E34" i="1"/>
  <c r="G34" i="1" s="1"/>
  <c r="E37" i="1"/>
  <c r="G37" i="1" s="1"/>
  <c r="E40" i="1"/>
  <c r="G40" i="1" s="1"/>
  <c r="E41" i="1"/>
  <c r="G41" i="1" s="1"/>
  <c r="E42" i="1"/>
  <c r="AF33" i="1"/>
  <c r="AE33" i="1"/>
  <c r="E38" i="1" s="1"/>
  <c r="G38" i="1" s="1"/>
  <c r="G42" i="1"/>
  <c r="G11" i="1"/>
  <c r="G12" i="1"/>
  <c r="G13" i="1"/>
  <c r="G14" i="1"/>
  <c r="G8" i="1"/>
  <c r="G9" i="1"/>
  <c r="G10" i="1"/>
  <c r="G7" i="1"/>
  <c r="G5" i="1"/>
  <c r="G4" i="1"/>
  <c r="G3" i="1"/>
  <c r="G6" i="1"/>
  <c r="E44" i="1" l="1"/>
  <c r="G44" i="1" s="1"/>
  <c r="E36" i="1"/>
  <c r="G36" i="1" s="1"/>
  <c r="E33" i="1"/>
  <c r="G33" i="1" s="1"/>
  <c r="E43" i="1"/>
  <c r="G43" i="1" s="1"/>
  <c r="E35" i="1"/>
  <c r="G35" i="1" s="1"/>
  <c r="E18" i="1"/>
  <c r="G18" i="1" s="1"/>
  <c r="E39" i="1"/>
  <c r="G39" i="1" s="1"/>
  <c r="E20" i="1"/>
  <c r="G20" i="1" s="1"/>
  <c r="E21" i="1"/>
  <c r="G21" i="1" s="1"/>
  <c r="E24" i="1"/>
  <c r="G24" i="1" s="1"/>
  <c r="E29" i="1"/>
  <c r="G29" i="1" s="1"/>
  <c r="E26" i="1"/>
  <c r="G26" i="1" s="1"/>
  <c r="E25" i="1"/>
  <c r="G25" i="1" s="1"/>
  <c r="E23" i="1"/>
  <c r="G23" i="1" s="1"/>
  <c r="E22" i="1"/>
  <c r="G22" i="1" s="1"/>
  <c r="G19" i="1"/>
  <c r="E28" i="1"/>
  <c r="G28" i="1" s="1"/>
  <c r="E27" i="1"/>
  <c r="G27" i="1" s="1"/>
</calcChain>
</file>

<file path=xl/sharedStrings.xml><?xml version="1.0" encoding="utf-8"?>
<sst xmlns="http://schemas.openxmlformats.org/spreadsheetml/2006/main" count="186" uniqueCount="80">
  <si>
    <t>Team</t>
  </si>
  <si>
    <t>WHIP</t>
  </si>
  <si>
    <t>AVG</t>
  </si>
  <si>
    <t>OPS+</t>
  </si>
  <si>
    <t>wRC+</t>
  </si>
  <si>
    <t>% Chance Win WS</t>
  </si>
  <si>
    <t>intercept</t>
  </si>
  <si>
    <t>term</t>
  </si>
  <si>
    <t>estimate</t>
  </si>
  <si>
    <t>whip</t>
  </si>
  <si>
    <t>avg</t>
  </si>
  <si>
    <t>ops+</t>
  </si>
  <si>
    <t>wrc+</t>
  </si>
  <si>
    <t>Dodgers</t>
  </si>
  <si>
    <t>Mets</t>
  </si>
  <si>
    <t>Yankees</t>
  </si>
  <si>
    <t>Guardians</t>
  </si>
  <si>
    <t>Padres</t>
  </si>
  <si>
    <t>Tigers</t>
  </si>
  <si>
    <t>Astros</t>
  </si>
  <si>
    <t>Royals</t>
  </si>
  <si>
    <t>Orioles</t>
  </si>
  <si>
    <t>Braves</t>
  </si>
  <si>
    <t>Phillies</t>
  </si>
  <si>
    <t>Brewers</t>
  </si>
  <si>
    <t>Regular Season Data</t>
  </si>
  <si>
    <t>Post Season Data</t>
  </si>
  <si>
    <t>OBP</t>
  </si>
  <si>
    <t>SLG</t>
  </si>
  <si>
    <t>avg OBP</t>
  </si>
  <si>
    <t>avg SLG</t>
  </si>
  <si>
    <t>#</t>
  </si>
  <si>
    <t>LAD</t>
  </si>
  <si>
    <t>ARI</t>
  </si>
  <si>
    <t>BAL</t>
  </si>
  <si>
    <t>NYY</t>
  </si>
  <si>
    <t>PHI</t>
  </si>
  <si>
    <t>BOS</t>
  </si>
  <si>
    <t>SDP</t>
  </si>
  <si>
    <t>HOU</t>
  </si>
  <si>
    <t>ATL</t>
  </si>
  <si>
    <t>NYM</t>
  </si>
  <si>
    <t>MIN</t>
  </si>
  <si>
    <t>KCR</t>
  </si>
  <si>
    <t>MIL</t>
  </si>
  <si>
    <t>COL</t>
  </si>
  <si>
    <t>SFG</t>
  </si>
  <si>
    <t>CLE</t>
  </si>
  <si>
    <t>CHC</t>
  </si>
  <si>
    <t>OAK</t>
  </si>
  <si>
    <t>STL</t>
  </si>
  <si>
    <t>TOR</t>
  </si>
  <si>
    <t>CIN</t>
  </si>
  <si>
    <t>DET</t>
  </si>
  <si>
    <t>TEX</t>
  </si>
  <si>
    <t>MIA</t>
  </si>
  <si>
    <t>SEA</t>
  </si>
  <si>
    <t>WSN</t>
  </si>
  <si>
    <t>PIT</t>
  </si>
  <si>
    <t>LAA</t>
  </si>
  <si>
    <t>TBR</t>
  </si>
  <si>
    <t>CHW</t>
  </si>
  <si>
    <t>Predicted Bracket</t>
  </si>
  <si>
    <t>royals</t>
  </si>
  <si>
    <t>tigers</t>
  </si>
  <si>
    <t>astros</t>
  </si>
  <si>
    <t>orioles</t>
  </si>
  <si>
    <t>guardians</t>
  </si>
  <si>
    <t>yankees</t>
  </si>
  <si>
    <t>x</t>
  </si>
  <si>
    <t>winner</t>
  </si>
  <si>
    <t>phillies</t>
  </si>
  <si>
    <t>dodgers</t>
  </si>
  <si>
    <t>mets</t>
  </si>
  <si>
    <t>brewers</t>
  </si>
  <si>
    <t>braves</t>
  </si>
  <si>
    <t>padres</t>
  </si>
  <si>
    <t>Accuracy:</t>
  </si>
  <si>
    <t>w/Regular season avg</t>
  </si>
  <si>
    <t>w/Post season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</si>
</sst>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10" fontId="0" fillId="0" borderId="4" xfId="1" applyNumberFormat="1" applyFont="1" applyBorder="1"/>
    <xf numFmtId="164" fontId="0" fillId="0" borderId="4" xfId="0" applyNumberFormat="1" applyBorder="1"/>
    <xf numFmtId="0" fontId="0" fillId="0" borderId="5" xfId="0" applyBorder="1"/>
    <xf numFmtId="10" fontId="0" fillId="0" borderId="5" xfId="1" applyNumberFormat="1" applyFont="1" applyBorder="1"/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2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9" fontId="0" fillId="0" borderId="0" xfId="1" applyFont="1"/>
    <xf numFmtId="0" fontId="0" fillId="0" borderId="0" xfId="0" applyFill="1"/>
    <xf numFmtId="0" fontId="0" fillId="0" borderId="0" xfId="0" applyFill="1" applyAlignment="1">
      <alignment horizontal="right"/>
    </xf>
    <xf numFmtId="9" fontId="0" fillId="0" borderId="0" xfId="1" applyFont="1" applyFill="1"/>
  </cellXfs>
  <cellStyles count="3">
    <cellStyle name="Hyperlink" xfId="2" builtinId="8"/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ngraphs.com/leaders/major-league?pos=all&amp;stats=bat&amp;lg=all&amp;qual=y&amp;type=c%2C37%2C38&amp;season=2024&amp;season1=2024&amp;ind=0&amp;team=21&amp;postseason=&amp;v_cr=202301" TargetMode="External"/><Relationship Id="rId13" Type="http://schemas.openxmlformats.org/officeDocument/2006/relationships/hyperlink" Target="https://www.fangraphs.com/leaders/major-league?pos=all&amp;stats=bat&amp;lg=all&amp;qual=y&amp;type=c%2C37%2C38&amp;season=2024&amp;season1=2024&amp;ind=0&amp;team=23&amp;postseason=&amp;v_cr=202301" TargetMode="External"/><Relationship Id="rId18" Type="http://schemas.openxmlformats.org/officeDocument/2006/relationships/hyperlink" Target="https://www.fangraphs.com/leaders/major-league?pos=all&amp;stats=bat&amp;lg=all&amp;qual=y&amp;type=c%2C37%2C38&amp;season=2024&amp;season1=2024&amp;ind=0&amp;team=10&amp;postseason=&amp;v_cr=202301" TargetMode="External"/><Relationship Id="rId26" Type="http://schemas.openxmlformats.org/officeDocument/2006/relationships/hyperlink" Target="https://www.fangraphs.com/leaders/major-league?pos=all&amp;stats=bat&amp;lg=all&amp;qual=y&amp;type=c%2C37%2C38&amp;season=2024&amp;season1=2024&amp;ind=0&amp;team=24&amp;postseason=&amp;v_cr=202301" TargetMode="External"/><Relationship Id="rId3" Type="http://schemas.openxmlformats.org/officeDocument/2006/relationships/hyperlink" Target="https://www.fangraphs.com/leaders/major-league?pos=all&amp;stats=bat&amp;lg=all&amp;qual=y&amp;type=c%2C37%2C38&amp;season=2024&amp;season1=2024&amp;ind=0&amp;team=2&amp;postseason=&amp;v_cr=202301" TargetMode="External"/><Relationship Id="rId21" Type="http://schemas.openxmlformats.org/officeDocument/2006/relationships/hyperlink" Target="https://www.fangraphs.com/leaders/major-league?pos=all&amp;stats=bat&amp;lg=all&amp;qual=y&amp;type=c%2C37%2C38&amp;season=2024&amp;season1=2024&amp;ind=0&amp;team=18&amp;postseason=&amp;v_cr=202301" TargetMode="External"/><Relationship Id="rId7" Type="http://schemas.openxmlformats.org/officeDocument/2006/relationships/hyperlink" Target="https://www.fangraphs.com/leaders/major-league?pos=all&amp;stats=bat&amp;lg=all&amp;qual=y&amp;type=c%2C37%2C38&amp;season=2024&amp;season1=2024&amp;ind=0&amp;team=29&amp;postseason=&amp;v_cr=202301" TargetMode="External"/><Relationship Id="rId12" Type="http://schemas.openxmlformats.org/officeDocument/2006/relationships/hyperlink" Target="https://www.fangraphs.com/leaders/major-league?pos=all&amp;stats=bat&amp;lg=all&amp;qual=y&amp;type=c%2C37%2C38&amp;season=2024&amp;season1=2024&amp;ind=0&amp;team=7&amp;postseason=&amp;v_cr=202301" TargetMode="External"/><Relationship Id="rId17" Type="http://schemas.openxmlformats.org/officeDocument/2006/relationships/hyperlink" Target="https://www.fangraphs.com/leaders/major-league?pos=all&amp;stats=bat&amp;lg=all&amp;qual=y&amp;type=c%2C37%2C38&amp;season=2024&amp;season1=2024&amp;ind=0&amp;team=17&amp;postseason=&amp;v_cr=202301" TargetMode="External"/><Relationship Id="rId25" Type="http://schemas.openxmlformats.org/officeDocument/2006/relationships/hyperlink" Target="https://www.fangraphs.com/leaders/major-league?pos=all&amp;stats=bat&amp;lg=all&amp;qual=y&amp;type=c%2C37%2C38&amp;season=2024&amp;season1=2024&amp;ind=0&amp;team=11&amp;postseason=&amp;v_cr=202301" TargetMode="External"/><Relationship Id="rId2" Type="http://schemas.openxmlformats.org/officeDocument/2006/relationships/hyperlink" Target="https://www.fangraphs.com/leaders/major-league?pos=all&amp;stats=bat&amp;lg=all&amp;qual=y&amp;type=c%2C37%2C38&amp;season=2024&amp;season1=2024&amp;ind=0&amp;team=15&amp;postseason=&amp;v_cr=202301" TargetMode="External"/><Relationship Id="rId16" Type="http://schemas.openxmlformats.org/officeDocument/2006/relationships/hyperlink" Target="https://www.fangraphs.com/leaders/major-league?pos=all&amp;stats=bat&amp;lg=all&amp;qual=y&amp;type=c%2C37%2C38&amp;season=2024&amp;season1=2024&amp;ind=0&amp;team=5&amp;postseason=&amp;v_cr=202301" TargetMode="External"/><Relationship Id="rId20" Type="http://schemas.openxmlformats.org/officeDocument/2006/relationships/hyperlink" Target="https://www.fangraphs.com/leaders/major-league?pos=all&amp;stats=bat&amp;lg=all&amp;qual=y&amp;type=c%2C37%2C38&amp;season=2024&amp;season1=2024&amp;ind=0&amp;team=14&amp;postseason=&amp;v_cr=202301" TargetMode="External"/><Relationship Id="rId29" Type="http://schemas.openxmlformats.org/officeDocument/2006/relationships/hyperlink" Target="https://www.fangraphs.com/leaders/major-league?pos=all&amp;stats=bat&amp;lg=all&amp;qual=y&amp;type=c%2C37%2C38&amp;season=2024&amp;season1=2024&amp;ind=0&amp;team=12&amp;postseason=&amp;v_cr=202301" TargetMode="External"/><Relationship Id="rId1" Type="http://schemas.openxmlformats.org/officeDocument/2006/relationships/hyperlink" Target="https://www.fangraphs.com/leaders/major-league?pos=all&amp;stats=bat&amp;lg=all&amp;qual=y&amp;type=c%2C37%2C38&amp;season=2024&amp;season1=2024&amp;ind=0&amp;team=22&amp;postseason=&amp;v_cr=202301" TargetMode="External"/><Relationship Id="rId6" Type="http://schemas.openxmlformats.org/officeDocument/2006/relationships/hyperlink" Target="https://www.fangraphs.com/leaders/major-league?pos=all&amp;stats=bat&amp;lg=all&amp;qual=y&amp;type=c%2C37%2C38&amp;season=2024&amp;season1=2024&amp;ind=0&amp;team=3&amp;postseason=&amp;v_cr=202301" TargetMode="External"/><Relationship Id="rId11" Type="http://schemas.openxmlformats.org/officeDocument/2006/relationships/hyperlink" Target="https://www.fangraphs.com/leaders/major-league?pos=all&amp;stats=bat&amp;lg=all&amp;qual=y&amp;type=c%2C37%2C38&amp;season=2024&amp;season1=2024&amp;ind=0&amp;team=8&amp;postseason=&amp;v_cr=202301" TargetMode="External"/><Relationship Id="rId24" Type="http://schemas.openxmlformats.org/officeDocument/2006/relationships/hyperlink" Target="https://www.fangraphs.com/leaders/major-league?pos=all&amp;stats=bat&amp;lg=all&amp;qual=y&amp;type=c%2C37%2C38&amp;season=2024&amp;season1=2024&amp;ind=0&amp;team=20&amp;postseason=&amp;v_cr=202301" TargetMode="External"/><Relationship Id="rId5" Type="http://schemas.openxmlformats.org/officeDocument/2006/relationships/hyperlink" Target="https://www.fangraphs.com/leaders/major-league?pos=all&amp;stats=bat&amp;lg=all&amp;qual=y&amp;type=c%2C37%2C38&amp;season=2024&amp;season1=2024&amp;ind=0&amp;team=26&amp;postseason=&amp;v_cr=202301" TargetMode="External"/><Relationship Id="rId15" Type="http://schemas.openxmlformats.org/officeDocument/2006/relationships/hyperlink" Target="https://www.fangraphs.com/leaders/major-league?pos=all&amp;stats=bat&amp;lg=all&amp;qual=y&amp;type=c%2C37%2C38&amp;season=2024&amp;season1=2024&amp;ind=0&amp;team=30&amp;postseason=&amp;v_cr=202301" TargetMode="External"/><Relationship Id="rId23" Type="http://schemas.openxmlformats.org/officeDocument/2006/relationships/hyperlink" Target="https://www.fangraphs.com/leaders/major-league?pos=all&amp;stats=bat&amp;lg=all&amp;qual=y&amp;type=c%2C37%2C38&amp;season=2024&amp;season1=2024&amp;ind=0&amp;team=13&amp;postseason=&amp;v_cr=202301" TargetMode="External"/><Relationship Id="rId28" Type="http://schemas.openxmlformats.org/officeDocument/2006/relationships/hyperlink" Target="https://www.fangraphs.com/leaders/major-league?pos=all&amp;stats=bat&amp;lg=all&amp;qual=y&amp;type=c%2C37%2C38&amp;season=2024&amp;season1=2024&amp;ind=0&amp;team=1&amp;postseason=&amp;v_cr=202301" TargetMode="External"/><Relationship Id="rId10" Type="http://schemas.openxmlformats.org/officeDocument/2006/relationships/hyperlink" Target="https://www.fangraphs.com/leaders/major-league?pos=all&amp;stats=bat&amp;lg=all&amp;qual=y&amp;type=c%2C37%2C38&amp;season=2024&amp;season1=2024&amp;ind=0&amp;team=25&amp;postseason=&amp;v_cr=202301" TargetMode="External"/><Relationship Id="rId19" Type="http://schemas.openxmlformats.org/officeDocument/2006/relationships/hyperlink" Target="https://www.fangraphs.com/leaders/major-league?pos=all&amp;stats=bat&amp;lg=all&amp;qual=y&amp;type=c%2C37%2C38&amp;season=2024&amp;season1=2024&amp;ind=0&amp;team=28&amp;postseason=&amp;v_cr=202301" TargetMode="External"/><Relationship Id="rId4" Type="http://schemas.openxmlformats.org/officeDocument/2006/relationships/hyperlink" Target="https://www.fangraphs.com/leaders/major-league?pos=all&amp;stats=bat&amp;lg=all&amp;qual=y&amp;type=c%2C37%2C38&amp;season=2024&amp;season1=2024&amp;ind=0&amp;team=9&amp;postseason=&amp;v_cr=202301" TargetMode="External"/><Relationship Id="rId9" Type="http://schemas.openxmlformats.org/officeDocument/2006/relationships/hyperlink" Target="https://www.fangraphs.com/leaders/major-league?pos=all&amp;stats=bat&amp;lg=all&amp;qual=y&amp;type=c%2C37%2C38&amp;season=2024&amp;season1=2024&amp;ind=0&amp;team=16&amp;postseason=&amp;v_cr=202301" TargetMode="External"/><Relationship Id="rId14" Type="http://schemas.openxmlformats.org/officeDocument/2006/relationships/hyperlink" Target="https://www.fangraphs.com/leaders/major-league?pos=all&amp;stats=bat&amp;lg=all&amp;qual=y&amp;type=c%2C37%2C38&amp;season=2024&amp;season1=2024&amp;ind=0&amp;team=19&amp;postseason=&amp;v_cr=202301" TargetMode="External"/><Relationship Id="rId22" Type="http://schemas.openxmlformats.org/officeDocument/2006/relationships/hyperlink" Target="https://www.fangraphs.com/leaders/major-league?pos=all&amp;stats=bat&amp;lg=all&amp;qual=y&amp;type=c%2C37%2C38&amp;season=2024&amp;season1=2024&amp;ind=0&amp;team=6&amp;postseason=&amp;v_cr=202301" TargetMode="External"/><Relationship Id="rId27" Type="http://schemas.openxmlformats.org/officeDocument/2006/relationships/hyperlink" Target="https://www.fangraphs.com/leaders/major-league?pos=all&amp;stats=bat&amp;lg=all&amp;qual=y&amp;type=c%2C37%2C38&amp;season=2024&amp;season1=2024&amp;ind=0&amp;team=27&amp;postseason=&amp;v_cr=202301" TargetMode="External"/><Relationship Id="rId30" Type="http://schemas.openxmlformats.org/officeDocument/2006/relationships/hyperlink" Target="https://www.fangraphs.com/leaders/major-league?pos=all&amp;stats=bat&amp;lg=all&amp;qual=y&amp;type=c%2C37%2C38&amp;season=2024&amp;season1=2024&amp;ind=0&amp;team=4&amp;postseason=&amp;v_cr=2023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8C69B-2102-2346-988E-3672BD22545E}">
  <dimension ref="B1:AM47"/>
  <sheetViews>
    <sheetView tabSelected="1" zoomScale="76" zoomScaleNormal="70" workbookViewId="0">
      <selection activeCell="T28" sqref="T28"/>
    </sheetView>
  </sheetViews>
  <sheetFormatPr baseColWidth="10" defaultRowHeight="16" x14ac:dyDescent="0.2"/>
  <cols>
    <col min="2" max="2" width="18" bestFit="1" customWidth="1"/>
    <col min="3" max="4" width="6.1640625" bestFit="1" customWidth="1"/>
    <col min="5" max="5" width="7.83203125" bestFit="1" customWidth="1"/>
    <col min="6" max="6" width="6" bestFit="1" customWidth="1"/>
    <col min="7" max="7" width="22.5" customWidth="1"/>
  </cols>
  <sheetData>
    <row r="1" spans="2:27" ht="17" thickBot="1" x14ac:dyDescent="0.25">
      <c r="B1" t="s">
        <v>25</v>
      </c>
      <c r="I1" t="s">
        <v>7</v>
      </c>
      <c r="J1" t="s">
        <v>8</v>
      </c>
      <c r="M1" t="s">
        <v>62</v>
      </c>
    </row>
    <row r="2" spans="2:27" ht="17" thickBot="1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I2" t="s">
        <v>6</v>
      </c>
      <c r="J2">
        <v>-11.905272999999999</v>
      </c>
    </row>
    <row r="3" spans="2:27" x14ac:dyDescent="0.2">
      <c r="B3" s="7" t="s">
        <v>13</v>
      </c>
      <c r="C3" s="7">
        <v>1.2270000000000001</v>
      </c>
      <c r="D3" s="7">
        <v>0.25800000000000001</v>
      </c>
      <c r="E3" s="7">
        <v>121</v>
      </c>
      <c r="F3" s="7">
        <v>118</v>
      </c>
      <c r="G3" s="8">
        <f>EXP($J$2+$J$3*C3+$J$4*D3+$J$5*E3+$J$6*F3)</f>
        <v>0.42826045275845209</v>
      </c>
      <c r="I3" t="s">
        <v>9</v>
      </c>
      <c r="J3">
        <v>-19.713818</v>
      </c>
      <c r="M3" t="s">
        <v>64</v>
      </c>
      <c r="O3" s="14" t="s">
        <v>64</v>
      </c>
      <c r="Y3" s="12" t="s">
        <v>73</v>
      </c>
      <c r="Z3" s="12"/>
      <c r="AA3" s="15" t="s">
        <v>73</v>
      </c>
    </row>
    <row r="4" spans="2:27" x14ac:dyDescent="0.2">
      <c r="B4" s="4" t="s">
        <v>14</v>
      </c>
      <c r="C4" s="6">
        <v>1.26</v>
      </c>
      <c r="D4" s="4">
        <v>0.246</v>
      </c>
      <c r="E4" s="4">
        <v>108</v>
      </c>
      <c r="F4" s="4">
        <v>109</v>
      </c>
      <c r="G4" s="5">
        <f>EXP($J$2+$J$3*C4+$J$4*D4+$J$5*E4+$J$6*F4)</f>
        <v>5.6058081112470614E-3</v>
      </c>
      <c r="I4" t="s">
        <v>10</v>
      </c>
      <c r="J4">
        <v>118.989294</v>
      </c>
      <c r="M4" s="14" t="s">
        <v>65</v>
      </c>
      <c r="O4" t="s">
        <v>67</v>
      </c>
      <c r="Q4" t="s">
        <v>67</v>
      </c>
      <c r="T4" t="s">
        <v>70</v>
      </c>
      <c r="W4" s="12" t="s">
        <v>73</v>
      </c>
      <c r="Y4" s="16" t="s">
        <v>71</v>
      </c>
      <c r="Z4" s="12"/>
      <c r="AA4" s="12" t="s">
        <v>74</v>
      </c>
    </row>
    <row r="5" spans="2:27" x14ac:dyDescent="0.2">
      <c r="B5" s="4" t="s">
        <v>15</v>
      </c>
      <c r="C5" s="4">
        <v>1.2430000000000001</v>
      </c>
      <c r="D5" s="4">
        <v>0.248</v>
      </c>
      <c r="E5" s="4">
        <v>115</v>
      </c>
      <c r="F5" s="4">
        <v>117</v>
      </c>
      <c r="G5" s="5">
        <f>EXP($J$2+$J$3*C5+$J$4*D5+$J$5*E5+$J$6*F5)</f>
        <v>7.3556624426711712E-3</v>
      </c>
      <c r="I5" t="s">
        <v>11</v>
      </c>
      <c r="J5">
        <v>0.50665910000000003</v>
      </c>
      <c r="W5" s="12"/>
      <c r="Y5" s="12"/>
      <c r="Z5" s="12"/>
      <c r="AA5" s="12"/>
    </row>
    <row r="6" spans="2:27" x14ac:dyDescent="0.2">
      <c r="B6" s="4" t="s">
        <v>16</v>
      </c>
      <c r="C6" s="4">
        <v>1.202</v>
      </c>
      <c r="D6" s="4">
        <v>0.23799999999999999</v>
      </c>
      <c r="E6" s="4">
        <v>99</v>
      </c>
      <c r="F6" s="4">
        <v>100</v>
      </c>
      <c r="G6" s="5">
        <f t="shared" ref="G6:G14" si="0">EXP($J$2+$J$3*C6+$J$4*D6+$J$5*E6+$J$6*F6)</f>
        <v>5.3893560954944878E-3</v>
      </c>
      <c r="I6" t="s">
        <v>12</v>
      </c>
      <c r="J6">
        <v>-0.48100749999999998</v>
      </c>
      <c r="M6" t="s">
        <v>63</v>
      </c>
      <c r="O6" s="14" t="s">
        <v>63</v>
      </c>
      <c r="S6" t="s">
        <v>69</v>
      </c>
      <c r="T6" s="17" t="s">
        <v>72</v>
      </c>
      <c r="U6" s="12" t="s">
        <v>69</v>
      </c>
      <c r="W6" s="12"/>
      <c r="Y6" s="12" t="s">
        <v>76</v>
      </c>
      <c r="Z6" s="12"/>
      <c r="AA6" s="12" t="s">
        <v>75</v>
      </c>
    </row>
    <row r="7" spans="2:27" x14ac:dyDescent="0.2">
      <c r="B7" s="4" t="s">
        <v>17</v>
      </c>
      <c r="C7" s="4">
        <v>1.2210000000000001</v>
      </c>
      <c r="D7" s="4">
        <v>0.26300000000000001</v>
      </c>
      <c r="E7" s="4">
        <v>107</v>
      </c>
      <c r="F7" s="4">
        <v>111</v>
      </c>
      <c r="G7" s="5">
        <f t="shared" si="0"/>
        <v>2.1047589131141083E-2</v>
      </c>
      <c r="M7" s="14" t="s">
        <v>66</v>
      </c>
      <c r="O7" t="s">
        <v>68</v>
      </c>
      <c r="Q7" s="17" t="s">
        <v>68</v>
      </c>
      <c r="W7" s="18" t="s">
        <v>72</v>
      </c>
      <c r="Y7" s="15" t="s">
        <v>72</v>
      </c>
      <c r="Z7" s="12"/>
      <c r="AA7" s="15" t="s">
        <v>76</v>
      </c>
    </row>
    <row r="8" spans="2:27" x14ac:dyDescent="0.2">
      <c r="B8" s="4" t="s">
        <v>18</v>
      </c>
      <c r="C8" s="4">
        <v>1.1619999999999999</v>
      </c>
      <c r="D8" s="4">
        <v>0.23400000000000001</v>
      </c>
      <c r="E8" s="4">
        <v>94</v>
      </c>
      <c r="F8" s="4">
        <v>95</v>
      </c>
      <c r="G8" s="5">
        <f t="shared" si="0"/>
        <v>6.4802783130209251E-3</v>
      </c>
    </row>
    <row r="9" spans="2:27" x14ac:dyDescent="0.2">
      <c r="B9" s="4" t="s">
        <v>19</v>
      </c>
      <c r="C9" s="4">
        <v>1.244</v>
      </c>
      <c r="D9" s="4">
        <v>0.26200000000000001</v>
      </c>
      <c r="E9" s="4">
        <v>111</v>
      </c>
      <c r="F9" s="4">
        <v>111</v>
      </c>
      <c r="G9" s="5">
        <f t="shared" si="0"/>
        <v>9.0108573456021079E-2</v>
      </c>
    </row>
    <row r="10" spans="2:27" x14ac:dyDescent="0.2">
      <c r="B10" s="4" t="s">
        <v>20</v>
      </c>
      <c r="C10" s="4">
        <v>1.2430000000000001</v>
      </c>
      <c r="D10" s="4">
        <v>0.248</v>
      </c>
      <c r="E10" s="4">
        <v>98</v>
      </c>
      <c r="F10" s="4">
        <v>96</v>
      </c>
      <c r="G10" s="5">
        <f t="shared" si="0"/>
        <v>3.2571029153152839E-2</v>
      </c>
      <c r="T10" t="s">
        <v>77</v>
      </c>
    </row>
    <row r="11" spans="2:27" x14ac:dyDescent="0.2">
      <c r="B11" s="4" t="s">
        <v>21</v>
      </c>
      <c r="C11" s="4">
        <v>1.2370000000000001</v>
      </c>
      <c r="D11" s="4">
        <v>0.25</v>
      </c>
      <c r="E11" s="4">
        <v>118</v>
      </c>
      <c r="F11" s="4">
        <v>115</v>
      </c>
      <c r="G11" s="5">
        <f t="shared" si="0"/>
        <v>0.12567814234201954</v>
      </c>
      <c r="T11" s="19">
        <f>3/8</f>
        <v>0.375</v>
      </c>
    </row>
    <row r="12" spans="2:27" x14ac:dyDescent="0.2">
      <c r="B12" s="4" t="s">
        <v>22</v>
      </c>
      <c r="C12" s="4">
        <v>1.196</v>
      </c>
      <c r="D12" s="4">
        <v>0.24299999999999999</v>
      </c>
      <c r="E12" s="4">
        <v>100</v>
      </c>
      <c r="F12" s="4">
        <v>100</v>
      </c>
      <c r="G12" s="5">
        <f t="shared" si="0"/>
        <v>1.8252725164850141E-2</v>
      </c>
    </row>
    <row r="13" spans="2:27" x14ac:dyDescent="0.2">
      <c r="B13" s="4" t="s">
        <v>23</v>
      </c>
      <c r="C13" s="4">
        <v>1.236</v>
      </c>
      <c r="D13" s="4">
        <v>0.25700000000000001</v>
      </c>
      <c r="E13" s="4">
        <v>109</v>
      </c>
      <c r="F13" s="4">
        <v>108</v>
      </c>
      <c r="G13" s="5">
        <f t="shared" si="0"/>
        <v>8.9432458699167841E-2</v>
      </c>
    </row>
    <row r="14" spans="2:27" x14ac:dyDescent="0.2">
      <c r="B14" s="4" t="s">
        <v>24</v>
      </c>
      <c r="C14" s="4">
        <v>1.2330000000000001</v>
      </c>
      <c r="D14" s="4">
        <v>0.248</v>
      </c>
      <c r="E14" s="4">
        <v>101</v>
      </c>
      <c r="F14" s="4">
        <v>104</v>
      </c>
      <c r="G14" s="5">
        <f t="shared" si="0"/>
        <v>3.8669987794086318E-3</v>
      </c>
    </row>
    <row r="16" spans="2:27" ht="17" thickBot="1" x14ac:dyDescent="0.25">
      <c r="B16" t="s">
        <v>26</v>
      </c>
      <c r="C16" t="s">
        <v>79</v>
      </c>
    </row>
    <row r="17" spans="2:39" ht="17" thickBot="1" x14ac:dyDescent="0.25">
      <c r="B17" s="1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3" t="s">
        <v>5</v>
      </c>
      <c r="M17" t="s">
        <v>62</v>
      </c>
      <c r="AC17" s="9" t="s">
        <v>27</v>
      </c>
      <c r="AD17" s="9" t="s">
        <v>28</v>
      </c>
      <c r="AE17" s="9" t="s">
        <v>29</v>
      </c>
      <c r="AF17" s="9" t="s">
        <v>30</v>
      </c>
      <c r="AJ17" s="10" t="s">
        <v>31</v>
      </c>
      <c r="AK17" s="10" t="s">
        <v>0</v>
      </c>
      <c r="AL17" s="10" t="s">
        <v>27</v>
      </c>
      <c r="AM17" s="10" t="s">
        <v>28</v>
      </c>
    </row>
    <row r="18" spans="2:39" x14ac:dyDescent="0.2">
      <c r="B18" s="7" t="s">
        <v>13</v>
      </c>
      <c r="C18" s="7">
        <v>1.1299999999999999</v>
      </c>
      <c r="D18" s="7">
        <v>0.22700000000000001</v>
      </c>
      <c r="E18" s="7">
        <f>100*((AC18/$AE$18)+(AD18/$AF$18)-1)</f>
        <v>118.29861323337632</v>
      </c>
      <c r="F18" s="7">
        <v>95</v>
      </c>
      <c r="G18" s="8">
        <f>EXP($J$2+$J$3*C18+$J$4*D18+$J$5*E18+$J$6*F18)</f>
        <v>1176.193681523132</v>
      </c>
      <c r="AC18">
        <v>0.314</v>
      </c>
      <c r="AD18">
        <v>0.36899999999999999</v>
      </c>
      <c r="AE18">
        <f>AVERAGE(AC18:AC29)</f>
        <v>0.28866666666666668</v>
      </c>
      <c r="AF18">
        <f>AVERAGE(AD18:AD29)</f>
        <v>0.3369166666666667</v>
      </c>
      <c r="AJ18">
        <v>1</v>
      </c>
      <c r="AK18" s="11" t="s">
        <v>32</v>
      </c>
      <c r="AL18">
        <v>0.33500000000000002</v>
      </c>
      <c r="AM18">
        <v>0.44600000000000001</v>
      </c>
    </row>
    <row r="19" spans="2:39" x14ac:dyDescent="0.2">
      <c r="B19" s="4" t="s">
        <v>14</v>
      </c>
      <c r="C19" s="6">
        <v>1.27</v>
      </c>
      <c r="D19" s="4">
        <v>0.23200000000000001</v>
      </c>
      <c r="E19" s="7">
        <f>100*((AC19/$AE$18)+(AD19/$AF$18)-1)</f>
        <v>123.44530705995993</v>
      </c>
      <c r="F19" s="4">
        <v>100</v>
      </c>
      <c r="G19" s="5">
        <f>EXP($J$2+$J$3*C19+$J$4*D19+$J$5*E19+$J$6*F19)</f>
        <v>165.27859791118308</v>
      </c>
      <c r="M19" s="13" t="s">
        <v>64</v>
      </c>
      <c r="N19" s="20"/>
      <c r="O19" s="14" t="s">
        <v>64</v>
      </c>
      <c r="P19" s="20"/>
      <c r="Q19" s="20"/>
      <c r="R19" s="20"/>
      <c r="S19" s="20"/>
      <c r="T19" s="20"/>
      <c r="U19" s="20"/>
      <c r="V19" s="20"/>
      <c r="W19" s="20"/>
      <c r="X19" s="20"/>
      <c r="Y19" s="15" t="s">
        <v>73</v>
      </c>
      <c r="Z19" s="21"/>
      <c r="AA19" s="21" t="s">
        <v>73</v>
      </c>
      <c r="AC19">
        <v>0.32800000000000001</v>
      </c>
      <c r="AD19">
        <v>0.37</v>
      </c>
      <c r="AJ19">
        <v>2</v>
      </c>
      <c r="AK19" s="11" t="s">
        <v>33</v>
      </c>
      <c r="AL19">
        <v>0.33700000000000002</v>
      </c>
      <c r="AM19">
        <v>0.44</v>
      </c>
    </row>
    <row r="20" spans="2:39" x14ac:dyDescent="0.2">
      <c r="B20" s="4" t="s">
        <v>15</v>
      </c>
      <c r="C20" s="4">
        <v>1.1100000000000001</v>
      </c>
      <c r="D20" s="4">
        <v>0.23799999999999999</v>
      </c>
      <c r="E20" s="7">
        <f>100*((AC20/$AE$18)+(AD20/$AF$18)-1)</f>
        <v>138.58686556012475</v>
      </c>
      <c r="F20" s="4">
        <v>116</v>
      </c>
      <c r="G20" s="5">
        <f>EXP($J$2+$J$3*C20+$J$4*D20+$J$5*E20+$J$6*F20)</f>
        <v>7717.6683370070377</v>
      </c>
      <c r="M20" s="20" t="s">
        <v>65</v>
      </c>
      <c r="N20" s="20"/>
      <c r="O20" s="20" t="s">
        <v>67</v>
      </c>
      <c r="P20" s="20"/>
      <c r="Q20" s="20" t="s">
        <v>67</v>
      </c>
      <c r="R20" s="20"/>
      <c r="S20" s="20"/>
      <c r="T20" s="20" t="s">
        <v>70</v>
      </c>
      <c r="U20" s="20"/>
      <c r="V20" s="20"/>
      <c r="W20" s="21" t="s">
        <v>73</v>
      </c>
      <c r="X20" s="20"/>
      <c r="Y20" s="21" t="s">
        <v>71</v>
      </c>
      <c r="Z20" s="21"/>
      <c r="AA20" s="16" t="s">
        <v>74</v>
      </c>
      <c r="AC20">
        <v>0.35799999999999998</v>
      </c>
      <c r="AD20">
        <v>0.38600000000000001</v>
      </c>
      <c r="AJ20">
        <v>3</v>
      </c>
      <c r="AK20" s="11" t="s">
        <v>34</v>
      </c>
      <c r="AL20">
        <v>0.315</v>
      </c>
      <c r="AM20">
        <v>0.435</v>
      </c>
    </row>
    <row r="21" spans="2:39" x14ac:dyDescent="0.2">
      <c r="B21" s="4" t="s">
        <v>16</v>
      </c>
      <c r="C21" s="4">
        <v>1.33</v>
      </c>
      <c r="D21" s="4">
        <v>0.22600000000000001</v>
      </c>
      <c r="E21" s="7">
        <f>100*((AC21/$AE$18)+(AD21/$AF$18)-1)</f>
        <v>98.358494909514846</v>
      </c>
      <c r="F21" s="4">
        <v>77</v>
      </c>
      <c r="G21" s="5">
        <f t="shared" ref="G21:G29" si="1">EXP($J$2+$J$3*C21+$J$4*D21+$J$5*E21+$J$6*F21)</f>
        <v>4.7758812515809774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1"/>
      <c r="X21" s="20"/>
      <c r="Y21" s="21"/>
      <c r="Z21" s="21"/>
      <c r="AA21" s="21"/>
      <c r="AC21">
        <v>0.28299999999999997</v>
      </c>
      <c r="AD21">
        <v>0.33800000000000002</v>
      </c>
      <c r="AJ21">
        <v>4</v>
      </c>
      <c r="AK21" s="11" t="s">
        <v>35</v>
      </c>
      <c r="AL21">
        <v>0.33300000000000002</v>
      </c>
      <c r="AM21">
        <v>0.42899999999999999</v>
      </c>
    </row>
    <row r="22" spans="2:39" x14ac:dyDescent="0.2">
      <c r="B22" s="4" t="s">
        <v>17</v>
      </c>
      <c r="C22" s="4">
        <v>1.05</v>
      </c>
      <c r="D22" s="4">
        <v>0.22500000000000001</v>
      </c>
      <c r="E22" s="7">
        <f>100*((AC22/$AE$18)+(AD22/$AF$18)-1)</f>
        <v>120.1230821783609</v>
      </c>
      <c r="F22" s="4">
        <v>94</v>
      </c>
      <c r="G22" s="5">
        <f t="shared" si="1"/>
        <v>18298.181379364669</v>
      </c>
      <c r="M22" s="13" t="s">
        <v>63</v>
      </c>
      <c r="N22" s="20"/>
      <c r="O22" s="20" t="s">
        <v>63</v>
      </c>
      <c r="P22" s="20"/>
      <c r="Q22" s="20"/>
      <c r="R22" s="20"/>
      <c r="S22" s="20" t="s">
        <v>69</v>
      </c>
      <c r="T22" s="20" t="s">
        <v>72</v>
      </c>
      <c r="U22" s="21" t="s">
        <v>69</v>
      </c>
      <c r="V22" s="20"/>
      <c r="W22" s="21"/>
      <c r="X22" s="20"/>
      <c r="Y22" s="16" t="s">
        <v>76</v>
      </c>
      <c r="Z22" s="21"/>
      <c r="AA22" s="16" t="s">
        <v>75</v>
      </c>
      <c r="AC22">
        <v>0.27300000000000002</v>
      </c>
      <c r="AD22">
        <v>0.42299999999999999</v>
      </c>
      <c r="AJ22">
        <v>5</v>
      </c>
      <c r="AK22" s="11" t="s">
        <v>36</v>
      </c>
      <c r="AL22">
        <v>0.32500000000000001</v>
      </c>
      <c r="AM22">
        <v>0.42499999999999999</v>
      </c>
    </row>
    <row r="23" spans="2:39" x14ac:dyDescent="0.2">
      <c r="B23" s="4" t="s">
        <v>18</v>
      </c>
      <c r="C23" s="4">
        <v>1.07</v>
      </c>
      <c r="D23" s="4">
        <v>0.224</v>
      </c>
      <c r="E23" s="7">
        <f>100*((AC23/$AE$18)+(AD23/$AF$18)-1)</f>
        <v>109.19760381899204</v>
      </c>
      <c r="F23" s="4">
        <v>90</v>
      </c>
      <c r="G23" s="5">
        <f t="shared" si="1"/>
        <v>295.84281092180663</v>
      </c>
      <c r="M23" s="20" t="s">
        <v>66</v>
      </c>
      <c r="N23" s="20"/>
      <c r="O23" s="13" t="s">
        <v>68</v>
      </c>
      <c r="P23" s="20"/>
      <c r="Q23" s="20" t="s">
        <v>68</v>
      </c>
      <c r="R23" s="20"/>
      <c r="S23" s="20"/>
      <c r="T23" s="20"/>
      <c r="U23" s="20"/>
      <c r="V23" s="20"/>
      <c r="W23" s="21" t="s">
        <v>72</v>
      </c>
      <c r="X23" s="20"/>
      <c r="Y23" s="21" t="s">
        <v>72</v>
      </c>
      <c r="Z23" s="21"/>
      <c r="AA23" s="21" t="s">
        <v>76</v>
      </c>
      <c r="AC23">
        <v>0.32200000000000001</v>
      </c>
      <c r="AD23">
        <v>0.32900000000000001</v>
      </c>
      <c r="AJ23">
        <v>6</v>
      </c>
      <c r="AK23" s="11" t="s">
        <v>37</v>
      </c>
      <c r="AL23">
        <v>0.31900000000000001</v>
      </c>
      <c r="AM23">
        <v>0.42299999999999999</v>
      </c>
    </row>
    <row r="24" spans="2:39" x14ac:dyDescent="0.2">
      <c r="B24" s="4" t="s">
        <v>19</v>
      </c>
      <c r="C24" s="4">
        <v>1.61</v>
      </c>
      <c r="D24" s="4">
        <v>0.19400000000000001</v>
      </c>
      <c r="E24" s="7">
        <f>100*((AC24/$AE$18)+(AD24/$AF$18)-1)</f>
        <v>56.209860626441269</v>
      </c>
      <c r="F24" s="4">
        <v>46</v>
      </c>
      <c r="G24" s="5">
        <f t="shared" si="1"/>
        <v>6.7557304688852633E-7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C24">
        <v>0.27100000000000002</v>
      </c>
      <c r="AD24">
        <v>0.21</v>
      </c>
      <c r="AJ24">
        <v>7</v>
      </c>
      <c r="AK24" s="11" t="s">
        <v>38</v>
      </c>
      <c r="AL24">
        <v>0.32400000000000001</v>
      </c>
      <c r="AM24">
        <v>0.42</v>
      </c>
    </row>
    <row r="25" spans="2:39" x14ac:dyDescent="0.2">
      <c r="B25" s="4" t="s">
        <v>20</v>
      </c>
      <c r="C25" s="4">
        <v>1.32</v>
      </c>
      <c r="D25" s="4">
        <v>0.23100000000000001</v>
      </c>
      <c r="E25" s="7">
        <f>100*((AC25/$AE$18)+(AD25/$AF$18)-1)</f>
        <v>85.794139101654878</v>
      </c>
      <c r="F25" s="4">
        <v>63</v>
      </c>
      <c r="G25" s="5">
        <f t="shared" si="1"/>
        <v>15.239990951416885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C25">
        <v>0.28699999999999998</v>
      </c>
      <c r="AD25">
        <v>0.29099999999999998</v>
      </c>
      <c r="AJ25">
        <v>8</v>
      </c>
      <c r="AK25" s="11" t="s">
        <v>39</v>
      </c>
      <c r="AL25">
        <v>0.32200000000000001</v>
      </c>
      <c r="AM25">
        <v>0.41799999999999998</v>
      </c>
    </row>
    <row r="26" spans="2:39" x14ac:dyDescent="0.2">
      <c r="B26" s="4" t="s">
        <v>21</v>
      </c>
      <c r="C26" s="4">
        <v>1.1100000000000001</v>
      </c>
      <c r="D26" s="4">
        <v>0.16700000000000001</v>
      </c>
      <c r="E26" s="7">
        <f>100*((AC26/$AE$18)+(AD26/$AF$18)-1)</f>
        <v>49.772423354253533</v>
      </c>
      <c r="F26" s="4">
        <v>38</v>
      </c>
      <c r="G26" s="5">
        <f t="shared" si="1"/>
        <v>9.3306782839508722E-4</v>
      </c>
      <c r="M26" s="20"/>
      <c r="N26" s="20"/>
      <c r="O26" s="20"/>
      <c r="P26" s="20"/>
      <c r="Q26" s="20"/>
      <c r="R26" s="20"/>
      <c r="S26" s="20"/>
      <c r="T26" s="20" t="s">
        <v>77</v>
      </c>
      <c r="U26" s="20"/>
      <c r="V26" s="20"/>
      <c r="W26" s="20"/>
      <c r="X26" s="20"/>
      <c r="Y26" s="20"/>
      <c r="Z26" s="20"/>
      <c r="AA26" s="20"/>
      <c r="AC26">
        <v>0.22500000000000001</v>
      </c>
      <c r="AD26">
        <v>0.24199999999999999</v>
      </c>
      <c r="AJ26">
        <v>9</v>
      </c>
      <c r="AK26" s="11" t="s">
        <v>40</v>
      </c>
      <c r="AL26">
        <v>0.309</v>
      </c>
      <c r="AM26">
        <v>0.41499999999999998</v>
      </c>
    </row>
    <row r="27" spans="2:39" x14ac:dyDescent="0.2">
      <c r="B27" s="4" t="s">
        <v>22</v>
      </c>
      <c r="C27" s="4">
        <v>1.1299999999999999</v>
      </c>
      <c r="D27" s="4">
        <v>0.19700000000000001</v>
      </c>
      <c r="E27" s="7">
        <f>100*((AC27/$AE$18)+(AD27/$AF$18)-1)</f>
        <v>65.747944012946263</v>
      </c>
      <c r="F27" s="4">
        <v>42</v>
      </c>
      <c r="G27" s="5">
        <f t="shared" si="1"/>
        <v>10.68117363540226</v>
      </c>
      <c r="M27" s="20"/>
      <c r="N27" s="20"/>
      <c r="O27" s="20"/>
      <c r="P27" s="20"/>
      <c r="Q27" s="20"/>
      <c r="R27" s="20"/>
      <c r="S27" s="20"/>
      <c r="T27" s="22">
        <f>4/8</f>
        <v>0.5</v>
      </c>
      <c r="U27" s="20"/>
      <c r="V27" s="20"/>
      <c r="W27" s="20"/>
      <c r="X27" s="20"/>
      <c r="Y27" s="20"/>
      <c r="Z27" s="20"/>
      <c r="AA27" s="20"/>
      <c r="AC27">
        <v>0.20599999999999999</v>
      </c>
      <c r="AD27">
        <v>0.318</v>
      </c>
      <c r="AJ27">
        <v>10</v>
      </c>
      <c r="AK27" s="11" t="s">
        <v>41</v>
      </c>
      <c r="AL27">
        <v>0.31900000000000001</v>
      </c>
      <c r="AM27">
        <v>0.41499999999999998</v>
      </c>
    </row>
    <row r="28" spans="2:39" x14ac:dyDescent="0.2">
      <c r="B28" s="4" t="s">
        <v>23</v>
      </c>
      <c r="C28" s="4">
        <v>1.59</v>
      </c>
      <c r="D28" s="4">
        <v>0.186</v>
      </c>
      <c r="E28" s="7">
        <f>100*((AC28/$AE$18)+(AD28/$AF$18)-1)</f>
        <v>91.830403988532041</v>
      </c>
      <c r="F28" s="4">
        <v>74</v>
      </c>
      <c r="G28" s="5">
        <f t="shared" si="1"/>
        <v>3.7691343753535743E-5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C28">
        <v>0.29499999999999998</v>
      </c>
      <c r="AD28">
        <v>0.30199999999999999</v>
      </c>
      <c r="AJ28">
        <v>11</v>
      </c>
      <c r="AK28" s="11" t="s">
        <v>42</v>
      </c>
      <c r="AL28">
        <v>0.315</v>
      </c>
      <c r="AM28">
        <v>0.41099999999999998</v>
      </c>
    </row>
    <row r="29" spans="2:39" x14ac:dyDescent="0.2">
      <c r="B29" s="4" t="s">
        <v>24</v>
      </c>
      <c r="C29" s="4">
        <v>1.1100000000000001</v>
      </c>
      <c r="D29" s="4">
        <v>0.26300000000000001</v>
      </c>
      <c r="E29" s="7">
        <f>100*((AC29/$AE$18)+(AD29/$AF$18)-1)</f>
        <v>142.63526215584318</v>
      </c>
      <c r="F29" s="4">
        <v>111</v>
      </c>
      <c r="G29" s="5">
        <f t="shared" si="1"/>
        <v>13022567.789348137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C29">
        <v>0.30199999999999999</v>
      </c>
      <c r="AD29">
        <v>0.46500000000000002</v>
      </c>
      <c r="AJ29">
        <v>12</v>
      </c>
      <c r="AK29" s="11" t="s">
        <v>43</v>
      </c>
      <c r="AL29">
        <v>0.30599999999999999</v>
      </c>
      <c r="AM29">
        <v>0.40300000000000002</v>
      </c>
    </row>
    <row r="30" spans="2:39" x14ac:dyDescent="0.2"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J30">
        <v>13</v>
      </c>
      <c r="AK30" s="11" t="s">
        <v>44</v>
      </c>
      <c r="AL30">
        <v>0.32600000000000001</v>
      </c>
      <c r="AM30">
        <v>0.40300000000000002</v>
      </c>
    </row>
    <row r="31" spans="2:39" ht="17" thickBot="1" x14ac:dyDescent="0.25">
      <c r="B31" t="s">
        <v>26</v>
      </c>
      <c r="C31" t="s">
        <v>78</v>
      </c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J31">
        <v>14</v>
      </c>
      <c r="AK31" s="11" t="s">
        <v>45</v>
      </c>
      <c r="AL31">
        <v>0.30399999999999999</v>
      </c>
      <c r="AM31">
        <v>0.4</v>
      </c>
    </row>
    <row r="32" spans="2:39" ht="17" thickBot="1" x14ac:dyDescent="0.25">
      <c r="B32" s="1" t="s">
        <v>0</v>
      </c>
      <c r="C32" s="2" t="s">
        <v>1</v>
      </c>
      <c r="D32" s="2" t="s">
        <v>2</v>
      </c>
      <c r="E32" s="2" t="s">
        <v>3</v>
      </c>
      <c r="F32" s="2" t="s">
        <v>4</v>
      </c>
      <c r="G32" s="3" t="s">
        <v>5</v>
      </c>
      <c r="M32" s="20" t="s">
        <v>62</v>
      </c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C32" s="9" t="s">
        <v>27</v>
      </c>
      <c r="AD32" s="9" t="s">
        <v>28</v>
      </c>
      <c r="AE32" s="9" t="s">
        <v>29</v>
      </c>
      <c r="AF32" s="9" t="s">
        <v>30</v>
      </c>
      <c r="AJ32">
        <v>15</v>
      </c>
      <c r="AK32" s="11" t="s">
        <v>46</v>
      </c>
      <c r="AL32">
        <v>0.30499999999999999</v>
      </c>
      <c r="AM32">
        <v>0.39600000000000002</v>
      </c>
    </row>
    <row r="33" spans="2:39" x14ac:dyDescent="0.2">
      <c r="B33" s="7" t="s">
        <v>13</v>
      </c>
      <c r="C33" s="7">
        <v>1.1299999999999999</v>
      </c>
      <c r="D33" s="7">
        <v>0.22700000000000001</v>
      </c>
      <c r="E33" s="7">
        <f>100*((AC33/$AE$33)+(AD33/$AF$33)-1)</f>
        <v>93.172982749257713</v>
      </c>
      <c r="F33" s="7">
        <v>95</v>
      </c>
      <c r="G33" s="8">
        <f>EXP($J$2+$J$3*C33+$J$4*D33+$J$5*E33+$J$6*F33)</f>
        <v>3.4822016822032447E-3</v>
      </c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C33">
        <v>0.314</v>
      </c>
      <c r="AD33">
        <v>0.36899999999999999</v>
      </c>
      <c r="AE33">
        <f>AVERAGE(AL18:AL47)</f>
        <v>0.31186666666666668</v>
      </c>
      <c r="AF33">
        <f>AVERAGE(AM18:AM47)</f>
        <v>0.39896666666666669</v>
      </c>
      <c r="AJ33">
        <v>16</v>
      </c>
      <c r="AK33" s="11" t="s">
        <v>47</v>
      </c>
      <c r="AL33">
        <v>0.307</v>
      </c>
      <c r="AM33">
        <v>0.39500000000000002</v>
      </c>
    </row>
    <row r="34" spans="2:39" x14ac:dyDescent="0.2">
      <c r="B34" s="4" t="s">
        <v>14</v>
      </c>
      <c r="C34" s="6">
        <v>1.27</v>
      </c>
      <c r="D34" s="4">
        <v>0.23200000000000001</v>
      </c>
      <c r="E34" s="7">
        <f>100*((AC34/$AE$33)+(AD34/$AF$33)-1)</f>
        <v>97.912728160402679</v>
      </c>
      <c r="F34" s="4">
        <v>100</v>
      </c>
      <c r="G34" s="5">
        <f>EXP($J$2+$J$3*C34+$J$4*D34+$J$5*E34+$J$6*F34)</f>
        <v>3.9815032471339902E-4</v>
      </c>
      <c r="M34" s="13" t="s">
        <v>64</v>
      </c>
      <c r="N34" s="20"/>
      <c r="O34" s="14" t="s">
        <v>64</v>
      </c>
      <c r="P34" s="20"/>
      <c r="Q34" s="20"/>
      <c r="R34" s="20"/>
      <c r="S34" s="20"/>
      <c r="T34" s="20"/>
      <c r="U34" s="20"/>
      <c r="V34" s="20"/>
      <c r="W34" s="20"/>
      <c r="X34" s="20"/>
      <c r="Y34" s="15" t="s">
        <v>73</v>
      </c>
      <c r="Z34" s="21"/>
      <c r="AA34" s="21" t="s">
        <v>73</v>
      </c>
      <c r="AC34">
        <v>0.32800000000000001</v>
      </c>
      <c r="AD34">
        <v>0.37</v>
      </c>
      <c r="AJ34">
        <v>17</v>
      </c>
      <c r="AK34" s="11" t="s">
        <v>48</v>
      </c>
      <c r="AL34">
        <v>0.317</v>
      </c>
      <c r="AM34">
        <v>0.39300000000000002</v>
      </c>
    </row>
    <row r="35" spans="2:39" x14ac:dyDescent="0.2">
      <c r="B35" s="4" t="s">
        <v>15</v>
      </c>
      <c r="C35" s="4">
        <v>1.1100000000000001</v>
      </c>
      <c r="D35" s="4">
        <v>0.23799999999999999</v>
      </c>
      <c r="E35" s="7">
        <f>100*((AC35/$AE$33)+(AD35/$AF$33)-1)</f>
        <v>111.54258376822179</v>
      </c>
      <c r="F35" s="4">
        <v>116</v>
      </c>
      <c r="G35" s="5">
        <f>EXP($J$2+$J$3*C35+$J$4*D35+$J$5*E35+$J$6*F35)</f>
        <v>8.6433598146589494E-3</v>
      </c>
      <c r="M35" s="20" t="s">
        <v>65</v>
      </c>
      <c r="N35" s="20"/>
      <c r="O35" s="20" t="s">
        <v>67</v>
      </c>
      <c r="P35" s="20"/>
      <c r="Q35" s="20" t="s">
        <v>67</v>
      </c>
      <c r="R35" s="20"/>
      <c r="S35" s="20"/>
      <c r="T35" s="20" t="s">
        <v>70</v>
      </c>
      <c r="U35" s="20"/>
      <c r="V35" s="20"/>
      <c r="W35" s="21" t="s">
        <v>73</v>
      </c>
      <c r="X35" s="20"/>
      <c r="Y35" s="21" t="s">
        <v>71</v>
      </c>
      <c r="Z35" s="21"/>
      <c r="AA35" s="16" t="s">
        <v>74</v>
      </c>
      <c r="AC35">
        <v>0.35799999999999998</v>
      </c>
      <c r="AD35">
        <v>0.38600000000000001</v>
      </c>
      <c r="AJ35">
        <v>18</v>
      </c>
      <c r="AK35" s="11" t="s">
        <v>49</v>
      </c>
      <c r="AL35">
        <v>0.30099999999999999</v>
      </c>
      <c r="AM35">
        <v>0.39300000000000002</v>
      </c>
    </row>
    <row r="36" spans="2:39" x14ac:dyDescent="0.2">
      <c r="B36" s="4" t="s">
        <v>16</v>
      </c>
      <c r="C36" s="4">
        <v>1.33</v>
      </c>
      <c r="D36" s="4">
        <v>0.22600000000000001</v>
      </c>
      <c r="E36" s="7">
        <f>100*((AC36/$AE$33)+(AD36/$AF$33)-1)</f>
        <v>75.462764700215473</v>
      </c>
      <c r="F36" s="4">
        <v>77</v>
      </c>
      <c r="G36" s="5">
        <f t="shared" ref="G36:G44" si="2">EXP($J$2+$J$3*C36+$J$4*D36+$J$5*E36+$J$6*F36)</f>
        <v>4.376170012536904E-5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1"/>
      <c r="X36" s="20"/>
      <c r="Y36" s="21"/>
      <c r="Z36" s="21"/>
      <c r="AA36" s="21"/>
      <c r="AC36">
        <v>0.28299999999999997</v>
      </c>
      <c r="AD36">
        <v>0.33800000000000002</v>
      </c>
      <c r="AJ36">
        <v>19</v>
      </c>
      <c r="AK36" s="11" t="s">
        <v>50</v>
      </c>
      <c r="AL36">
        <v>0.312</v>
      </c>
      <c r="AM36">
        <v>0.39200000000000002</v>
      </c>
    </row>
    <row r="37" spans="2:39" x14ac:dyDescent="0.2">
      <c r="B37" s="4" t="s">
        <v>17</v>
      </c>
      <c r="C37" s="4">
        <v>1.05</v>
      </c>
      <c r="D37" s="4">
        <v>0.22500000000000001</v>
      </c>
      <c r="E37" s="7">
        <f>100*((AC37/$AE$33)+(AD37/$AF$33)-1)</f>
        <v>93.561304211453191</v>
      </c>
      <c r="F37" s="4">
        <v>94</v>
      </c>
      <c r="G37" s="5">
        <f t="shared" si="2"/>
        <v>2.6168220475412805E-2</v>
      </c>
      <c r="M37" s="13" t="s">
        <v>63</v>
      </c>
      <c r="N37" s="20"/>
      <c r="O37" s="20" t="s">
        <v>63</v>
      </c>
      <c r="P37" s="20"/>
      <c r="Q37" s="20"/>
      <c r="R37" s="20"/>
      <c r="S37" s="20" t="s">
        <v>69</v>
      </c>
      <c r="T37" s="20" t="s">
        <v>72</v>
      </c>
      <c r="U37" s="21" t="s">
        <v>69</v>
      </c>
      <c r="V37" s="20"/>
      <c r="W37" s="21"/>
      <c r="X37" s="20"/>
      <c r="Y37" s="16" t="s">
        <v>76</v>
      </c>
      <c r="Z37" s="21"/>
      <c r="AA37" s="21" t="s">
        <v>75</v>
      </c>
      <c r="AC37">
        <v>0.27300000000000002</v>
      </c>
      <c r="AD37">
        <v>0.42299999999999999</v>
      </c>
      <c r="AJ37">
        <v>20</v>
      </c>
      <c r="AK37" s="11" t="s">
        <v>51</v>
      </c>
      <c r="AL37">
        <v>0.313</v>
      </c>
      <c r="AM37">
        <v>0.38900000000000001</v>
      </c>
    </row>
    <row r="38" spans="2:39" x14ac:dyDescent="0.2">
      <c r="B38" s="4" t="s">
        <v>18</v>
      </c>
      <c r="C38" s="4">
        <v>1.07</v>
      </c>
      <c r="D38" s="4">
        <v>0.224</v>
      </c>
      <c r="E38" s="7">
        <f>100*((AC38/$AE$33)+(AD38/$AF$33)-1)</f>
        <v>85.712281309872338</v>
      </c>
      <c r="F38" s="4">
        <v>90</v>
      </c>
      <c r="G38" s="5">
        <f t="shared" si="2"/>
        <v>2.0107970432265434E-3</v>
      </c>
      <c r="M38" s="20" t="s">
        <v>66</v>
      </c>
      <c r="N38" s="20"/>
      <c r="O38" s="13" t="s">
        <v>68</v>
      </c>
      <c r="P38" s="20"/>
      <c r="Q38" s="20" t="s">
        <v>68</v>
      </c>
      <c r="R38" s="20"/>
      <c r="S38" s="20"/>
      <c r="T38" s="20"/>
      <c r="U38" s="20"/>
      <c r="V38" s="20"/>
      <c r="W38" s="21" t="s">
        <v>72</v>
      </c>
      <c r="X38" s="20"/>
      <c r="Y38" s="21" t="s">
        <v>72</v>
      </c>
      <c r="Z38" s="21"/>
      <c r="AA38" s="15" t="s">
        <v>76</v>
      </c>
      <c r="AC38">
        <v>0.32200000000000001</v>
      </c>
      <c r="AD38">
        <v>0.32900000000000001</v>
      </c>
      <c r="AJ38">
        <v>21</v>
      </c>
      <c r="AK38" s="11" t="s">
        <v>52</v>
      </c>
      <c r="AL38">
        <v>0.30499999999999999</v>
      </c>
      <c r="AM38">
        <v>0.38800000000000001</v>
      </c>
    </row>
    <row r="39" spans="2:39" x14ac:dyDescent="0.2">
      <c r="B39" s="4" t="s">
        <v>19</v>
      </c>
      <c r="C39" s="4">
        <v>1.61</v>
      </c>
      <c r="D39" s="4">
        <v>0.19400000000000001</v>
      </c>
      <c r="E39" s="7">
        <f>100*((AC39/$AE$33)+(AD39/$AF$33)-1)</f>
        <v>39.53208572051836</v>
      </c>
      <c r="F39" s="4">
        <v>46</v>
      </c>
      <c r="G39" s="5">
        <f t="shared" si="2"/>
        <v>1.4451309759045204E-10</v>
      </c>
      <c r="AC39">
        <v>0.27100000000000002</v>
      </c>
      <c r="AD39">
        <v>0.21</v>
      </c>
      <c r="AJ39">
        <v>22</v>
      </c>
      <c r="AK39" s="11" t="s">
        <v>53</v>
      </c>
      <c r="AL39">
        <v>0.3</v>
      </c>
      <c r="AM39">
        <v>0.38500000000000001</v>
      </c>
    </row>
    <row r="40" spans="2:39" x14ac:dyDescent="0.2">
      <c r="B40" s="4" t="s">
        <v>20</v>
      </c>
      <c r="C40" s="4">
        <v>1.32</v>
      </c>
      <c r="D40" s="4">
        <v>0.23100000000000001</v>
      </c>
      <c r="E40" s="7">
        <f>100*((AC40/$AE$33)+(AD40/$AF$33)-1)</f>
        <v>64.964931316975267</v>
      </c>
      <c r="F40" s="4">
        <v>63</v>
      </c>
      <c r="G40" s="5">
        <f t="shared" si="2"/>
        <v>3.9787020920901614E-4</v>
      </c>
      <c r="AC40">
        <v>0.28699999999999998</v>
      </c>
      <c r="AD40">
        <v>0.29099999999999998</v>
      </c>
      <c r="AJ40">
        <v>23</v>
      </c>
      <c r="AK40" s="11" t="s">
        <v>54</v>
      </c>
      <c r="AL40">
        <v>0.30499999999999999</v>
      </c>
      <c r="AM40">
        <v>0.38</v>
      </c>
    </row>
    <row r="41" spans="2:39" x14ac:dyDescent="0.2">
      <c r="B41" s="4" t="s">
        <v>21</v>
      </c>
      <c r="C41" s="4">
        <v>1.1100000000000001</v>
      </c>
      <c r="D41" s="4">
        <v>0.16700000000000001</v>
      </c>
      <c r="E41" s="7">
        <f>100*((AC41/$AE$33)+(AD41/$AF$33)-1)</f>
        <v>32.802912797635877</v>
      </c>
      <c r="F41" s="4">
        <v>38</v>
      </c>
      <c r="G41" s="5">
        <f t="shared" si="2"/>
        <v>1.7216894452997819E-7</v>
      </c>
      <c r="T41" t="s">
        <v>77</v>
      </c>
      <c r="AC41">
        <v>0.22500000000000001</v>
      </c>
      <c r="AD41">
        <v>0.24199999999999999</v>
      </c>
      <c r="AJ41">
        <v>24</v>
      </c>
      <c r="AK41" s="11" t="s">
        <v>55</v>
      </c>
      <c r="AL41">
        <v>0.3</v>
      </c>
      <c r="AM41">
        <v>0.378</v>
      </c>
    </row>
    <row r="42" spans="2:39" x14ac:dyDescent="0.2">
      <c r="B42" s="4" t="s">
        <v>22</v>
      </c>
      <c r="C42" s="4">
        <v>1.1299999999999999</v>
      </c>
      <c r="D42" s="4">
        <v>0.19700000000000001</v>
      </c>
      <c r="E42" s="7">
        <f>100*((AC42/$AE$33)+(AD42/$AF$33)-1)</f>
        <v>45.759776101087127</v>
      </c>
      <c r="F42" s="4">
        <v>42</v>
      </c>
      <c r="G42" s="5">
        <f t="shared" si="2"/>
        <v>4.2700943608432621E-4</v>
      </c>
      <c r="T42" s="19">
        <f>6/8</f>
        <v>0.75</v>
      </c>
      <c r="AC42">
        <v>0.20599999999999999</v>
      </c>
      <c r="AD42">
        <v>0.318</v>
      </c>
      <c r="AJ42">
        <v>25</v>
      </c>
      <c r="AK42" s="11" t="s">
        <v>56</v>
      </c>
      <c r="AL42">
        <v>0.311</v>
      </c>
      <c r="AM42">
        <v>0.376</v>
      </c>
    </row>
    <row r="43" spans="2:39" x14ac:dyDescent="0.2">
      <c r="B43" s="4" t="s">
        <v>23</v>
      </c>
      <c r="C43" s="4">
        <v>1.59</v>
      </c>
      <c r="D43" s="4">
        <v>0.186</v>
      </c>
      <c r="E43" s="7">
        <f>100*((AC43/$AE$33)+(AD43/$AF$33)-1)</f>
        <v>70.287252686512971</v>
      </c>
      <c r="F43" s="4">
        <v>74</v>
      </c>
      <c r="G43" s="5">
        <f t="shared" si="2"/>
        <v>6.8533472431664573E-10</v>
      </c>
      <c r="AC43">
        <v>0.29499999999999998</v>
      </c>
      <c r="AD43">
        <v>0.30199999999999999</v>
      </c>
      <c r="AJ43">
        <v>26</v>
      </c>
      <c r="AK43" s="11" t="s">
        <v>57</v>
      </c>
      <c r="AL43">
        <v>0.309</v>
      </c>
      <c r="AM43">
        <v>0.375</v>
      </c>
    </row>
    <row r="44" spans="2:39" x14ac:dyDescent="0.2">
      <c r="B44" s="4" t="s">
        <v>24</v>
      </c>
      <c r="C44" s="4">
        <v>1.1100000000000001</v>
      </c>
      <c r="D44" s="4">
        <v>0.26300000000000001</v>
      </c>
      <c r="E44" s="7">
        <f>100*((AC44/$AE$33)+(AD44/$AF$33)-1)</f>
        <v>113.3873451263991</v>
      </c>
      <c r="F44" s="4">
        <v>111</v>
      </c>
      <c r="G44" s="5">
        <f t="shared" si="2"/>
        <v>4.7753681724138355</v>
      </c>
      <c r="AC44">
        <v>0.30199999999999999</v>
      </c>
      <c r="AD44">
        <v>0.46500000000000002</v>
      </c>
      <c r="AJ44">
        <v>27</v>
      </c>
      <c r="AK44" s="11" t="s">
        <v>58</v>
      </c>
      <c r="AL44">
        <v>0.30099999999999999</v>
      </c>
      <c r="AM44">
        <v>0.371</v>
      </c>
    </row>
    <row r="45" spans="2:39" x14ac:dyDescent="0.2">
      <c r="AJ45">
        <v>28</v>
      </c>
      <c r="AK45" s="11" t="s">
        <v>59</v>
      </c>
      <c r="AL45">
        <v>0.30099999999999999</v>
      </c>
      <c r="AM45">
        <v>0.36899999999999999</v>
      </c>
    </row>
    <row r="46" spans="2:39" x14ac:dyDescent="0.2">
      <c r="AJ46">
        <v>29</v>
      </c>
      <c r="AK46" s="11" t="s">
        <v>60</v>
      </c>
      <c r="AL46">
        <v>0.30199999999999999</v>
      </c>
      <c r="AM46">
        <v>0.36599999999999999</v>
      </c>
    </row>
    <row r="47" spans="2:39" x14ac:dyDescent="0.2">
      <c r="AJ47">
        <v>30</v>
      </c>
      <c r="AK47" s="11" t="s">
        <v>61</v>
      </c>
      <c r="AL47">
        <v>0.27800000000000002</v>
      </c>
      <c r="AM47">
        <v>0.34</v>
      </c>
    </row>
  </sheetData>
  <conditionalFormatting sqref="G3:G14">
    <cfRule type="top10" dxfId="5" priority="5" rank="3"/>
    <cfRule type="top10" dxfId="4" priority="6" rank="1"/>
  </conditionalFormatting>
  <conditionalFormatting sqref="G18:G29">
    <cfRule type="top10" dxfId="3" priority="3" rank="3"/>
    <cfRule type="top10" dxfId="2" priority="4" rank="1"/>
  </conditionalFormatting>
  <conditionalFormatting sqref="G33:G44">
    <cfRule type="top10" dxfId="1" priority="1" rank="3"/>
    <cfRule type="top10" dxfId="0" priority="2" rank="1"/>
  </conditionalFormatting>
  <hyperlinks>
    <hyperlink ref="AK18" r:id="rId1" display="https://www.fangraphs.com/leaders/major-league?pos=all&amp;stats=bat&amp;lg=all&amp;qual=y&amp;type=c%2C37%2C38&amp;season=2024&amp;season1=2024&amp;ind=0&amp;team=22&amp;postseason=&amp;v_cr=202301" xr:uid="{18769F3E-7383-7441-B5B8-B347213AF8AC}"/>
    <hyperlink ref="AK19" r:id="rId2" display="https://www.fangraphs.com/leaders/major-league?pos=all&amp;stats=bat&amp;lg=all&amp;qual=y&amp;type=c%2C37%2C38&amp;season=2024&amp;season1=2024&amp;ind=0&amp;team=15&amp;postseason=&amp;v_cr=202301" xr:uid="{EF47DDF8-36C7-3D44-9A42-B371B2E7CB91}"/>
    <hyperlink ref="AK20" r:id="rId3" display="https://www.fangraphs.com/leaders/major-league?pos=all&amp;stats=bat&amp;lg=all&amp;qual=y&amp;type=c%2C37%2C38&amp;season=2024&amp;season1=2024&amp;ind=0&amp;team=2&amp;postseason=&amp;v_cr=202301" xr:uid="{830B2023-2CDB-7641-89E3-4A4195C78998}"/>
    <hyperlink ref="AK21" r:id="rId4" display="https://www.fangraphs.com/leaders/major-league?pos=all&amp;stats=bat&amp;lg=all&amp;qual=y&amp;type=c%2C37%2C38&amp;season=2024&amp;season1=2024&amp;ind=0&amp;team=9&amp;postseason=&amp;v_cr=202301" xr:uid="{554C46CE-994F-0E47-9C1E-E4F5BD6D82DD}"/>
    <hyperlink ref="AK22" r:id="rId5" display="https://www.fangraphs.com/leaders/major-league?pos=all&amp;stats=bat&amp;lg=all&amp;qual=y&amp;type=c%2C37%2C38&amp;season=2024&amp;season1=2024&amp;ind=0&amp;team=26&amp;postseason=&amp;v_cr=202301" xr:uid="{3FDE594A-CBEA-7445-BF43-251830161DD3}"/>
    <hyperlink ref="AK23" r:id="rId6" display="https://www.fangraphs.com/leaders/major-league?pos=all&amp;stats=bat&amp;lg=all&amp;qual=y&amp;type=c%2C37%2C38&amp;season=2024&amp;season1=2024&amp;ind=0&amp;team=3&amp;postseason=&amp;v_cr=202301" xr:uid="{EBC95287-98DE-9843-A978-10CED6F3CB3D}"/>
    <hyperlink ref="AK24" r:id="rId7" display="https://www.fangraphs.com/leaders/major-league?pos=all&amp;stats=bat&amp;lg=all&amp;qual=y&amp;type=c%2C37%2C38&amp;season=2024&amp;season1=2024&amp;ind=0&amp;team=29&amp;postseason=&amp;v_cr=202301" xr:uid="{5521357A-321D-7D40-AC4B-4D03D2874421}"/>
    <hyperlink ref="AK25" r:id="rId8" display="https://www.fangraphs.com/leaders/major-league?pos=all&amp;stats=bat&amp;lg=all&amp;qual=y&amp;type=c%2C37%2C38&amp;season=2024&amp;season1=2024&amp;ind=0&amp;team=21&amp;postseason=&amp;v_cr=202301" xr:uid="{04E5E2F8-CABC-CE42-A897-B5248B9D8407}"/>
    <hyperlink ref="AK26" r:id="rId9" display="https://www.fangraphs.com/leaders/major-league?pos=all&amp;stats=bat&amp;lg=all&amp;qual=y&amp;type=c%2C37%2C38&amp;season=2024&amp;season1=2024&amp;ind=0&amp;team=16&amp;postseason=&amp;v_cr=202301" xr:uid="{0509A8D0-5D57-AC4E-A3C4-6EEF589FB735}"/>
    <hyperlink ref="AK27" r:id="rId10" display="https://www.fangraphs.com/leaders/major-league?pos=all&amp;stats=bat&amp;lg=all&amp;qual=y&amp;type=c%2C37%2C38&amp;season=2024&amp;season1=2024&amp;ind=0&amp;team=25&amp;postseason=&amp;v_cr=202301" xr:uid="{BE301DA6-9413-6647-8931-A49DF743DDB6}"/>
    <hyperlink ref="AK28" r:id="rId11" display="https://www.fangraphs.com/leaders/major-league?pos=all&amp;stats=bat&amp;lg=all&amp;qual=y&amp;type=c%2C37%2C38&amp;season=2024&amp;season1=2024&amp;ind=0&amp;team=8&amp;postseason=&amp;v_cr=202301" xr:uid="{FBB15E28-0DA7-2B4F-9510-4E182FEFEC61}"/>
    <hyperlink ref="AK29" r:id="rId12" display="https://www.fangraphs.com/leaders/major-league?pos=all&amp;stats=bat&amp;lg=all&amp;qual=y&amp;type=c%2C37%2C38&amp;season=2024&amp;season1=2024&amp;ind=0&amp;team=7&amp;postseason=&amp;v_cr=202301" xr:uid="{A3116CB2-E83B-604B-9A77-F0455E5EF7C1}"/>
    <hyperlink ref="AK30" r:id="rId13" display="https://www.fangraphs.com/leaders/major-league?pos=all&amp;stats=bat&amp;lg=all&amp;qual=y&amp;type=c%2C37%2C38&amp;season=2024&amp;season1=2024&amp;ind=0&amp;team=23&amp;postseason=&amp;v_cr=202301" xr:uid="{0180CEDE-4DED-4843-AC33-957B5EE7AA78}"/>
    <hyperlink ref="AK31" r:id="rId14" display="https://www.fangraphs.com/leaders/major-league?pos=all&amp;stats=bat&amp;lg=all&amp;qual=y&amp;type=c%2C37%2C38&amp;season=2024&amp;season1=2024&amp;ind=0&amp;team=19&amp;postseason=&amp;v_cr=202301" xr:uid="{67920A56-1C7B-2641-A71D-7AC460BD8CE2}"/>
    <hyperlink ref="AK32" r:id="rId15" display="https://www.fangraphs.com/leaders/major-league?pos=all&amp;stats=bat&amp;lg=all&amp;qual=y&amp;type=c%2C37%2C38&amp;season=2024&amp;season1=2024&amp;ind=0&amp;team=30&amp;postseason=&amp;v_cr=202301" xr:uid="{282744C4-B59C-D44D-BC73-C4A4D0A48661}"/>
    <hyperlink ref="AK33" r:id="rId16" display="https://www.fangraphs.com/leaders/major-league?pos=all&amp;stats=bat&amp;lg=all&amp;qual=y&amp;type=c%2C37%2C38&amp;season=2024&amp;season1=2024&amp;ind=0&amp;team=5&amp;postseason=&amp;v_cr=202301" xr:uid="{376D45DB-9488-B848-AB94-F97E63FCB9BF}"/>
    <hyperlink ref="AK34" r:id="rId17" display="https://www.fangraphs.com/leaders/major-league?pos=all&amp;stats=bat&amp;lg=all&amp;qual=y&amp;type=c%2C37%2C38&amp;season=2024&amp;season1=2024&amp;ind=0&amp;team=17&amp;postseason=&amp;v_cr=202301" xr:uid="{3954600F-5CCE-8844-8143-D3620262233F}"/>
    <hyperlink ref="AK35" r:id="rId18" display="https://www.fangraphs.com/leaders/major-league?pos=all&amp;stats=bat&amp;lg=all&amp;qual=y&amp;type=c%2C37%2C38&amp;season=2024&amp;season1=2024&amp;ind=0&amp;team=10&amp;postseason=&amp;v_cr=202301" xr:uid="{4EA24356-0E9D-C74F-8740-F3E375FB7C77}"/>
    <hyperlink ref="AK36" r:id="rId19" display="https://www.fangraphs.com/leaders/major-league?pos=all&amp;stats=bat&amp;lg=all&amp;qual=y&amp;type=c%2C37%2C38&amp;season=2024&amp;season1=2024&amp;ind=0&amp;team=28&amp;postseason=&amp;v_cr=202301" xr:uid="{0469DBF2-BB72-6146-BB56-D9D30C2F53F9}"/>
    <hyperlink ref="AK37" r:id="rId20" display="https://www.fangraphs.com/leaders/major-league?pos=all&amp;stats=bat&amp;lg=all&amp;qual=y&amp;type=c%2C37%2C38&amp;season=2024&amp;season1=2024&amp;ind=0&amp;team=14&amp;postseason=&amp;v_cr=202301" xr:uid="{BFA0BEED-46F4-D449-92FA-02C4606B6248}"/>
    <hyperlink ref="AK38" r:id="rId21" display="https://www.fangraphs.com/leaders/major-league?pos=all&amp;stats=bat&amp;lg=all&amp;qual=y&amp;type=c%2C37%2C38&amp;season=2024&amp;season1=2024&amp;ind=0&amp;team=18&amp;postseason=&amp;v_cr=202301" xr:uid="{75114A45-11E9-9744-B05F-C017417B5F2C}"/>
    <hyperlink ref="AK39" r:id="rId22" display="https://www.fangraphs.com/leaders/major-league?pos=all&amp;stats=bat&amp;lg=all&amp;qual=y&amp;type=c%2C37%2C38&amp;season=2024&amp;season1=2024&amp;ind=0&amp;team=6&amp;postseason=&amp;v_cr=202301" xr:uid="{C219C61E-33D6-D249-B115-345A234B0234}"/>
    <hyperlink ref="AK40" r:id="rId23" display="https://www.fangraphs.com/leaders/major-league?pos=all&amp;stats=bat&amp;lg=all&amp;qual=y&amp;type=c%2C37%2C38&amp;season=2024&amp;season1=2024&amp;ind=0&amp;team=13&amp;postseason=&amp;v_cr=202301" xr:uid="{70641CC9-03A6-0B4B-B286-E0A0947DB2B6}"/>
    <hyperlink ref="AK41" r:id="rId24" display="https://www.fangraphs.com/leaders/major-league?pos=all&amp;stats=bat&amp;lg=all&amp;qual=y&amp;type=c%2C37%2C38&amp;season=2024&amp;season1=2024&amp;ind=0&amp;team=20&amp;postseason=&amp;v_cr=202301" xr:uid="{A94FE8BA-59D8-BC4A-8FC1-1A7FF50E0B7F}"/>
    <hyperlink ref="AK42" r:id="rId25" display="https://www.fangraphs.com/leaders/major-league?pos=all&amp;stats=bat&amp;lg=all&amp;qual=y&amp;type=c%2C37%2C38&amp;season=2024&amp;season1=2024&amp;ind=0&amp;team=11&amp;postseason=&amp;v_cr=202301" xr:uid="{CA2A05DF-CD3D-0D48-8F40-B6DFAEBE14E3}"/>
    <hyperlink ref="AK43" r:id="rId26" display="https://www.fangraphs.com/leaders/major-league?pos=all&amp;stats=bat&amp;lg=all&amp;qual=y&amp;type=c%2C37%2C38&amp;season=2024&amp;season1=2024&amp;ind=0&amp;team=24&amp;postseason=&amp;v_cr=202301" xr:uid="{2C7F90D9-29FA-6847-92C8-C1CCA881C65C}"/>
    <hyperlink ref="AK44" r:id="rId27" display="https://www.fangraphs.com/leaders/major-league?pos=all&amp;stats=bat&amp;lg=all&amp;qual=y&amp;type=c%2C37%2C38&amp;season=2024&amp;season1=2024&amp;ind=0&amp;team=27&amp;postseason=&amp;v_cr=202301" xr:uid="{ED64EB88-923C-C644-9879-FD7B66D94898}"/>
    <hyperlink ref="AK45" r:id="rId28" display="https://www.fangraphs.com/leaders/major-league?pos=all&amp;stats=bat&amp;lg=all&amp;qual=y&amp;type=c%2C37%2C38&amp;season=2024&amp;season1=2024&amp;ind=0&amp;team=1&amp;postseason=&amp;v_cr=202301" xr:uid="{A0DBBF91-647E-AC43-A209-CD55A9F7A9D8}"/>
    <hyperlink ref="AK46" r:id="rId29" display="https://www.fangraphs.com/leaders/major-league?pos=all&amp;stats=bat&amp;lg=all&amp;qual=y&amp;type=c%2C37%2C38&amp;season=2024&amp;season1=2024&amp;ind=0&amp;team=12&amp;postseason=&amp;v_cr=202301" xr:uid="{575EC7D0-1310-BB4B-9227-27231BD68527}"/>
    <hyperlink ref="AK47" r:id="rId30" display="https://www.fangraphs.com/leaders/major-league?pos=all&amp;stats=bat&amp;lg=all&amp;qual=y&amp;type=c%2C37%2C38&amp;season=2024&amp;season1=2024&amp;ind=0&amp;team=4&amp;postseason=&amp;v_cr=202301" xr:uid="{57CE5822-63DC-3947-96CE-75139B6BF6D4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Sansone</dc:creator>
  <cp:lastModifiedBy>Riley Sansone</cp:lastModifiedBy>
  <dcterms:created xsi:type="dcterms:W3CDTF">2024-10-14T17:07:24Z</dcterms:created>
  <dcterms:modified xsi:type="dcterms:W3CDTF">2024-10-16T17:39:41Z</dcterms:modified>
</cp:coreProperties>
</file>