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/Google Drive/Didattica/RicercaOperativa_Triennale/2019-20/"/>
    </mc:Choice>
  </mc:AlternateContent>
  <xr:revisionPtr revIDLastSave="0" documentId="13_ncr:1_{0CE50F77-F4A7-174B-898C-135C78F900DE}" xr6:coauthVersionLast="36" xr6:coauthVersionMax="36" xr10:uidLastSave="{00000000-0000-0000-0000-000000000000}"/>
  <bookViews>
    <workbookView xWindow="4120" yWindow="1040" windowWidth="35080" windowHeight="24840" activeTab="2" xr2:uid="{00000000-000D-0000-FFFF-FFFF00000000}"/>
  </bookViews>
  <sheets>
    <sheet name="Prod1" sheetId="4" r:id="rId1"/>
    <sheet name="Prod2" sheetId="5" r:id="rId2"/>
    <sheet name="Trasp1" sheetId="1" r:id="rId3"/>
    <sheet name="Trasp2" sheetId="2" r:id="rId4"/>
    <sheet name="Trasp3" sheetId="3" r:id="rId5"/>
    <sheet name="Portfolio" sheetId="6" r:id="rId6"/>
  </sheets>
  <definedNames>
    <definedName name="solver_adj" localSheetId="5" hidden="1">Portfolio!$M$27:$V$27</definedName>
    <definedName name="solver_adj" localSheetId="0" hidden="1">Prod1!$M$18:$N$18</definedName>
    <definedName name="solver_adj" localSheetId="1" hidden="1">Prod2!$L$13:$O$13</definedName>
    <definedName name="solver_adj" localSheetId="2" hidden="1">Trasp1!$P$10:$S$12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5" hidden="1">Portfolio!$W$13:$W$23</definedName>
    <definedName name="solver_lhs1" localSheetId="0" hidden="1">Prod1!$O$10</definedName>
    <definedName name="solver_lhs1" localSheetId="1" hidden="1">Prod2!$P$7:$P$11</definedName>
    <definedName name="solver_lhs1" localSheetId="2" hidden="1">Trasp1!$P$13:$S$13</definedName>
    <definedName name="solver_lhs2" localSheetId="5" hidden="1">Portfolio!$W$24</definedName>
    <definedName name="solver_lhs2" localSheetId="0" hidden="1">Prod1!$O$11:$O$15</definedName>
    <definedName name="solver_lhs2" localSheetId="2" hidden="1">Trasp1!$T$10:$T$12</definedName>
    <definedName name="solver_lin" localSheetId="5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5" hidden="1">2</definedName>
    <definedName name="solver_num" localSheetId="0" hidden="1">2</definedName>
    <definedName name="solver_num" localSheetId="1" hidden="1">1</definedName>
    <definedName name="solver_num" localSheetId="2" hidden="1">2</definedName>
    <definedName name="solver_opt" localSheetId="5" hidden="1">Portfolio!$X$27</definedName>
    <definedName name="solver_opt" localSheetId="0" hidden="1">Prod1!$P$18</definedName>
    <definedName name="solver_opt" localSheetId="1" hidden="1">Prod2!$Q$13</definedName>
    <definedName name="solver_opt" localSheetId="2" hidden="1">Trasp1!$V$15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5" hidden="1">1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2" localSheetId="5" hidden="1">3</definedName>
    <definedName name="solver_rel2" localSheetId="0" hidden="1">1</definedName>
    <definedName name="solver_rel2" localSheetId="2" hidden="1">1</definedName>
    <definedName name="solver_rhs1" localSheetId="5" hidden="1">Portfolio!$Y$13:$Y$23</definedName>
    <definedName name="solver_rhs1" localSheetId="0" hidden="1">Prod1!$Q$10</definedName>
    <definedName name="solver_rhs1" localSheetId="1" hidden="1">Prod2!$R$7:$R$11</definedName>
    <definedName name="solver_rhs1" localSheetId="2" hidden="1">Trasp1!$P$15:$S$15</definedName>
    <definedName name="solver_rhs2" localSheetId="5" hidden="1">Portfolio!$Y$24</definedName>
    <definedName name="solver_rhs2" localSheetId="0" hidden="1">Prod1!$Q$11:$Q$15</definedName>
    <definedName name="solver_rhs2" localSheetId="2" hidden="1">Trasp1!$V$10:$V$12</definedName>
    <definedName name="solver_rlx" localSheetId="5" hidden="1">2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5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5" hidden="1">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5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</workbook>
</file>

<file path=xl/calcChain.xml><?xml version="1.0" encoding="utf-8"?>
<calcChain xmlns="http://schemas.openxmlformats.org/spreadsheetml/2006/main">
  <c r="Q13" i="5" l="1"/>
  <c r="Q15" i="5"/>
  <c r="W14" i="6" l="1"/>
  <c r="W15" i="6"/>
  <c r="W16" i="6"/>
  <c r="W17" i="6"/>
  <c r="W18" i="6"/>
  <c r="W19" i="6"/>
  <c r="W20" i="6"/>
  <c r="W21" i="6"/>
  <c r="W22" i="6"/>
  <c r="W23" i="6"/>
  <c r="W24" i="6"/>
  <c r="W13" i="6"/>
  <c r="X27" i="6"/>
  <c r="Q13" i="1" l="1"/>
  <c r="R13" i="1"/>
  <c r="S13" i="1"/>
  <c r="P13" i="1"/>
  <c r="T11" i="1"/>
  <c r="T12" i="1"/>
  <c r="T10" i="1"/>
  <c r="V15" i="1"/>
  <c r="P8" i="5" l="1"/>
  <c r="P9" i="5"/>
  <c r="P10" i="5"/>
  <c r="P11" i="5"/>
  <c r="P7" i="5"/>
  <c r="P18" i="4"/>
  <c r="O11" i="4"/>
  <c r="O12" i="4"/>
  <c r="O13" i="4"/>
  <c r="O14" i="4"/>
  <c r="O15" i="4"/>
  <c r="O10" i="4"/>
</calcChain>
</file>

<file path=xl/sharedStrings.xml><?xml version="1.0" encoding="utf-8"?>
<sst xmlns="http://schemas.openxmlformats.org/spreadsheetml/2006/main" count="156" uniqueCount="98">
  <si>
    <t>Una compagnia ha il seguente sistema di distribuzione:</t>
  </si>
  <si>
    <t>Fabbriche</t>
  </si>
  <si>
    <t>Capacità</t>
  </si>
  <si>
    <t>Clienti</t>
  </si>
  <si>
    <t>Domanda</t>
  </si>
  <si>
    <t>Torino</t>
  </si>
  <si>
    <t>Chieti</t>
  </si>
  <si>
    <t>Milano</t>
  </si>
  <si>
    <t>Siena</t>
  </si>
  <si>
    <t>Roma</t>
  </si>
  <si>
    <t>Asti</t>
  </si>
  <si>
    <t>Isernia</t>
  </si>
  <si>
    <t>I costi unitari per il trasporto sono evidenziati nella seguente tabella:</t>
  </si>
  <si>
    <t>Si determini la quantità di bene da trasportare da ogni fabbrica ad ogni cliente in modo da</t>
  </si>
  <si>
    <t>minimizzare il costo del trasporto soddisfacendo la domanda del cliente e senza violare</t>
  </si>
  <si>
    <t>la capacità produttiva di ogni fabbrica.</t>
  </si>
  <si>
    <t>la capacità produttiva di ogni fabbrica qui sotto indicate:</t>
  </si>
  <si>
    <t>Fabbrica</t>
  </si>
  <si>
    <t>Cliente</t>
  </si>
  <si>
    <t>Costi unitari del trasporto:</t>
  </si>
  <si>
    <t>Facendo riferimento al problema precedente, si considerino i tempi unitari del trasporto:</t>
  </si>
  <si>
    <t>Trovare il costo minimo del trasporto nell'ipotesi che ogni consegna deve essere</t>
  </si>
  <si>
    <t>effettuata in meno di 12 unità di tempo.</t>
  </si>
  <si>
    <t>Azienda con 3 macchine produce 2 prodotti diversi: A e B</t>
  </si>
  <si>
    <t xml:space="preserve">Azienda lavora 21 giorni al mese, 16 ore al giorno </t>
  </si>
  <si>
    <t>Richieste orarie delle macchine e flusso produttivo:</t>
  </si>
  <si>
    <t xml:space="preserve"> </t>
  </si>
  <si>
    <t>Prodotto</t>
  </si>
  <si>
    <t>Prezzo di vendita</t>
  </si>
  <si>
    <t>Costo materiali</t>
  </si>
  <si>
    <t>Domanda massima</t>
  </si>
  <si>
    <t>Vendita minima per posizione di mercato</t>
  </si>
  <si>
    <t>A</t>
  </si>
  <si>
    <t>B</t>
  </si>
  <si>
    <t>Costo del lavoro: 20 € / H</t>
  </si>
  <si>
    <t>Determinare il numero di pezzi da produrre per massimizzare il ricavo.</t>
  </si>
  <si>
    <t>Un costruttore di barche deve produrre durante l'inverno in preparazione della stagione estiva.</t>
  </si>
  <si>
    <t>L'azienda vuole massimizzare il suo profitto tenendo conto della limitata disponibilità di materiale</t>
  </si>
  <si>
    <t>La linea di prodotti è sotto indicata:</t>
  </si>
  <si>
    <t>Modello</t>
  </si>
  <si>
    <t>Barca Grande</t>
  </si>
  <si>
    <t>Barca a motore</t>
  </si>
  <si>
    <t>Barca piccola</t>
  </si>
  <si>
    <t>Barca a vela</t>
  </si>
  <si>
    <t>Profitto unitario</t>
  </si>
  <si>
    <t xml:space="preserve">Diversi sono i materiali richiesti per la costruzione delle barche, ma cinque sono disponibili in </t>
  </si>
  <si>
    <t xml:space="preserve">quantità limitata e potrebbero limitare la produzione. </t>
  </si>
  <si>
    <t>Il materiale necessario per ogni barca e la quantità disponibile sono riassunti nella seguente tabella.</t>
  </si>
  <si>
    <t>Per esempio, una barca grande richiede 4 unità di tessuto (per le vele) di cui se ne hanno a disposizione 700.</t>
  </si>
  <si>
    <t>Materiale</t>
  </si>
  <si>
    <t>Disponibilità</t>
  </si>
  <si>
    <t>Barca a Motore</t>
  </si>
  <si>
    <t>Tessuto (Vela)</t>
  </si>
  <si>
    <t>Fibra</t>
  </si>
  <si>
    <t>Resina</t>
  </si>
  <si>
    <t>Alluminio</t>
  </si>
  <si>
    <t>Motori</t>
  </si>
  <si>
    <t>Si formuli un modello di PL per decidere quante unità produrre per ogni tipo di barca al fine di massimizzare il profitto</t>
  </si>
  <si>
    <t>senza eccedere la disponibilità di materiale.</t>
  </si>
  <si>
    <t>1) Si risponda inoltre alle seguente domanda: quanti motori sono utilizzati?</t>
  </si>
  <si>
    <t>2) Si modifichi poi il modello in maniera opportuna in modo da utilizzare quanti più motori possibili</t>
  </si>
  <si>
    <t>An investor wishes to invest a certain amount of money. He is evaluating ten different securities</t>
  </si>
  <si>
    <t>(‘shares’) for his investment. He estimates the return on investment for a period of one</t>
  </si>
  <si>
    <t>year. The following table gives for each share its country of origin, the risk category (R: high</t>
  </si>
  <si>
    <t>risk, N: low risk) and the expected return on investment (ROI). The investor specifies certain</t>
  </si>
  <si>
    <t>constraints. To spread the risk he wishes to invest at most 30% of the capital into any share.</t>
  </si>
  <si>
    <t>He further wishes to invest at least half of his capital in North-American shares and at most a</t>
  </si>
  <si>
    <t>third in high-risk shares. How should the capital be divided among the shares to obtain the</t>
  </si>
  <si>
    <t>highest expected return on investment?</t>
  </si>
  <si>
    <t>Table: List of shares with countries of origin and estimated return on investment</t>
  </si>
  <si>
    <t>Number</t>
  </si>
  <si>
    <t>Description</t>
  </si>
  <si>
    <t>Origin</t>
  </si>
  <si>
    <t>Risk</t>
  </si>
  <si>
    <t>ROI</t>
  </si>
  <si>
    <t>Canada</t>
  </si>
  <si>
    <t>USA</t>
  </si>
  <si>
    <t>UK</t>
  </si>
  <si>
    <t>France</t>
  </si>
  <si>
    <t>Germany</t>
  </si>
  <si>
    <t>Luxemburg</t>
  </si>
  <si>
    <t>India</t>
  </si>
  <si>
    <t>Japan</t>
  </si>
  <si>
    <t>N</t>
  </si>
  <si>
    <t>R</t>
  </si>
  <si>
    <t>treasury</t>
  </si>
  <si>
    <t>hardware</t>
  </si>
  <si>
    <t>theater</t>
  </si>
  <si>
    <t>telecom</t>
  </si>
  <si>
    <t>brewery</t>
  </si>
  <si>
    <t>highways</t>
  </si>
  <si>
    <t>cars</t>
  </si>
  <si>
    <t>bank</t>
  </si>
  <si>
    <t>software</t>
  </si>
  <si>
    <t>electronics</t>
  </si>
  <si>
    <t>&gt;=</t>
  </si>
  <si>
    <t>&lt;=</t>
  </si>
  <si>
    <t>Costi di amministrazione, supervisione ecc. € 50.000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</si>
</sst>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"/>
    <numFmt numFmtId="165" formatCode="[$€-2]\ #,##0;[Red]\-[$€-2]\ #,##0"/>
    <numFmt numFmtId="166" formatCode="#,##0.00_ ;\-#,##0.00\ 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1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3" borderId="0" xfId="0" applyFill="1"/>
    <xf numFmtId="0" fontId="2" fillId="2" borderId="0" xfId="0" applyFont="1" applyFill="1"/>
    <xf numFmtId="166" fontId="2" fillId="0" borderId="0" xfId="0" applyNumberFormat="1" applyFont="1"/>
    <xf numFmtId="166" fontId="2" fillId="4" borderId="0" xfId="1" applyNumberFormat="1" applyFont="1" applyFill="1"/>
    <xf numFmtId="166" fontId="2" fillId="5" borderId="0" xfId="1" applyNumberFormat="1" applyFont="1" applyFill="1"/>
    <xf numFmtId="0" fontId="2" fillId="6" borderId="0" xfId="0" applyFont="1" applyFill="1"/>
    <xf numFmtId="0" fontId="6" fillId="0" borderId="0" xfId="0" applyFont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/>
    <xf numFmtId="2" fontId="6" fillId="0" borderId="0" xfId="0" applyNumberFormat="1" applyFont="1"/>
    <xf numFmtId="2" fontId="6" fillId="3" borderId="0" xfId="0" applyNumberFormat="1" applyFont="1" applyFill="1"/>
    <xf numFmtId="2" fontId="6" fillId="6" borderId="0" xfId="0" applyNumberFormat="1" applyFont="1" applyFill="1"/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Euro" xfId="1" xr:uid="{00000000-0005-0000-0000-000000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25400</xdr:rowOff>
        </xdr:from>
        <xdr:to>
          <xdr:col>7</xdr:col>
          <xdr:colOff>152400</xdr:colOff>
          <xdr:row>36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workbookViewId="0">
      <selection activeCell="H6" sqref="H6"/>
    </sheetView>
  </sheetViews>
  <sheetFormatPr baseColWidth="10" defaultRowHeight="13"/>
  <cols>
    <col min="1" max="1" width="14.6640625" customWidth="1"/>
    <col min="2" max="2" width="15.5" customWidth="1"/>
    <col min="3" max="3" width="13.1640625" customWidth="1"/>
    <col min="4" max="4" width="16" customWidth="1"/>
    <col min="5" max="5" width="14.5" customWidth="1"/>
    <col min="6" max="6" width="10.83203125" customWidth="1"/>
    <col min="7" max="7" width="11.83203125" customWidth="1"/>
    <col min="8" max="256" width="8.83203125" customWidth="1"/>
  </cols>
  <sheetData>
    <row r="1" spans="1:17" ht="18">
      <c r="A1" s="17" t="s">
        <v>23</v>
      </c>
    </row>
    <row r="2" spans="1:17" ht="18">
      <c r="A2" s="1"/>
    </row>
    <row r="3" spans="1:17" ht="18">
      <c r="A3" s="1" t="s">
        <v>24</v>
      </c>
    </row>
    <row r="4" spans="1:17" ht="18">
      <c r="A4" s="1"/>
    </row>
    <row r="5" spans="1:17" ht="18">
      <c r="A5" s="1" t="s">
        <v>97</v>
      </c>
    </row>
    <row r="8" spans="1:17" ht="18">
      <c r="A8" s="1" t="s">
        <v>25</v>
      </c>
      <c r="M8">
        <v>470</v>
      </c>
      <c r="N8">
        <v>420</v>
      </c>
    </row>
    <row r="10" spans="1:17">
      <c r="A10" t="s">
        <v>26</v>
      </c>
      <c r="M10">
        <v>1</v>
      </c>
      <c r="N10">
        <v>0</v>
      </c>
      <c r="O10">
        <f>SUMPRODUCT(M10:N10,M$18:N$18)</f>
        <v>75</v>
      </c>
      <c r="P10" t="s">
        <v>95</v>
      </c>
      <c r="Q10">
        <v>75</v>
      </c>
    </row>
    <row r="11" spans="1:17">
      <c r="M11">
        <v>1</v>
      </c>
      <c r="N11">
        <v>0</v>
      </c>
      <c r="O11">
        <f t="shared" ref="O11:O15" si="0">SUMPRODUCT(M11:N11,M$18:N$18)</f>
        <v>75</v>
      </c>
      <c r="P11" t="s">
        <v>96</v>
      </c>
      <c r="Q11">
        <v>140</v>
      </c>
    </row>
    <row r="12" spans="1:17">
      <c r="M12">
        <v>0</v>
      </c>
      <c r="N12">
        <v>1</v>
      </c>
      <c r="O12">
        <f t="shared" si="0"/>
        <v>123.99999999999999</v>
      </c>
      <c r="P12" t="s">
        <v>96</v>
      </c>
      <c r="Q12">
        <v>140</v>
      </c>
    </row>
    <row r="13" spans="1:17">
      <c r="A13" t="s">
        <v>26</v>
      </c>
      <c r="M13">
        <v>2</v>
      </c>
      <c r="N13">
        <v>0</v>
      </c>
      <c r="O13">
        <f t="shared" si="0"/>
        <v>150</v>
      </c>
      <c r="P13" t="s">
        <v>96</v>
      </c>
      <c r="Q13">
        <v>336</v>
      </c>
    </row>
    <row r="14" spans="1:17">
      <c r="M14">
        <v>0</v>
      </c>
      <c r="N14">
        <v>2.5</v>
      </c>
      <c r="O14">
        <f t="shared" si="0"/>
        <v>309.99999999999994</v>
      </c>
      <c r="P14" t="s">
        <v>96</v>
      </c>
      <c r="Q14">
        <v>336</v>
      </c>
    </row>
    <row r="15" spans="1:17">
      <c r="M15">
        <v>2</v>
      </c>
      <c r="N15">
        <v>1.5</v>
      </c>
      <c r="O15">
        <f t="shared" si="0"/>
        <v>336</v>
      </c>
      <c r="P15" t="s">
        <v>96</v>
      </c>
      <c r="Q15">
        <v>336</v>
      </c>
    </row>
    <row r="18" spans="13:16">
      <c r="M18" s="23">
        <v>75</v>
      </c>
      <c r="N18" s="23">
        <v>123.99999999999999</v>
      </c>
      <c r="P18">
        <f>SUMPRODUCT(M8:N8,M18:N18)-50000</f>
        <v>37330</v>
      </c>
    </row>
    <row r="39" spans="1:6" ht="26.25" customHeight="1">
      <c r="A39" s="37" t="s">
        <v>27</v>
      </c>
      <c r="B39" s="39" t="s">
        <v>28</v>
      </c>
      <c r="C39" s="39" t="s">
        <v>29</v>
      </c>
      <c r="D39" s="39" t="s">
        <v>30</v>
      </c>
      <c r="E39" s="39" t="s">
        <v>31</v>
      </c>
      <c r="F39" s="39"/>
    </row>
    <row r="40" spans="1:6" ht="26.25" customHeight="1" thickBot="1">
      <c r="A40" s="38"/>
      <c r="B40" s="40"/>
      <c r="C40" s="40"/>
      <c r="D40" s="40"/>
      <c r="E40" s="40"/>
      <c r="F40" s="40"/>
    </row>
    <row r="41" spans="1:6" ht="18">
      <c r="A41" s="11" t="s">
        <v>32</v>
      </c>
      <c r="B41" s="18">
        <v>600</v>
      </c>
      <c r="C41" s="18">
        <v>50</v>
      </c>
      <c r="D41" s="19">
        <v>140</v>
      </c>
      <c r="E41" s="41">
        <v>75</v>
      </c>
      <c r="F41" s="41"/>
    </row>
    <row r="42" spans="1:6" ht="18">
      <c r="A42" s="11" t="s">
        <v>33</v>
      </c>
      <c r="B42" s="18">
        <v>600</v>
      </c>
      <c r="C42" s="18">
        <v>100</v>
      </c>
      <c r="D42" s="19">
        <v>140</v>
      </c>
      <c r="E42" s="36">
        <v>0</v>
      </c>
      <c r="F42" s="36"/>
    </row>
    <row r="45" spans="1:6" ht="18">
      <c r="A45" s="1" t="s">
        <v>34</v>
      </c>
    </row>
    <row r="47" spans="1:6" ht="18">
      <c r="A47" s="1" t="s">
        <v>35</v>
      </c>
    </row>
  </sheetData>
  <mergeCells count="7">
    <mergeCell ref="E42:F42"/>
    <mergeCell ref="A39:A40"/>
    <mergeCell ref="B39:B40"/>
    <mergeCell ref="C39:C40"/>
    <mergeCell ref="D39:D40"/>
    <mergeCell ref="E39:F40"/>
    <mergeCell ref="E41:F41"/>
  </mergeCells>
  <phoneticPr fontId="4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Visio.Drawing.6" shapeId="1025" r:id="rId3">
          <objectPr defaultSize="0" autoPict="0" r:id="rId4">
            <anchor moveWithCells="1">
              <from>
                <xdr:col>0</xdr:col>
                <xdr:colOff>38100</xdr:colOff>
                <xdr:row>9</xdr:row>
                <xdr:rowOff>25400</xdr:rowOff>
              </from>
              <to>
                <xdr:col>7</xdr:col>
                <xdr:colOff>152400</xdr:colOff>
                <xdr:row>36</xdr:row>
                <xdr:rowOff>0</xdr:rowOff>
              </to>
            </anchor>
          </objectPr>
        </oleObject>
      </mc:Choice>
      <mc:Fallback>
        <oleObject progId="Visio.Drawing.6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>
      <selection activeCell="A28" sqref="A28"/>
    </sheetView>
  </sheetViews>
  <sheetFormatPr baseColWidth="10" defaultColWidth="9.1640625" defaultRowHeight="18"/>
  <cols>
    <col min="1" max="1" width="23.5" style="1" customWidth="1"/>
    <col min="2" max="2" width="20" style="1" bestFit="1" customWidth="1"/>
    <col min="3" max="4" width="22" style="1" bestFit="1" customWidth="1"/>
    <col min="5" max="5" width="19.6640625" style="1" bestFit="1" customWidth="1"/>
    <col min="6" max="6" width="17.83203125" style="1" bestFit="1" customWidth="1"/>
    <col min="7" max="16384" width="9.1640625" style="1"/>
  </cols>
  <sheetData>
    <row r="1" spans="1:18">
      <c r="A1" s="1" t="s">
        <v>36</v>
      </c>
    </row>
    <row r="2" spans="1:18">
      <c r="A2" s="1" t="s">
        <v>37</v>
      </c>
    </row>
    <row r="3" spans="1:18">
      <c r="A3" s="1" t="s">
        <v>38</v>
      </c>
      <c r="L3" s="1">
        <v>0</v>
      </c>
      <c r="M3" s="1">
        <v>1</v>
      </c>
      <c r="N3" s="1">
        <v>0</v>
      </c>
      <c r="O3" s="1">
        <v>0</v>
      </c>
    </row>
    <row r="5" spans="1:18">
      <c r="A5" s="3" t="s">
        <v>39</v>
      </c>
      <c r="B5" s="2" t="s">
        <v>40</v>
      </c>
      <c r="C5" s="2" t="s">
        <v>41</v>
      </c>
      <c r="D5" s="2" t="s">
        <v>42</v>
      </c>
      <c r="E5" s="2" t="s">
        <v>43</v>
      </c>
      <c r="L5" s="19">
        <v>1200</v>
      </c>
      <c r="M5" s="19">
        <v>1050</v>
      </c>
      <c r="N5" s="19">
        <v>930</v>
      </c>
      <c r="O5" s="19">
        <v>750</v>
      </c>
    </row>
    <row r="6" spans="1:18">
      <c r="A6" s="11" t="s">
        <v>44</v>
      </c>
      <c r="B6" s="20">
        <v>1200</v>
      </c>
      <c r="C6" s="20">
        <v>1050</v>
      </c>
      <c r="D6" s="20">
        <v>930</v>
      </c>
      <c r="E6" s="20">
        <v>750</v>
      </c>
      <c r="L6" s="19"/>
      <c r="M6" s="19"/>
      <c r="N6" s="19"/>
      <c r="O6" s="19"/>
    </row>
    <row r="7" spans="1:18">
      <c r="L7" s="19">
        <v>4</v>
      </c>
      <c r="M7" s="19">
        <v>0</v>
      </c>
      <c r="N7" s="19">
        <v>3</v>
      </c>
      <c r="O7" s="19">
        <v>1</v>
      </c>
      <c r="P7" s="1">
        <f>SUMPRODUCT(L7:O7,L$13:O$13)</f>
        <v>610</v>
      </c>
      <c r="Q7" s="1" t="s">
        <v>96</v>
      </c>
      <c r="R7" s="1">
        <v>700</v>
      </c>
    </row>
    <row r="8" spans="1:18">
      <c r="A8" s="1" t="s">
        <v>45</v>
      </c>
      <c r="L8" s="19">
        <v>8</v>
      </c>
      <c r="M8" s="19">
        <v>4</v>
      </c>
      <c r="N8" s="19">
        <v>3</v>
      </c>
      <c r="O8" s="19">
        <v>2</v>
      </c>
      <c r="P8" s="1">
        <f t="shared" ref="P8:P11" si="0">SUMPRODUCT(L8:O8,L$13:O$13)</f>
        <v>1380</v>
      </c>
      <c r="Q8" s="1" t="s">
        <v>96</v>
      </c>
      <c r="R8" s="1">
        <v>1380</v>
      </c>
    </row>
    <row r="9" spans="1:18">
      <c r="A9" s="1" t="s">
        <v>46</v>
      </c>
      <c r="L9" s="19">
        <v>3</v>
      </c>
      <c r="M9" s="19">
        <v>3</v>
      </c>
      <c r="N9" s="19">
        <v>3</v>
      </c>
      <c r="O9" s="19">
        <v>2</v>
      </c>
      <c r="P9" s="1">
        <f t="shared" si="0"/>
        <v>1280</v>
      </c>
      <c r="Q9" s="1" t="s">
        <v>96</v>
      </c>
      <c r="R9" s="1">
        <v>1280</v>
      </c>
    </row>
    <row r="10" spans="1:18">
      <c r="L10" s="19">
        <v>4</v>
      </c>
      <c r="M10" s="19">
        <v>2</v>
      </c>
      <c r="N10" s="19">
        <v>2</v>
      </c>
      <c r="O10" s="19">
        <v>2</v>
      </c>
      <c r="P10" s="1">
        <f t="shared" si="0"/>
        <v>1100</v>
      </c>
      <c r="Q10" s="1" t="s">
        <v>96</v>
      </c>
      <c r="R10" s="1">
        <v>1100</v>
      </c>
    </row>
    <row r="11" spans="1:18">
      <c r="A11" s="1" t="s">
        <v>47</v>
      </c>
      <c r="L11" s="19">
        <v>0</v>
      </c>
      <c r="M11" s="19">
        <v>1</v>
      </c>
      <c r="N11" s="19">
        <v>0</v>
      </c>
      <c r="O11" s="19">
        <v>0</v>
      </c>
      <c r="P11" s="1">
        <f t="shared" si="0"/>
        <v>100</v>
      </c>
      <c r="Q11" s="1" t="s">
        <v>96</v>
      </c>
      <c r="R11" s="1">
        <v>120</v>
      </c>
    </row>
    <row r="12" spans="1:18">
      <c r="A12" s="1" t="s">
        <v>48</v>
      </c>
      <c r="L12" s="19"/>
      <c r="M12" s="19"/>
      <c r="N12" s="19"/>
      <c r="O12" s="19"/>
    </row>
    <row r="13" spans="1:18">
      <c r="L13" s="19">
        <v>0</v>
      </c>
      <c r="M13" s="19">
        <v>100</v>
      </c>
      <c r="N13" s="19">
        <v>80</v>
      </c>
      <c r="O13" s="19">
        <v>370</v>
      </c>
      <c r="Q13" s="1">
        <f>SUMPRODUCT(L5:O5,L13:O13)</f>
        <v>456900</v>
      </c>
    </row>
    <row r="14" spans="1:18">
      <c r="A14" s="3" t="s">
        <v>49</v>
      </c>
      <c r="B14" s="2" t="s">
        <v>50</v>
      </c>
      <c r="C14" s="2" t="s">
        <v>40</v>
      </c>
      <c r="D14" s="2" t="s">
        <v>51</v>
      </c>
      <c r="E14" s="2" t="s">
        <v>42</v>
      </c>
      <c r="F14" s="2" t="s">
        <v>43</v>
      </c>
      <c r="L14" s="19"/>
      <c r="M14" s="19"/>
      <c r="N14" s="19"/>
      <c r="O14" s="19"/>
    </row>
    <row r="15" spans="1:18">
      <c r="A15" s="11" t="s">
        <v>52</v>
      </c>
      <c r="B15" s="21">
        <v>700</v>
      </c>
      <c r="C15" s="21">
        <v>4</v>
      </c>
      <c r="D15" s="21">
        <v>0</v>
      </c>
      <c r="E15" s="21">
        <v>3</v>
      </c>
      <c r="F15" s="21">
        <v>1</v>
      </c>
      <c r="L15" s="19"/>
      <c r="M15" s="19"/>
      <c r="N15" s="19"/>
      <c r="O15" s="19"/>
      <c r="Q15" s="1">
        <f>SUMPRODUCT(L3:O3,L13:O13)</f>
        <v>100</v>
      </c>
    </row>
    <row r="16" spans="1:18">
      <c r="A16" s="11" t="s">
        <v>53</v>
      </c>
      <c r="B16" s="21">
        <v>1380</v>
      </c>
      <c r="C16" s="21">
        <v>8</v>
      </c>
      <c r="D16" s="21">
        <v>4</v>
      </c>
      <c r="E16" s="21">
        <v>3</v>
      </c>
      <c r="F16" s="21">
        <v>2</v>
      </c>
      <c r="L16" s="19"/>
      <c r="M16" s="19"/>
      <c r="N16" s="19"/>
      <c r="O16" s="19"/>
    </row>
    <row r="17" spans="1:15">
      <c r="A17" s="11" t="s">
        <v>54</v>
      </c>
      <c r="B17" s="21">
        <v>1280</v>
      </c>
      <c r="C17" s="21">
        <v>3</v>
      </c>
      <c r="D17" s="21">
        <v>3</v>
      </c>
      <c r="E17" s="21">
        <v>3</v>
      </c>
      <c r="F17" s="21">
        <v>2</v>
      </c>
      <c r="L17" s="19"/>
      <c r="M17" s="19"/>
      <c r="N17" s="19"/>
      <c r="O17" s="19"/>
    </row>
    <row r="18" spans="1:15">
      <c r="A18" s="11" t="s">
        <v>55</v>
      </c>
      <c r="B18" s="21">
        <v>1100</v>
      </c>
      <c r="C18" s="21">
        <v>4</v>
      </c>
      <c r="D18" s="21">
        <v>2</v>
      </c>
      <c r="E18" s="21">
        <v>2</v>
      </c>
      <c r="F18" s="21">
        <v>2</v>
      </c>
      <c r="L18" s="19"/>
      <c r="M18" s="19"/>
      <c r="N18" s="19"/>
      <c r="O18" s="19"/>
    </row>
    <row r="19" spans="1:15">
      <c r="A19" s="11" t="s">
        <v>56</v>
      </c>
      <c r="B19" s="21">
        <v>120</v>
      </c>
      <c r="C19" s="21">
        <v>0</v>
      </c>
      <c r="D19" s="21">
        <v>1</v>
      </c>
      <c r="E19" s="21">
        <v>0</v>
      </c>
      <c r="F19" s="21">
        <v>0</v>
      </c>
      <c r="L19" s="19"/>
      <c r="M19" s="19"/>
      <c r="N19" s="19"/>
      <c r="O19" s="19"/>
    </row>
    <row r="20" spans="1:15">
      <c r="L20" s="19"/>
      <c r="M20" s="19"/>
      <c r="N20" s="19"/>
      <c r="O20" s="19"/>
    </row>
    <row r="21" spans="1:15">
      <c r="A21" s="1" t="s">
        <v>57</v>
      </c>
      <c r="L21" s="19"/>
      <c r="M21" s="19"/>
      <c r="N21" s="19"/>
      <c r="O21" s="19"/>
    </row>
    <row r="22" spans="1:15">
      <c r="A22" s="1" t="s">
        <v>58</v>
      </c>
      <c r="L22" s="19"/>
      <c r="M22" s="19"/>
      <c r="N22" s="19"/>
      <c r="O22" s="19"/>
    </row>
    <row r="23" spans="1:15">
      <c r="L23" s="19"/>
      <c r="M23" s="19"/>
      <c r="N23" s="19"/>
      <c r="O23" s="19"/>
    </row>
    <row r="24" spans="1:15">
      <c r="A24" s="1" t="s">
        <v>59</v>
      </c>
      <c r="K24" s="1">
        <v>100</v>
      </c>
      <c r="L24" s="19"/>
      <c r="M24" s="19"/>
      <c r="N24" s="19"/>
      <c r="O24" s="19"/>
    </row>
    <row r="25" spans="1:15">
      <c r="L25" s="19"/>
      <c r="M25" s="19"/>
      <c r="N25" s="19"/>
      <c r="O25" s="19"/>
    </row>
    <row r="26" spans="1:15">
      <c r="A26" s="1" t="s">
        <v>60</v>
      </c>
      <c r="K26" s="1">
        <v>120</v>
      </c>
      <c r="L26" s="19"/>
      <c r="M26" s="19"/>
      <c r="N26" s="19"/>
      <c r="O26" s="19"/>
    </row>
    <row r="27" spans="1:15">
      <c r="A27" s="1" t="s">
        <v>26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tabSelected="1" workbookViewId="0">
      <selection activeCell="L25" sqref="L25"/>
    </sheetView>
  </sheetViews>
  <sheetFormatPr baseColWidth="10" defaultColWidth="9.1640625" defaultRowHeight="18"/>
  <cols>
    <col min="1" max="1" width="15.83203125" style="1" customWidth="1"/>
    <col min="2" max="2" width="13" style="1" bestFit="1" customWidth="1"/>
    <col min="3" max="4" width="12.33203125" style="1" bestFit="1" customWidth="1"/>
    <col min="5" max="5" width="14.33203125" style="1" bestFit="1" customWidth="1"/>
    <col min="6" max="16" width="9.1640625" style="1"/>
    <col min="17" max="19" width="10.5" style="1" bestFit="1" customWidth="1"/>
    <col min="20" max="16384" width="9.1640625" style="1"/>
  </cols>
  <sheetData>
    <row r="1" spans="1:22">
      <c r="A1" s="1" t="s">
        <v>0</v>
      </c>
    </row>
    <row r="3" spans="1:22">
      <c r="A3" s="2" t="s">
        <v>1</v>
      </c>
      <c r="B3" s="2" t="s">
        <v>2</v>
      </c>
      <c r="D3" s="2" t="s">
        <v>3</v>
      </c>
      <c r="E3" s="2" t="s">
        <v>4</v>
      </c>
    </row>
    <row r="4" spans="1:22">
      <c r="A4" s="1" t="s">
        <v>5</v>
      </c>
      <c r="B4" s="1">
        <v>600</v>
      </c>
      <c r="D4" s="1" t="s">
        <v>6</v>
      </c>
      <c r="E4" s="1">
        <v>300</v>
      </c>
      <c r="P4" s="27">
        <v>4</v>
      </c>
      <c r="Q4" s="27">
        <v>11</v>
      </c>
      <c r="R4" s="27">
        <v>12</v>
      </c>
      <c r="S4" s="27">
        <v>10</v>
      </c>
    </row>
    <row r="5" spans="1:22">
      <c r="A5" s="1" t="s">
        <v>7</v>
      </c>
      <c r="B5" s="1">
        <v>900</v>
      </c>
      <c r="D5" s="1" t="s">
        <v>8</v>
      </c>
      <c r="E5" s="1">
        <v>800</v>
      </c>
      <c r="P5" s="27">
        <v>6</v>
      </c>
      <c r="Q5" s="27">
        <v>4</v>
      </c>
      <c r="R5" s="27">
        <v>5.0999999999999996</v>
      </c>
      <c r="S5" s="27">
        <v>7</v>
      </c>
    </row>
    <row r="6" spans="1:22">
      <c r="A6" s="1" t="s">
        <v>9</v>
      </c>
      <c r="B6" s="1">
        <v>900</v>
      </c>
      <c r="D6" s="1" t="s">
        <v>10</v>
      </c>
      <c r="E6" s="1">
        <v>700</v>
      </c>
      <c r="P6" s="27">
        <v>9</v>
      </c>
      <c r="Q6" s="27">
        <v>3</v>
      </c>
      <c r="R6" s="27">
        <v>6</v>
      </c>
      <c r="S6" s="27">
        <v>5</v>
      </c>
    </row>
    <row r="7" spans="1:22">
      <c r="D7" s="1" t="s">
        <v>11</v>
      </c>
      <c r="E7" s="1">
        <v>600</v>
      </c>
    </row>
    <row r="9" spans="1:22">
      <c r="A9" s="1" t="s">
        <v>12</v>
      </c>
    </row>
    <row r="10" spans="1:22">
      <c r="P10" s="26">
        <v>300</v>
      </c>
      <c r="Q10" s="26">
        <v>0</v>
      </c>
      <c r="R10" s="26">
        <v>0</v>
      </c>
      <c r="S10" s="26">
        <v>300</v>
      </c>
      <c r="T10" s="25">
        <f>SUM(P10:S10)</f>
        <v>600</v>
      </c>
      <c r="U10" s="1" t="s">
        <v>96</v>
      </c>
      <c r="V10" s="28">
        <v>600</v>
      </c>
    </row>
    <row r="11" spans="1:22">
      <c r="A11" s="3"/>
      <c r="B11" s="4" t="s">
        <v>6</v>
      </c>
      <c r="C11" s="4" t="s">
        <v>8</v>
      </c>
      <c r="D11" s="4" t="s">
        <v>10</v>
      </c>
      <c r="E11" s="4" t="s">
        <v>11</v>
      </c>
      <c r="P11" s="26">
        <v>0</v>
      </c>
      <c r="Q11" s="26">
        <v>200</v>
      </c>
      <c r="R11" s="26">
        <v>700</v>
      </c>
      <c r="S11" s="26">
        <v>0</v>
      </c>
      <c r="T11" s="25">
        <f t="shared" ref="T11:T12" si="0">SUM(P11:S11)</f>
        <v>900</v>
      </c>
      <c r="U11" s="1" t="s">
        <v>96</v>
      </c>
      <c r="V11" s="28">
        <v>900</v>
      </c>
    </row>
    <row r="12" spans="1:22">
      <c r="A12" s="5" t="s">
        <v>5</v>
      </c>
      <c r="B12" s="6">
        <v>4</v>
      </c>
      <c r="C12" s="6">
        <v>11</v>
      </c>
      <c r="D12" s="6">
        <v>12</v>
      </c>
      <c r="E12" s="6">
        <v>10</v>
      </c>
      <c r="P12" s="26">
        <v>0</v>
      </c>
      <c r="Q12" s="26">
        <v>600</v>
      </c>
      <c r="R12" s="26">
        <v>0</v>
      </c>
      <c r="S12" s="26">
        <v>300</v>
      </c>
      <c r="T12" s="25">
        <f t="shared" si="0"/>
        <v>900</v>
      </c>
      <c r="U12" s="1" t="s">
        <v>96</v>
      </c>
      <c r="V12" s="28">
        <v>900</v>
      </c>
    </row>
    <row r="13" spans="1:22">
      <c r="A13" s="5" t="s">
        <v>7</v>
      </c>
      <c r="B13" s="6">
        <v>6</v>
      </c>
      <c r="C13" s="6">
        <v>4</v>
      </c>
      <c r="D13" s="6">
        <v>5.0999999999999996</v>
      </c>
      <c r="E13" s="6">
        <v>7</v>
      </c>
      <c r="P13" s="25">
        <f>SUM(P10:P12)</f>
        <v>300</v>
      </c>
      <c r="Q13" s="25">
        <f t="shared" ref="Q13:S13" si="1">SUM(Q10:Q12)</f>
        <v>800</v>
      </c>
      <c r="R13" s="25">
        <f t="shared" si="1"/>
        <v>700</v>
      </c>
      <c r="S13" s="25">
        <f t="shared" si="1"/>
        <v>600</v>
      </c>
      <c r="T13" s="25"/>
    </row>
    <row r="14" spans="1:22">
      <c r="A14" s="5" t="s">
        <v>9</v>
      </c>
      <c r="B14" s="6">
        <v>9</v>
      </c>
      <c r="C14" s="6">
        <v>3</v>
      </c>
      <c r="D14" s="6">
        <v>6</v>
      </c>
      <c r="E14" s="6">
        <v>5</v>
      </c>
      <c r="P14" s="1" t="s">
        <v>95</v>
      </c>
      <c r="Q14" s="1" t="s">
        <v>95</v>
      </c>
      <c r="R14" s="1" t="s">
        <v>95</v>
      </c>
      <c r="S14" s="1" t="s">
        <v>95</v>
      </c>
    </row>
    <row r="15" spans="1:22">
      <c r="P15" s="1">
        <v>300</v>
      </c>
      <c r="Q15" s="1">
        <v>800</v>
      </c>
      <c r="R15" s="1">
        <v>700</v>
      </c>
      <c r="S15" s="1">
        <v>600</v>
      </c>
      <c r="V15" s="24">
        <f>SUMPRODUCT(P4:S6,P10:S12)</f>
        <v>11870</v>
      </c>
    </row>
    <row r="17" spans="1:1">
      <c r="A17" s="1" t="s">
        <v>13</v>
      </c>
    </row>
    <row r="18" spans="1:1">
      <c r="A18" s="1" t="s">
        <v>14</v>
      </c>
    </row>
    <row r="19" spans="1:1">
      <c r="A19" s="1" t="s">
        <v>15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workbookViewId="0">
      <selection activeCell="F13" sqref="F13"/>
    </sheetView>
  </sheetViews>
  <sheetFormatPr baseColWidth="10" defaultColWidth="9.1640625" defaultRowHeight="18"/>
  <cols>
    <col min="1" max="1" width="13" style="1" customWidth="1"/>
    <col min="2" max="2" width="12.83203125" style="1" bestFit="1" customWidth="1"/>
    <col min="3" max="3" width="10.5" style="1" bestFit="1" customWidth="1"/>
    <col min="4" max="4" width="14.1640625" style="1" bestFit="1" customWidth="1"/>
    <col min="5" max="16384" width="9.1640625" style="1"/>
  </cols>
  <sheetData>
    <row r="1" spans="1:4">
      <c r="A1" s="1" t="s">
        <v>13</v>
      </c>
    </row>
    <row r="2" spans="1:4">
      <c r="A2" s="1" t="s">
        <v>14</v>
      </c>
    </row>
    <row r="3" spans="1:4">
      <c r="A3" s="1" t="s">
        <v>16</v>
      </c>
    </row>
    <row r="5" spans="1:4">
      <c r="A5" s="7" t="s">
        <v>17</v>
      </c>
      <c r="B5" s="8" t="s">
        <v>2</v>
      </c>
      <c r="C5" s="9" t="s">
        <v>18</v>
      </c>
      <c r="D5" s="8" t="s">
        <v>4</v>
      </c>
    </row>
    <row r="6" spans="1:4">
      <c r="A6" s="10">
        <v>1</v>
      </c>
      <c r="B6" s="11">
        <v>2000</v>
      </c>
      <c r="C6" s="1">
        <v>1</v>
      </c>
      <c r="D6" s="11">
        <v>200</v>
      </c>
    </row>
    <row r="7" spans="1:4">
      <c r="A7" s="10">
        <v>2</v>
      </c>
      <c r="B7" s="11">
        <v>2500</v>
      </c>
      <c r="C7" s="1">
        <v>2</v>
      </c>
      <c r="D7" s="11">
        <v>150</v>
      </c>
    </row>
    <row r="8" spans="1:4">
      <c r="A8" s="10">
        <v>3</v>
      </c>
      <c r="B8" s="11">
        <v>2000</v>
      </c>
      <c r="C8" s="1">
        <v>3</v>
      </c>
      <c r="D8" s="11">
        <v>300</v>
      </c>
    </row>
    <row r="9" spans="1:4">
      <c r="A9" s="12">
        <v>4</v>
      </c>
      <c r="B9" s="3">
        <v>3000</v>
      </c>
      <c r="C9" s="1">
        <v>4</v>
      </c>
      <c r="D9" s="11">
        <v>400</v>
      </c>
    </row>
    <row r="10" spans="1:4">
      <c r="B10" s="11"/>
      <c r="C10" s="1">
        <v>5</v>
      </c>
      <c r="D10" s="11">
        <v>2000</v>
      </c>
    </row>
    <row r="11" spans="1:4">
      <c r="B11" s="11"/>
      <c r="C11" s="1">
        <v>6</v>
      </c>
      <c r="D11" s="11">
        <v>1500</v>
      </c>
    </row>
    <row r="12" spans="1:4">
      <c r="B12" s="11"/>
      <c r="C12" s="1">
        <v>7</v>
      </c>
      <c r="D12" s="11">
        <v>500</v>
      </c>
    </row>
    <row r="13" spans="1:4">
      <c r="B13" s="11"/>
      <c r="C13" s="1">
        <v>8</v>
      </c>
      <c r="D13" s="11">
        <v>100</v>
      </c>
    </row>
    <row r="14" spans="1:4">
      <c r="B14" s="11"/>
      <c r="C14" s="1">
        <v>9</v>
      </c>
      <c r="D14" s="11">
        <v>700</v>
      </c>
    </row>
    <row r="15" spans="1:4">
      <c r="B15" s="11"/>
      <c r="C15" s="2">
        <v>10</v>
      </c>
      <c r="D15" s="3">
        <v>800</v>
      </c>
    </row>
    <row r="17" spans="1:11">
      <c r="A17" s="1" t="s">
        <v>19</v>
      </c>
    </row>
    <row r="19" spans="1:11">
      <c r="A19" s="13"/>
      <c r="B19" s="42" t="s">
        <v>3</v>
      </c>
      <c r="C19" s="42"/>
      <c r="D19" s="42"/>
      <c r="E19" s="42"/>
      <c r="F19" s="42"/>
      <c r="G19" s="42"/>
      <c r="H19" s="42"/>
      <c r="I19" s="42"/>
      <c r="J19" s="42"/>
      <c r="K19" s="43"/>
    </row>
    <row r="20" spans="1:11">
      <c r="A20" s="14" t="s">
        <v>17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3">
        <v>10</v>
      </c>
    </row>
    <row r="21" spans="1:11">
      <c r="A21" s="15">
        <v>1</v>
      </c>
      <c r="B21" s="16">
        <v>5</v>
      </c>
      <c r="C21" s="16">
        <v>5</v>
      </c>
      <c r="D21" s="16">
        <v>6</v>
      </c>
      <c r="E21" s="16">
        <v>10</v>
      </c>
      <c r="F21" s="16">
        <v>8</v>
      </c>
      <c r="G21" s="16">
        <v>3</v>
      </c>
      <c r="H21" s="16">
        <v>6</v>
      </c>
      <c r="I21" s="16">
        <v>7</v>
      </c>
      <c r="J21" s="16">
        <v>6</v>
      </c>
      <c r="K21" s="11">
        <v>5</v>
      </c>
    </row>
    <row r="22" spans="1:11">
      <c r="A22" s="15">
        <v>2</v>
      </c>
      <c r="B22" s="16">
        <v>8</v>
      </c>
      <c r="C22" s="16">
        <v>7</v>
      </c>
      <c r="D22" s="16">
        <v>8</v>
      </c>
      <c r="E22" s="16">
        <v>6</v>
      </c>
      <c r="F22" s="16">
        <v>9</v>
      </c>
      <c r="G22" s="16">
        <v>5</v>
      </c>
      <c r="H22" s="16">
        <v>2</v>
      </c>
      <c r="I22" s="16">
        <v>2</v>
      </c>
      <c r="J22" s="16">
        <v>6</v>
      </c>
      <c r="K22" s="11">
        <v>4</v>
      </c>
    </row>
    <row r="23" spans="1:11">
      <c r="A23" s="15">
        <v>3</v>
      </c>
      <c r="B23" s="16">
        <v>6</v>
      </c>
      <c r="C23" s="16">
        <v>8</v>
      </c>
      <c r="D23" s="16">
        <v>4</v>
      </c>
      <c r="E23" s="16">
        <v>9</v>
      </c>
      <c r="F23" s="16">
        <v>6</v>
      </c>
      <c r="G23" s="16">
        <v>4</v>
      </c>
      <c r="H23" s="16">
        <v>6</v>
      </c>
      <c r="I23" s="16">
        <v>11</v>
      </c>
      <c r="J23" s="16">
        <v>7</v>
      </c>
      <c r="K23" s="11">
        <v>8</v>
      </c>
    </row>
    <row r="24" spans="1:11">
      <c r="A24" s="14">
        <v>4</v>
      </c>
      <c r="B24" s="2">
        <v>5</v>
      </c>
      <c r="C24" s="2">
        <v>9</v>
      </c>
      <c r="D24" s="2">
        <v>9</v>
      </c>
      <c r="E24" s="2">
        <v>4</v>
      </c>
      <c r="F24" s="2">
        <v>4</v>
      </c>
      <c r="G24" s="2">
        <v>6</v>
      </c>
      <c r="H24" s="2">
        <v>5</v>
      </c>
      <c r="I24" s="2">
        <v>2</v>
      </c>
      <c r="J24" s="2">
        <v>2</v>
      </c>
      <c r="K24" s="3">
        <v>4</v>
      </c>
    </row>
  </sheetData>
  <mergeCells count="1">
    <mergeCell ref="B19:K19"/>
  </mergeCells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topLeftCell="A3" workbookViewId="0">
      <selection activeCell="A36" sqref="A36:A37"/>
    </sheetView>
  </sheetViews>
  <sheetFormatPr baseColWidth="10" defaultColWidth="9.1640625" defaultRowHeight="18"/>
  <cols>
    <col min="1" max="1" width="13.5" style="1" customWidth="1"/>
    <col min="2" max="16384" width="9.1640625" style="1"/>
  </cols>
  <sheetData>
    <row r="1" spans="1:11">
      <c r="A1" s="1" t="s">
        <v>20</v>
      </c>
    </row>
    <row r="3" spans="1:11">
      <c r="A3" s="13"/>
      <c r="B3" s="42" t="s">
        <v>3</v>
      </c>
      <c r="C3" s="42"/>
      <c r="D3" s="42"/>
      <c r="E3" s="42"/>
      <c r="F3" s="42"/>
      <c r="G3" s="42"/>
      <c r="H3" s="42"/>
      <c r="I3" s="42"/>
      <c r="J3" s="42"/>
      <c r="K3" s="43"/>
    </row>
    <row r="4" spans="1:11">
      <c r="A4" s="14" t="s">
        <v>17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3">
        <v>10</v>
      </c>
    </row>
    <row r="5" spans="1:11">
      <c r="A5" s="15">
        <v>1</v>
      </c>
      <c r="B5" s="16">
        <v>13</v>
      </c>
      <c r="C5" s="16">
        <v>14</v>
      </c>
      <c r="D5" s="16">
        <v>11</v>
      </c>
      <c r="E5" s="16">
        <v>12</v>
      </c>
      <c r="F5" s="16">
        <v>7</v>
      </c>
      <c r="G5" s="16">
        <v>8</v>
      </c>
      <c r="H5" s="16">
        <v>13</v>
      </c>
      <c r="I5" s="16">
        <v>13</v>
      </c>
      <c r="J5" s="16">
        <v>14</v>
      </c>
      <c r="K5" s="11">
        <v>13</v>
      </c>
    </row>
    <row r="6" spans="1:11">
      <c r="A6" s="15">
        <v>2</v>
      </c>
      <c r="B6" s="16">
        <v>8</v>
      </c>
      <c r="C6" s="16">
        <v>6</v>
      </c>
      <c r="D6" s="16">
        <v>8</v>
      </c>
      <c r="E6" s="16">
        <v>7</v>
      </c>
      <c r="F6" s="16">
        <v>7</v>
      </c>
      <c r="G6" s="16">
        <v>6</v>
      </c>
      <c r="H6" s="16">
        <v>6</v>
      </c>
      <c r="I6" s="16">
        <v>5</v>
      </c>
      <c r="J6" s="16">
        <v>8</v>
      </c>
      <c r="K6" s="11">
        <v>6</v>
      </c>
    </row>
    <row r="7" spans="1:11">
      <c r="A7" s="15">
        <v>3</v>
      </c>
      <c r="B7" s="16">
        <v>11</v>
      </c>
      <c r="C7" s="16">
        <v>12</v>
      </c>
      <c r="D7" s="16">
        <v>13</v>
      </c>
      <c r="E7" s="16">
        <v>12</v>
      </c>
      <c r="F7" s="16">
        <v>9</v>
      </c>
      <c r="G7" s="16">
        <v>8</v>
      </c>
      <c r="H7" s="16">
        <v>10</v>
      </c>
      <c r="I7" s="16">
        <v>11</v>
      </c>
      <c r="J7" s="16">
        <v>10</v>
      </c>
      <c r="K7" s="11">
        <v>8</v>
      </c>
    </row>
    <row r="8" spans="1:11">
      <c r="A8" s="14">
        <v>4</v>
      </c>
      <c r="B8" s="2">
        <v>6</v>
      </c>
      <c r="C8" s="2">
        <v>7</v>
      </c>
      <c r="D8" s="2">
        <v>7</v>
      </c>
      <c r="E8" s="2">
        <v>5</v>
      </c>
      <c r="F8" s="2">
        <v>8</v>
      </c>
      <c r="G8" s="2">
        <v>5</v>
      </c>
      <c r="H8" s="2">
        <v>6</v>
      </c>
      <c r="I8" s="2">
        <v>4</v>
      </c>
      <c r="J8" s="2">
        <v>5</v>
      </c>
      <c r="K8" s="3">
        <v>6</v>
      </c>
    </row>
    <row r="11" spans="1:11">
      <c r="A11" s="1" t="s">
        <v>21</v>
      </c>
    </row>
    <row r="12" spans="1:11">
      <c r="A12" s="1" t="s">
        <v>22</v>
      </c>
    </row>
  </sheetData>
  <mergeCells count="1">
    <mergeCell ref="B3:K3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7"/>
  <sheetViews>
    <sheetView topLeftCell="B1" workbookViewId="0">
      <selection activeCell="W50" sqref="W50"/>
    </sheetView>
  </sheetViews>
  <sheetFormatPr baseColWidth="10" defaultRowHeight="13"/>
  <cols>
    <col min="1" max="1" width="13.1640625" customWidth="1"/>
    <col min="2" max="2" width="16.83203125" customWidth="1"/>
    <col min="3" max="3" width="18.33203125" customWidth="1"/>
    <col min="4" max="256" width="8.83203125" customWidth="1"/>
  </cols>
  <sheetData>
    <row r="1" spans="1:25" ht="18">
      <c r="A1" s="1" t="s">
        <v>61</v>
      </c>
      <c r="B1" s="1"/>
      <c r="C1" s="22"/>
      <c r="D1" s="22"/>
      <c r="E1" s="22"/>
      <c r="F1" s="22"/>
      <c r="G1" s="22"/>
      <c r="H1" s="22"/>
    </row>
    <row r="2" spans="1:25" ht="18">
      <c r="A2" s="1" t="s">
        <v>62</v>
      </c>
      <c r="B2" s="1"/>
      <c r="C2" s="22"/>
      <c r="D2" s="22"/>
      <c r="E2" s="22"/>
      <c r="F2" s="22"/>
      <c r="G2" s="22"/>
      <c r="H2" s="22"/>
    </row>
    <row r="3" spans="1:25" ht="18">
      <c r="A3" s="1" t="s">
        <v>63</v>
      </c>
      <c r="B3" s="1"/>
      <c r="C3" s="22"/>
      <c r="D3" s="22"/>
      <c r="E3" s="22"/>
      <c r="F3" s="22"/>
      <c r="G3" s="22"/>
      <c r="H3" s="22"/>
    </row>
    <row r="4" spans="1:25" ht="18">
      <c r="A4" s="1" t="s">
        <v>64</v>
      </c>
      <c r="B4" s="1"/>
      <c r="C4" s="22"/>
      <c r="D4" s="22"/>
      <c r="E4" s="22"/>
      <c r="F4" s="22"/>
      <c r="G4" s="22"/>
      <c r="H4" s="22"/>
    </row>
    <row r="5" spans="1:25" ht="18">
      <c r="A5" s="1" t="s">
        <v>65</v>
      </c>
      <c r="B5" s="1"/>
      <c r="C5" s="22"/>
      <c r="D5" s="22"/>
      <c r="E5" s="22"/>
      <c r="F5" s="22"/>
      <c r="G5" s="22"/>
      <c r="H5" s="22"/>
    </row>
    <row r="6" spans="1:25" ht="18">
      <c r="A6" s="1" t="s">
        <v>66</v>
      </c>
      <c r="B6" s="1"/>
      <c r="C6" s="22"/>
      <c r="D6" s="22"/>
      <c r="E6" s="22"/>
      <c r="F6" s="22"/>
      <c r="G6" s="22"/>
      <c r="H6" s="22"/>
    </row>
    <row r="7" spans="1:25" ht="18">
      <c r="A7" s="1" t="s">
        <v>67</v>
      </c>
      <c r="B7" s="1"/>
      <c r="C7" s="22"/>
      <c r="D7" s="22"/>
      <c r="E7" s="22"/>
      <c r="F7" s="22"/>
      <c r="G7" s="22"/>
      <c r="H7" s="22"/>
    </row>
    <row r="8" spans="1:25" ht="18">
      <c r="A8" s="1" t="s">
        <v>68</v>
      </c>
      <c r="B8" s="1"/>
      <c r="C8" s="22"/>
      <c r="D8" s="22"/>
      <c r="E8" s="22"/>
      <c r="F8" s="22"/>
      <c r="G8" s="22"/>
      <c r="H8" s="22"/>
    </row>
    <row r="9" spans="1:25" ht="16">
      <c r="A9" s="22"/>
      <c r="B9" s="22"/>
      <c r="C9" s="22"/>
      <c r="D9" s="22"/>
      <c r="E9" s="22"/>
      <c r="F9" s="22"/>
      <c r="G9" s="22"/>
      <c r="H9" s="22"/>
    </row>
    <row r="10" spans="1:25" s="1" customFormat="1" ht="18">
      <c r="A10" s="1" t="s">
        <v>69</v>
      </c>
    </row>
    <row r="11" spans="1:25" s="1" customFormat="1" ht="18">
      <c r="M11" s="31">
        <v>5</v>
      </c>
      <c r="N11" s="31">
        <v>17</v>
      </c>
      <c r="O11" s="31">
        <v>26</v>
      </c>
      <c r="P11" s="31">
        <v>12</v>
      </c>
      <c r="Q11" s="31">
        <v>8</v>
      </c>
      <c r="R11" s="31">
        <v>9</v>
      </c>
      <c r="S11" s="31">
        <v>7</v>
      </c>
      <c r="T11" s="31">
        <v>6</v>
      </c>
      <c r="U11" s="31">
        <v>31</v>
      </c>
      <c r="V11" s="31">
        <v>21</v>
      </c>
      <c r="W11" s="29"/>
      <c r="X11" s="29"/>
      <c r="Y11" s="29"/>
    </row>
    <row r="12" spans="1:25" ht="18">
      <c r="A12" s="21" t="s">
        <v>70</v>
      </c>
      <c r="B12" s="21" t="s">
        <v>71</v>
      </c>
      <c r="C12" s="21" t="s">
        <v>72</v>
      </c>
      <c r="D12" s="21" t="s">
        <v>73</v>
      </c>
      <c r="E12" s="21" t="s">
        <v>74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8">
      <c r="A13" s="21">
        <v>1</v>
      </c>
      <c r="B13" s="21" t="s">
        <v>85</v>
      </c>
      <c r="C13" s="21" t="s">
        <v>75</v>
      </c>
      <c r="D13" s="21" t="s">
        <v>83</v>
      </c>
      <c r="E13" s="21">
        <v>5</v>
      </c>
      <c r="M13" s="32">
        <v>1</v>
      </c>
      <c r="N13" s="32"/>
      <c r="O13" s="32"/>
      <c r="P13" s="32"/>
      <c r="Q13" s="32"/>
      <c r="R13" s="32"/>
      <c r="S13" s="32"/>
      <c r="T13" s="32"/>
      <c r="U13" s="32"/>
      <c r="V13" s="32"/>
      <c r="W13" s="33">
        <f>SUMPRODUCT(M13:V13,M$27:V$27)</f>
        <v>0.3</v>
      </c>
      <c r="X13" s="29" t="s">
        <v>96</v>
      </c>
      <c r="Y13" s="35">
        <v>0.3</v>
      </c>
    </row>
    <row r="14" spans="1:25" ht="18">
      <c r="A14" s="21">
        <v>2</v>
      </c>
      <c r="B14" s="21" t="s">
        <v>86</v>
      </c>
      <c r="C14" s="21" t="s">
        <v>76</v>
      </c>
      <c r="D14" s="21" t="s">
        <v>84</v>
      </c>
      <c r="E14" s="21">
        <v>17</v>
      </c>
      <c r="M14" s="32"/>
      <c r="N14" s="32">
        <v>1</v>
      </c>
      <c r="O14" s="32"/>
      <c r="P14" s="32"/>
      <c r="Q14" s="32"/>
      <c r="R14" s="32"/>
      <c r="S14" s="32"/>
      <c r="T14" s="32"/>
      <c r="U14" s="32"/>
      <c r="V14" s="32"/>
      <c r="W14" s="33">
        <f t="shared" ref="W14:W24" si="0">SUMPRODUCT(M14:V14,M$27:V$27)</f>
        <v>0</v>
      </c>
      <c r="X14" s="29" t="s">
        <v>96</v>
      </c>
      <c r="Y14" s="35">
        <v>0.3</v>
      </c>
    </row>
    <row r="15" spans="1:25" ht="18">
      <c r="A15" s="21">
        <v>3</v>
      </c>
      <c r="B15" s="21" t="s">
        <v>87</v>
      </c>
      <c r="C15" s="21" t="s">
        <v>76</v>
      </c>
      <c r="D15" s="21" t="s">
        <v>84</v>
      </c>
      <c r="E15" s="21">
        <v>26</v>
      </c>
      <c r="M15" s="32"/>
      <c r="N15" s="32"/>
      <c r="O15" s="32">
        <v>1</v>
      </c>
      <c r="P15" s="32"/>
      <c r="Q15" s="32"/>
      <c r="R15" s="32"/>
      <c r="S15" s="32"/>
      <c r="T15" s="32"/>
      <c r="U15" s="32"/>
      <c r="V15" s="32"/>
      <c r="W15" s="33">
        <f t="shared" si="0"/>
        <v>0.2</v>
      </c>
      <c r="X15" s="29" t="s">
        <v>96</v>
      </c>
      <c r="Y15" s="35">
        <v>0.3</v>
      </c>
    </row>
    <row r="16" spans="1:25" ht="18">
      <c r="A16" s="21">
        <v>4</v>
      </c>
      <c r="B16" s="21" t="s">
        <v>88</v>
      </c>
      <c r="C16" s="21" t="s">
        <v>76</v>
      </c>
      <c r="D16" s="21" t="s">
        <v>84</v>
      </c>
      <c r="E16" s="21">
        <v>12</v>
      </c>
      <c r="M16" s="32"/>
      <c r="N16" s="32"/>
      <c r="O16" s="32"/>
      <c r="P16" s="32">
        <v>1</v>
      </c>
      <c r="Q16" s="32"/>
      <c r="R16" s="32"/>
      <c r="S16" s="32"/>
      <c r="T16" s="32"/>
      <c r="U16" s="32"/>
      <c r="V16" s="32"/>
      <c r="W16" s="33">
        <f t="shared" si="0"/>
        <v>0</v>
      </c>
      <c r="X16" s="29" t="s">
        <v>96</v>
      </c>
      <c r="Y16" s="35">
        <v>0.3</v>
      </c>
    </row>
    <row r="17" spans="1:25" ht="18">
      <c r="A17" s="21">
        <v>5</v>
      </c>
      <c r="B17" s="21" t="s">
        <v>89</v>
      </c>
      <c r="C17" s="21" t="s">
        <v>77</v>
      </c>
      <c r="D17" s="21" t="s">
        <v>83</v>
      </c>
      <c r="E17" s="21">
        <v>8</v>
      </c>
      <c r="M17" s="32"/>
      <c r="N17" s="32"/>
      <c r="O17" s="32"/>
      <c r="P17" s="32"/>
      <c r="Q17" s="32">
        <v>1</v>
      </c>
      <c r="R17" s="32"/>
      <c r="S17" s="32"/>
      <c r="T17" s="32"/>
      <c r="U17" s="32"/>
      <c r="V17" s="32"/>
      <c r="W17" s="33">
        <f t="shared" si="0"/>
        <v>0.3</v>
      </c>
      <c r="X17" s="29" t="s">
        <v>96</v>
      </c>
      <c r="Y17" s="35">
        <v>0.3</v>
      </c>
    </row>
    <row r="18" spans="1:25" ht="18">
      <c r="A18" s="21">
        <v>6</v>
      </c>
      <c r="B18" s="21" t="s">
        <v>90</v>
      </c>
      <c r="C18" s="21" t="s">
        <v>78</v>
      </c>
      <c r="D18" s="21" t="s">
        <v>83</v>
      </c>
      <c r="E18" s="21">
        <v>9</v>
      </c>
      <c r="M18" s="32"/>
      <c r="N18" s="32"/>
      <c r="O18" s="32"/>
      <c r="P18" s="32"/>
      <c r="Q18" s="32"/>
      <c r="R18" s="32">
        <v>1</v>
      </c>
      <c r="S18" s="32"/>
      <c r="T18" s="32"/>
      <c r="U18" s="32"/>
      <c r="V18" s="32"/>
      <c r="W18" s="33">
        <f t="shared" si="0"/>
        <v>0.3</v>
      </c>
      <c r="X18" s="29" t="s">
        <v>96</v>
      </c>
      <c r="Y18" s="35">
        <v>0.3</v>
      </c>
    </row>
    <row r="19" spans="1:25" ht="18">
      <c r="A19" s="21">
        <v>7</v>
      </c>
      <c r="B19" s="21" t="s">
        <v>91</v>
      </c>
      <c r="C19" s="21" t="s">
        <v>79</v>
      </c>
      <c r="D19" s="21" t="s">
        <v>83</v>
      </c>
      <c r="E19" s="21">
        <v>7</v>
      </c>
      <c r="M19" s="32"/>
      <c r="N19" s="32"/>
      <c r="O19" s="32"/>
      <c r="P19" s="32"/>
      <c r="Q19" s="32"/>
      <c r="R19" s="32"/>
      <c r="S19" s="32">
        <v>1</v>
      </c>
      <c r="T19" s="32"/>
      <c r="U19" s="32"/>
      <c r="V19" s="32"/>
      <c r="W19" s="33">
        <f t="shared" si="0"/>
        <v>0.3</v>
      </c>
      <c r="X19" s="29" t="s">
        <v>96</v>
      </c>
      <c r="Y19" s="35">
        <v>0.3</v>
      </c>
    </row>
    <row r="20" spans="1:25" ht="18">
      <c r="A20" s="21">
        <v>8</v>
      </c>
      <c r="B20" s="21" t="s">
        <v>92</v>
      </c>
      <c r="C20" s="21" t="s">
        <v>80</v>
      </c>
      <c r="D20" s="21" t="s">
        <v>83</v>
      </c>
      <c r="E20" s="21">
        <v>6</v>
      </c>
      <c r="M20" s="32"/>
      <c r="N20" s="32"/>
      <c r="O20" s="32"/>
      <c r="P20" s="32"/>
      <c r="Q20" s="32"/>
      <c r="R20" s="32"/>
      <c r="S20" s="32"/>
      <c r="T20" s="32">
        <v>1</v>
      </c>
      <c r="U20" s="32"/>
      <c r="V20" s="32"/>
      <c r="W20" s="33">
        <f t="shared" si="0"/>
        <v>0.3</v>
      </c>
      <c r="X20" s="29" t="s">
        <v>96</v>
      </c>
      <c r="Y20" s="35">
        <v>0.3</v>
      </c>
    </row>
    <row r="21" spans="1:25" ht="18">
      <c r="A21" s="21">
        <v>9</v>
      </c>
      <c r="B21" s="21" t="s">
        <v>93</v>
      </c>
      <c r="C21" s="21" t="s">
        <v>81</v>
      </c>
      <c r="D21" s="21" t="s">
        <v>84</v>
      </c>
      <c r="E21" s="21">
        <v>31</v>
      </c>
      <c r="M21" s="32"/>
      <c r="N21" s="32"/>
      <c r="O21" s="32"/>
      <c r="P21" s="32"/>
      <c r="Q21" s="32"/>
      <c r="R21" s="32"/>
      <c r="S21" s="32"/>
      <c r="T21" s="32"/>
      <c r="U21" s="32">
        <v>1</v>
      </c>
      <c r="V21" s="32"/>
      <c r="W21" s="33">
        <f t="shared" si="0"/>
        <v>0.13</v>
      </c>
      <c r="X21" s="29" t="s">
        <v>96</v>
      </c>
      <c r="Y21" s="35">
        <v>0.3</v>
      </c>
    </row>
    <row r="22" spans="1:25" ht="18">
      <c r="A22" s="21">
        <v>10</v>
      </c>
      <c r="B22" s="21" t="s">
        <v>94</v>
      </c>
      <c r="C22" s="21" t="s">
        <v>82</v>
      </c>
      <c r="D22" s="21" t="s">
        <v>84</v>
      </c>
      <c r="E22" s="21">
        <v>21</v>
      </c>
      <c r="M22" s="32"/>
      <c r="N22" s="32"/>
      <c r="O22" s="32"/>
      <c r="P22" s="32"/>
      <c r="Q22" s="32"/>
      <c r="R22" s="32"/>
      <c r="S22" s="32"/>
      <c r="T22" s="32"/>
      <c r="U22" s="32"/>
      <c r="V22" s="32">
        <v>1</v>
      </c>
      <c r="W22" s="33">
        <f t="shared" si="0"/>
        <v>0</v>
      </c>
      <c r="X22" s="29" t="s">
        <v>96</v>
      </c>
      <c r="Y22" s="35">
        <v>0.3</v>
      </c>
    </row>
    <row r="23" spans="1:25" ht="16">
      <c r="M23" s="32"/>
      <c r="N23" s="32">
        <v>1</v>
      </c>
      <c r="O23" s="32">
        <v>1</v>
      </c>
      <c r="P23" s="32">
        <v>1</v>
      </c>
      <c r="Q23" s="32"/>
      <c r="R23" s="32"/>
      <c r="S23" s="32"/>
      <c r="T23" s="32"/>
      <c r="U23" s="32">
        <v>1</v>
      </c>
      <c r="V23" s="32">
        <v>1</v>
      </c>
      <c r="W23" s="33">
        <f t="shared" si="0"/>
        <v>0.33</v>
      </c>
      <c r="X23" s="29" t="s">
        <v>96</v>
      </c>
      <c r="Y23" s="35">
        <v>0.33</v>
      </c>
    </row>
    <row r="24" spans="1:25" ht="16">
      <c r="M24" s="32">
        <v>1</v>
      </c>
      <c r="N24" s="32">
        <v>1</v>
      </c>
      <c r="O24" s="32">
        <v>1</v>
      </c>
      <c r="P24" s="32">
        <v>1</v>
      </c>
      <c r="Q24" s="32"/>
      <c r="R24" s="32"/>
      <c r="S24" s="32"/>
      <c r="T24" s="32"/>
      <c r="U24" s="32"/>
      <c r="V24" s="32"/>
      <c r="W24" s="33">
        <f t="shared" si="0"/>
        <v>0.5</v>
      </c>
      <c r="X24" s="29" t="s">
        <v>95</v>
      </c>
      <c r="Y24" s="35">
        <v>0.5</v>
      </c>
    </row>
    <row r="25" spans="1:25" ht="16"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6"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6">
      <c r="M27" s="34">
        <v>0.3</v>
      </c>
      <c r="N27" s="34">
        <v>0</v>
      </c>
      <c r="O27" s="34">
        <v>0.2</v>
      </c>
      <c r="P27" s="34">
        <v>0</v>
      </c>
      <c r="Q27" s="34">
        <v>0.3</v>
      </c>
      <c r="R27" s="34">
        <v>0.3</v>
      </c>
      <c r="S27" s="34">
        <v>0.3</v>
      </c>
      <c r="T27" s="34">
        <v>0.3</v>
      </c>
      <c r="U27" s="34">
        <v>0.13</v>
      </c>
      <c r="V27" s="34">
        <v>0</v>
      </c>
      <c r="W27" s="29"/>
      <c r="X27" s="30">
        <f>SUMPRODUCT(M11:V11,M27:V27)</f>
        <v>19.73</v>
      </c>
      <c r="Y27" s="29"/>
    </row>
  </sheetData>
  <phoneticPr fontId="4" type="noConversion"/>
  <pageMargins left="0.75" right="0.75" top="1" bottom="1" header="0.5" footer="0.5"/>
  <pageSetup paperSize="9" orientation="portrait" horizontalDpi="4294967292" verticalDpi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8D07876EE61540BF2C99D9F5F6D915" ma:contentTypeVersion="2" ma:contentTypeDescription="Creare un nuovo documento." ma:contentTypeScope="" ma:versionID="1e424ac94bd466620d7da50f3fb6e56a">
  <xsd:schema xmlns:xsd="http://www.w3.org/2001/XMLSchema" xmlns:xs="http://www.w3.org/2001/XMLSchema" xmlns:p="http://schemas.microsoft.com/office/2006/metadata/properties" xmlns:ns2="02e40b00-c31e-49a2-863c-0bbaee849513" targetNamespace="http://schemas.microsoft.com/office/2006/metadata/properties" ma:root="true" ma:fieldsID="87d8a227129159acbd8aedbab25e80a9" ns2:_="">
    <xsd:import namespace="02e40b00-c31e-49a2-863c-0bbaee849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40b00-c31e-49a2-863c-0bbaee849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D59D34-1FDB-4381-BAE9-BA982AD068D3}"/>
</file>

<file path=customXml/itemProps2.xml><?xml version="1.0" encoding="utf-8"?>
<ds:datastoreItem xmlns:ds="http://schemas.openxmlformats.org/officeDocument/2006/customXml" ds:itemID="{8014AFF3-5927-4A35-A859-2F7DEBFD984D}"/>
</file>

<file path=customXml/itemProps3.xml><?xml version="1.0" encoding="utf-8"?>
<ds:datastoreItem xmlns:ds="http://schemas.openxmlformats.org/officeDocument/2006/customXml" ds:itemID="{4838C842-4803-4F9E-A2AA-7FFEE54B3A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Prod1</vt:lpstr>
      <vt:lpstr>Prod2</vt:lpstr>
      <vt:lpstr>Trasp1</vt:lpstr>
      <vt:lpstr>Trasp2</vt:lpstr>
      <vt:lpstr>Trasp3</vt:lpstr>
      <vt:lpstr>Portfolio</vt:lpstr>
    </vt:vector>
  </TitlesOfParts>
  <Company>DEEI - University of Trieste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Castelli</dc:creator>
  <cp:lastModifiedBy>Lorenzo Castelli</cp:lastModifiedBy>
  <dcterms:created xsi:type="dcterms:W3CDTF">2005-10-25T09:33:08Z</dcterms:created>
  <dcterms:modified xsi:type="dcterms:W3CDTF">2021-10-24T21:38:04Z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0x010100358D07876EE61540BF2C99D9F5F6D915</vt:lpwstr>
  </property>
</Properties>
</file>