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52511"/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17" i="1"/>
  <c r="D9" i="1"/>
  <c r="C11" i="1" s="1"/>
  <c r="C10" i="1" l="1"/>
  <c r="C17" i="1" l="1"/>
  <c r="D17" i="1" l="1"/>
  <c r="C18" i="1"/>
  <c r="D18" i="1" l="1"/>
  <c r="D16" i="1"/>
  <c r="C19" i="1"/>
  <c r="D19" i="1" l="1"/>
  <c r="C20" i="1"/>
  <c r="D20" i="1" l="1"/>
  <c r="C21" i="1"/>
  <c r="D21" i="1" l="1"/>
  <c r="C22" i="1"/>
  <c r="D22" i="1" l="1"/>
  <c r="C23" i="1"/>
  <c r="D23" i="1" l="1"/>
  <c r="C24" i="1"/>
  <c r="D24" i="1" l="1"/>
  <c r="C25" i="1"/>
  <c r="D25" i="1" l="1"/>
  <c r="C26" i="1"/>
  <c r="D26" i="1" l="1"/>
  <c r="C27" i="1"/>
  <c r="D27" i="1" l="1"/>
  <c r="C28" i="1"/>
  <c r="D28" i="1" l="1"/>
  <c r="C29" i="1"/>
  <c r="D29" i="1" l="1"/>
  <c r="C30" i="1"/>
  <c r="D30" i="1" l="1"/>
  <c r="C31" i="1"/>
  <c r="D31" i="1" l="1"/>
  <c r="C32" i="1"/>
  <c r="D32" i="1" l="1"/>
  <c r="C33" i="1"/>
  <c r="D33" i="1" l="1"/>
  <c r="C34" i="1"/>
  <c r="D34" i="1" l="1"/>
  <c r="C35" i="1"/>
  <c r="D35" i="1" l="1"/>
  <c r="C36" i="1"/>
  <c r="D36" i="1" l="1"/>
  <c r="C37" i="1"/>
  <c r="D37" i="1" l="1"/>
  <c r="C38" i="1"/>
  <c r="D38" i="1" l="1"/>
  <c r="C39" i="1"/>
  <c r="D39" i="1" l="1"/>
  <c r="C40" i="1"/>
  <c r="D40" i="1" l="1"/>
  <c r="C41" i="1"/>
  <c r="D41" i="1" l="1"/>
  <c r="C42" i="1"/>
  <c r="D42" i="1" l="1"/>
  <c r="C43" i="1"/>
  <c r="D43" i="1" l="1"/>
  <c r="C44" i="1"/>
  <c r="D44" i="1" l="1"/>
  <c r="C45" i="1"/>
  <c r="D45" i="1" l="1"/>
  <c r="C46" i="1"/>
  <c r="D46" i="1" l="1"/>
  <c r="C47" i="1"/>
  <c r="D47" i="1" l="1"/>
  <c r="C48" i="1"/>
  <c r="D48" i="1" l="1"/>
  <c r="C49" i="1"/>
  <c r="D49" i="1" l="1"/>
  <c r="C50" i="1"/>
  <c r="D50" i="1" l="1"/>
  <c r="C51" i="1"/>
  <c r="D51" i="1" l="1"/>
  <c r="C52" i="1"/>
  <c r="D52" i="1" l="1"/>
  <c r="C53" i="1"/>
  <c r="D53" i="1" l="1"/>
  <c r="C54" i="1"/>
  <c r="D54" i="1" l="1"/>
  <c r="C55" i="1"/>
  <c r="D55" i="1" l="1"/>
</calcChain>
</file>

<file path=xl/sharedStrings.xml><?xml version="1.0" encoding="utf-8"?>
<sst xmlns="http://schemas.openxmlformats.org/spreadsheetml/2006/main" count="25" uniqueCount="20">
  <si>
    <t>Natale, Pezzano_2^GT</t>
  </si>
  <si>
    <t>X(m)</t>
  </si>
  <si>
    <t>Y(m)</t>
  </si>
  <si>
    <t>T(s)</t>
  </si>
  <si>
    <t>∆t=</t>
  </si>
  <si>
    <t xml:space="preserve">g= 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</si>
  <si>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  <r>
      <rPr>
        <vertAlign val="subscript"/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</si>
  <si>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= </t>
    </r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</si>
  <si>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</si>
  <si>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X= V0 * cos (alpha rad)=</t>
    </r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</si>
  <si>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Y= V0 * sin (alpha rad)=</t>
    </r>
  </si>
  <si>
    <t>m/s</t>
  </si>
  <si>
    <t>Dati Lancio Sperimentale</t>
  </si>
  <si>
    <t>Misure</t>
  </si>
  <si>
    <t>Elaborazione coord</t>
  </si>
  <si>
    <t>Valori in m</t>
  </si>
  <si>
    <t>x</t>
  </si>
  <si>
    <t>y</t>
  </si>
  <si>
    <t>Dati Lancio Simulato</t>
  </si>
  <si>
    <t xml:space="preserve">α (gradi/radianti)=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</si>
</sst>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0" fillId="0" borderId="15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Lancio</a:t>
            </a:r>
            <a:r>
              <a:rPr lang="it-IT" baseline="0"/>
              <a:t> Simulato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1088177230858191E-2"/>
          <c:y val="0.17171296296296296"/>
          <c:w val="0.88163696405419201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Foglio1!$D$16:$D$55</c:f>
              <c:numCache>
                <c:formatCode>0.000</c:formatCode>
                <c:ptCount val="40"/>
                <c:pt idx="0">
                  <c:v>0</c:v>
                </c:pt>
                <c:pt idx="1">
                  <c:v>1.8733514585144048E-2</c:v>
                </c:pt>
                <c:pt idx="2">
                  <c:v>3.7467029170288095E-2</c:v>
                </c:pt>
                <c:pt idx="3">
                  <c:v>5.6200543755432146E-2</c:v>
                </c:pt>
                <c:pt idx="4">
                  <c:v>7.493405834057619E-2</c:v>
                </c:pt>
                <c:pt idx="5">
                  <c:v>9.3667572925720227E-2</c:v>
                </c:pt>
                <c:pt idx="6">
                  <c:v>0.11240108751086426</c:v>
                </c:pt>
                <c:pt idx="7">
                  <c:v>0.1311346020960083</c:v>
                </c:pt>
                <c:pt idx="8">
                  <c:v>0.14986811668115235</c:v>
                </c:pt>
                <c:pt idx="9">
                  <c:v>0.16860163126629638</c:v>
                </c:pt>
                <c:pt idx="10">
                  <c:v>0.18733514585144043</c:v>
                </c:pt>
                <c:pt idx="11">
                  <c:v>0.20606866043658448</c:v>
                </c:pt>
                <c:pt idx="12">
                  <c:v>0.22480217502172853</c:v>
                </c:pt>
                <c:pt idx="13">
                  <c:v>0.24353568960687258</c:v>
                </c:pt>
                <c:pt idx="14">
                  <c:v>0.26226920419201666</c:v>
                </c:pt>
                <c:pt idx="15">
                  <c:v>0.28100271877716071</c:v>
                </c:pt>
                <c:pt idx="16">
                  <c:v>0.29973623336230476</c:v>
                </c:pt>
                <c:pt idx="17">
                  <c:v>0.31846974794744887</c:v>
                </c:pt>
                <c:pt idx="18">
                  <c:v>0.33720326253259292</c:v>
                </c:pt>
                <c:pt idx="19">
                  <c:v>0.35593677711773697</c:v>
                </c:pt>
                <c:pt idx="20">
                  <c:v>0.37467029170288102</c:v>
                </c:pt>
                <c:pt idx="21">
                  <c:v>0.39340380628802507</c:v>
                </c:pt>
                <c:pt idx="22">
                  <c:v>0.41213732087316912</c:v>
                </c:pt>
                <c:pt idx="23">
                  <c:v>0.43087083545831317</c:v>
                </c:pt>
                <c:pt idx="24">
                  <c:v>0.44960435004345722</c:v>
                </c:pt>
                <c:pt idx="25">
                  <c:v>0.46833786462860127</c:v>
                </c:pt>
                <c:pt idx="26">
                  <c:v>0.48707137921374538</c:v>
                </c:pt>
                <c:pt idx="27">
                  <c:v>0.50580489379888938</c:v>
                </c:pt>
                <c:pt idx="28">
                  <c:v>0.52453840838403354</c:v>
                </c:pt>
                <c:pt idx="29">
                  <c:v>0.54327192296917759</c:v>
                </c:pt>
                <c:pt idx="30">
                  <c:v>0.56200543755432164</c:v>
                </c:pt>
                <c:pt idx="31">
                  <c:v>0.58073895213946569</c:v>
                </c:pt>
                <c:pt idx="32">
                  <c:v>0.59947246672460974</c:v>
                </c:pt>
                <c:pt idx="33">
                  <c:v>0.61820598130975379</c:v>
                </c:pt>
                <c:pt idx="34">
                  <c:v>0.63693949589489784</c:v>
                </c:pt>
                <c:pt idx="35">
                  <c:v>0.6556730104800419</c:v>
                </c:pt>
                <c:pt idx="36">
                  <c:v>0.67440652506518595</c:v>
                </c:pt>
                <c:pt idx="37">
                  <c:v>0.69314003965033</c:v>
                </c:pt>
                <c:pt idx="38">
                  <c:v>0.71187355423547416</c:v>
                </c:pt>
                <c:pt idx="39">
                  <c:v>0.73060706882061821</c:v>
                </c:pt>
              </c:numCache>
            </c:numRef>
          </c:xVal>
          <c:yVal>
            <c:numRef>
              <c:f>Foglio1!$E$16:$E$55</c:f>
              <c:numCache>
                <c:formatCode>0.000</c:formatCode>
                <c:ptCount val="40"/>
                <c:pt idx="0">
                  <c:v>0</c:v>
                </c:pt>
                <c:pt idx="1">
                  <c:v>1.6148810711097895E-2</c:v>
                </c:pt>
                <c:pt idx="2">
                  <c:v>3.0884981422195791E-2</c:v>
                </c:pt>
                <c:pt idx="3">
                  <c:v>4.4208512133293687E-2</c:v>
                </c:pt>
                <c:pt idx="4">
                  <c:v>5.6119402844391583E-2</c:v>
                </c:pt>
                <c:pt idx="5">
                  <c:v>6.6617653555489459E-2</c:v>
                </c:pt>
                <c:pt idx="6">
                  <c:v>7.570326426658737E-2</c:v>
                </c:pt>
                <c:pt idx="7">
                  <c:v>8.337623497768526E-2</c:v>
                </c:pt>
                <c:pt idx="8">
                  <c:v>8.9636565688783143E-2</c:v>
                </c:pt>
                <c:pt idx="9">
                  <c:v>9.4484256399881034E-2</c:v>
                </c:pt>
                <c:pt idx="10">
                  <c:v>9.7919307110978918E-2</c:v>
                </c:pt>
                <c:pt idx="11">
                  <c:v>9.9941717822076823E-2</c:v>
                </c:pt>
                <c:pt idx="12">
                  <c:v>0.10055148853317473</c:v>
                </c:pt>
                <c:pt idx="13">
                  <c:v>9.9748619244272627E-2</c:v>
                </c:pt>
                <c:pt idx="14">
                  <c:v>9.7533109955370512E-2</c:v>
                </c:pt>
                <c:pt idx="15">
                  <c:v>9.390496066646839E-2</c:v>
                </c:pt>
                <c:pt idx="16">
                  <c:v>8.8864171377566303E-2</c:v>
                </c:pt>
                <c:pt idx="17">
                  <c:v>8.2410742088664196E-2</c:v>
                </c:pt>
                <c:pt idx="18">
                  <c:v>7.4544672799762041E-2</c:v>
                </c:pt>
                <c:pt idx="19">
                  <c:v>6.5265963510859892E-2</c:v>
                </c:pt>
                <c:pt idx="20">
                  <c:v>5.4574614221957807E-2</c:v>
                </c:pt>
                <c:pt idx="21">
                  <c:v>4.2470624933055701E-2</c:v>
                </c:pt>
                <c:pt idx="22">
                  <c:v>2.8953995644153574E-2</c:v>
                </c:pt>
                <c:pt idx="23">
                  <c:v>1.4024726355251427E-2</c:v>
                </c:pt>
                <c:pt idx="24">
                  <c:v>-2.3171829336506855E-3</c:v>
                </c:pt>
                <c:pt idx="25">
                  <c:v>-2.0071732222552818E-2</c:v>
                </c:pt>
                <c:pt idx="26">
                  <c:v>-3.9238921511454916E-2</c:v>
                </c:pt>
                <c:pt idx="27">
                  <c:v>-5.981875080035709E-2</c:v>
                </c:pt>
                <c:pt idx="28">
                  <c:v>-8.1811220089259284E-2</c:v>
                </c:pt>
                <c:pt idx="29">
                  <c:v>-0.10521632937816144</c:v>
                </c:pt>
                <c:pt idx="30">
                  <c:v>-0.13003407866706351</c:v>
                </c:pt>
                <c:pt idx="31">
                  <c:v>-0.1562644679559656</c:v>
                </c:pt>
                <c:pt idx="32">
                  <c:v>-0.18390749724486788</c:v>
                </c:pt>
                <c:pt idx="33">
                  <c:v>-0.21296316653377001</c:v>
                </c:pt>
                <c:pt idx="34">
                  <c:v>-0.24343147582267222</c:v>
                </c:pt>
                <c:pt idx="35">
                  <c:v>-0.27531242511157428</c:v>
                </c:pt>
                <c:pt idx="36">
                  <c:v>-0.30860601440047641</c:v>
                </c:pt>
                <c:pt idx="37">
                  <c:v>-0.34331224368937863</c:v>
                </c:pt>
                <c:pt idx="38">
                  <c:v>-0.37943111297828069</c:v>
                </c:pt>
                <c:pt idx="39">
                  <c:v>-0.41696262226718306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084256"/>
        <c:axId val="769071200"/>
      </c:scatterChart>
      <c:valAx>
        <c:axId val="769084256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071200"/>
        <c:crosses val="autoZero"/>
        <c:crossBetween val="midCat"/>
      </c:valAx>
      <c:valAx>
        <c:axId val="7690712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08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15</xdr:row>
      <xdr:rowOff>128587</xdr:rowOff>
    </xdr:from>
    <xdr:to>
      <xdr:col>14</xdr:col>
      <xdr:colOff>19051</xdr:colOff>
      <xdr:row>30</xdr:row>
      <xdr:rowOff>14287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428625</xdr:colOff>
      <xdr:row>32</xdr:row>
      <xdr:rowOff>123826</xdr:rowOff>
    </xdr:from>
    <xdr:to>
      <xdr:col>11</xdr:col>
      <xdr:colOff>257175</xdr:colOff>
      <xdr:row>47</xdr:row>
      <xdr:rowOff>161926</xdr:rowOff>
    </xdr:to>
    <xdr:sp macro="" textlink="">
      <xdr:nvSpPr>
        <xdr:cNvPr id="6" name="CasellaDiTesto 5"/>
        <xdr:cNvSpPr txBox="1"/>
      </xdr:nvSpPr>
      <xdr:spPr>
        <a:xfrm>
          <a:off x="5886450" y="6477001"/>
          <a:ext cx="287655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Durante</a:t>
          </a:r>
          <a:r>
            <a:rPr lang="it-IT" sz="1100" baseline="0"/>
            <a:t> quest'esperienza in laboratorio abbiamo fatto riferimento al moto in due dimensioni, in questo caso specifico al moto parabolico. Abbiamo utilizzato un cannoncino con cui abbiamo sparato una pallina gialla e nel frattempo abbiamo scattato una serie di foto in sequenza. Successivamente abbiamo caricato su paint e con quest'ultimo programma abbiamo ricavato le coordinate di X ed Y della pallina. Dopo abbiamo effettuato dei calcoli per convertire le coordinate da pixel a metri e attraverso delle formule abbiamo ricavato le posizioni X ed Y in una tabella. Il passo successivo è stato quello di costruire il grafico a dispersione con linea continua e la relazione finale.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B31" workbookViewId="0">
      <selection activeCell="N8" sqref="N8"/>
    </sheetView>
  </sheetViews>
  <sheetFormatPr defaultRowHeight="15" x14ac:dyDescent="0.25"/>
  <cols>
    <col min="2" max="2" width="29.28515625" bestFit="1" customWidth="1"/>
    <col min="3" max="3" width="15" customWidth="1"/>
    <col min="4" max="4" width="9.5703125" customWidth="1"/>
    <col min="5" max="5" width="9.7109375" bestFit="1" customWidth="1"/>
  </cols>
  <sheetData>
    <row r="1" spans="1:12" x14ac:dyDescent="0.25">
      <c r="A1" s="30" t="s">
        <v>0</v>
      </c>
      <c r="B1" s="31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75" thickBo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5.75" thickBot="1" x14ac:dyDescent="0.3">
      <c r="A3" s="14"/>
      <c r="B3" s="42" t="s">
        <v>18</v>
      </c>
      <c r="C3" s="43"/>
      <c r="D3" s="44"/>
      <c r="E3" s="32"/>
      <c r="F3" s="14"/>
      <c r="G3" s="45" t="s">
        <v>12</v>
      </c>
      <c r="H3" s="46"/>
      <c r="I3" s="46"/>
      <c r="J3" s="46"/>
      <c r="K3" s="46"/>
      <c r="L3" s="47"/>
    </row>
    <row r="4" spans="1:12" ht="15.75" thickBot="1" x14ac:dyDescent="0.3">
      <c r="A4" s="33"/>
      <c r="B4" s="17" t="s">
        <v>4</v>
      </c>
      <c r="C4" s="2">
        <v>1.2E-2</v>
      </c>
      <c r="D4" s="34"/>
      <c r="E4" s="14"/>
      <c r="G4" s="48" t="s">
        <v>13</v>
      </c>
      <c r="H4" s="49"/>
      <c r="I4" s="48" t="s">
        <v>14</v>
      </c>
      <c r="J4" s="49"/>
      <c r="K4" s="48" t="s">
        <v>15</v>
      </c>
      <c r="L4" s="49"/>
    </row>
    <row r="5" spans="1:12" x14ac:dyDescent="0.25">
      <c r="A5" s="14"/>
      <c r="B5" s="20" t="s">
        <v>5</v>
      </c>
      <c r="C5" s="1">
        <v>-9.81</v>
      </c>
      <c r="D5" s="35"/>
      <c r="E5" s="14"/>
      <c r="G5" s="16" t="s">
        <v>16</v>
      </c>
      <c r="H5" s="7" t="s">
        <v>17</v>
      </c>
      <c r="I5" s="16" t="s">
        <v>16</v>
      </c>
      <c r="J5" s="7" t="s">
        <v>17</v>
      </c>
      <c r="K5" s="16" t="s">
        <v>16</v>
      </c>
      <c r="L5" s="7" t="s">
        <v>17</v>
      </c>
    </row>
    <row r="6" spans="1:12" ht="18" x14ac:dyDescent="0.25">
      <c r="A6" s="33"/>
      <c r="B6" s="18" t="s">
        <v>6</v>
      </c>
      <c r="C6" s="1">
        <v>0</v>
      </c>
      <c r="D6" s="35"/>
      <c r="E6" s="14"/>
      <c r="G6" s="36"/>
      <c r="H6" s="35"/>
      <c r="I6" s="36"/>
      <c r="J6" s="35"/>
      <c r="K6" s="36"/>
      <c r="L6" s="35"/>
    </row>
    <row r="7" spans="1:12" ht="18" x14ac:dyDescent="0.25">
      <c r="A7" s="33"/>
      <c r="B7" s="18" t="s">
        <v>7</v>
      </c>
      <c r="C7" s="1">
        <v>0</v>
      </c>
      <c r="D7" s="35"/>
      <c r="E7" s="14"/>
      <c r="G7" s="36"/>
      <c r="H7" s="35"/>
      <c r="I7" s="36"/>
      <c r="J7" s="35"/>
      <c r="K7" s="36"/>
      <c r="L7" s="35"/>
    </row>
    <row r="8" spans="1:12" ht="18" x14ac:dyDescent="0.25">
      <c r="A8" s="33"/>
      <c r="B8" s="18" t="s">
        <v>8</v>
      </c>
      <c r="C8" s="1">
        <v>2.1</v>
      </c>
      <c r="D8" s="29" t="s">
        <v>11</v>
      </c>
      <c r="E8" s="14"/>
      <c r="G8" s="36"/>
      <c r="H8" s="35"/>
      <c r="I8" s="36"/>
      <c r="J8" s="35"/>
      <c r="K8" s="36"/>
      <c r="L8" s="35"/>
    </row>
    <row r="9" spans="1:12" x14ac:dyDescent="0.25">
      <c r="A9" s="33"/>
      <c r="B9" s="19" t="s">
        <v>19</v>
      </c>
      <c r="C9" s="1">
        <v>42</v>
      </c>
      <c r="D9" s="29">
        <f>C9*3.14/180</f>
        <v>0.73266666666666669</v>
      </c>
      <c r="E9" s="14"/>
      <c r="G9" s="36"/>
      <c r="H9" s="35"/>
      <c r="I9" s="36"/>
      <c r="J9" s="35"/>
      <c r="K9" s="36"/>
      <c r="L9" s="35"/>
    </row>
    <row r="10" spans="1:12" ht="18" x14ac:dyDescent="0.25">
      <c r="A10" s="33"/>
      <c r="B10" s="18" t="s">
        <v>9</v>
      </c>
      <c r="C10" s="1">
        <f>C8*COS(D9)</f>
        <v>1.5611262154286705</v>
      </c>
      <c r="D10" s="35"/>
      <c r="E10" s="14"/>
      <c r="G10" s="36"/>
      <c r="H10" s="35"/>
      <c r="I10" s="36"/>
      <c r="J10" s="35"/>
      <c r="K10" s="36"/>
      <c r="L10" s="35"/>
    </row>
    <row r="11" spans="1:12" ht="18.75" thickBot="1" x14ac:dyDescent="0.3">
      <c r="A11" s="33"/>
      <c r="B11" s="21" t="s">
        <v>10</v>
      </c>
      <c r="C11" s="6">
        <f>C8*SIN(D9)</f>
        <v>1.4045942259248245</v>
      </c>
      <c r="D11" s="37"/>
      <c r="E11" s="14"/>
      <c r="G11" s="36"/>
      <c r="H11" s="35"/>
      <c r="I11" s="36"/>
      <c r="J11" s="35"/>
      <c r="K11" s="36"/>
      <c r="L11" s="35"/>
    </row>
    <row r="12" spans="1:12" x14ac:dyDescent="0.25">
      <c r="A12" s="38"/>
      <c r="B12" s="12"/>
      <c r="C12" s="38"/>
      <c r="D12" s="14"/>
      <c r="E12" s="14"/>
      <c r="G12" s="36"/>
      <c r="H12" s="35"/>
      <c r="I12" s="36"/>
      <c r="J12" s="35"/>
      <c r="K12" s="36"/>
      <c r="L12" s="35"/>
    </row>
    <row r="13" spans="1:12" ht="15.75" thickBot="1" x14ac:dyDescent="0.3">
      <c r="A13" s="14"/>
      <c r="B13" s="38"/>
      <c r="E13" s="38"/>
      <c r="F13" s="14"/>
      <c r="G13" s="39"/>
      <c r="H13" s="37"/>
      <c r="I13" s="39"/>
      <c r="J13" s="37"/>
      <c r="K13" s="39"/>
      <c r="L13" s="37"/>
    </row>
    <row r="14" spans="1:12" ht="15.75" thickBot="1" x14ac:dyDescent="0.3">
      <c r="A14" s="14"/>
      <c r="B14" s="38"/>
      <c r="C14" s="42" t="s">
        <v>18</v>
      </c>
      <c r="D14" s="43"/>
      <c r="E14" s="44"/>
      <c r="F14" s="14"/>
      <c r="G14" s="11"/>
      <c r="H14" s="14"/>
      <c r="I14" s="14"/>
      <c r="J14" s="14"/>
      <c r="K14" s="14"/>
      <c r="L14" s="14"/>
    </row>
    <row r="15" spans="1:12" ht="15.75" thickBot="1" x14ac:dyDescent="0.3">
      <c r="A15" s="14"/>
      <c r="B15" s="33"/>
      <c r="C15" s="13" t="s">
        <v>3</v>
      </c>
      <c r="D15" s="13" t="s">
        <v>1</v>
      </c>
      <c r="E15" s="5" t="s">
        <v>2</v>
      </c>
      <c r="F15" s="14"/>
      <c r="G15" s="41"/>
      <c r="H15" s="41"/>
      <c r="I15" s="41"/>
      <c r="J15" s="14"/>
      <c r="K15" s="14"/>
      <c r="L15" s="14"/>
    </row>
    <row r="16" spans="1:12" x14ac:dyDescent="0.25">
      <c r="A16" s="14"/>
      <c r="B16" s="33"/>
      <c r="C16" s="22">
        <v>0</v>
      </c>
      <c r="D16" s="24">
        <f t="shared" ref="D16" si="0">$C$6+$C$10*C16</f>
        <v>0</v>
      </c>
      <c r="E16" s="23">
        <v>0</v>
      </c>
      <c r="F16" s="14"/>
      <c r="G16" s="40"/>
      <c r="H16" s="40"/>
      <c r="I16" s="40"/>
      <c r="J16" s="14"/>
      <c r="K16" s="14"/>
      <c r="L16" s="14"/>
    </row>
    <row r="17" spans="1:12" x14ac:dyDescent="0.25">
      <c r="A17" s="14"/>
      <c r="B17" s="33"/>
      <c r="C17" s="10">
        <f>C16+$C$4</f>
        <v>1.2E-2</v>
      </c>
      <c r="D17" s="24">
        <f>$C$10*C17</f>
        <v>1.8733514585144048E-2</v>
      </c>
      <c r="E17" s="25">
        <f>(0.5*$C$5)*(C17*C17)+($C$11*C17)</f>
        <v>1.6148810711097895E-2</v>
      </c>
      <c r="F17" s="14"/>
      <c r="G17" s="15"/>
      <c r="H17" s="15"/>
      <c r="I17" s="15"/>
      <c r="J17" s="14"/>
      <c r="K17" s="14"/>
      <c r="L17" s="14"/>
    </row>
    <row r="18" spans="1:12" x14ac:dyDescent="0.25">
      <c r="A18" s="14"/>
      <c r="B18" s="4"/>
      <c r="C18" s="8">
        <f t="shared" ref="C18:C55" si="1">C17+$C$4</f>
        <v>2.4E-2</v>
      </c>
      <c r="D18" s="24">
        <f t="shared" ref="D18:D55" si="2">$C$10*C18</f>
        <v>3.7467029170288095E-2</v>
      </c>
      <c r="E18" s="25">
        <f t="shared" ref="E18:E55" si="3">(0.5*$C$5)*(C18*C18)+($C$11*C18)</f>
        <v>3.0884981422195791E-2</v>
      </c>
      <c r="F18" s="14"/>
    </row>
    <row r="19" spans="1:12" x14ac:dyDescent="0.25">
      <c r="B19" s="4"/>
      <c r="C19" s="8">
        <f t="shared" si="1"/>
        <v>3.6000000000000004E-2</v>
      </c>
      <c r="D19" s="24">
        <f t="shared" si="2"/>
        <v>5.6200543755432146E-2</v>
      </c>
      <c r="E19" s="25">
        <f t="shared" si="3"/>
        <v>4.4208512133293687E-2</v>
      </c>
    </row>
    <row r="20" spans="1:12" x14ac:dyDescent="0.25">
      <c r="B20" s="4"/>
      <c r="C20" s="8">
        <f t="shared" si="1"/>
        <v>4.8000000000000001E-2</v>
      </c>
      <c r="D20" s="24">
        <f t="shared" si="2"/>
        <v>7.493405834057619E-2</v>
      </c>
      <c r="E20" s="25">
        <f t="shared" si="3"/>
        <v>5.6119402844391583E-2</v>
      </c>
    </row>
    <row r="21" spans="1:12" x14ac:dyDescent="0.25">
      <c r="B21" s="4"/>
      <c r="C21" s="8">
        <f t="shared" si="1"/>
        <v>0.06</v>
      </c>
      <c r="D21" s="24">
        <f t="shared" si="2"/>
        <v>9.3667572925720227E-2</v>
      </c>
      <c r="E21" s="25">
        <f t="shared" si="3"/>
        <v>6.6617653555489459E-2</v>
      </c>
    </row>
    <row r="22" spans="1:12" x14ac:dyDescent="0.25">
      <c r="B22" s="4"/>
      <c r="C22" s="8">
        <f t="shared" si="1"/>
        <v>7.1999999999999995E-2</v>
      </c>
      <c r="D22" s="24">
        <f t="shared" si="2"/>
        <v>0.11240108751086426</v>
      </c>
      <c r="E22" s="25">
        <f t="shared" si="3"/>
        <v>7.570326426658737E-2</v>
      </c>
    </row>
    <row r="23" spans="1:12" x14ac:dyDescent="0.25">
      <c r="B23" s="4"/>
      <c r="C23" s="8">
        <f t="shared" si="1"/>
        <v>8.3999999999999991E-2</v>
      </c>
      <c r="D23" s="24">
        <f t="shared" si="2"/>
        <v>0.1311346020960083</v>
      </c>
      <c r="E23" s="25">
        <f t="shared" si="3"/>
        <v>8.337623497768526E-2</v>
      </c>
    </row>
    <row r="24" spans="1:12" x14ac:dyDescent="0.25">
      <c r="B24" s="4"/>
      <c r="C24" s="8">
        <f t="shared" si="1"/>
        <v>9.5999999999999988E-2</v>
      </c>
      <c r="D24" s="24">
        <f t="shared" si="2"/>
        <v>0.14986811668115235</v>
      </c>
      <c r="E24" s="25">
        <f t="shared" si="3"/>
        <v>8.9636565688783143E-2</v>
      </c>
    </row>
    <row r="25" spans="1:12" x14ac:dyDescent="0.25">
      <c r="B25" s="4"/>
      <c r="C25" s="8">
        <f t="shared" si="1"/>
        <v>0.10799999999999998</v>
      </c>
      <c r="D25" s="24">
        <f t="shared" si="2"/>
        <v>0.16860163126629638</v>
      </c>
      <c r="E25" s="25">
        <f t="shared" si="3"/>
        <v>9.4484256399881034E-2</v>
      </c>
    </row>
    <row r="26" spans="1:12" x14ac:dyDescent="0.25">
      <c r="B26" s="4"/>
      <c r="C26" s="8">
        <f t="shared" si="1"/>
        <v>0.11999999999999998</v>
      </c>
      <c r="D26" s="24">
        <f t="shared" si="2"/>
        <v>0.18733514585144043</v>
      </c>
      <c r="E26" s="25">
        <f t="shared" si="3"/>
        <v>9.7919307110978918E-2</v>
      </c>
    </row>
    <row r="27" spans="1:12" x14ac:dyDescent="0.25">
      <c r="B27" s="4"/>
      <c r="C27" s="8">
        <f t="shared" si="1"/>
        <v>0.13199999999999998</v>
      </c>
      <c r="D27" s="24">
        <f t="shared" si="2"/>
        <v>0.20606866043658448</v>
      </c>
      <c r="E27" s="25">
        <f t="shared" si="3"/>
        <v>9.9941717822076823E-2</v>
      </c>
    </row>
    <row r="28" spans="1:12" x14ac:dyDescent="0.25">
      <c r="B28" s="4"/>
      <c r="C28" s="8">
        <f t="shared" si="1"/>
        <v>0.14399999999999999</v>
      </c>
      <c r="D28" s="24">
        <f t="shared" si="2"/>
        <v>0.22480217502172853</v>
      </c>
      <c r="E28" s="25">
        <f t="shared" si="3"/>
        <v>0.10055148853317473</v>
      </c>
    </row>
    <row r="29" spans="1:12" x14ac:dyDescent="0.25">
      <c r="B29" s="4"/>
      <c r="C29" s="8">
        <f t="shared" si="1"/>
        <v>0.156</v>
      </c>
      <c r="D29" s="24">
        <f t="shared" si="2"/>
        <v>0.24353568960687258</v>
      </c>
      <c r="E29" s="25">
        <f t="shared" si="3"/>
        <v>9.9748619244272627E-2</v>
      </c>
    </row>
    <row r="30" spans="1:12" x14ac:dyDescent="0.25">
      <c r="C30" s="10">
        <f t="shared" si="1"/>
        <v>0.16800000000000001</v>
      </c>
      <c r="D30" s="24">
        <f t="shared" si="2"/>
        <v>0.26226920419201666</v>
      </c>
      <c r="E30" s="25">
        <f t="shared" si="3"/>
        <v>9.7533109955370512E-2</v>
      </c>
    </row>
    <row r="31" spans="1:12" x14ac:dyDescent="0.25">
      <c r="C31" s="10">
        <f t="shared" si="1"/>
        <v>0.18000000000000002</v>
      </c>
      <c r="D31" s="24">
        <f t="shared" si="2"/>
        <v>0.28100271877716071</v>
      </c>
      <c r="E31" s="25">
        <f t="shared" si="3"/>
        <v>9.390496066646839E-2</v>
      </c>
    </row>
    <row r="32" spans="1:12" x14ac:dyDescent="0.25">
      <c r="C32" s="10">
        <f t="shared" si="1"/>
        <v>0.19200000000000003</v>
      </c>
      <c r="D32" s="24">
        <f t="shared" si="2"/>
        <v>0.29973623336230476</v>
      </c>
      <c r="E32" s="25">
        <f t="shared" si="3"/>
        <v>8.8864171377566303E-2</v>
      </c>
    </row>
    <row r="33" spans="2:5" x14ac:dyDescent="0.25">
      <c r="C33" s="10">
        <f t="shared" si="1"/>
        <v>0.20400000000000004</v>
      </c>
      <c r="D33" s="24">
        <f t="shared" si="2"/>
        <v>0.31846974794744887</v>
      </c>
      <c r="E33" s="25">
        <f t="shared" si="3"/>
        <v>8.2410742088664196E-2</v>
      </c>
    </row>
    <row r="34" spans="2:5" x14ac:dyDescent="0.25">
      <c r="C34" s="10">
        <f t="shared" si="1"/>
        <v>0.21600000000000005</v>
      </c>
      <c r="D34" s="24">
        <f t="shared" si="2"/>
        <v>0.33720326253259292</v>
      </c>
      <c r="E34" s="25">
        <f t="shared" si="3"/>
        <v>7.4544672799762041E-2</v>
      </c>
    </row>
    <row r="35" spans="2:5" x14ac:dyDescent="0.25">
      <c r="B35" s="4"/>
      <c r="C35" s="10">
        <f t="shared" si="1"/>
        <v>0.22800000000000006</v>
      </c>
      <c r="D35" s="24">
        <f t="shared" si="2"/>
        <v>0.35593677711773697</v>
      </c>
      <c r="E35" s="25">
        <f t="shared" si="3"/>
        <v>6.5265963510859892E-2</v>
      </c>
    </row>
    <row r="36" spans="2:5" x14ac:dyDescent="0.25">
      <c r="B36" s="4"/>
      <c r="C36" s="26">
        <f t="shared" si="1"/>
        <v>0.24000000000000007</v>
      </c>
      <c r="D36" s="24">
        <f t="shared" si="2"/>
        <v>0.37467029170288102</v>
      </c>
      <c r="E36" s="25">
        <f t="shared" si="3"/>
        <v>5.4574614221957807E-2</v>
      </c>
    </row>
    <row r="37" spans="2:5" x14ac:dyDescent="0.25">
      <c r="B37" s="4"/>
      <c r="C37" s="8">
        <f t="shared" si="1"/>
        <v>0.25200000000000006</v>
      </c>
      <c r="D37" s="24">
        <f t="shared" si="2"/>
        <v>0.39340380628802507</v>
      </c>
      <c r="E37" s="25">
        <f t="shared" si="3"/>
        <v>4.2470624933055701E-2</v>
      </c>
    </row>
    <row r="38" spans="2:5" x14ac:dyDescent="0.25">
      <c r="B38" s="4"/>
      <c r="C38" s="8">
        <f t="shared" si="1"/>
        <v>0.26400000000000007</v>
      </c>
      <c r="D38" s="24">
        <f t="shared" si="2"/>
        <v>0.41213732087316912</v>
      </c>
      <c r="E38" s="25">
        <f t="shared" si="3"/>
        <v>2.8953995644153574E-2</v>
      </c>
    </row>
    <row r="39" spans="2:5" x14ac:dyDescent="0.25">
      <c r="B39" s="4"/>
      <c r="C39" s="8">
        <f t="shared" si="1"/>
        <v>0.27600000000000008</v>
      </c>
      <c r="D39" s="24">
        <f t="shared" si="2"/>
        <v>0.43087083545831317</v>
      </c>
      <c r="E39" s="25">
        <f t="shared" si="3"/>
        <v>1.4024726355251427E-2</v>
      </c>
    </row>
    <row r="40" spans="2:5" x14ac:dyDescent="0.25">
      <c r="B40" s="4"/>
      <c r="C40" s="8">
        <f t="shared" si="1"/>
        <v>0.28800000000000009</v>
      </c>
      <c r="D40" s="24">
        <f t="shared" si="2"/>
        <v>0.44960435004345722</v>
      </c>
      <c r="E40" s="25">
        <f t="shared" si="3"/>
        <v>-2.3171829336506855E-3</v>
      </c>
    </row>
    <row r="41" spans="2:5" x14ac:dyDescent="0.25">
      <c r="B41" s="4"/>
      <c r="C41" s="8">
        <f t="shared" si="1"/>
        <v>0.3000000000000001</v>
      </c>
      <c r="D41" s="24">
        <f t="shared" si="2"/>
        <v>0.46833786462860127</v>
      </c>
      <c r="E41" s="25">
        <f t="shared" si="3"/>
        <v>-2.0071732222552818E-2</v>
      </c>
    </row>
    <row r="42" spans="2:5" x14ac:dyDescent="0.25">
      <c r="B42" s="4"/>
      <c r="C42" s="8">
        <f t="shared" si="1"/>
        <v>0.31200000000000011</v>
      </c>
      <c r="D42" s="24">
        <f t="shared" si="2"/>
        <v>0.48707137921374538</v>
      </c>
      <c r="E42" s="25">
        <f t="shared" si="3"/>
        <v>-3.9238921511454916E-2</v>
      </c>
    </row>
    <row r="43" spans="2:5" x14ac:dyDescent="0.25">
      <c r="B43" s="4"/>
      <c r="C43" s="8">
        <f t="shared" si="1"/>
        <v>0.32400000000000012</v>
      </c>
      <c r="D43" s="24">
        <f t="shared" si="2"/>
        <v>0.50580489379888938</v>
      </c>
      <c r="E43" s="25">
        <f t="shared" si="3"/>
        <v>-5.981875080035709E-2</v>
      </c>
    </row>
    <row r="44" spans="2:5" x14ac:dyDescent="0.25">
      <c r="B44" s="4"/>
      <c r="C44" s="8">
        <f t="shared" si="1"/>
        <v>0.33600000000000013</v>
      </c>
      <c r="D44" s="24">
        <f t="shared" si="2"/>
        <v>0.52453840838403354</v>
      </c>
      <c r="E44" s="25">
        <f t="shared" si="3"/>
        <v>-8.1811220089259284E-2</v>
      </c>
    </row>
    <row r="45" spans="2:5" x14ac:dyDescent="0.25">
      <c r="B45" s="4"/>
      <c r="C45" s="8">
        <f t="shared" si="1"/>
        <v>0.34800000000000014</v>
      </c>
      <c r="D45" s="24">
        <f t="shared" si="2"/>
        <v>0.54327192296917759</v>
      </c>
      <c r="E45" s="25">
        <f t="shared" si="3"/>
        <v>-0.10521632937816144</v>
      </c>
    </row>
    <row r="46" spans="2:5" x14ac:dyDescent="0.25">
      <c r="B46" s="4"/>
      <c r="C46" s="8">
        <f t="shared" si="1"/>
        <v>0.36000000000000015</v>
      </c>
      <c r="D46" s="24">
        <f t="shared" si="2"/>
        <v>0.56200543755432164</v>
      </c>
      <c r="E46" s="25">
        <f t="shared" si="3"/>
        <v>-0.13003407866706351</v>
      </c>
    </row>
    <row r="47" spans="2:5" x14ac:dyDescent="0.25">
      <c r="B47" s="4"/>
      <c r="C47" s="8">
        <f t="shared" si="1"/>
        <v>0.37200000000000016</v>
      </c>
      <c r="D47" s="24">
        <f t="shared" si="2"/>
        <v>0.58073895213946569</v>
      </c>
      <c r="E47" s="25">
        <f t="shared" si="3"/>
        <v>-0.1562644679559656</v>
      </c>
    </row>
    <row r="48" spans="2:5" x14ac:dyDescent="0.25">
      <c r="B48" s="4"/>
      <c r="C48" s="8">
        <f t="shared" si="1"/>
        <v>0.38400000000000017</v>
      </c>
      <c r="D48" s="24">
        <f t="shared" si="2"/>
        <v>0.59947246672460974</v>
      </c>
      <c r="E48" s="25">
        <f t="shared" si="3"/>
        <v>-0.18390749724486788</v>
      </c>
    </row>
    <row r="49" spans="2:7" x14ac:dyDescent="0.25">
      <c r="B49" s="4"/>
      <c r="C49" s="8">
        <f t="shared" si="1"/>
        <v>0.39600000000000019</v>
      </c>
      <c r="D49" s="24">
        <f t="shared" si="2"/>
        <v>0.61820598130975379</v>
      </c>
      <c r="E49" s="25">
        <f t="shared" si="3"/>
        <v>-0.21296316653377001</v>
      </c>
    </row>
    <row r="50" spans="2:7" x14ac:dyDescent="0.25">
      <c r="B50" s="4"/>
      <c r="C50" s="8">
        <f t="shared" si="1"/>
        <v>0.4080000000000002</v>
      </c>
      <c r="D50" s="24">
        <f t="shared" si="2"/>
        <v>0.63693949589489784</v>
      </c>
      <c r="E50" s="25">
        <f t="shared" si="3"/>
        <v>-0.24343147582267222</v>
      </c>
      <c r="G50" s="3"/>
    </row>
    <row r="51" spans="2:7" x14ac:dyDescent="0.25">
      <c r="B51" s="4"/>
      <c r="C51" s="8">
        <f t="shared" si="1"/>
        <v>0.42000000000000021</v>
      </c>
      <c r="D51" s="24">
        <f t="shared" si="2"/>
        <v>0.6556730104800419</v>
      </c>
      <c r="E51" s="25">
        <f t="shared" si="3"/>
        <v>-0.27531242511157428</v>
      </c>
    </row>
    <row r="52" spans="2:7" x14ac:dyDescent="0.25">
      <c r="B52" s="4"/>
      <c r="C52" s="8">
        <f t="shared" si="1"/>
        <v>0.43200000000000022</v>
      </c>
      <c r="D52" s="24">
        <f t="shared" si="2"/>
        <v>0.67440652506518595</v>
      </c>
      <c r="E52" s="25">
        <f t="shared" si="3"/>
        <v>-0.30860601440047641</v>
      </c>
    </row>
    <row r="53" spans="2:7" x14ac:dyDescent="0.25">
      <c r="B53" s="4"/>
      <c r="C53" s="8">
        <f t="shared" si="1"/>
        <v>0.44400000000000023</v>
      </c>
      <c r="D53" s="24">
        <f t="shared" si="2"/>
        <v>0.69314003965033</v>
      </c>
      <c r="E53" s="25">
        <f t="shared" si="3"/>
        <v>-0.34331224368937863</v>
      </c>
    </row>
    <row r="54" spans="2:7" x14ac:dyDescent="0.25">
      <c r="B54" s="4"/>
      <c r="C54" s="8">
        <f t="shared" si="1"/>
        <v>0.45600000000000024</v>
      </c>
      <c r="D54" s="24">
        <f t="shared" si="2"/>
        <v>0.71187355423547416</v>
      </c>
      <c r="E54" s="25">
        <f t="shared" si="3"/>
        <v>-0.37943111297828069</v>
      </c>
    </row>
    <row r="55" spans="2:7" ht="15.75" thickBot="1" x14ac:dyDescent="0.3">
      <c r="C55" s="9">
        <f t="shared" si="1"/>
        <v>0.46800000000000025</v>
      </c>
      <c r="D55" s="27">
        <f t="shared" si="2"/>
        <v>0.73060706882061821</v>
      </c>
      <c r="E55" s="25">
        <f t="shared" si="3"/>
        <v>-0.41696262226718306</v>
      </c>
    </row>
    <row r="56" spans="2:7" x14ac:dyDescent="0.25">
      <c r="D56" s="28"/>
      <c r="E56" s="28"/>
    </row>
  </sheetData>
  <mergeCells count="6">
    <mergeCell ref="C14:E14"/>
    <mergeCell ref="G3:L3"/>
    <mergeCell ref="G4:H4"/>
    <mergeCell ref="I4:J4"/>
    <mergeCell ref="K4:L4"/>
    <mergeCell ref="B3:D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2016-01-17T22:07:29Z</dcterms:modified>
</cp:coreProperties>
</file>