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DNVT" sheetId="5" r:id="rId1"/>
    <sheet name="tuyến" sheetId="2" r:id="rId2"/>
    <sheet name="Sheet2" sheetId="7" r:id="rId3"/>
  </sheets>
  <calcPr calcId="124519"/>
</workbook>
</file>

<file path=xl/calcChain.xml><?xml version="1.0" encoding="utf-8"?>
<calcChain xmlns="http://schemas.openxmlformats.org/spreadsheetml/2006/main">
  <c r="F40" i="7"/>
  <c r="E40"/>
  <c r="L62" i="5" l="1"/>
  <c r="K62"/>
  <c r="L8" l="1"/>
  <c r="L9"/>
  <c r="L10"/>
  <c r="L11"/>
  <c r="L12"/>
  <c r="L13"/>
  <c r="L14"/>
  <c r="L15"/>
  <c r="L16"/>
  <c r="L17"/>
  <c r="L18"/>
  <c r="L19"/>
  <c r="L20"/>
  <c r="L21"/>
  <c r="L22"/>
  <c r="L23"/>
  <c r="L24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7"/>
  <c r="L48"/>
  <c r="K8"/>
  <c r="K9"/>
  <c r="K10"/>
  <c r="K11"/>
  <c r="K12"/>
  <c r="K13"/>
  <c r="K14"/>
  <c r="K15"/>
  <c r="K16"/>
  <c r="K17"/>
  <c r="K18"/>
  <c r="K19"/>
  <c r="K20"/>
  <c r="K21"/>
  <c r="K22"/>
  <c r="K23"/>
  <c r="K24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7"/>
  <c r="K48"/>
  <c r="L6"/>
  <c r="K6"/>
  <c r="L7"/>
  <c r="K7"/>
  <c r="J62"/>
  <c r="D47"/>
  <c r="E47"/>
  <c r="D43"/>
  <c r="E43"/>
  <c r="C38"/>
  <c r="D38"/>
  <c r="E38"/>
  <c r="D36"/>
  <c r="E36"/>
  <c r="D33"/>
  <c r="E33"/>
  <c r="C33"/>
  <c r="D31"/>
  <c r="E31"/>
  <c r="D27"/>
  <c r="E27"/>
  <c r="C27"/>
  <c r="D22"/>
  <c r="E22"/>
  <c r="D20"/>
  <c r="E20"/>
  <c r="D18"/>
  <c r="E18"/>
  <c r="D16"/>
  <c r="E16"/>
  <c r="D14"/>
  <c r="E14"/>
  <c r="D6"/>
  <c r="E6"/>
  <c r="C6"/>
  <c r="D62"/>
  <c r="E62"/>
  <c r="I60"/>
  <c r="J60"/>
  <c r="I58"/>
  <c r="J58"/>
  <c r="I56"/>
  <c r="J56"/>
  <c r="I54"/>
  <c r="J54"/>
  <c r="I52"/>
  <c r="J52"/>
  <c r="I50"/>
  <c r="J50"/>
  <c r="H47"/>
  <c r="I47"/>
  <c r="J47"/>
  <c r="I45"/>
  <c r="J45"/>
  <c r="I43"/>
  <c r="J43"/>
  <c r="I38"/>
  <c r="J38"/>
  <c r="H38"/>
  <c r="I36"/>
  <c r="J36"/>
  <c r="I33"/>
  <c r="J33"/>
  <c r="H33"/>
  <c r="I31"/>
  <c r="J31"/>
  <c r="H31"/>
  <c r="I27"/>
  <c r="J27"/>
  <c r="H27"/>
  <c r="I22"/>
  <c r="J22"/>
  <c r="H22"/>
  <c r="I20"/>
  <c r="J20"/>
  <c r="I18"/>
  <c r="J18"/>
  <c r="I16"/>
  <c r="J16"/>
  <c r="I14"/>
  <c r="J14"/>
  <c r="H14"/>
  <c r="I6"/>
  <c r="J6"/>
  <c r="H6"/>
  <c r="I62"/>
  <c r="C47"/>
  <c r="C43"/>
  <c r="C36"/>
  <c r="C31"/>
  <c r="C22"/>
  <c r="C20"/>
  <c r="C18"/>
  <c r="C16"/>
  <c r="C14"/>
  <c r="H60"/>
  <c r="H58"/>
  <c r="H56"/>
  <c r="H54"/>
  <c r="H52"/>
  <c r="H50"/>
  <c r="H45"/>
  <c r="H43"/>
  <c r="H36"/>
  <c r="H20"/>
  <c r="H18"/>
  <c r="H16"/>
  <c r="H62" l="1"/>
  <c r="C62"/>
  <c r="L26" i="2"/>
  <c r="K26"/>
  <c r="L7"/>
  <c r="L8"/>
  <c r="L9"/>
  <c r="L10"/>
  <c r="L11"/>
  <c r="L12"/>
  <c r="L13"/>
  <c r="L14"/>
  <c r="L15"/>
  <c r="L16"/>
  <c r="L17"/>
  <c r="L18"/>
  <c r="L6"/>
  <c r="K7"/>
  <c r="K8"/>
  <c r="K9"/>
  <c r="K10"/>
  <c r="K11"/>
  <c r="K12"/>
  <c r="K13"/>
  <c r="K14"/>
  <c r="K15"/>
  <c r="K16"/>
  <c r="K17"/>
  <c r="K18"/>
  <c r="K6"/>
  <c r="F7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J26" l="1"/>
  <c r="I26"/>
  <c r="H26"/>
  <c r="E26"/>
  <c r="C26"/>
  <c r="D26"/>
  <c r="A7" l="1"/>
  <c r="A8" s="1"/>
  <c r="A9" s="1"/>
  <c r="A10" s="1"/>
  <c r="A11" s="1"/>
  <c r="A12" s="1"/>
  <c r="A13" s="1"/>
  <c r="A14" s="1"/>
  <c r="A15" s="1"/>
  <c r="A16" s="1"/>
  <c r="A17" s="1"/>
  <c r="A18" s="1"/>
</calcChain>
</file>

<file path=xl/sharedStrings.xml><?xml version="1.0" encoding="utf-8"?>
<sst xmlns="http://schemas.openxmlformats.org/spreadsheetml/2006/main" count="249" uniqueCount="123">
  <si>
    <t>STT</t>
  </si>
  <si>
    <t>NĂM 2011</t>
  </si>
  <si>
    <t>NĂM 2012</t>
  </si>
  <si>
    <t>AS - Tây Ninh</t>
  </si>
  <si>
    <t>AS - Tây Ninh (CLC)</t>
  </si>
  <si>
    <t>AS - Bến Cầu</t>
  </si>
  <si>
    <t>AS - Dương Minh Châu</t>
  </si>
  <si>
    <t>AS - Phước Minh</t>
  </si>
  <si>
    <t>AS - Tân Biên</t>
  </si>
  <si>
    <t>AS - Tân Châu</t>
  </si>
  <si>
    <t>AS - Tân Châu (CLC)</t>
  </si>
  <si>
    <t>AS - Quảng Nam</t>
  </si>
  <si>
    <t>AS - Phan Rang</t>
  </si>
  <si>
    <t>AS - Châu Thành</t>
  </si>
  <si>
    <t>AS - Huế</t>
  </si>
  <si>
    <t>AS - Nam Định</t>
  </si>
  <si>
    <t>AS - Thái Bình</t>
  </si>
  <si>
    <t>AS - Quảng Ngãi</t>
  </si>
  <si>
    <t>AS - Bắc Ninh</t>
  </si>
  <si>
    <t>AS - Quảng Trị</t>
  </si>
  <si>
    <t>AS - Bình Định</t>
  </si>
  <si>
    <t>AS - Bình Phước</t>
  </si>
  <si>
    <t>AS - Đắk Lắk</t>
  </si>
  <si>
    <t>TỔNG</t>
  </si>
  <si>
    <t>Số xe
 hoạt động</t>
  </si>
  <si>
    <t>Lượt xe 
xuất bến</t>
  </si>
  <si>
    <t>Lượt HK 
qua bến</t>
  </si>
  <si>
    <t>Tuyến XKLT</t>
  </si>
  <si>
    <t>BẢNG SO SÁNH SẢN LƯỢNG XE KHÁCH LIÊN TỈNH TẠI BẾN XE AN SƯƠNG</t>
  </si>
  <si>
    <t>So sánh %</t>
  </si>
  <si>
    <t>BXAS - BX Thị Xã Tây Ninh</t>
  </si>
  <si>
    <t>HTX XKLT DL&amp; DV Thống Nhất</t>
  </si>
  <si>
    <t>HTX VT HK Đoàn Kết</t>
  </si>
  <si>
    <t>HTX VTHK &amp; DL Bình Minh</t>
  </si>
  <si>
    <t>DNTN Sơn Ca ( Phước Vinh)</t>
  </si>
  <si>
    <t>CTY TNHH Nam Phát</t>
  </si>
  <si>
    <t>CTY CP Tây Ninh</t>
  </si>
  <si>
    <t>DNTN ANH HUY</t>
  </si>
  <si>
    <t>BXAS - Tân Biên ( Tây Ninh)</t>
  </si>
  <si>
    <t>HTX VTHH &amp;HK ĐB Tân Biên</t>
  </si>
  <si>
    <t>CTY TNHH MTV VT Đinh Anh Tuấn</t>
  </si>
  <si>
    <t>BXAS - Tân Châu ( Tây Ninh)</t>
  </si>
  <si>
    <t>HTX VT -HH -HK Tân Châu</t>
  </si>
  <si>
    <t>BXAS - Tân Châu ( CLC)</t>
  </si>
  <si>
    <t>BXAS - BX Châu Thành ( Tây Ninh)</t>
  </si>
  <si>
    <t>DNTN Châu Thành</t>
  </si>
  <si>
    <t>CTY TNHH MTV Trần Kim Ngân</t>
  </si>
  <si>
    <t>BXAS - BX Đại Lộc (Quãng Nam)</t>
  </si>
  <si>
    <t>CTY CP BICH NGA</t>
  </si>
  <si>
    <t>HTX GTVT ĐAI LỘC</t>
  </si>
  <si>
    <t>BXAS - BX Hải Hậu ( Nam Định)</t>
  </si>
  <si>
    <t>Công ty cổ phần Thái Dương Giang</t>
  </si>
  <si>
    <t>Công ty cổ phần Vinh Phúc</t>
  </si>
  <si>
    <t>BXAS - BX  Tây Ninh ( CLC)</t>
  </si>
  <si>
    <t xml:space="preserve">BXAS - Bến Cầu ( Tây Ninh)   </t>
  </si>
  <si>
    <t>BXAS - DMC ( Tây Ninh)</t>
  </si>
  <si>
    <t>HTX VT HH &amp;HK Minh Châu</t>
  </si>
  <si>
    <t>BXAS - Phước Minh ( Tây Ninh)</t>
  </si>
  <si>
    <t xml:space="preserve">BXAS - Phan Rang ( Ninh Thuận)  </t>
  </si>
  <si>
    <t>HTX VT OTO PHAN RANG</t>
  </si>
  <si>
    <t xml:space="preserve">BXAS - BX TP Phía Nam (Huế) </t>
  </si>
  <si>
    <t>Công ty TNHH Phương Ty</t>
  </si>
  <si>
    <t xml:space="preserve">BXAS - BX TP Thái Bình (Thái Bình) </t>
  </si>
  <si>
    <t>Xí nghiệp vận tải Tiến Bộ</t>
  </si>
  <si>
    <t xml:space="preserve">BXAS - BX TP Bắc Ninh (Bắc Ninh) </t>
  </si>
  <si>
    <t>HTX Xe khách Trung Nam</t>
  </si>
  <si>
    <t xml:space="preserve">BXAS - BX Quãng Ngãi (Quãng Ngãi) </t>
  </si>
  <si>
    <t>Công ty cổ phần vận tải Thiên Trang</t>
  </si>
  <si>
    <t xml:space="preserve">BXAS - BX Đông Hà (Quãng Trị) </t>
  </si>
  <si>
    <t>HTX VT Ô tô Đông Hà</t>
  </si>
  <si>
    <t xml:space="preserve">BXAS - BX Bồng Sơn (Bình Định) </t>
  </si>
  <si>
    <t>HTX VT Ô tô An Lão</t>
  </si>
  <si>
    <t xml:space="preserve">BXAS - BX Huyện Bù Đăng (Bình Phước) </t>
  </si>
  <si>
    <t>HTX DVVT HH&amp;HK Bù Đăng</t>
  </si>
  <si>
    <t xml:space="preserve">BXAS - BX Krông Năng (Đắk Lắk) </t>
  </si>
  <si>
    <t>HTX VT cơ giới Krông Năng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</si>
  <si>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</si>
  <si>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</si>
  <si>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</si>
  <si>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</si>
  <si>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</si>
  <si>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</si>
  <si>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</si>
  <si>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</si>
  <si>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</si>
  <si>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</si>
  <si>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</si>
  <si>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</si>
  <si>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</si>
  <si>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</si>
  <si>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</si>
  <si>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</si>
  <si>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</si>
  <si>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</si>
  <si>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</si>
  <si>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</si>
  <si>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HTX VTTB Huyện Bến Cầu</t>
  </si>
  <si>
    <t xml:space="preserve">BXAS - BX Vinh Hưng ( Huế) </t>
  </si>
  <si>
    <t>Cty TNHH VT &amp; DL Thế Giới Vàng</t>
  </si>
  <si>
    <t>Tuyến/Đơn vị Vận tải</t>
  </si>
  <si>
    <t>CTY TNHH MTV Đồng Phước TN</t>
  </si>
  <si>
    <t>Cty TNHH TMDV Thuỳ Linh</t>
  </si>
  <si>
    <t xml:space="preserve">CN Cty TNHH DVVT &amp; KDTH </t>
  </si>
  <si>
    <t>Cty TNHH DVVT &amp; KDTH</t>
  </si>
  <si>
    <t>Đơn vị vận tải hoạt động trong bến</t>
  </si>
  <si>
    <t>Năm 2011 :</t>
  </si>
  <si>
    <t>Năm 2012 :</t>
  </si>
  <si>
    <t>Tỉnh/Đơn vị Vận tải</t>
  </si>
  <si>
    <t>TÂY NINH</t>
  </si>
  <si>
    <t>NINH THUẬN</t>
  </si>
  <si>
    <t>QUẢNG NAM</t>
  </si>
  <si>
    <t>THÁI BÌNH</t>
  </si>
  <si>
    <t>HUẾ</t>
  </si>
  <si>
    <t>NAM ĐỊNH</t>
  </si>
  <si>
    <t>BẮC NINH</t>
  </si>
  <si>
    <t>BÌNH ĐỊNH</t>
  </si>
  <si>
    <t>BÌNH PHƯỚC</t>
  </si>
  <si>
    <t>QUẢNG NGÃI</t>
  </si>
  <si>
    <t>QUẢNG TRỊ</t>
  </si>
  <si>
    <t>TỈNH</t>
  </si>
  <si>
    <t>ĐẮK LẮK</t>
  </si>
  <si>
    <t>Số ghế xe</t>
  </si>
  <si>
    <r>
      <t xml:space="preserve">Tại BX An Sương có </t>
    </r>
    <r>
      <rPr>
        <b/>
        <sz val="11"/>
        <color theme="1"/>
        <rFont val="Times New Roman"/>
        <family val="1"/>
      </rPr>
      <t xml:space="preserve">30 </t>
    </r>
    <r>
      <rPr>
        <sz val="11"/>
        <color theme="1"/>
        <rFont val="Times New Roman"/>
        <family val="1"/>
      </rPr>
      <t>doanh nghiệp tham gia hoạt động trong bến qua</t>
    </r>
    <r>
      <rPr>
        <b/>
        <sz val="11"/>
        <color theme="1"/>
        <rFont val="Times New Roman"/>
        <family val="1"/>
      </rPr>
      <t xml:space="preserve"> 12 </t>
    </r>
    <r>
      <rPr>
        <sz val="11"/>
        <color theme="1"/>
        <rFont val="Times New Roman"/>
        <family val="1"/>
      </rPr>
      <t xml:space="preserve">tỉnh/thành phố 
bao gồm </t>
    </r>
    <r>
      <rPr>
        <b/>
        <sz val="11"/>
        <color theme="1"/>
        <rFont val="Times New Roman"/>
        <family val="1"/>
      </rPr>
      <t>303</t>
    </r>
    <r>
      <rPr>
        <sz val="11"/>
        <color theme="1"/>
        <rFont val="Times New Roman"/>
        <family val="1"/>
      </rPr>
      <t xml:space="preserve"> xe hoạt động với tổng số ghế là </t>
    </r>
    <r>
      <rPr>
        <b/>
        <sz val="11"/>
        <color theme="1"/>
        <rFont val="Times New Roman"/>
        <family val="1"/>
      </rPr>
      <t xml:space="preserve">7067 </t>
    </r>
    <r>
      <rPr>
        <sz val="11"/>
        <color theme="1"/>
        <rFont val="Times New Roman"/>
        <family val="1"/>
      </rPr>
      <t>ghế</t>
    </r>
  </si>
</sst>
</file>

<file path=xl/styles.xml><?xml version="1.0" encoding="utf-8"?>
<styleSheet xmlns="http://schemas.openxmlformats.org/spreadsheetml/2006/main">
  <numFmts count="1">
    <numFmt numFmtId="164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10"/>
      <color theme="1"/>
      <name val="Times New Roman"/>
      <family val="1"/>
    </font>
    <font>
      <b/>
      <sz val="10"/>
      <color indexed="10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4" fontId="2" fillId="0" borderId="1" xfId="1" applyNumberFormat="1" applyFont="1" applyBorder="1"/>
    <xf numFmtId="164" fontId="2" fillId="0" borderId="6" xfId="1" applyNumberFormat="1" applyFont="1" applyBorder="1"/>
    <xf numFmtId="0" fontId="2" fillId="0" borderId="5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3" fontId="6" fillId="0" borderId="8" xfId="0" applyNumberFormat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164" fontId="4" fillId="0" borderId="8" xfId="1" applyNumberFormat="1" applyFont="1" applyBorder="1"/>
    <xf numFmtId="164" fontId="4" fillId="0" borderId="9" xfId="1" applyNumberFormat="1" applyFont="1" applyBorder="1"/>
    <xf numFmtId="0" fontId="7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3" fontId="2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/>
    <xf numFmtId="0" fontId="9" fillId="0" borderId="1" xfId="0" applyFont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2" fillId="0" borderId="7" xfId="0" applyFont="1" applyBorder="1"/>
    <xf numFmtId="3" fontId="4" fillId="0" borderId="8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3" fontId="11" fillId="0" borderId="1" xfId="0" applyNumberFormat="1" applyFont="1" applyBorder="1" applyAlignment="1">
      <alignment vertical="center"/>
    </xf>
    <xf numFmtId="3" fontId="11" fillId="0" borderId="1" xfId="0" applyNumberFormat="1" applyFont="1" applyBorder="1"/>
    <xf numFmtId="0" fontId="10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3" fontId="8" fillId="0" borderId="1" xfId="0" applyNumberFormat="1" applyFont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/>
    </xf>
    <xf numFmtId="3" fontId="10" fillId="2" borderId="1" xfId="0" applyNumberFormat="1" applyFont="1" applyFill="1" applyBorder="1" applyAlignment="1">
      <alignment horizontal="left" vertical="center"/>
    </xf>
    <xf numFmtId="3" fontId="8" fillId="0" borderId="5" xfId="0" applyNumberFormat="1" applyFont="1" applyBorder="1" applyAlignment="1">
      <alignment horizontal="center"/>
    </xf>
    <xf numFmtId="3" fontId="8" fillId="0" borderId="1" xfId="0" applyNumberFormat="1" applyFont="1" applyBorder="1"/>
    <xf numFmtId="3" fontId="10" fillId="2" borderId="1" xfId="0" applyNumberFormat="1" applyFont="1" applyFill="1" applyBorder="1"/>
    <xf numFmtId="3" fontId="8" fillId="0" borderId="5" xfId="0" applyNumberFormat="1" applyFont="1" applyFill="1" applyBorder="1" applyAlignment="1">
      <alignment horizontal="center"/>
    </xf>
    <xf numFmtId="3" fontId="8" fillId="0" borderId="1" xfId="0" applyNumberFormat="1" applyFont="1" applyFill="1" applyBorder="1"/>
    <xf numFmtId="3" fontId="11" fillId="0" borderId="1" xfId="0" applyNumberFormat="1" applyFont="1" applyBorder="1" applyAlignment="1">
      <alignment horizontal="right" vertical="center"/>
    </xf>
    <xf numFmtId="3" fontId="8" fillId="0" borderId="1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9" fontId="11" fillId="0" borderId="1" xfId="1" applyNumberFormat="1" applyFont="1" applyBorder="1"/>
    <xf numFmtId="9" fontId="11" fillId="0" borderId="6" xfId="0" applyNumberFormat="1" applyFont="1" applyBorder="1"/>
    <xf numFmtId="9" fontId="15" fillId="0" borderId="1" xfId="1" applyNumberFormat="1" applyFont="1" applyBorder="1"/>
    <xf numFmtId="3" fontId="2" fillId="0" borderId="0" xfId="0" applyNumberFormat="1" applyFont="1" applyBorder="1"/>
    <xf numFmtId="0" fontId="2" fillId="0" borderId="0" xfId="0" applyFont="1" applyBorder="1"/>
    <xf numFmtId="9" fontId="15" fillId="0" borderId="6" xfId="1" applyNumberFormat="1" applyFont="1" applyBorder="1"/>
    <xf numFmtId="9" fontId="11" fillId="0" borderId="6" xfId="1" applyNumberFormat="1" applyFont="1" applyBorder="1"/>
    <xf numFmtId="9" fontId="4" fillId="0" borderId="1" xfId="1" applyNumberFormat="1" applyFont="1" applyBorder="1" applyAlignment="1">
      <alignment horizontal="center" vertical="center"/>
    </xf>
    <xf numFmtId="9" fontId="4" fillId="0" borderId="6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16" fillId="0" borderId="0" xfId="0" applyFont="1"/>
    <xf numFmtId="3" fontId="17" fillId="0" borderId="1" xfId="0" applyNumberFormat="1" applyFont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11" fillId="0" borderId="13" xfId="1" applyNumberFormat="1" applyFont="1" applyBorder="1" applyAlignment="1">
      <alignment horizontal="center"/>
    </xf>
    <xf numFmtId="9" fontId="11" fillId="0" borderId="14" xfId="1" applyNumberFormat="1" applyFont="1" applyBorder="1" applyAlignment="1">
      <alignment horizontal="center"/>
    </xf>
    <xf numFmtId="9" fontId="11" fillId="0" borderId="15" xfId="1" applyNumberFormat="1" applyFont="1" applyBorder="1" applyAlignment="1">
      <alignment horizontal="center"/>
    </xf>
    <xf numFmtId="9" fontId="11" fillId="0" borderId="16" xfId="1" applyNumberFormat="1" applyFont="1" applyBorder="1" applyAlignment="1">
      <alignment horizontal="center"/>
    </xf>
    <xf numFmtId="9" fontId="11" fillId="0" borderId="17" xfId="1" applyNumberFormat="1" applyFont="1" applyBorder="1" applyAlignment="1">
      <alignment horizontal="center"/>
    </xf>
    <xf numFmtId="9" fontId="11" fillId="0" borderId="18" xfId="1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6"/>
  <sheetViews>
    <sheetView topLeftCell="B22" workbookViewId="0">
      <selection activeCell="F4" sqref="F4:J62"/>
    </sheetView>
  </sheetViews>
  <sheetFormatPr defaultRowHeight="15"/>
  <cols>
    <col min="1" max="1" width="5.7109375" style="1" customWidth="1"/>
    <col min="2" max="2" width="28" style="1" customWidth="1"/>
    <col min="3" max="3" width="7.140625" style="1" customWidth="1"/>
    <col min="4" max="4" width="8" style="1" customWidth="1"/>
    <col min="5" max="5" width="9.85546875" style="1" customWidth="1"/>
    <col min="6" max="6" width="5.7109375" style="1" customWidth="1"/>
    <col min="7" max="7" width="31.28515625" style="1" customWidth="1"/>
    <col min="8" max="8" width="8.28515625" style="1" customWidth="1"/>
    <col min="9" max="9" width="7.140625" style="1" customWidth="1"/>
    <col min="10" max="10" width="10.42578125" style="1" customWidth="1"/>
    <col min="11" max="16384" width="9.140625" style="1"/>
  </cols>
  <sheetData>
    <row r="2" spans="1:13" ht="18.75">
      <c r="B2" s="74" t="s">
        <v>28</v>
      </c>
      <c r="C2" s="74"/>
      <c r="D2" s="74"/>
      <c r="E2" s="74"/>
      <c r="F2" s="74"/>
      <c r="G2" s="74"/>
      <c r="H2" s="74"/>
      <c r="I2" s="74"/>
      <c r="J2" s="74"/>
      <c r="K2" s="74"/>
    </row>
    <row r="3" spans="1:13" ht="15.75" thickBot="1">
      <c r="C3" s="25"/>
      <c r="D3" s="25"/>
    </row>
    <row r="4" spans="1:13" ht="15.75" thickTop="1">
      <c r="A4" s="82" t="s">
        <v>0</v>
      </c>
      <c r="B4" s="79" t="s">
        <v>1</v>
      </c>
      <c r="C4" s="80"/>
      <c r="D4" s="80"/>
      <c r="E4" s="81"/>
      <c r="F4" s="84" t="s">
        <v>0</v>
      </c>
      <c r="G4" s="79" t="s">
        <v>2</v>
      </c>
      <c r="H4" s="80"/>
      <c r="I4" s="80"/>
      <c r="J4" s="81"/>
      <c r="K4" s="72" t="s">
        <v>29</v>
      </c>
      <c r="L4" s="73"/>
    </row>
    <row r="5" spans="1:13" ht="57.75" customHeight="1">
      <c r="A5" s="83"/>
      <c r="B5" s="26" t="s">
        <v>99</v>
      </c>
      <c r="C5" s="6" t="s">
        <v>24</v>
      </c>
      <c r="D5" s="6" t="s">
        <v>25</v>
      </c>
      <c r="E5" s="6" t="s">
        <v>26</v>
      </c>
      <c r="F5" s="85"/>
      <c r="G5" s="26" t="s">
        <v>99</v>
      </c>
      <c r="H5" s="6" t="s">
        <v>24</v>
      </c>
      <c r="I5" s="6" t="s">
        <v>25</v>
      </c>
      <c r="J5" s="6" t="s">
        <v>26</v>
      </c>
      <c r="K5" s="6" t="s">
        <v>25</v>
      </c>
      <c r="L5" s="9" t="s">
        <v>26</v>
      </c>
    </row>
    <row r="6" spans="1:13">
      <c r="A6" s="46" t="s">
        <v>76</v>
      </c>
      <c r="B6" s="47" t="s">
        <v>30</v>
      </c>
      <c r="C6" s="39">
        <f>SUM(C7:C13)</f>
        <v>130</v>
      </c>
      <c r="D6" s="39">
        <f t="shared" ref="D6:E6" si="0">SUM(D7:D13)</f>
        <v>28563</v>
      </c>
      <c r="E6" s="39">
        <f t="shared" si="0"/>
        <v>484168</v>
      </c>
      <c r="F6" s="41" t="s">
        <v>76</v>
      </c>
      <c r="G6" s="32" t="s">
        <v>30</v>
      </c>
      <c r="H6" s="39">
        <f>SUM(H7:H13)</f>
        <v>120</v>
      </c>
      <c r="I6" s="39">
        <f t="shared" ref="I6:J6" si="1">SUM(I7:I13)</f>
        <v>23925</v>
      </c>
      <c r="J6" s="39">
        <f t="shared" si="1"/>
        <v>383373</v>
      </c>
      <c r="K6" s="58">
        <f>I6/D6</f>
        <v>0.83762209851906311</v>
      </c>
      <c r="L6" s="61">
        <f>J6/E6</f>
        <v>0.79181812924439454</v>
      </c>
    </row>
    <row r="7" spans="1:13">
      <c r="A7" s="48">
        <v>1</v>
      </c>
      <c r="B7" s="49" t="s">
        <v>31</v>
      </c>
      <c r="C7" s="38">
        <v>31</v>
      </c>
      <c r="D7" s="34">
        <v>12048</v>
      </c>
      <c r="E7" s="34">
        <v>185452</v>
      </c>
      <c r="F7" s="42">
        <v>1</v>
      </c>
      <c r="G7" s="23" t="s">
        <v>31</v>
      </c>
      <c r="H7" s="38">
        <v>33</v>
      </c>
      <c r="I7" s="54">
        <v>10746</v>
      </c>
      <c r="J7" s="54">
        <v>164632</v>
      </c>
      <c r="K7" s="56">
        <f>I7/D7</f>
        <v>0.89193227091633465</v>
      </c>
      <c r="L7" s="62">
        <f>J7/E7</f>
        <v>0.88773375320837733</v>
      </c>
    </row>
    <row r="8" spans="1:13">
      <c r="A8" s="48">
        <v>2</v>
      </c>
      <c r="B8" s="49" t="s">
        <v>32</v>
      </c>
      <c r="C8" s="38">
        <v>46</v>
      </c>
      <c r="D8" s="34">
        <v>7530</v>
      </c>
      <c r="E8" s="34">
        <v>147906</v>
      </c>
      <c r="F8" s="42">
        <v>2</v>
      </c>
      <c r="G8" s="23" t="s">
        <v>32</v>
      </c>
      <c r="H8" s="38">
        <v>40</v>
      </c>
      <c r="I8" s="54">
        <v>5322</v>
      </c>
      <c r="J8" s="54">
        <v>93158</v>
      </c>
      <c r="K8" s="56">
        <f t="shared" ref="K8:K48" si="2">I8/D8</f>
        <v>0.70677290836653384</v>
      </c>
      <c r="L8" s="62">
        <f t="shared" ref="L8:L48" si="3">J8/E8</f>
        <v>0.62984598325963792</v>
      </c>
      <c r="M8" s="25"/>
    </row>
    <row r="9" spans="1:13">
      <c r="A9" s="48">
        <v>3</v>
      </c>
      <c r="B9" s="49" t="s">
        <v>33</v>
      </c>
      <c r="C9" s="38">
        <v>44</v>
      </c>
      <c r="D9" s="34">
        <v>7413</v>
      </c>
      <c r="E9" s="34">
        <v>119943</v>
      </c>
      <c r="F9" s="42">
        <v>3</v>
      </c>
      <c r="G9" s="23" t="s">
        <v>33</v>
      </c>
      <c r="H9" s="38">
        <v>39</v>
      </c>
      <c r="I9" s="54">
        <v>6442</v>
      </c>
      <c r="J9" s="54">
        <v>97519</v>
      </c>
      <c r="K9" s="56">
        <f t="shared" si="2"/>
        <v>0.86901389450964517</v>
      </c>
      <c r="L9" s="62">
        <f t="shared" si="3"/>
        <v>0.81304452948483863</v>
      </c>
      <c r="M9" s="25"/>
    </row>
    <row r="10" spans="1:13">
      <c r="A10" s="48">
        <v>4</v>
      </c>
      <c r="B10" s="49" t="s">
        <v>34</v>
      </c>
      <c r="C10" s="38">
        <v>2</v>
      </c>
      <c r="D10" s="34">
        <v>385</v>
      </c>
      <c r="E10" s="34">
        <v>13013</v>
      </c>
      <c r="F10" s="42">
        <v>4</v>
      </c>
      <c r="G10" s="23" t="s">
        <v>34</v>
      </c>
      <c r="H10" s="38">
        <v>3</v>
      </c>
      <c r="I10" s="54">
        <v>371</v>
      </c>
      <c r="J10" s="54">
        <v>12404</v>
      </c>
      <c r="K10" s="56">
        <f t="shared" si="2"/>
        <v>0.96363636363636362</v>
      </c>
      <c r="L10" s="62">
        <f t="shared" si="3"/>
        <v>0.95320064550833783</v>
      </c>
    </row>
    <row r="11" spans="1:13">
      <c r="A11" s="48">
        <v>5</v>
      </c>
      <c r="B11" s="49" t="s">
        <v>35</v>
      </c>
      <c r="C11" s="38">
        <v>3</v>
      </c>
      <c r="D11" s="34">
        <v>444</v>
      </c>
      <c r="E11" s="34">
        <v>6660</v>
      </c>
      <c r="F11" s="42">
        <v>5</v>
      </c>
      <c r="G11" s="23" t="s">
        <v>35</v>
      </c>
      <c r="H11" s="38">
        <v>2</v>
      </c>
      <c r="I11" s="54">
        <v>338</v>
      </c>
      <c r="J11" s="54">
        <v>5070</v>
      </c>
      <c r="K11" s="56">
        <f t="shared" si="2"/>
        <v>0.76126126126126126</v>
      </c>
      <c r="L11" s="62">
        <f t="shared" si="3"/>
        <v>0.76126126126126126</v>
      </c>
    </row>
    <row r="12" spans="1:13">
      <c r="A12" s="48">
        <v>6</v>
      </c>
      <c r="B12" s="49" t="s">
        <v>36</v>
      </c>
      <c r="C12" s="38">
        <v>2</v>
      </c>
      <c r="D12" s="34">
        <v>391</v>
      </c>
      <c r="E12" s="34">
        <v>5865</v>
      </c>
      <c r="F12" s="42">
        <v>6</v>
      </c>
      <c r="G12" s="23" t="s">
        <v>36</v>
      </c>
      <c r="H12" s="38">
        <v>1</v>
      </c>
      <c r="I12" s="54">
        <v>365</v>
      </c>
      <c r="J12" s="54">
        <v>5475</v>
      </c>
      <c r="K12" s="56">
        <f t="shared" si="2"/>
        <v>0.93350383631713552</v>
      </c>
      <c r="L12" s="62">
        <f t="shared" si="3"/>
        <v>0.93350383631713552</v>
      </c>
    </row>
    <row r="13" spans="1:13">
      <c r="A13" s="48">
        <v>7</v>
      </c>
      <c r="B13" s="49" t="s">
        <v>37</v>
      </c>
      <c r="C13" s="38">
        <v>2</v>
      </c>
      <c r="D13" s="34">
        <v>352</v>
      </c>
      <c r="E13" s="34">
        <v>5329</v>
      </c>
      <c r="F13" s="42">
        <v>7</v>
      </c>
      <c r="G13" s="23" t="s">
        <v>37</v>
      </c>
      <c r="H13" s="38">
        <v>2</v>
      </c>
      <c r="I13" s="54">
        <v>341</v>
      </c>
      <c r="J13" s="54">
        <v>5115</v>
      </c>
      <c r="K13" s="56">
        <f t="shared" si="2"/>
        <v>0.96875</v>
      </c>
      <c r="L13" s="62">
        <f t="shared" si="3"/>
        <v>0.9598423719271908</v>
      </c>
    </row>
    <row r="14" spans="1:13">
      <c r="A14" s="46" t="s">
        <v>77</v>
      </c>
      <c r="B14" s="50" t="s">
        <v>53</v>
      </c>
      <c r="C14" s="39">
        <f t="shared" ref="C14:E14" si="4">C15</f>
        <v>37</v>
      </c>
      <c r="D14" s="39">
        <f t="shared" si="4"/>
        <v>29534</v>
      </c>
      <c r="E14" s="39">
        <f t="shared" si="4"/>
        <v>446794</v>
      </c>
      <c r="F14" s="41" t="s">
        <v>77</v>
      </c>
      <c r="G14" s="35" t="s">
        <v>53</v>
      </c>
      <c r="H14" s="39">
        <f>H15</f>
        <v>47</v>
      </c>
      <c r="I14" s="39">
        <f t="shared" ref="I14:J14" si="5">I15</f>
        <v>34094</v>
      </c>
      <c r="J14" s="39">
        <f t="shared" si="5"/>
        <v>546877</v>
      </c>
      <c r="K14" s="58">
        <f t="shared" si="2"/>
        <v>1.1543983205796708</v>
      </c>
      <c r="L14" s="61">
        <f t="shared" si="3"/>
        <v>1.2240025604641065</v>
      </c>
    </row>
    <row r="15" spans="1:13">
      <c r="A15" s="48">
        <v>1</v>
      </c>
      <c r="B15" s="49" t="s">
        <v>100</v>
      </c>
      <c r="C15" s="38">
        <v>37</v>
      </c>
      <c r="D15" s="33">
        <v>29534</v>
      </c>
      <c r="E15" s="33">
        <v>446794</v>
      </c>
      <c r="F15" s="42">
        <v>1</v>
      </c>
      <c r="G15" s="23" t="s">
        <v>100</v>
      </c>
      <c r="H15" s="38">
        <v>47</v>
      </c>
      <c r="I15" s="53">
        <v>34094</v>
      </c>
      <c r="J15" s="53">
        <v>546877</v>
      </c>
      <c r="K15" s="56">
        <f t="shared" si="2"/>
        <v>1.1543983205796708</v>
      </c>
      <c r="L15" s="62">
        <f t="shared" si="3"/>
        <v>1.2240025604641065</v>
      </c>
    </row>
    <row r="16" spans="1:13">
      <c r="A16" s="46" t="s">
        <v>78</v>
      </c>
      <c r="B16" s="50" t="s">
        <v>54</v>
      </c>
      <c r="C16" s="39">
        <f t="shared" ref="C16:E16" si="6">C17</f>
        <v>2</v>
      </c>
      <c r="D16" s="39">
        <f t="shared" si="6"/>
        <v>244</v>
      </c>
      <c r="E16" s="39">
        <f t="shared" si="6"/>
        <v>7768</v>
      </c>
      <c r="F16" s="41" t="s">
        <v>78</v>
      </c>
      <c r="G16" s="35" t="s">
        <v>54</v>
      </c>
      <c r="H16" s="39">
        <f t="shared" ref="H16:J16" si="7">H17</f>
        <v>2</v>
      </c>
      <c r="I16" s="39">
        <f t="shared" si="7"/>
        <v>282</v>
      </c>
      <c r="J16" s="39">
        <f t="shared" si="7"/>
        <v>8768</v>
      </c>
      <c r="K16" s="58">
        <f t="shared" si="2"/>
        <v>1.1557377049180328</v>
      </c>
      <c r="L16" s="61">
        <f t="shared" si="3"/>
        <v>1.1287332646755921</v>
      </c>
    </row>
    <row r="17" spans="1:13">
      <c r="A17" s="48">
        <v>1</v>
      </c>
      <c r="B17" s="49" t="s">
        <v>96</v>
      </c>
      <c r="C17" s="38">
        <v>2</v>
      </c>
      <c r="D17" s="33">
        <v>244</v>
      </c>
      <c r="E17" s="33">
        <v>7768</v>
      </c>
      <c r="F17" s="42">
        <v>1</v>
      </c>
      <c r="G17" s="23" t="s">
        <v>33</v>
      </c>
      <c r="H17" s="38">
        <v>2</v>
      </c>
      <c r="I17" s="53">
        <v>282</v>
      </c>
      <c r="J17" s="53">
        <v>8768</v>
      </c>
      <c r="K17" s="56">
        <f t="shared" si="2"/>
        <v>1.1557377049180328</v>
      </c>
      <c r="L17" s="62">
        <f t="shared" si="3"/>
        <v>1.1287332646755921</v>
      </c>
    </row>
    <row r="18" spans="1:13">
      <c r="A18" s="46" t="s">
        <v>79</v>
      </c>
      <c r="B18" s="50" t="s">
        <v>55</v>
      </c>
      <c r="C18" s="39">
        <f t="shared" ref="C18:E18" si="8">C19</f>
        <v>2</v>
      </c>
      <c r="D18" s="39">
        <f t="shared" si="8"/>
        <v>370</v>
      </c>
      <c r="E18" s="39">
        <f t="shared" si="8"/>
        <v>9840</v>
      </c>
      <c r="F18" s="41" t="s">
        <v>79</v>
      </c>
      <c r="G18" s="35" t="s">
        <v>55</v>
      </c>
      <c r="H18" s="39">
        <f t="shared" ref="H18:J18" si="9">H19</f>
        <v>2</v>
      </c>
      <c r="I18" s="39">
        <f t="shared" si="9"/>
        <v>365</v>
      </c>
      <c r="J18" s="39">
        <f t="shared" si="9"/>
        <v>9835</v>
      </c>
      <c r="K18" s="58">
        <f t="shared" si="2"/>
        <v>0.98648648648648651</v>
      </c>
      <c r="L18" s="61">
        <f t="shared" si="3"/>
        <v>0.99949186991869921</v>
      </c>
    </row>
    <row r="19" spans="1:13">
      <c r="A19" s="48">
        <v>1</v>
      </c>
      <c r="B19" s="49" t="s">
        <v>56</v>
      </c>
      <c r="C19" s="38">
        <v>2</v>
      </c>
      <c r="D19" s="33">
        <v>370</v>
      </c>
      <c r="E19" s="33">
        <v>9840</v>
      </c>
      <c r="F19" s="42">
        <v>1</v>
      </c>
      <c r="G19" s="23" t="s">
        <v>56</v>
      </c>
      <c r="H19" s="38">
        <v>2</v>
      </c>
      <c r="I19" s="53">
        <v>365</v>
      </c>
      <c r="J19" s="53">
        <v>9835</v>
      </c>
      <c r="K19" s="56">
        <f t="shared" si="2"/>
        <v>0.98648648648648651</v>
      </c>
      <c r="L19" s="62">
        <f t="shared" si="3"/>
        <v>0.99949186991869921</v>
      </c>
    </row>
    <row r="20" spans="1:13">
      <c r="A20" s="46" t="s">
        <v>80</v>
      </c>
      <c r="B20" s="50" t="s">
        <v>57</v>
      </c>
      <c r="C20" s="39">
        <f t="shared" ref="C20:E20" si="10">C21</f>
        <v>2</v>
      </c>
      <c r="D20" s="39">
        <f t="shared" si="10"/>
        <v>361</v>
      </c>
      <c r="E20" s="39">
        <f t="shared" si="10"/>
        <v>8702</v>
      </c>
      <c r="F20" s="41" t="s">
        <v>80</v>
      </c>
      <c r="G20" s="35" t="s">
        <v>57</v>
      </c>
      <c r="H20" s="39">
        <f t="shared" ref="H20:J20" si="11">H21</f>
        <v>2</v>
      </c>
      <c r="I20" s="39">
        <f t="shared" si="11"/>
        <v>362</v>
      </c>
      <c r="J20" s="39">
        <f t="shared" si="11"/>
        <v>8696</v>
      </c>
      <c r="K20" s="58">
        <f t="shared" si="2"/>
        <v>1.002770083102493</v>
      </c>
      <c r="L20" s="61">
        <f t="shared" si="3"/>
        <v>0.99931050333256721</v>
      </c>
    </row>
    <row r="21" spans="1:13">
      <c r="A21" s="48">
        <v>1</v>
      </c>
      <c r="B21" s="49" t="s">
        <v>56</v>
      </c>
      <c r="C21" s="38">
        <v>2</v>
      </c>
      <c r="D21" s="33">
        <v>361</v>
      </c>
      <c r="E21" s="33">
        <v>8702</v>
      </c>
      <c r="F21" s="42">
        <v>1</v>
      </c>
      <c r="G21" s="23" t="s">
        <v>56</v>
      </c>
      <c r="H21" s="38">
        <v>2</v>
      </c>
      <c r="I21" s="53">
        <v>362</v>
      </c>
      <c r="J21" s="53">
        <v>8696</v>
      </c>
      <c r="K21" s="56">
        <f t="shared" si="2"/>
        <v>1.002770083102493</v>
      </c>
      <c r="L21" s="62">
        <f t="shared" si="3"/>
        <v>0.99931050333256721</v>
      </c>
    </row>
    <row r="22" spans="1:13">
      <c r="A22" s="46" t="s">
        <v>81</v>
      </c>
      <c r="B22" s="50" t="s">
        <v>38</v>
      </c>
      <c r="C22" s="39">
        <f t="shared" ref="C22:E22" si="12">C23+C24</f>
        <v>22</v>
      </c>
      <c r="D22" s="39">
        <f t="shared" si="12"/>
        <v>4390</v>
      </c>
      <c r="E22" s="39">
        <f t="shared" si="12"/>
        <v>109767</v>
      </c>
      <c r="F22" s="41" t="s">
        <v>81</v>
      </c>
      <c r="G22" s="35" t="s">
        <v>38</v>
      </c>
      <c r="H22" s="39">
        <f>SUM(H23:H26)</f>
        <v>36</v>
      </c>
      <c r="I22" s="39">
        <f t="shared" ref="I22:J22" si="13">SUM(I23:I26)</f>
        <v>10611</v>
      </c>
      <c r="J22" s="39">
        <f t="shared" si="13"/>
        <v>185572</v>
      </c>
      <c r="K22" s="58">
        <f t="shared" si="2"/>
        <v>2.4170842824601366</v>
      </c>
      <c r="L22" s="61">
        <f t="shared" si="3"/>
        <v>1.6905991782594041</v>
      </c>
    </row>
    <row r="23" spans="1:13">
      <c r="A23" s="48">
        <v>1</v>
      </c>
      <c r="B23" s="49" t="s">
        <v>31</v>
      </c>
      <c r="C23" s="38">
        <v>9</v>
      </c>
      <c r="D23" s="33">
        <v>1986</v>
      </c>
      <c r="E23" s="33">
        <v>50094</v>
      </c>
      <c r="F23" s="42">
        <v>1</v>
      </c>
      <c r="G23" s="23" t="s">
        <v>31</v>
      </c>
      <c r="H23" s="38">
        <v>10</v>
      </c>
      <c r="I23" s="53">
        <v>1265</v>
      </c>
      <c r="J23" s="53">
        <v>31020</v>
      </c>
      <c r="K23" s="56">
        <f t="shared" si="2"/>
        <v>0.63695871097683787</v>
      </c>
      <c r="L23" s="62">
        <f t="shared" si="3"/>
        <v>0.61923583662714099</v>
      </c>
    </row>
    <row r="24" spans="1:13">
      <c r="A24" s="48">
        <v>2</v>
      </c>
      <c r="B24" s="49" t="s">
        <v>39</v>
      </c>
      <c r="C24" s="38">
        <v>13</v>
      </c>
      <c r="D24" s="33">
        <v>2404</v>
      </c>
      <c r="E24" s="33">
        <v>59673</v>
      </c>
      <c r="F24" s="42">
        <v>2</v>
      </c>
      <c r="G24" s="23" t="s">
        <v>39</v>
      </c>
      <c r="H24" s="38">
        <v>13</v>
      </c>
      <c r="I24" s="53">
        <v>1740</v>
      </c>
      <c r="J24" s="53">
        <v>40462</v>
      </c>
      <c r="K24" s="56">
        <f t="shared" si="2"/>
        <v>0.72379367720465893</v>
      </c>
      <c r="L24" s="62">
        <f t="shared" si="3"/>
        <v>0.67806210513967791</v>
      </c>
    </row>
    <row r="25" spans="1:13">
      <c r="A25" s="75"/>
      <c r="B25" s="76"/>
      <c r="C25" s="76"/>
      <c r="D25" s="76"/>
      <c r="E25" s="76"/>
      <c r="F25" s="42">
        <v>3</v>
      </c>
      <c r="G25" s="28" t="s">
        <v>100</v>
      </c>
      <c r="H25" s="38">
        <v>12</v>
      </c>
      <c r="I25" s="53">
        <v>7605</v>
      </c>
      <c r="J25" s="53">
        <v>114075</v>
      </c>
      <c r="K25" s="86"/>
      <c r="L25" s="87"/>
    </row>
    <row r="26" spans="1:13">
      <c r="A26" s="75"/>
      <c r="B26" s="76"/>
      <c r="C26" s="76"/>
      <c r="D26" s="76"/>
      <c r="E26" s="76"/>
      <c r="F26" s="42">
        <v>4</v>
      </c>
      <c r="G26" s="28" t="s">
        <v>40</v>
      </c>
      <c r="H26" s="38">
        <v>1</v>
      </c>
      <c r="I26" s="53">
        <v>1</v>
      </c>
      <c r="J26" s="53">
        <v>15</v>
      </c>
      <c r="K26" s="88"/>
      <c r="L26" s="89"/>
    </row>
    <row r="27" spans="1:13">
      <c r="A27" s="46" t="s">
        <v>82</v>
      </c>
      <c r="B27" s="50" t="s">
        <v>41</v>
      </c>
      <c r="C27" s="39">
        <f>SUM(C28:C30)</f>
        <v>39</v>
      </c>
      <c r="D27" s="39">
        <f t="shared" ref="D27:E27" si="14">SUM(D28:D30)</f>
        <v>5606</v>
      </c>
      <c r="E27" s="39">
        <f t="shared" si="14"/>
        <v>153682</v>
      </c>
      <c r="F27" s="41" t="s">
        <v>82</v>
      </c>
      <c r="G27" s="35" t="s">
        <v>41</v>
      </c>
      <c r="H27" s="39">
        <f>SUM(H28:H30)</f>
        <v>33</v>
      </c>
      <c r="I27" s="39">
        <f t="shared" ref="I27:J27" si="15">SUM(I28:I30)</f>
        <v>5557</v>
      </c>
      <c r="J27" s="39">
        <f t="shared" si="15"/>
        <v>146645</v>
      </c>
      <c r="K27" s="58">
        <f t="shared" si="2"/>
        <v>0.99125936496610778</v>
      </c>
      <c r="L27" s="61">
        <f t="shared" si="3"/>
        <v>0.95421064275582046</v>
      </c>
      <c r="M27" s="60"/>
    </row>
    <row r="28" spans="1:13">
      <c r="A28" s="48">
        <v>1</v>
      </c>
      <c r="B28" s="49" t="s">
        <v>31</v>
      </c>
      <c r="C28" s="38">
        <v>14</v>
      </c>
      <c r="D28" s="34">
        <v>2344</v>
      </c>
      <c r="E28" s="34">
        <v>67161</v>
      </c>
      <c r="F28" s="42">
        <v>1</v>
      </c>
      <c r="G28" s="23" t="s">
        <v>31</v>
      </c>
      <c r="H28" s="38">
        <v>16</v>
      </c>
      <c r="I28" s="53">
        <v>2262</v>
      </c>
      <c r="J28" s="53">
        <v>58931</v>
      </c>
      <c r="K28" s="56">
        <f t="shared" si="2"/>
        <v>0.96501706484641636</v>
      </c>
      <c r="L28" s="62">
        <f t="shared" si="3"/>
        <v>0.87745864415360109</v>
      </c>
      <c r="M28" s="59"/>
    </row>
    <row r="29" spans="1:13">
      <c r="A29" s="48">
        <v>2</v>
      </c>
      <c r="B29" s="49" t="s">
        <v>42</v>
      </c>
      <c r="C29" s="38">
        <v>24</v>
      </c>
      <c r="D29" s="34">
        <v>2895</v>
      </c>
      <c r="E29" s="34">
        <v>74500</v>
      </c>
      <c r="F29" s="42">
        <v>2</v>
      </c>
      <c r="G29" s="23" t="s">
        <v>42</v>
      </c>
      <c r="H29" s="38">
        <v>15</v>
      </c>
      <c r="I29" s="53">
        <v>2597</v>
      </c>
      <c r="J29" s="53">
        <v>66774</v>
      </c>
      <c r="K29" s="56">
        <f t="shared" si="2"/>
        <v>0.89706390328151986</v>
      </c>
      <c r="L29" s="62">
        <f t="shared" si="3"/>
        <v>0.89629530201342278</v>
      </c>
    </row>
    <row r="30" spans="1:13">
      <c r="A30" s="48">
        <v>3</v>
      </c>
      <c r="B30" s="49" t="s">
        <v>101</v>
      </c>
      <c r="C30" s="38">
        <v>1</v>
      </c>
      <c r="D30" s="33">
        <v>367</v>
      </c>
      <c r="E30" s="33">
        <v>12021</v>
      </c>
      <c r="F30" s="42">
        <v>3</v>
      </c>
      <c r="G30" s="23" t="s">
        <v>101</v>
      </c>
      <c r="H30" s="38">
        <v>2</v>
      </c>
      <c r="I30" s="53">
        <v>698</v>
      </c>
      <c r="J30" s="53">
        <v>20940</v>
      </c>
      <c r="K30" s="56">
        <f t="shared" si="2"/>
        <v>1.901907356948229</v>
      </c>
      <c r="L30" s="62">
        <f t="shared" si="3"/>
        <v>1.7419515847267282</v>
      </c>
    </row>
    <row r="31" spans="1:13">
      <c r="A31" s="46" t="s">
        <v>83</v>
      </c>
      <c r="B31" s="50" t="s">
        <v>43</v>
      </c>
      <c r="C31" s="39">
        <f t="shared" ref="C31:E31" si="16">C32</f>
        <v>6</v>
      </c>
      <c r="D31" s="39">
        <f t="shared" si="16"/>
        <v>5622</v>
      </c>
      <c r="E31" s="39">
        <f t="shared" si="16"/>
        <v>84330</v>
      </c>
      <c r="F31" s="41" t="s">
        <v>83</v>
      </c>
      <c r="G31" s="35" t="s">
        <v>43</v>
      </c>
      <c r="H31" s="39">
        <f>H32</f>
        <v>16</v>
      </c>
      <c r="I31" s="39">
        <f t="shared" ref="I31:J31" si="17">I32</f>
        <v>7752</v>
      </c>
      <c r="J31" s="39">
        <f t="shared" si="17"/>
        <v>120856</v>
      </c>
      <c r="K31" s="58">
        <f t="shared" si="2"/>
        <v>1.3788687299893276</v>
      </c>
      <c r="L31" s="61">
        <f t="shared" si="3"/>
        <v>1.4331317443377209</v>
      </c>
    </row>
    <row r="32" spans="1:13">
      <c r="A32" s="48">
        <v>1</v>
      </c>
      <c r="B32" s="49" t="s">
        <v>101</v>
      </c>
      <c r="C32" s="38">
        <v>6</v>
      </c>
      <c r="D32" s="33">
        <v>5622</v>
      </c>
      <c r="E32" s="33">
        <v>84330</v>
      </c>
      <c r="F32" s="42">
        <v>1</v>
      </c>
      <c r="G32" s="23" t="s">
        <v>101</v>
      </c>
      <c r="H32" s="38">
        <v>16</v>
      </c>
      <c r="I32" s="53">
        <v>7752</v>
      </c>
      <c r="J32" s="53">
        <v>120856</v>
      </c>
      <c r="K32" s="56">
        <f t="shared" si="2"/>
        <v>1.3788687299893276</v>
      </c>
      <c r="L32" s="62">
        <f t="shared" si="3"/>
        <v>1.4331317443377209</v>
      </c>
    </row>
    <row r="33" spans="1:13">
      <c r="A33" s="46" t="s">
        <v>84</v>
      </c>
      <c r="B33" s="50" t="s">
        <v>44</v>
      </c>
      <c r="C33" s="39">
        <f>SUM(C34:C35)</f>
        <v>9</v>
      </c>
      <c r="D33" s="39">
        <f t="shared" ref="D33:E33" si="18">SUM(D34:D35)</f>
        <v>1643</v>
      </c>
      <c r="E33" s="39">
        <f t="shared" si="18"/>
        <v>26582</v>
      </c>
      <c r="F33" s="41" t="s">
        <v>84</v>
      </c>
      <c r="G33" s="35" t="s">
        <v>44</v>
      </c>
      <c r="H33" s="39">
        <f>SUM(H34:H35)</f>
        <v>9</v>
      </c>
      <c r="I33" s="39">
        <f t="shared" ref="I33:J33" si="19">SUM(I34:I35)</f>
        <v>1791</v>
      </c>
      <c r="J33" s="39">
        <f t="shared" si="19"/>
        <v>29907</v>
      </c>
      <c r="K33" s="58">
        <f t="shared" si="2"/>
        <v>1.0900791235544736</v>
      </c>
      <c r="L33" s="61">
        <f t="shared" si="3"/>
        <v>1.1250846437438868</v>
      </c>
    </row>
    <row r="34" spans="1:13">
      <c r="A34" s="51">
        <v>1</v>
      </c>
      <c r="B34" s="52" t="s">
        <v>45</v>
      </c>
      <c r="C34" s="40">
        <v>3</v>
      </c>
      <c r="D34" s="34">
        <v>76</v>
      </c>
      <c r="E34" s="34">
        <v>1224</v>
      </c>
      <c r="F34" s="43">
        <v>1</v>
      </c>
      <c r="G34" s="24" t="s">
        <v>45</v>
      </c>
      <c r="H34" s="40">
        <v>3</v>
      </c>
      <c r="I34" s="53">
        <v>370</v>
      </c>
      <c r="J34" s="53">
        <v>6501</v>
      </c>
      <c r="K34" s="56">
        <f t="shared" si="2"/>
        <v>4.8684210526315788</v>
      </c>
      <c r="L34" s="62">
        <f t="shared" si="3"/>
        <v>5.3112745098039218</v>
      </c>
    </row>
    <row r="35" spans="1:13">
      <c r="A35" s="51">
        <v>2</v>
      </c>
      <c r="B35" s="52" t="s">
        <v>46</v>
      </c>
      <c r="C35" s="40">
        <v>6</v>
      </c>
      <c r="D35" s="34">
        <v>1567</v>
      </c>
      <c r="E35" s="34">
        <v>25358</v>
      </c>
      <c r="F35" s="43">
        <v>2</v>
      </c>
      <c r="G35" s="24" t="s">
        <v>46</v>
      </c>
      <c r="H35" s="40">
        <v>6</v>
      </c>
      <c r="I35" s="53">
        <v>1421</v>
      </c>
      <c r="J35" s="53">
        <v>23406</v>
      </c>
      <c r="K35" s="56">
        <f t="shared" si="2"/>
        <v>0.90682833439693677</v>
      </c>
      <c r="L35" s="62">
        <f t="shared" si="3"/>
        <v>0.92302232037226906</v>
      </c>
    </row>
    <row r="36" spans="1:13">
      <c r="A36" s="46" t="s">
        <v>85</v>
      </c>
      <c r="B36" s="50" t="s">
        <v>58</v>
      </c>
      <c r="C36" s="39">
        <f t="shared" ref="C36:E36" si="20">C37</f>
        <v>5</v>
      </c>
      <c r="D36" s="39">
        <f t="shared" si="20"/>
        <v>477</v>
      </c>
      <c r="E36" s="39">
        <f t="shared" si="20"/>
        <v>13356</v>
      </c>
      <c r="F36" s="41" t="s">
        <v>85</v>
      </c>
      <c r="G36" s="35" t="s">
        <v>58</v>
      </c>
      <c r="H36" s="39">
        <f t="shared" ref="H36:J36" si="21">H37</f>
        <v>3</v>
      </c>
      <c r="I36" s="39">
        <f t="shared" si="21"/>
        <v>383</v>
      </c>
      <c r="J36" s="39">
        <f t="shared" si="21"/>
        <v>10724</v>
      </c>
      <c r="K36" s="58">
        <f t="shared" si="2"/>
        <v>0.8029350104821803</v>
      </c>
      <c r="L36" s="61">
        <f t="shared" si="3"/>
        <v>0.8029350104821803</v>
      </c>
    </row>
    <row r="37" spans="1:13">
      <c r="A37" s="48">
        <v>1</v>
      </c>
      <c r="B37" s="49" t="s">
        <v>59</v>
      </c>
      <c r="C37" s="38">
        <v>5</v>
      </c>
      <c r="D37" s="33">
        <v>477</v>
      </c>
      <c r="E37" s="33">
        <v>13356</v>
      </c>
      <c r="F37" s="42">
        <v>1</v>
      </c>
      <c r="G37" s="23" t="s">
        <v>59</v>
      </c>
      <c r="H37" s="38">
        <v>3</v>
      </c>
      <c r="I37" s="53">
        <v>383</v>
      </c>
      <c r="J37" s="53">
        <v>10724</v>
      </c>
      <c r="K37" s="56">
        <f t="shared" si="2"/>
        <v>0.8029350104821803</v>
      </c>
      <c r="L37" s="62">
        <f t="shared" si="3"/>
        <v>0.8029350104821803</v>
      </c>
    </row>
    <row r="38" spans="1:13">
      <c r="A38" s="46" t="s">
        <v>86</v>
      </c>
      <c r="B38" s="50" t="s">
        <v>47</v>
      </c>
      <c r="C38" s="39">
        <f>C39+C40+C41+C42</f>
        <v>14</v>
      </c>
      <c r="D38" s="39">
        <f t="shared" ref="D38:E38" si="22">D39+D40+D41+D42</f>
        <v>879</v>
      </c>
      <c r="E38" s="39">
        <f t="shared" si="22"/>
        <v>37395</v>
      </c>
      <c r="F38" s="41" t="s">
        <v>86</v>
      </c>
      <c r="G38" s="35" t="s">
        <v>47</v>
      </c>
      <c r="H38" s="39">
        <f>SUM(H39:H42)</f>
        <v>11</v>
      </c>
      <c r="I38" s="39">
        <f t="shared" ref="I38:J38" si="23">SUM(I39:I42)</f>
        <v>1115</v>
      </c>
      <c r="J38" s="39">
        <f t="shared" si="23"/>
        <v>45725</v>
      </c>
      <c r="K38" s="58">
        <f t="shared" si="2"/>
        <v>1.2684869169510808</v>
      </c>
      <c r="L38" s="61">
        <f t="shared" si="3"/>
        <v>1.2227570530819629</v>
      </c>
      <c r="M38" s="25"/>
    </row>
    <row r="39" spans="1:13">
      <c r="A39" s="48">
        <v>1</v>
      </c>
      <c r="B39" s="49" t="s">
        <v>103</v>
      </c>
      <c r="C39" s="38">
        <v>9</v>
      </c>
      <c r="D39" s="34">
        <v>499</v>
      </c>
      <c r="E39" s="34">
        <v>21418</v>
      </c>
      <c r="F39" s="42">
        <v>1</v>
      </c>
      <c r="G39" s="27" t="s">
        <v>103</v>
      </c>
      <c r="H39" s="38">
        <v>7</v>
      </c>
      <c r="I39" s="53">
        <v>636</v>
      </c>
      <c r="J39" s="53">
        <v>26601</v>
      </c>
      <c r="K39" s="56">
        <f t="shared" si="2"/>
        <v>1.2745490981963927</v>
      </c>
      <c r="L39" s="62">
        <f t="shared" si="3"/>
        <v>1.2419927164067606</v>
      </c>
    </row>
    <row r="40" spans="1:13">
      <c r="A40" s="48">
        <v>2</v>
      </c>
      <c r="B40" s="49" t="s">
        <v>102</v>
      </c>
      <c r="C40" s="38">
        <v>1</v>
      </c>
      <c r="D40" s="34">
        <v>72</v>
      </c>
      <c r="E40" s="34">
        <v>2894</v>
      </c>
      <c r="F40" s="42">
        <v>2</v>
      </c>
      <c r="G40" s="27" t="s">
        <v>102</v>
      </c>
      <c r="H40" s="38">
        <v>1</v>
      </c>
      <c r="I40" s="53">
        <v>98</v>
      </c>
      <c r="J40" s="53">
        <v>4000</v>
      </c>
      <c r="K40" s="56">
        <f t="shared" si="2"/>
        <v>1.3611111111111112</v>
      </c>
      <c r="L40" s="62">
        <f t="shared" si="3"/>
        <v>1.38217000691085</v>
      </c>
    </row>
    <row r="41" spans="1:13">
      <c r="A41" s="48">
        <v>3</v>
      </c>
      <c r="B41" s="49" t="s">
        <v>48</v>
      </c>
      <c r="C41" s="38">
        <v>3</v>
      </c>
      <c r="D41" s="34">
        <v>249</v>
      </c>
      <c r="E41" s="34">
        <v>10428</v>
      </c>
      <c r="F41" s="42">
        <v>3</v>
      </c>
      <c r="G41" s="23" t="s">
        <v>48</v>
      </c>
      <c r="H41" s="38">
        <v>2</v>
      </c>
      <c r="I41" s="53">
        <v>322</v>
      </c>
      <c r="J41" s="53">
        <v>12840</v>
      </c>
      <c r="K41" s="56">
        <f t="shared" si="2"/>
        <v>1.2931726907630523</v>
      </c>
      <c r="L41" s="62">
        <f t="shared" si="3"/>
        <v>1.2313003452243958</v>
      </c>
    </row>
    <row r="42" spans="1:13">
      <c r="A42" s="48">
        <v>4</v>
      </c>
      <c r="B42" s="49" t="s">
        <v>49</v>
      </c>
      <c r="C42" s="38">
        <v>1</v>
      </c>
      <c r="D42" s="34">
        <v>59</v>
      </c>
      <c r="E42" s="34">
        <v>2655</v>
      </c>
      <c r="F42" s="42">
        <v>4</v>
      </c>
      <c r="G42" s="23" t="s">
        <v>49</v>
      </c>
      <c r="H42" s="38">
        <v>1</v>
      </c>
      <c r="I42" s="53">
        <v>59</v>
      </c>
      <c r="J42" s="53">
        <v>2284</v>
      </c>
      <c r="K42" s="56">
        <f t="shared" si="2"/>
        <v>1</v>
      </c>
      <c r="L42" s="62">
        <f t="shared" si="3"/>
        <v>0.86026365348399247</v>
      </c>
    </row>
    <row r="43" spans="1:13">
      <c r="A43" s="46" t="s">
        <v>87</v>
      </c>
      <c r="B43" s="50" t="s">
        <v>97</v>
      </c>
      <c r="C43" s="39">
        <f t="shared" ref="C43:E43" si="24">C44</f>
        <v>3</v>
      </c>
      <c r="D43" s="39">
        <f t="shared" si="24"/>
        <v>126</v>
      </c>
      <c r="E43" s="39">
        <f t="shared" si="24"/>
        <v>4552</v>
      </c>
      <c r="F43" s="44" t="s">
        <v>87</v>
      </c>
      <c r="G43" s="35" t="s">
        <v>60</v>
      </c>
      <c r="H43" s="39">
        <f t="shared" ref="H43:J43" si="25">H44</f>
        <v>5</v>
      </c>
      <c r="I43" s="39">
        <f t="shared" si="25"/>
        <v>86</v>
      </c>
      <c r="J43" s="39">
        <f t="shared" si="25"/>
        <v>3475</v>
      </c>
      <c r="K43" s="58">
        <f t="shared" si="2"/>
        <v>0.68253968253968256</v>
      </c>
      <c r="L43" s="61">
        <f t="shared" si="3"/>
        <v>0.76340070298769769</v>
      </c>
    </row>
    <row r="44" spans="1:13">
      <c r="A44" s="48">
        <v>1</v>
      </c>
      <c r="B44" s="49" t="s">
        <v>98</v>
      </c>
      <c r="C44" s="38">
        <v>3</v>
      </c>
      <c r="D44" s="33">
        <v>126</v>
      </c>
      <c r="E44" s="33">
        <v>4552</v>
      </c>
      <c r="F44" s="42">
        <v>1</v>
      </c>
      <c r="G44" s="23" t="s">
        <v>61</v>
      </c>
      <c r="H44" s="38">
        <v>5</v>
      </c>
      <c r="I44" s="53">
        <v>86</v>
      </c>
      <c r="J44" s="53">
        <v>3475</v>
      </c>
      <c r="K44" s="56">
        <f t="shared" si="2"/>
        <v>0.68253968253968256</v>
      </c>
      <c r="L44" s="62">
        <f t="shared" si="3"/>
        <v>0.76340070298769769</v>
      </c>
    </row>
    <row r="45" spans="1:13">
      <c r="A45" s="75"/>
      <c r="B45" s="76"/>
      <c r="C45" s="76"/>
      <c r="D45" s="76"/>
      <c r="E45" s="76"/>
      <c r="F45" s="41" t="s">
        <v>88</v>
      </c>
      <c r="G45" s="35" t="s">
        <v>62</v>
      </c>
      <c r="H45" s="39">
        <f t="shared" ref="H45:J45" si="26">H46</f>
        <v>1</v>
      </c>
      <c r="I45" s="39">
        <f t="shared" si="26"/>
        <v>29</v>
      </c>
      <c r="J45" s="39">
        <f t="shared" si="26"/>
        <v>1268</v>
      </c>
      <c r="K45" s="86"/>
      <c r="L45" s="87"/>
    </row>
    <row r="46" spans="1:13">
      <c r="A46" s="75"/>
      <c r="B46" s="76"/>
      <c r="C46" s="76"/>
      <c r="D46" s="76"/>
      <c r="E46" s="76"/>
      <c r="F46" s="42">
        <v>1</v>
      </c>
      <c r="G46" s="28" t="s">
        <v>63</v>
      </c>
      <c r="H46" s="38">
        <v>1</v>
      </c>
      <c r="I46" s="53">
        <v>29</v>
      </c>
      <c r="J46" s="53">
        <v>1268</v>
      </c>
      <c r="K46" s="88"/>
      <c r="L46" s="89"/>
    </row>
    <row r="47" spans="1:13">
      <c r="A47" s="46" t="s">
        <v>88</v>
      </c>
      <c r="B47" s="50" t="s">
        <v>50</v>
      </c>
      <c r="C47" s="39">
        <f>C48</f>
        <v>2</v>
      </c>
      <c r="D47" s="39">
        <f t="shared" ref="D47:E47" si="27">D48</f>
        <v>81</v>
      </c>
      <c r="E47" s="39">
        <f t="shared" si="27"/>
        <v>3455</v>
      </c>
      <c r="F47" s="45" t="s">
        <v>89</v>
      </c>
      <c r="G47" s="35" t="s">
        <v>50</v>
      </c>
      <c r="H47" s="39">
        <f>SUM(H48:H49)</f>
        <v>4</v>
      </c>
      <c r="I47" s="39">
        <f t="shared" ref="I47:J47" si="28">SUM(I48:I49)</f>
        <v>120</v>
      </c>
      <c r="J47" s="39">
        <f t="shared" si="28"/>
        <v>4570</v>
      </c>
      <c r="K47" s="58">
        <f t="shared" si="2"/>
        <v>1.4814814814814814</v>
      </c>
      <c r="L47" s="61">
        <f t="shared" si="3"/>
        <v>1.3227206946454413</v>
      </c>
    </row>
    <row r="48" spans="1:13">
      <c r="A48" s="51">
        <v>1</v>
      </c>
      <c r="B48" s="49" t="s">
        <v>51</v>
      </c>
      <c r="C48" s="38">
        <v>2</v>
      </c>
      <c r="D48" s="33">
        <v>81</v>
      </c>
      <c r="E48" s="33">
        <v>3455</v>
      </c>
      <c r="F48" s="43">
        <v>1</v>
      </c>
      <c r="G48" s="23" t="s">
        <v>51</v>
      </c>
      <c r="H48" s="38">
        <v>3</v>
      </c>
      <c r="I48" s="53">
        <v>118</v>
      </c>
      <c r="J48" s="53">
        <v>4484</v>
      </c>
      <c r="K48" s="56">
        <f t="shared" si="2"/>
        <v>1.4567901234567902</v>
      </c>
      <c r="L48" s="62">
        <f t="shared" si="3"/>
        <v>1.2978292329956584</v>
      </c>
    </row>
    <row r="49" spans="1:12">
      <c r="A49" s="77"/>
      <c r="B49" s="78"/>
      <c r="C49" s="78"/>
      <c r="D49" s="78"/>
      <c r="E49" s="78"/>
      <c r="F49" s="43">
        <v>2</v>
      </c>
      <c r="G49" s="28" t="s">
        <v>52</v>
      </c>
      <c r="H49" s="38">
        <v>1</v>
      </c>
      <c r="I49" s="53">
        <v>2</v>
      </c>
      <c r="J49" s="53">
        <v>86</v>
      </c>
      <c r="K49" s="56"/>
      <c r="L49" s="57"/>
    </row>
    <row r="50" spans="1:12">
      <c r="A50" s="77"/>
      <c r="B50" s="78"/>
      <c r="C50" s="78"/>
      <c r="D50" s="78"/>
      <c r="E50" s="78"/>
      <c r="F50" s="45" t="s">
        <v>90</v>
      </c>
      <c r="G50" s="36" t="s">
        <v>64</v>
      </c>
      <c r="H50" s="39">
        <f t="shared" ref="H50:J60" si="29">H51</f>
        <v>2</v>
      </c>
      <c r="I50" s="39">
        <f t="shared" si="29"/>
        <v>41</v>
      </c>
      <c r="J50" s="39">
        <f t="shared" si="29"/>
        <v>1484</v>
      </c>
      <c r="K50" s="86"/>
      <c r="L50" s="87"/>
    </row>
    <row r="51" spans="1:12">
      <c r="A51" s="77"/>
      <c r="B51" s="78"/>
      <c r="C51" s="78"/>
      <c r="D51" s="78"/>
      <c r="E51" s="78"/>
      <c r="F51" s="43">
        <v>1</v>
      </c>
      <c r="G51" s="28" t="s">
        <v>65</v>
      </c>
      <c r="H51" s="38">
        <v>2</v>
      </c>
      <c r="I51" s="53">
        <v>41</v>
      </c>
      <c r="J51" s="53">
        <v>1484</v>
      </c>
      <c r="K51" s="90"/>
      <c r="L51" s="91"/>
    </row>
    <row r="52" spans="1:12">
      <c r="A52" s="77"/>
      <c r="B52" s="78"/>
      <c r="C52" s="78"/>
      <c r="D52" s="78"/>
      <c r="E52" s="78"/>
      <c r="F52" s="45" t="s">
        <v>91</v>
      </c>
      <c r="G52" s="36" t="s">
        <v>66</v>
      </c>
      <c r="H52" s="39">
        <f t="shared" si="29"/>
        <v>4</v>
      </c>
      <c r="I52" s="39">
        <f t="shared" si="29"/>
        <v>150</v>
      </c>
      <c r="J52" s="39">
        <f t="shared" si="29"/>
        <v>5936</v>
      </c>
      <c r="K52" s="90"/>
      <c r="L52" s="91"/>
    </row>
    <row r="53" spans="1:12">
      <c r="A53" s="77"/>
      <c r="B53" s="78"/>
      <c r="C53" s="78"/>
      <c r="D53" s="78"/>
      <c r="E53" s="78"/>
      <c r="F53" s="43">
        <v>1</v>
      </c>
      <c r="G53" s="28" t="s">
        <v>67</v>
      </c>
      <c r="H53" s="38">
        <v>4</v>
      </c>
      <c r="I53" s="53">
        <v>150</v>
      </c>
      <c r="J53" s="53">
        <v>5936</v>
      </c>
      <c r="K53" s="90"/>
      <c r="L53" s="91"/>
    </row>
    <row r="54" spans="1:12">
      <c r="A54" s="77"/>
      <c r="B54" s="78"/>
      <c r="C54" s="78"/>
      <c r="D54" s="78"/>
      <c r="E54" s="78"/>
      <c r="F54" s="45" t="s">
        <v>92</v>
      </c>
      <c r="G54" s="36" t="s">
        <v>68</v>
      </c>
      <c r="H54" s="39">
        <f t="shared" si="29"/>
        <v>2</v>
      </c>
      <c r="I54" s="39">
        <f t="shared" si="29"/>
        <v>8</v>
      </c>
      <c r="J54" s="39">
        <f t="shared" si="29"/>
        <v>120</v>
      </c>
      <c r="K54" s="90"/>
      <c r="L54" s="91"/>
    </row>
    <row r="55" spans="1:12">
      <c r="A55" s="77"/>
      <c r="B55" s="78"/>
      <c r="C55" s="78"/>
      <c r="D55" s="78"/>
      <c r="E55" s="78"/>
      <c r="F55" s="43">
        <v>1</v>
      </c>
      <c r="G55" s="28" t="s">
        <v>69</v>
      </c>
      <c r="H55" s="38">
        <v>2</v>
      </c>
      <c r="I55" s="53">
        <v>8</v>
      </c>
      <c r="J55" s="53">
        <v>120</v>
      </c>
      <c r="K55" s="90"/>
      <c r="L55" s="91"/>
    </row>
    <row r="56" spans="1:12">
      <c r="A56" s="77"/>
      <c r="B56" s="78"/>
      <c r="C56" s="78"/>
      <c r="D56" s="78"/>
      <c r="E56" s="78"/>
      <c r="F56" s="45" t="s">
        <v>93</v>
      </c>
      <c r="G56" s="36" t="s">
        <v>70</v>
      </c>
      <c r="H56" s="39">
        <f t="shared" si="29"/>
        <v>1</v>
      </c>
      <c r="I56" s="39">
        <f t="shared" si="29"/>
        <v>6</v>
      </c>
      <c r="J56" s="39">
        <f t="shared" si="29"/>
        <v>320</v>
      </c>
      <c r="K56" s="90"/>
      <c r="L56" s="91"/>
    </row>
    <row r="57" spans="1:12">
      <c r="A57" s="77"/>
      <c r="B57" s="78"/>
      <c r="C57" s="78"/>
      <c r="D57" s="78"/>
      <c r="E57" s="78"/>
      <c r="F57" s="43">
        <v>1</v>
      </c>
      <c r="G57" s="28" t="s">
        <v>71</v>
      </c>
      <c r="H57" s="38">
        <v>1</v>
      </c>
      <c r="I57" s="53">
        <v>6</v>
      </c>
      <c r="J57" s="53">
        <v>320</v>
      </c>
      <c r="K57" s="90"/>
      <c r="L57" s="91"/>
    </row>
    <row r="58" spans="1:12">
      <c r="A58" s="77"/>
      <c r="B58" s="78"/>
      <c r="C58" s="78"/>
      <c r="D58" s="78"/>
      <c r="E58" s="78"/>
      <c r="F58" s="45" t="s">
        <v>94</v>
      </c>
      <c r="G58" s="37" t="s">
        <v>72</v>
      </c>
      <c r="H58" s="39">
        <f t="shared" si="29"/>
        <v>1</v>
      </c>
      <c r="I58" s="39">
        <f t="shared" si="29"/>
        <v>2</v>
      </c>
      <c r="J58" s="39">
        <f t="shared" si="29"/>
        <v>56</v>
      </c>
      <c r="K58" s="90"/>
      <c r="L58" s="91"/>
    </row>
    <row r="59" spans="1:12">
      <c r="A59" s="77"/>
      <c r="B59" s="78"/>
      <c r="C59" s="78"/>
      <c r="D59" s="78"/>
      <c r="E59" s="78"/>
      <c r="F59" s="43">
        <v>1</v>
      </c>
      <c r="G59" s="29" t="s">
        <v>73</v>
      </c>
      <c r="H59" s="38">
        <v>1</v>
      </c>
      <c r="I59" s="53">
        <v>2</v>
      </c>
      <c r="J59" s="53">
        <v>56</v>
      </c>
      <c r="K59" s="90"/>
      <c r="L59" s="91"/>
    </row>
    <row r="60" spans="1:12">
      <c r="A60" s="77"/>
      <c r="B60" s="78"/>
      <c r="C60" s="78"/>
      <c r="D60" s="78"/>
      <c r="E60" s="78"/>
      <c r="F60" s="45" t="s">
        <v>95</v>
      </c>
      <c r="G60" s="37" t="s">
        <v>74</v>
      </c>
      <c r="H60" s="39">
        <f t="shared" si="29"/>
        <v>2</v>
      </c>
      <c r="I60" s="39">
        <f t="shared" si="29"/>
        <v>6</v>
      </c>
      <c r="J60" s="39">
        <f t="shared" si="29"/>
        <v>246</v>
      </c>
      <c r="K60" s="90"/>
      <c r="L60" s="91"/>
    </row>
    <row r="61" spans="1:12">
      <c r="A61" s="77"/>
      <c r="B61" s="78"/>
      <c r="C61" s="78"/>
      <c r="D61" s="78"/>
      <c r="E61" s="78"/>
      <c r="F61" s="43">
        <v>1</v>
      </c>
      <c r="G61" s="29" t="s">
        <v>75</v>
      </c>
      <c r="H61" s="38">
        <v>2</v>
      </c>
      <c r="I61" s="53">
        <v>6</v>
      </c>
      <c r="J61" s="53">
        <v>246</v>
      </c>
      <c r="K61" s="88"/>
      <c r="L61" s="89"/>
    </row>
    <row r="62" spans="1:12" ht="23.25" customHeight="1" thickBot="1">
      <c r="A62" s="30"/>
      <c r="B62" s="16" t="s">
        <v>23</v>
      </c>
      <c r="C62" s="31">
        <f t="shared" ref="C62:D62" si="30">C6+C14+C16+C18+C20+C22+C27+C31+C33+C36+C38+C43+C45+C47+C50+C52+C54+C56+C58+C60</f>
        <v>273</v>
      </c>
      <c r="D62" s="31">
        <f t="shared" si="30"/>
        <v>77896</v>
      </c>
      <c r="E62" s="31">
        <f>E6+E14+E16+E18+E20+E22+E27+E31+E33+E36+E38+E43+E45+E47+E50+E52+E54+E56+E58+E60</f>
        <v>1390391</v>
      </c>
      <c r="F62" s="55"/>
      <c r="G62" s="16" t="s">
        <v>23</v>
      </c>
      <c r="H62" s="31">
        <f>H6+H14+H16+H18+H20+H22+H27+H31+H33+H36+H38+H43+H45+H47+H50+H52+H54+H56+H58+H60</f>
        <v>303</v>
      </c>
      <c r="I62" s="31">
        <f>I6+I14+I16+I18+I20+I22+I27+I31+I33+I36+I38+I43+I45+I47+I50+I52+I54+I56+I58+I60</f>
        <v>86685</v>
      </c>
      <c r="J62" s="31">
        <f>J6+J14+J16+J18+J20+J22+J27+J31+J33+J36+J38+J43+J45+J47+J50+J52+J54+J56+J58+J60</f>
        <v>1514453</v>
      </c>
      <c r="K62" s="63">
        <f t="shared" ref="K62" si="31">I62/D62</f>
        <v>1.1128299270822635</v>
      </c>
      <c r="L62" s="64">
        <f t="shared" ref="L62" si="32">J62/E62</f>
        <v>1.0892281379842073</v>
      </c>
    </row>
    <row r="63" spans="1:12" ht="15.75" thickTop="1"/>
    <row r="64" spans="1:12">
      <c r="B64" s="66" t="s">
        <v>104</v>
      </c>
    </row>
    <row r="65" spans="2:3">
      <c r="B65" s="68" t="s">
        <v>105</v>
      </c>
      <c r="C65" s="67">
        <v>22</v>
      </c>
    </row>
    <row r="66" spans="2:3">
      <c r="B66" s="68" t="s">
        <v>106</v>
      </c>
      <c r="C66" s="67">
        <v>30</v>
      </c>
    </row>
  </sheetData>
  <mergeCells count="12">
    <mergeCell ref="K4:L4"/>
    <mergeCell ref="B2:K2"/>
    <mergeCell ref="A25:E26"/>
    <mergeCell ref="A45:E46"/>
    <mergeCell ref="A49:E61"/>
    <mergeCell ref="B4:E4"/>
    <mergeCell ref="G4:J4"/>
    <mergeCell ref="A4:A5"/>
    <mergeCell ref="F4:F5"/>
    <mergeCell ref="K45:L46"/>
    <mergeCell ref="K50:L61"/>
    <mergeCell ref="K25:L26"/>
  </mergeCells>
  <pageMargins left="0.2" right="0.2" top="0.5" bottom="0.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27"/>
  <sheetViews>
    <sheetView workbookViewId="0">
      <selection activeCell="I11" sqref="I11"/>
    </sheetView>
  </sheetViews>
  <sheetFormatPr defaultRowHeight="15"/>
  <cols>
    <col min="1" max="1" width="6.28515625" style="1" customWidth="1"/>
    <col min="2" max="2" width="18.28515625" style="1" customWidth="1"/>
    <col min="3" max="3" width="11.28515625" style="1" customWidth="1"/>
    <col min="4" max="4" width="9.140625" style="1"/>
    <col min="5" max="5" width="13.28515625" style="1" customWidth="1"/>
    <col min="6" max="6" width="6.5703125" style="1" customWidth="1"/>
    <col min="7" max="7" width="20" style="1" customWidth="1"/>
    <col min="8" max="8" width="11" style="1" customWidth="1"/>
    <col min="9" max="9" width="9.140625" style="1"/>
    <col min="10" max="10" width="11.42578125" style="1" bestFit="1" customWidth="1"/>
    <col min="11" max="16384" width="9.140625" style="1"/>
  </cols>
  <sheetData>
    <row r="2" spans="1:12" ht="18.75">
      <c r="B2" s="74" t="s">
        <v>28</v>
      </c>
      <c r="C2" s="74"/>
      <c r="D2" s="74"/>
      <c r="E2" s="74"/>
      <c r="F2" s="74"/>
      <c r="G2" s="74"/>
      <c r="H2" s="74"/>
      <c r="I2" s="74"/>
      <c r="J2" s="74"/>
      <c r="K2" s="74"/>
    </row>
    <row r="3" spans="1:12" ht="15.75" thickBot="1"/>
    <row r="4" spans="1:12" ht="15.75" thickTop="1">
      <c r="A4" s="82" t="s">
        <v>0</v>
      </c>
      <c r="B4" s="84" t="s">
        <v>1</v>
      </c>
      <c r="C4" s="84"/>
      <c r="D4" s="84"/>
      <c r="E4" s="84"/>
      <c r="F4" s="84" t="s">
        <v>0</v>
      </c>
      <c r="G4" s="72" t="s">
        <v>2</v>
      </c>
      <c r="H4" s="72"/>
      <c r="I4" s="72"/>
      <c r="J4" s="72"/>
      <c r="K4" s="72" t="s">
        <v>29</v>
      </c>
      <c r="L4" s="73"/>
    </row>
    <row r="5" spans="1:12" ht="45" customHeight="1">
      <c r="A5" s="83"/>
      <c r="B5" s="5" t="s">
        <v>27</v>
      </c>
      <c r="C5" s="6" t="s">
        <v>24</v>
      </c>
      <c r="D5" s="6" t="s">
        <v>25</v>
      </c>
      <c r="E5" s="6" t="s">
        <v>26</v>
      </c>
      <c r="F5" s="85"/>
      <c r="G5" s="5" t="s">
        <v>27</v>
      </c>
      <c r="H5" s="6" t="s">
        <v>24</v>
      </c>
      <c r="I5" s="6" t="s">
        <v>25</v>
      </c>
      <c r="J5" s="6" t="s">
        <v>26</v>
      </c>
      <c r="K5" s="6" t="s">
        <v>25</v>
      </c>
      <c r="L5" s="9" t="s">
        <v>26</v>
      </c>
    </row>
    <row r="6" spans="1:12">
      <c r="A6" s="10">
        <v>1</v>
      </c>
      <c r="B6" s="21" t="s">
        <v>3</v>
      </c>
      <c r="C6" s="8">
        <v>133</v>
      </c>
      <c r="D6" s="7">
        <v>28563</v>
      </c>
      <c r="E6" s="7">
        <v>484168</v>
      </c>
      <c r="F6" s="2">
        <v>1</v>
      </c>
      <c r="G6" s="21" t="s">
        <v>3</v>
      </c>
      <c r="H6" s="8">
        <v>121</v>
      </c>
      <c r="I6" s="7">
        <v>23925</v>
      </c>
      <c r="J6" s="7">
        <v>383373</v>
      </c>
      <c r="K6" s="11">
        <f>I6/D6</f>
        <v>0.83762209851906311</v>
      </c>
      <c r="L6" s="12">
        <f>J6/E6</f>
        <v>0.79181812924439454</v>
      </c>
    </row>
    <row r="7" spans="1:12">
      <c r="A7" s="10">
        <f>A6+1</f>
        <v>2</v>
      </c>
      <c r="B7" s="3" t="s">
        <v>4</v>
      </c>
      <c r="C7" s="8">
        <v>37</v>
      </c>
      <c r="D7" s="7">
        <v>29534</v>
      </c>
      <c r="E7" s="7">
        <v>446794</v>
      </c>
      <c r="F7" s="2">
        <f>F6+1</f>
        <v>2</v>
      </c>
      <c r="G7" s="3" t="s">
        <v>4</v>
      </c>
      <c r="H7" s="8">
        <v>47</v>
      </c>
      <c r="I7" s="7">
        <v>34094</v>
      </c>
      <c r="J7" s="7">
        <v>546877</v>
      </c>
      <c r="K7" s="11">
        <f t="shared" ref="K7:L26" si="0">I7/D7</f>
        <v>1.1543983205796708</v>
      </c>
      <c r="L7" s="12">
        <f t="shared" ref="L7:L18" si="1">J7/E7</f>
        <v>1.2240025604641065</v>
      </c>
    </row>
    <row r="8" spans="1:12">
      <c r="A8" s="10">
        <f t="shared" ref="A8:A18" si="2">A7+1</f>
        <v>3</v>
      </c>
      <c r="B8" s="3" t="s">
        <v>5</v>
      </c>
      <c r="C8" s="8">
        <v>2</v>
      </c>
      <c r="D8" s="7">
        <v>244</v>
      </c>
      <c r="E8" s="7">
        <v>7768</v>
      </c>
      <c r="F8" s="2">
        <f t="shared" ref="F8:F25" si="3">F7+1</f>
        <v>3</v>
      </c>
      <c r="G8" s="3" t="s">
        <v>5</v>
      </c>
      <c r="H8" s="8">
        <v>2</v>
      </c>
      <c r="I8" s="7">
        <v>282</v>
      </c>
      <c r="J8" s="7">
        <v>8768</v>
      </c>
      <c r="K8" s="11">
        <f t="shared" si="0"/>
        <v>1.1557377049180328</v>
      </c>
      <c r="L8" s="12">
        <f t="shared" si="1"/>
        <v>1.1287332646755921</v>
      </c>
    </row>
    <row r="9" spans="1:12">
      <c r="A9" s="10">
        <f t="shared" si="2"/>
        <v>4</v>
      </c>
      <c r="B9" s="3" t="s">
        <v>6</v>
      </c>
      <c r="C9" s="8">
        <v>2</v>
      </c>
      <c r="D9" s="7">
        <v>370</v>
      </c>
      <c r="E9" s="7">
        <v>9840</v>
      </c>
      <c r="F9" s="2">
        <f t="shared" si="3"/>
        <v>4</v>
      </c>
      <c r="G9" s="3" t="s">
        <v>6</v>
      </c>
      <c r="H9" s="8">
        <v>2</v>
      </c>
      <c r="I9" s="7">
        <v>365</v>
      </c>
      <c r="J9" s="7">
        <v>9835</v>
      </c>
      <c r="K9" s="11">
        <f t="shared" si="0"/>
        <v>0.98648648648648651</v>
      </c>
      <c r="L9" s="12">
        <f t="shared" si="1"/>
        <v>0.99949186991869921</v>
      </c>
    </row>
    <row r="10" spans="1:12">
      <c r="A10" s="10">
        <f t="shared" si="2"/>
        <v>5</v>
      </c>
      <c r="B10" s="3" t="s">
        <v>7</v>
      </c>
      <c r="C10" s="8">
        <v>2</v>
      </c>
      <c r="D10" s="7">
        <v>361</v>
      </c>
      <c r="E10" s="7">
        <v>8702</v>
      </c>
      <c r="F10" s="2">
        <f t="shared" si="3"/>
        <v>5</v>
      </c>
      <c r="G10" s="3" t="s">
        <v>7</v>
      </c>
      <c r="H10" s="8">
        <v>2</v>
      </c>
      <c r="I10" s="7">
        <v>362</v>
      </c>
      <c r="J10" s="7">
        <v>8696</v>
      </c>
      <c r="K10" s="11">
        <f t="shared" si="0"/>
        <v>1.002770083102493</v>
      </c>
      <c r="L10" s="12">
        <f t="shared" si="1"/>
        <v>0.99931050333256721</v>
      </c>
    </row>
    <row r="11" spans="1:12">
      <c r="A11" s="10">
        <f t="shared" si="2"/>
        <v>6</v>
      </c>
      <c r="B11" s="21" t="s">
        <v>8</v>
      </c>
      <c r="C11" s="8">
        <v>22</v>
      </c>
      <c r="D11" s="7">
        <v>4390</v>
      </c>
      <c r="E11" s="7">
        <v>109767</v>
      </c>
      <c r="F11" s="2">
        <f t="shared" si="3"/>
        <v>6</v>
      </c>
      <c r="G11" s="21" t="s">
        <v>8</v>
      </c>
      <c r="H11" s="8">
        <v>35</v>
      </c>
      <c r="I11" s="7">
        <v>10611</v>
      </c>
      <c r="J11" s="7">
        <v>185572</v>
      </c>
      <c r="K11" s="11">
        <f t="shared" si="0"/>
        <v>2.4170842824601366</v>
      </c>
      <c r="L11" s="12">
        <f t="shared" si="1"/>
        <v>1.6905991782594041</v>
      </c>
    </row>
    <row r="12" spans="1:12">
      <c r="A12" s="10">
        <f t="shared" si="2"/>
        <v>7</v>
      </c>
      <c r="B12" s="21" t="s">
        <v>9</v>
      </c>
      <c r="C12" s="8">
        <v>39</v>
      </c>
      <c r="D12" s="7">
        <v>5606</v>
      </c>
      <c r="E12" s="7">
        <v>153682</v>
      </c>
      <c r="F12" s="2">
        <f t="shared" si="3"/>
        <v>7</v>
      </c>
      <c r="G12" s="21" t="s">
        <v>9</v>
      </c>
      <c r="H12" s="8">
        <v>33</v>
      </c>
      <c r="I12" s="7">
        <v>5557</v>
      </c>
      <c r="J12" s="7">
        <v>146645</v>
      </c>
      <c r="K12" s="11">
        <f t="shared" si="0"/>
        <v>0.99125936496610778</v>
      </c>
      <c r="L12" s="12">
        <f t="shared" si="1"/>
        <v>0.95421064275582046</v>
      </c>
    </row>
    <row r="13" spans="1:12">
      <c r="A13" s="10">
        <f t="shared" si="2"/>
        <v>8</v>
      </c>
      <c r="B13" s="22" t="s">
        <v>10</v>
      </c>
      <c r="C13" s="8">
        <v>6</v>
      </c>
      <c r="D13" s="7">
        <v>5622</v>
      </c>
      <c r="E13" s="7">
        <v>84330</v>
      </c>
      <c r="F13" s="2">
        <f t="shared" si="3"/>
        <v>8</v>
      </c>
      <c r="G13" s="22" t="s">
        <v>10</v>
      </c>
      <c r="H13" s="8">
        <v>16</v>
      </c>
      <c r="I13" s="7">
        <v>7752</v>
      </c>
      <c r="J13" s="7">
        <v>120856</v>
      </c>
      <c r="K13" s="11">
        <f t="shared" si="0"/>
        <v>1.3788687299893276</v>
      </c>
      <c r="L13" s="12">
        <f t="shared" si="1"/>
        <v>1.4331317443377209</v>
      </c>
    </row>
    <row r="14" spans="1:12">
      <c r="A14" s="10">
        <f t="shared" si="2"/>
        <v>9</v>
      </c>
      <c r="B14" s="21" t="s">
        <v>11</v>
      </c>
      <c r="C14" s="8">
        <v>14</v>
      </c>
      <c r="D14" s="7">
        <v>879</v>
      </c>
      <c r="E14" s="7">
        <v>37395</v>
      </c>
      <c r="F14" s="2">
        <f t="shared" si="3"/>
        <v>9</v>
      </c>
      <c r="G14" s="21" t="s">
        <v>11</v>
      </c>
      <c r="H14" s="8">
        <v>11</v>
      </c>
      <c r="I14" s="7">
        <v>1115</v>
      </c>
      <c r="J14" s="7">
        <v>45725</v>
      </c>
      <c r="K14" s="11">
        <f t="shared" si="0"/>
        <v>1.2684869169510808</v>
      </c>
      <c r="L14" s="12">
        <f t="shared" si="1"/>
        <v>1.2227570530819629</v>
      </c>
    </row>
    <row r="15" spans="1:12">
      <c r="A15" s="10">
        <f t="shared" si="2"/>
        <v>10</v>
      </c>
      <c r="B15" s="3" t="s">
        <v>12</v>
      </c>
      <c r="C15" s="8">
        <v>5</v>
      </c>
      <c r="D15" s="7">
        <v>477</v>
      </c>
      <c r="E15" s="7">
        <v>13356</v>
      </c>
      <c r="F15" s="2">
        <f t="shared" si="3"/>
        <v>10</v>
      </c>
      <c r="G15" s="3" t="s">
        <v>12</v>
      </c>
      <c r="H15" s="8">
        <v>3</v>
      </c>
      <c r="I15" s="7">
        <v>383</v>
      </c>
      <c r="J15" s="7">
        <v>10724</v>
      </c>
      <c r="K15" s="11">
        <f t="shared" si="0"/>
        <v>0.8029350104821803</v>
      </c>
      <c r="L15" s="12">
        <f t="shared" si="1"/>
        <v>0.8029350104821803</v>
      </c>
    </row>
    <row r="16" spans="1:12">
      <c r="A16" s="10">
        <f t="shared" si="2"/>
        <v>11</v>
      </c>
      <c r="B16" s="21" t="s">
        <v>13</v>
      </c>
      <c r="C16" s="8">
        <v>6</v>
      </c>
      <c r="D16" s="7">
        <v>1643</v>
      </c>
      <c r="E16" s="7">
        <v>26582</v>
      </c>
      <c r="F16" s="2">
        <f t="shared" si="3"/>
        <v>11</v>
      </c>
      <c r="G16" s="21" t="s">
        <v>13</v>
      </c>
      <c r="H16" s="8">
        <v>9</v>
      </c>
      <c r="I16" s="7">
        <v>1791</v>
      </c>
      <c r="J16" s="7">
        <v>29907</v>
      </c>
      <c r="K16" s="11">
        <f t="shared" si="0"/>
        <v>1.0900791235544736</v>
      </c>
      <c r="L16" s="12">
        <f t="shared" si="1"/>
        <v>1.1250846437438868</v>
      </c>
    </row>
    <row r="17" spans="1:12">
      <c r="A17" s="10">
        <f t="shared" si="2"/>
        <v>12</v>
      </c>
      <c r="B17" s="3" t="s">
        <v>14</v>
      </c>
      <c r="C17" s="8">
        <v>3</v>
      </c>
      <c r="D17" s="7">
        <v>126</v>
      </c>
      <c r="E17" s="7">
        <v>4552</v>
      </c>
      <c r="F17" s="2">
        <f t="shared" si="3"/>
        <v>12</v>
      </c>
      <c r="G17" s="3" t="s">
        <v>14</v>
      </c>
      <c r="H17" s="8">
        <v>5</v>
      </c>
      <c r="I17" s="7">
        <v>86</v>
      </c>
      <c r="J17" s="7">
        <v>3475</v>
      </c>
      <c r="K17" s="11">
        <f t="shared" si="0"/>
        <v>0.68253968253968256</v>
      </c>
      <c r="L17" s="12">
        <f t="shared" si="1"/>
        <v>0.76340070298769769</v>
      </c>
    </row>
    <row r="18" spans="1:12">
      <c r="A18" s="10">
        <f t="shared" si="2"/>
        <v>13</v>
      </c>
      <c r="B18" s="21" t="s">
        <v>15</v>
      </c>
      <c r="C18" s="8">
        <v>2</v>
      </c>
      <c r="D18" s="7">
        <v>81</v>
      </c>
      <c r="E18" s="7">
        <v>3455</v>
      </c>
      <c r="F18" s="2">
        <f t="shared" si="3"/>
        <v>13</v>
      </c>
      <c r="G18" s="21" t="s">
        <v>15</v>
      </c>
      <c r="H18" s="8">
        <v>4</v>
      </c>
      <c r="I18" s="7">
        <v>120</v>
      </c>
      <c r="J18" s="7">
        <v>4570</v>
      </c>
      <c r="K18" s="11">
        <f t="shared" si="0"/>
        <v>1.4814814814814814</v>
      </c>
      <c r="L18" s="12">
        <f t="shared" si="1"/>
        <v>1.3227206946454413</v>
      </c>
    </row>
    <row r="19" spans="1:12">
      <c r="A19" s="13"/>
      <c r="B19" s="4"/>
      <c r="C19" s="4"/>
      <c r="D19" s="4"/>
      <c r="E19" s="4"/>
      <c r="F19" s="2">
        <f t="shared" si="3"/>
        <v>14</v>
      </c>
      <c r="G19" s="3" t="s">
        <v>16</v>
      </c>
      <c r="H19" s="8">
        <v>1</v>
      </c>
      <c r="I19" s="7">
        <v>29</v>
      </c>
      <c r="J19" s="7">
        <v>1268</v>
      </c>
      <c r="K19" s="11"/>
      <c r="L19" s="14"/>
    </row>
    <row r="20" spans="1:12">
      <c r="A20" s="13"/>
      <c r="B20" s="3"/>
      <c r="C20" s="7"/>
      <c r="D20" s="4"/>
      <c r="E20" s="4"/>
      <c r="F20" s="2">
        <f t="shared" si="3"/>
        <v>15</v>
      </c>
      <c r="G20" s="3" t="s">
        <v>17</v>
      </c>
      <c r="H20" s="8">
        <v>4</v>
      </c>
      <c r="I20" s="7">
        <v>150</v>
      </c>
      <c r="J20" s="7">
        <v>5936</v>
      </c>
      <c r="K20" s="11"/>
      <c r="L20" s="14"/>
    </row>
    <row r="21" spans="1:12">
      <c r="A21" s="13"/>
      <c r="B21" s="3"/>
      <c r="C21" s="4"/>
      <c r="D21" s="4"/>
      <c r="E21" s="4"/>
      <c r="F21" s="2">
        <f t="shared" si="3"/>
        <v>16</v>
      </c>
      <c r="G21" s="3" t="s">
        <v>18</v>
      </c>
      <c r="H21" s="8">
        <v>2</v>
      </c>
      <c r="I21" s="7">
        <v>41</v>
      </c>
      <c r="J21" s="7">
        <v>1484</v>
      </c>
      <c r="K21" s="11"/>
      <c r="L21" s="14"/>
    </row>
    <row r="22" spans="1:12">
      <c r="A22" s="13"/>
      <c r="B22" s="3"/>
      <c r="C22" s="4"/>
      <c r="D22" s="4"/>
      <c r="E22" s="4"/>
      <c r="F22" s="2">
        <f t="shared" si="3"/>
        <v>17</v>
      </c>
      <c r="G22" s="3" t="s">
        <v>19</v>
      </c>
      <c r="H22" s="8">
        <v>2</v>
      </c>
      <c r="I22" s="7">
        <v>8</v>
      </c>
      <c r="J22" s="7">
        <v>120</v>
      </c>
      <c r="K22" s="11"/>
      <c r="L22" s="14"/>
    </row>
    <row r="23" spans="1:12">
      <c r="A23" s="13"/>
      <c r="B23" s="3"/>
      <c r="C23" s="4"/>
      <c r="D23" s="4"/>
      <c r="E23" s="4"/>
      <c r="F23" s="2">
        <f t="shared" si="3"/>
        <v>18</v>
      </c>
      <c r="G23" s="3" t="s">
        <v>20</v>
      </c>
      <c r="H23" s="8">
        <v>1</v>
      </c>
      <c r="I23" s="7">
        <v>6</v>
      </c>
      <c r="J23" s="7">
        <v>320</v>
      </c>
      <c r="K23" s="11"/>
      <c r="L23" s="14"/>
    </row>
    <row r="24" spans="1:12">
      <c r="A24" s="13"/>
      <c r="B24" s="3"/>
      <c r="C24" s="4"/>
      <c r="D24" s="4"/>
      <c r="E24" s="4"/>
      <c r="F24" s="2">
        <f t="shared" si="3"/>
        <v>19</v>
      </c>
      <c r="G24" s="3" t="s">
        <v>21</v>
      </c>
      <c r="H24" s="8">
        <v>1</v>
      </c>
      <c r="I24" s="7">
        <v>2</v>
      </c>
      <c r="J24" s="7">
        <v>56</v>
      </c>
      <c r="K24" s="11"/>
      <c r="L24" s="14"/>
    </row>
    <row r="25" spans="1:12">
      <c r="A25" s="13"/>
      <c r="B25" s="3"/>
      <c r="C25" s="4"/>
      <c r="D25" s="4"/>
      <c r="E25" s="4"/>
      <c r="F25" s="2">
        <f t="shared" si="3"/>
        <v>20</v>
      </c>
      <c r="G25" s="3" t="s">
        <v>22</v>
      </c>
      <c r="H25" s="8">
        <v>2</v>
      </c>
      <c r="I25" s="7">
        <v>6</v>
      </c>
      <c r="J25" s="7">
        <v>246</v>
      </c>
      <c r="K25" s="11"/>
      <c r="L25" s="14"/>
    </row>
    <row r="26" spans="1:12" ht="17.25" thickBot="1">
      <c r="A26" s="15"/>
      <c r="B26" s="16" t="s">
        <v>23</v>
      </c>
      <c r="C26" s="17">
        <f>SUM(C6:C25)</f>
        <v>273</v>
      </c>
      <c r="D26" s="17">
        <f>SUM(D6:D25)</f>
        <v>77896</v>
      </c>
      <c r="E26" s="17">
        <f>SUM(E6:E25)</f>
        <v>1390391</v>
      </c>
      <c r="F26" s="18"/>
      <c r="G26" s="18"/>
      <c r="H26" s="17">
        <f>SUM(H6:H25)</f>
        <v>303</v>
      </c>
      <c r="I26" s="17">
        <f>SUM(I6:I25)</f>
        <v>86685</v>
      </c>
      <c r="J26" s="17">
        <f>SUM(J6:J25)</f>
        <v>1514453</v>
      </c>
      <c r="K26" s="19">
        <f t="shared" si="0"/>
        <v>1.1128299270822635</v>
      </c>
      <c r="L26" s="20">
        <f t="shared" si="0"/>
        <v>1.0892281379842073</v>
      </c>
    </row>
    <row r="27" spans="1:12" ht="15.75" thickTop="1"/>
  </sheetData>
  <mergeCells count="6">
    <mergeCell ref="A4:A5"/>
    <mergeCell ref="B4:E4"/>
    <mergeCell ref="G4:J4"/>
    <mergeCell ref="F4:F5"/>
    <mergeCell ref="B2:K2"/>
    <mergeCell ref="K4:L4"/>
  </mergeCells>
  <pageMargins left="0.45" right="0.45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K42"/>
  <sheetViews>
    <sheetView tabSelected="1" topLeftCell="A34" workbookViewId="0">
      <selection activeCell="I39" sqref="I39"/>
    </sheetView>
  </sheetViews>
  <sheetFormatPr defaultRowHeight="15"/>
  <cols>
    <col min="1" max="1" width="9.140625" style="1"/>
    <col min="2" max="2" width="15.42578125" style="1" customWidth="1"/>
    <col min="3" max="3" width="9.140625" style="1"/>
    <col min="4" max="4" width="35" style="1" bestFit="1" customWidth="1"/>
    <col min="5" max="16384" width="9.140625" style="1"/>
  </cols>
  <sheetData>
    <row r="2" spans="2:11">
      <c r="B2" s="85" t="s">
        <v>119</v>
      </c>
      <c r="C2" s="85" t="s">
        <v>0</v>
      </c>
      <c r="D2" s="85" t="s">
        <v>2</v>
      </c>
      <c r="E2" s="85"/>
      <c r="F2" s="85"/>
    </row>
    <row r="3" spans="2:11" ht="52.5" customHeight="1">
      <c r="B3" s="85"/>
      <c r="C3" s="85"/>
      <c r="D3" s="65" t="s">
        <v>107</v>
      </c>
      <c r="E3" s="6" t="s">
        <v>24</v>
      </c>
      <c r="F3" s="6" t="s">
        <v>121</v>
      </c>
    </row>
    <row r="4" spans="2:11" ht="15.75">
      <c r="B4" s="85" t="s">
        <v>108</v>
      </c>
      <c r="C4" s="95">
        <v>1</v>
      </c>
      <c r="D4" s="94" t="s">
        <v>31</v>
      </c>
      <c r="E4" s="38">
        <v>33</v>
      </c>
      <c r="F4" s="69">
        <v>537</v>
      </c>
      <c r="G4" s="60"/>
      <c r="H4" s="60"/>
      <c r="I4" s="60"/>
      <c r="J4" s="60"/>
      <c r="K4" s="60"/>
    </row>
    <row r="5" spans="2:11" ht="15.75">
      <c r="B5" s="85"/>
      <c r="C5" s="95"/>
      <c r="D5" s="94"/>
      <c r="E5" s="38">
        <v>10</v>
      </c>
      <c r="F5" s="69">
        <v>254</v>
      </c>
      <c r="G5" s="60"/>
      <c r="H5" s="60"/>
      <c r="I5" s="60"/>
      <c r="J5" s="60"/>
      <c r="K5" s="60"/>
    </row>
    <row r="6" spans="2:11" ht="15.75">
      <c r="B6" s="85"/>
      <c r="C6" s="95"/>
      <c r="D6" s="94"/>
      <c r="E6" s="38">
        <v>16</v>
      </c>
      <c r="F6" s="69">
        <v>421</v>
      </c>
      <c r="G6" s="60"/>
      <c r="H6" s="60"/>
      <c r="I6" s="60"/>
      <c r="J6" s="60"/>
      <c r="K6" s="60"/>
    </row>
    <row r="7" spans="2:11" ht="15.75">
      <c r="B7" s="85"/>
      <c r="C7" s="42">
        <v>2</v>
      </c>
      <c r="D7" s="23" t="s">
        <v>32</v>
      </c>
      <c r="E7" s="38">
        <v>40</v>
      </c>
      <c r="F7" s="69">
        <v>899</v>
      </c>
      <c r="G7" s="60"/>
      <c r="H7" s="60"/>
      <c r="I7" s="60"/>
      <c r="J7" s="60"/>
      <c r="K7" s="60"/>
    </row>
    <row r="8" spans="2:11" ht="15.75">
      <c r="B8" s="85"/>
      <c r="C8" s="95">
        <v>3</v>
      </c>
      <c r="D8" s="94" t="s">
        <v>33</v>
      </c>
      <c r="E8" s="38">
        <v>39</v>
      </c>
      <c r="F8" s="69">
        <v>662</v>
      </c>
      <c r="G8" s="60"/>
      <c r="H8" s="60"/>
      <c r="I8" s="60"/>
      <c r="J8" s="60"/>
      <c r="K8" s="60"/>
    </row>
    <row r="9" spans="2:11" ht="15.75">
      <c r="B9" s="85"/>
      <c r="C9" s="95"/>
      <c r="D9" s="94"/>
      <c r="E9" s="38">
        <v>2</v>
      </c>
      <c r="F9" s="69">
        <v>63</v>
      </c>
      <c r="G9" s="60"/>
      <c r="H9" s="60"/>
      <c r="I9" s="60"/>
      <c r="J9" s="60"/>
      <c r="K9" s="60"/>
    </row>
    <row r="10" spans="2:11" ht="15.75">
      <c r="B10" s="85"/>
      <c r="C10" s="42">
        <v>4</v>
      </c>
      <c r="D10" s="23" t="s">
        <v>34</v>
      </c>
      <c r="E10" s="38">
        <v>3</v>
      </c>
      <c r="F10" s="69">
        <v>96</v>
      </c>
      <c r="G10" s="60"/>
      <c r="H10" s="60"/>
      <c r="I10" s="60"/>
      <c r="J10" s="60"/>
      <c r="K10" s="60"/>
    </row>
    <row r="11" spans="2:11" ht="15.75">
      <c r="B11" s="85"/>
      <c r="C11" s="42">
        <v>5</v>
      </c>
      <c r="D11" s="23" t="s">
        <v>35</v>
      </c>
      <c r="E11" s="38">
        <v>2</v>
      </c>
      <c r="F11" s="69">
        <v>32</v>
      </c>
      <c r="G11" s="60"/>
      <c r="H11" s="60"/>
      <c r="I11" s="60"/>
      <c r="J11" s="60"/>
      <c r="K11" s="60"/>
    </row>
    <row r="12" spans="2:11" ht="15.75">
      <c r="B12" s="85"/>
      <c r="C12" s="42">
        <v>6</v>
      </c>
      <c r="D12" s="23" t="s">
        <v>36</v>
      </c>
      <c r="E12" s="38">
        <v>1</v>
      </c>
      <c r="F12" s="69">
        <v>16</v>
      </c>
      <c r="G12" s="60"/>
      <c r="H12" s="60"/>
      <c r="I12" s="60"/>
      <c r="J12" s="60"/>
      <c r="K12" s="60"/>
    </row>
    <row r="13" spans="2:11" ht="15.75">
      <c r="B13" s="85"/>
      <c r="C13" s="42">
        <v>7</v>
      </c>
      <c r="D13" s="23" t="s">
        <v>37</v>
      </c>
      <c r="E13" s="38">
        <v>2</v>
      </c>
      <c r="F13" s="69">
        <v>32</v>
      </c>
      <c r="G13" s="60"/>
      <c r="H13" s="60"/>
      <c r="I13" s="60"/>
      <c r="J13" s="60"/>
      <c r="K13" s="60"/>
    </row>
    <row r="14" spans="2:11" ht="15.75">
      <c r="B14" s="85"/>
      <c r="C14" s="95">
        <v>8</v>
      </c>
      <c r="D14" s="94" t="s">
        <v>100</v>
      </c>
      <c r="E14" s="38">
        <v>47</v>
      </c>
      <c r="F14" s="69">
        <v>1066</v>
      </c>
      <c r="G14" s="60"/>
      <c r="H14" s="60"/>
      <c r="I14" s="60"/>
      <c r="J14" s="60"/>
      <c r="K14" s="60"/>
    </row>
    <row r="15" spans="2:11" ht="15.75">
      <c r="B15" s="85"/>
      <c r="C15" s="95"/>
      <c r="D15" s="94"/>
      <c r="E15" s="38">
        <v>12</v>
      </c>
      <c r="F15" s="69">
        <v>192</v>
      </c>
      <c r="G15" s="60"/>
      <c r="H15" s="60"/>
      <c r="I15" s="60"/>
      <c r="J15" s="60"/>
      <c r="K15" s="60"/>
    </row>
    <row r="16" spans="2:11" ht="15.75">
      <c r="B16" s="85"/>
      <c r="C16" s="95">
        <v>9</v>
      </c>
      <c r="D16" s="94" t="s">
        <v>56</v>
      </c>
      <c r="E16" s="38">
        <v>2</v>
      </c>
      <c r="F16" s="69">
        <v>56</v>
      </c>
      <c r="G16" s="60"/>
      <c r="H16" s="60"/>
      <c r="I16" s="60"/>
      <c r="J16" s="60"/>
      <c r="K16" s="60"/>
    </row>
    <row r="17" spans="2:11" ht="15.75">
      <c r="B17" s="85"/>
      <c r="C17" s="95"/>
      <c r="D17" s="94"/>
      <c r="E17" s="38">
        <v>2</v>
      </c>
      <c r="F17" s="69">
        <v>50</v>
      </c>
      <c r="G17" s="60"/>
      <c r="H17" s="60"/>
      <c r="I17" s="60"/>
      <c r="J17" s="60"/>
      <c r="K17" s="60"/>
    </row>
    <row r="18" spans="2:11" ht="15.75">
      <c r="B18" s="85"/>
      <c r="C18" s="42">
        <v>10</v>
      </c>
      <c r="D18" s="23" t="s">
        <v>39</v>
      </c>
      <c r="E18" s="38">
        <v>13</v>
      </c>
      <c r="F18" s="69">
        <v>313</v>
      </c>
      <c r="G18" s="96"/>
      <c r="H18" s="60"/>
      <c r="I18" s="60"/>
      <c r="J18" s="60"/>
      <c r="K18" s="60"/>
    </row>
    <row r="19" spans="2:11" ht="15.75">
      <c r="B19" s="85"/>
      <c r="C19" s="42">
        <v>11</v>
      </c>
      <c r="D19" s="28" t="s">
        <v>40</v>
      </c>
      <c r="E19" s="38">
        <v>1</v>
      </c>
      <c r="F19" s="69">
        <v>16</v>
      </c>
      <c r="G19" s="96"/>
      <c r="H19" s="60"/>
      <c r="I19" s="60"/>
      <c r="J19" s="60"/>
      <c r="K19" s="60"/>
    </row>
    <row r="20" spans="2:11" ht="15.75">
      <c r="B20" s="85"/>
      <c r="C20" s="42">
        <v>12</v>
      </c>
      <c r="D20" s="23" t="s">
        <v>42</v>
      </c>
      <c r="E20" s="38">
        <v>15</v>
      </c>
      <c r="F20" s="69">
        <v>403</v>
      </c>
      <c r="G20" s="60"/>
      <c r="H20" s="60"/>
      <c r="I20" s="60"/>
      <c r="J20" s="60"/>
      <c r="K20" s="60"/>
    </row>
    <row r="21" spans="2:11" ht="15.75">
      <c r="B21" s="85"/>
      <c r="C21" s="95">
        <v>13</v>
      </c>
      <c r="D21" s="95" t="s">
        <v>101</v>
      </c>
      <c r="E21" s="38">
        <v>2</v>
      </c>
      <c r="F21" s="69">
        <v>64</v>
      </c>
      <c r="G21" s="60"/>
      <c r="H21" s="60"/>
      <c r="I21" s="60"/>
      <c r="J21" s="60"/>
      <c r="K21" s="60"/>
    </row>
    <row r="22" spans="2:11" ht="15.75">
      <c r="B22" s="85"/>
      <c r="C22" s="95"/>
      <c r="D22" s="95"/>
      <c r="E22" s="38">
        <v>16</v>
      </c>
      <c r="F22" s="69">
        <v>269</v>
      </c>
      <c r="G22" s="60"/>
      <c r="H22" s="60"/>
      <c r="I22" s="60"/>
      <c r="J22" s="60"/>
      <c r="K22" s="60"/>
    </row>
    <row r="23" spans="2:11" ht="15.75">
      <c r="B23" s="85"/>
      <c r="C23" s="43">
        <v>14</v>
      </c>
      <c r="D23" s="24" t="s">
        <v>45</v>
      </c>
      <c r="E23" s="40">
        <v>3</v>
      </c>
      <c r="F23" s="70">
        <v>61</v>
      </c>
      <c r="G23" s="60"/>
      <c r="H23" s="60"/>
      <c r="I23" s="60"/>
      <c r="J23" s="60"/>
      <c r="K23" s="60"/>
    </row>
    <row r="24" spans="2:11" ht="15.75">
      <c r="B24" s="85"/>
      <c r="C24" s="43">
        <v>15</v>
      </c>
      <c r="D24" s="24" t="s">
        <v>46</v>
      </c>
      <c r="E24" s="40">
        <v>6</v>
      </c>
      <c r="F24" s="70">
        <v>109</v>
      </c>
      <c r="G24" s="60"/>
      <c r="H24" s="60"/>
      <c r="I24" s="60"/>
      <c r="J24" s="60"/>
      <c r="K24" s="60"/>
    </row>
    <row r="25" spans="2:11" ht="15.75">
      <c r="B25" s="65" t="s">
        <v>109</v>
      </c>
      <c r="C25" s="42">
        <v>16</v>
      </c>
      <c r="D25" s="23" t="s">
        <v>59</v>
      </c>
      <c r="E25" s="38">
        <v>3</v>
      </c>
      <c r="F25" s="69">
        <v>87</v>
      </c>
    </row>
    <row r="26" spans="2:11" ht="15.75">
      <c r="B26" s="85" t="s">
        <v>110</v>
      </c>
      <c r="C26" s="42">
        <v>17</v>
      </c>
      <c r="D26" s="27" t="s">
        <v>103</v>
      </c>
      <c r="E26" s="38">
        <v>7</v>
      </c>
      <c r="F26" s="69">
        <v>310</v>
      </c>
    </row>
    <row r="27" spans="2:11" ht="15.75">
      <c r="B27" s="85"/>
      <c r="C27" s="42">
        <v>18</v>
      </c>
      <c r="D27" s="27" t="s">
        <v>102</v>
      </c>
      <c r="E27" s="38">
        <v>1</v>
      </c>
      <c r="F27" s="69">
        <v>46</v>
      </c>
    </row>
    <row r="28" spans="2:11" ht="15.75">
      <c r="B28" s="85"/>
      <c r="C28" s="42">
        <v>19</v>
      </c>
      <c r="D28" s="23" t="s">
        <v>48</v>
      </c>
      <c r="E28" s="38">
        <v>2</v>
      </c>
      <c r="F28" s="69">
        <v>84</v>
      </c>
    </row>
    <row r="29" spans="2:11" ht="15.75">
      <c r="B29" s="85"/>
      <c r="C29" s="42">
        <v>20</v>
      </c>
      <c r="D29" s="23" t="s">
        <v>49</v>
      </c>
      <c r="E29" s="38">
        <v>1</v>
      </c>
      <c r="F29" s="69">
        <v>40</v>
      </c>
    </row>
    <row r="30" spans="2:11" ht="15.75">
      <c r="B30" s="65" t="s">
        <v>112</v>
      </c>
      <c r="C30" s="42">
        <v>21</v>
      </c>
      <c r="D30" s="23" t="s">
        <v>61</v>
      </c>
      <c r="E30" s="38">
        <v>5</v>
      </c>
      <c r="F30" s="69">
        <v>218</v>
      </c>
    </row>
    <row r="31" spans="2:11" ht="15.75">
      <c r="B31" s="65" t="s">
        <v>111</v>
      </c>
      <c r="C31" s="42">
        <v>22</v>
      </c>
      <c r="D31" s="28" t="s">
        <v>63</v>
      </c>
      <c r="E31" s="38">
        <v>1</v>
      </c>
      <c r="F31" s="69">
        <v>46</v>
      </c>
    </row>
    <row r="32" spans="2:11" ht="15.75">
      <c r="B32" s="85" t="s">
        <v>113</v>
      </c>
      <c r="C32" s="43">
        <v>23</v>
      </c>
      <c r="D32" s="23" t="s">
        <v>51</v>
      </c>
      <c r="E32" s="38">
        <v>3</v>
      </c>
      <c r="F32" s="69">
        <v>120</v>
      </c>
    </row>
    <row r="33" spans="2:6" ht="15.75">
      <c r="B33" s="85"/>
      <c r="C33" s="43">
        <v>24</v>
      </c>
      <c r="D33" s="28" t="s">
        <v>52</v>
      </c>
      <c r="E33" s="38">
        <v>1</v>
      </c>
      <c r="F33" s="69">
        <v>45</v>
      </c>
    </row>
    <row r="34" spans="2:6" ht="15.75">
      <c r="B34" s="65" t="s">
        <v>114</v>
      </c>
      <c r="C34" s="43">
        <v>25</v>
      </c>
      <c r="D34" s="28" t="s">
        <v>65</v>
      </c>
      <c r="E34" s="38">
        <v>2</v>
      </c>
      <c r="F34" s="69">
        <v>82</v>
      </c>
    </row>
    <row r="35" spans="2:6" ht="15.75">
      <c r="B35" s="65" t="s">
        <v>117</v>
      </c>
      <c r="C35" s="43">
        <v>26</v>
      </c>
      <c r="D35" s="28" t="s">
        <v>67</v>
      </c>
      <c r="E35" s="38">
        <v>4</v>
      </c>
      <c r="F35" s="69">
        <v>179</v>
      </c>
    </row>
    <row r="36" spans="2:6" ht="15.75">
      <c r="B36" s="65" t="s">
        <v>118</v>
      </c>
      <c r="C36" s="43">
        <v>27</v>
      </c>
      <c r="D36" s="28" t="s">
        <v>69</v>
      </c>
      <c r="E36" s="38">
        <v>2</v>
      </c>
      <c r="F36" s="69">
        <v>42</v>
      </c>
    </row>
    <row r="37" spans="2:6" ht="15.75">
      <c r="B37" s="65" t="s">
        <v>115</v>
      </c>
      <c r="C37" s="43">
        <v>28</v>
      </c>
      <c r="D37" s="28" t="s">
        <v>71</v>
      </c>
      <c r="E37" s="38">
        <v>1</v>
      </c>
      <c r="F37" s="69">
        <v>42</v>
      </c>
    </row>
    <row r="38" spans="2:6" ht="15.75">
      <c r="B38" s="65" t="s">
        <v>116</v>
      </c>
      <c r="C38" s="43">
        <v>29</v>
      </c>
      <c r="D38" s="29" t="s">
        <v>73</v>
      </c>
      <c r="E38" s="38">
        <v>1</v>
      </c>
      <c r="F38" s="69">
        <v>29</v>
      </c>
    </row>
    <row r="39" spans="2:6" ht="15.75">
      <c r="B39" s="65" t="s">
        <v>120</v>
      </c>
      <c r="C39" s="43">
        <v>30</v>
      </c>
      <c r="D39" s="29" t="s">
        <v>75</v>
      </c>
      <c r="E39" s="38">
        <v>2</v>
      </c>
      <c r="F39" s="69">
        <v>86</v>
      </c>
    </row>
    <row r="40" spans="2:6">
      <c r="B40" s="65">
        <v>12</v>
      </c>
      <c r="C40" s="2"/>
      <c r="D40" s="65" t="s">
        <v>23</v>
      </c>
      <c r="E40" s="71">
        <f>SUM(E4:E39)</f>
        <v>303</v>
      </c>
      <c r="F40" s="71">
        <f>SUM(F4:F39)</f>
        <v>7067</v>
      </c>
    </row>
    <row r="42" spans="2:6" ht="34.5" customHeight="1">
      <c r="B42" s="92" t="s">
        <v>122</v>
      </c>
      <c r="C42" s="93"/>
      <c r="D42" s="93"/>
      <c r="E42" s="93"/>
      <c r="F42" s="93"/>
    </row>
  </sheetData>
  <mergeCells count="18">
    <mergeCell ref="G18:G19"/>
    <mergeCell ref="D8:D9"/>
    <mergeCell ref="C8:C9"/>
    <mergeCell ref="D14:D15"/>
    <mergeCell ref="C14:C15"/>
    <mergeCell ref="B32:B33"/>
    <mergeCell ref="B2:B3"/>
    <mergeCell ref="B42:F42"/>
    <mergeCell ref="D16:D17"/>
    <mergeCell ref="D21:D22"/>
    <mergeCell ref="C21:C22"/>
    <mergeCell ref="B4:B24"/>
    <mergeCell ref="B26:B29"/>
    <mergeCell ref="C2:C3"/>
    <mergeCell ref="D2:F2"/>
    <mergeCell ref="D4:D6"/>
    <mergeCell ref="C4:C6"/>
    <mergeCell ref="C16:C1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DNVT</vt:lpstr>
      <vt:lpstr>tuyến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2013-01-14T07:59:54Z</dcterms:modified>
</cp:coreProperties>
</file>